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580" windowHeight="11640" tabRatio="599" activeTab="0"/>
  </bookViews>
  <sheets>
    <sheet name="AOL" sheetId="1" r:id="rId1"/>
    <sheet name="COV" sheetId="2" r:id="rId2"/>
    <sheet name="DER" sheetId="3" r:id="rId3"/>
    <sheet name="WID" sheetId="4" r:id="rId4"/>
    <sheet name="SPR" sheetId="5" r:id="rId5"/>
    <sheet name="JPR" sheetId="6" r:id="rId6"/>
    <sheet name="sheet 7" sheetId="7" r:id="rId7"/>
    <sheet name="sheet 9" sheetId="8" r:id="rId8"/>
    <sheet name="sheet 8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_xlnm.Print_Area" localSheetId="0">'AOL'!$A$10:$O$58</definedName>
    <definedName name="_xlnm.Print_Area" localSheetId="1">'COV'!$A$10:$O$88</definedName>
    <definedName name="_xlnm.Print_Area" localSheetId="2">'DER'!$A$12:$O$54</definedName>
    <definedName name="_xlnm.Print_Area" localSheetId="5">'JPR'!$A$11:$O$38</definedName>
    <definedName name="_xlnm.Print_Area" localSheetId="6">'sheet 7'!#REF!</definedName>
    <definedName name="_xlnm.Print_Area" localSheetId="8">'sheet 8'!#REF!</definedName>
    <definedName name="_xlnm.Print_Area" localSheetId="7">'sheet 9'!#REF!</definedName>
    <definedName name="_xlnm.Print_Area" localSheetId="4">'SPR'!$A$11:$O$38</definedName>
    <definedName name="_xlnm.Print_Area" localSheetId="3">'WID'!$A$11:$O$40</definedName>
    <definedName name="_xlnm.Print_Titles" localSheetId="0">'AOL'!$1:$10</definedName>
    <definedName name="_xlnm.Print_Titles" localSheetId="1">'COV'!$1:$10</definedName>
    <definedName name="_xlnm.Print_Titles" localSheetId="2">'DER'!$1:$10</definedName>
    <definedName name="_xlnm.Print_Titles" localSheetId="5">'JPR'!$1:$10</definedName>
    <definedName name="_xlnm.Print_Titles" localSheetId="4">'SPR'!$1:$10</definedName>
    <definedName name="_xlnm.Print_Titles" localSheetId="3">'WID'!$1:$10</definedName>
  </definedNames>
  <calcPr fullCalcOnLoad="1"/>
</workbook>
</file>

<file path=xl/sharedStrings.xml><?xml version="1.0" encoding="utf-8"?>
<sst xmlns="http://schemas.openxmlformats.org/spreadsheetml/2006/main" count="513" uniqueCount="213">
  <si>
    <t>ASPHALTIC OVERLAY</t>
  </si>
  <si>
    <t>English Projects were converted to Metric for this table.</t>
  </si>
  <si>
    <t xml:space="preserve">      On System</t>
  </si>
  <si>
    <t xml:space="preserve">    Off System</t>
  </si>
  <si>
    <t>Letting</t>
  </si>
  <si>
    <t>Structure</t>
  </si>
  <si>
    <t>Metric</t>
  </si>
  <si>
    <t>Abut.</t>
  </si>
  <si>
    <t>Pier</t>
  </si>
  <si>
    <t>No. of</t>
  </si>
  <si>
    <t>Span</t>
  </si>
  <si>
    <t>Area</t>
  </si>
  <si>
    <t>Total</t>
  </si>
  <si>
    <t>Overlay</t>
  </si>
  <si>
    <t>Date</t>
  </si>
  <si>
    <t>Number</t>
  </si>
  <si>
    <t>Type</t>
  </si>
  <si>
    <t>Spans</t>
  </si>
  <si>
    <t>Length</t>
  </si>
  <si>
    <t>Sq. Ft.</t>
  </si>
  <si>
    <t>Cost</t>
  </si>
  <si>
    <t>Sq. ft.</t>
  </si>
  <si>
    <t>$</t>
  </si>
  <si>
    <t>ON SYS</t>
  </si>
  <si>
    <t>OFF SYS</t>
  </si>
  <si>
    <t>TOTALS</t>
  </si>
  <si>
    <t>No. Bridges</t>
  </si>
  <si>
    <t>Total Sq. Ft. Cost</t>
  </si>
  <si>
    <t xml:space="preserve">   Super Sq. Ft. Cost</t>
  </si>
  <si>
    <t>ON SYSTEM</t>
  </si>
  <si>
    <t>OFF SYSTEM</t>
  </si>
  <si>
    <t>TOTAL SYSTEM</t>
  </si>
  <si>
    <t>CONCRETE OVERLAY</t>
  </si>
  <si>
    <t>DECK REPLACEMENT</t>
  </si>
  <si>
    <t>Bearing</t>
  </si>
  <si>
    <t>Total Sq. ft. Cost</t>
  </si>
  <si>
    <t>BRIDGE WIDENING</t>
  </si>
  <si>
    <t>SUPERSTRUCTURE REPLACEMENT</t>
  </si>
  <si>
    <t>JOINT REPAIR</t>
  </si>
  <si>
    <t>2008 YEAR END COST SUMMARY</t>
  </si>
  <si>
    <t>B-17-44</t>
  </si>
  <si>
    <t>33'-6", 61'-6", 61'-6", 33'-6"</t>
  </si>
  <si>
    <t>B-17-43</t>
  </si>
  <si>
    <t>33'-6", 61'-0 1/2", 61'-0 1/2", 33'-6"</t>
  </si>
  <si>
    <t>B-27-20</t>
  </si>
  <si>
    <t>114'-0", 114'-0"</t>
  </si>
  <si>
    <t>B-27-24</t>
  </si>
  <si>
    <t>43'-0", 75'-6", 75'-6", 55'-6"</t>
  </si>
  <si>
    <t>B-27-46</t>
  </si>
  <si>
    <t>43'-0 1/2", 92'-3 1/2", 89'-10 3/4", 66'-6 3/4"</t>
  </si>
  <si>
    <t>B-40-404</t>
  </si>
  <si>
    <t>100'-0", 97'-6"</t>
  </si>
  <si>
    <t>B-4-25</t>
  </si>
  <si>
    <t>50'-0"</t>
  </si>
  <si>
    <t>B-4-27</t>
  </si>
  <si>
    <t>52'-7 1/4"</t>
  </si>
  <si>
    <t>B-40-376</t>
  </si>
  <si>
    <t>76'-6", 76'-6"</t>
  </si>
  <si>
    <t>B-40-377</t>
  </si>
  <si>
    <t>82'-6", 82'-6"</t>
  </si>
  <si>
    <t>B-67-42</t>
  </si>
  <si>
    <t>95'-0", 2 @ 81'-3", 82'-0"</t>
  </si>
  <si>
    <t>B-67-43</t>
  </si>
  <si>
    <t>95'-0", 2 @ 81'-3", 86'-0"</t>
  </si>
  <si>
    <t>B-67-44</t>
  </si>
  <si>
    <t>37'-6", 2 @ 75'-0", 45'-0", 45'-0"</t>
  </si>
  <si>
    <t>B-67-45</t>
  </si>
  <si>
    <t>40'-0", 2 @ 77'-9", 46'-6", 46'-6"</t>
  </si>
  <si>
    <t>B-18-37</t>
  </si>
  <si>
    <t>30'-6", 36'-6", 30'-6"</t>
  </si>
  <si>
    <t>B-18-38</t>
  </si>
  <si>
    <t>B-18-76</t>
  </si>
  <si>
    <t>A3</t>
  </si>
  <si>
    <t>Column</t>
  </si>
  <si>
    <t>36'-0", 78'-8", 50'-6"</t>
  </si>
  <si>
    <t>B-44-33</t>
  </si>
  <si>
    <t>34'-0", 68'-0", 68'-0", 34'-0"</t>
  </si>
  <si>
    <t>B-40-728</t>
  </si>
  <si>
    <t>A4</t>
  </si>
  <si>
    <t>42'-8"</t>
  </si>
  <si>
    <t>B-49-32</t>
  </si>
  <si>
    <t>96'-6", 111'-0"</t>
  </si>
  <si>
    <t>P-51-31</t>
  </si>
  <si>
    <t>A1</t>
  </si>
  <si>
    <t>Encased</t>
  </si>
  <si>
    <t>60'-0", 60'-0", 60'-0"</t>
  </si>
  <si>
    <t>P-51-34</t>
  </si>
  <si>
    <t>Solid Shaft</t>
  </si>
  <si>
    <t>61'-2", 61'-2"</t>
  </si>
  <si>
    <t>B-52-64</t>
  </si>
  <si>
    <t>130'-8"</t>
  </si>
  <si>
    <t>B-52-65</t>
  </si>
  <si>
    <t>70'-0"</t>
  </si>
  <si>
    <t>B-59-29</t>
  </si>
  <si>
    <t>61'-4 1/2", 62'-0", 61'-5 1/2"</t>
  </si>
  <si>
    <t>B-59-35</t>
  </si>
  <si>
    <t>77'-0", 74'-6"</t>
  </si>
  <si>
    <t>B-59-37</t>
  </si>
  <si>
    <t>B-59-52</t>
  </si>
  <si>
    <t>60'-7 1/2", 61''-3", 60'-7 1/2"</t>
  </si>
  <si>
    <t>B-67-168</t>
  </si>
  <si>
    <t>116'-6", 116'-6"</t>
  </si>
  <si>
    <t>B-5-141</t>
  </si>
  <si>
    <t>103'-0"</t>
  </si>
  <si>
    <t>B-6-37</t>
  </si>
  <si>
    <t>45'-0", 45'-0"</t>
  </si>
  <si>
    <t>B-41-21</t>
  </si>
  <si>
    <t>61'-0"</t>
  </si>
  <si>
    <t>B-41-139</t>
  </si>
  <si>
    <t>76'-4 1/2", 79'-0", 76'-4 1/2"</t>
  </si>
  <si>
    <t>B-41-141</t>
  </si>
  <si>
    <t>63'-6", 79'-0", 63'-6"</t>
  </si>
  <si>
    <t>B-41-143</t>
  </si>
  <si>
    <t>48'-0", 60'-0", 48'-0"</t>
  </si>
  <si>
    <t>B-41-145</t>
  </si>
  <si>
    <t>85'-11", 88'-3 3/4"</t>
  </si>
  <si>
    <t>B-67-164</t>
  </si>
  <si>
    <t>128'-6", 128'-6"</t>
  </si>
  <si>
    <t>B-67-169</t>
  </si>
  <si>
    <t>114'-0"</t>
  </si>
  <si>
    <t>B-67-170</t>
  </si>
  <si>
    <t>119'-6"</t>
  </si>
  <si>
    <t>B-67-172</t>
  </si>
  <si>
    <t>111'-6", 117'-6"</t>
  </si>
  <si>
    <t>B-67-178</t>
  </si>
  <si>
    <t>B-67-179</t>
  </si>
  <si>
    <t>B-67-180</t>
  </si>
  <si>
    <t>60'-0", 66'-0", 86'-0"</t>
  </si>
  <si>
    <t>B-67-181</t>
  </si>
  <si>
    <t>B-67-182</t>
  </si>
  <si>
    <t>54'-6", 63'-0", 82'-6"</t>
  </si>
  <si>
    <t>B-67-183</t>
  </si>
  <si>
    <t>57'-6", 70'-6", 107'-6"</t>
  </si>
  <si>
    <t>B-67-184</t>
  </si>
  <si>
    <t>77'-0", 80'-6"</t>
  </si>
  <si>
    <t>B-67-185</t>
  </si>
  <si>
    <t>B-13-80</t>
  </si>
  <si>
    <t>44'-5 1/2"</t>
  </si>
  <si>
    <t>B-28-42</t>
  </si>
  <si>
    <t>32'-6"</t>
  </si>
  <si>
    <t>B-28-43</t>
  </si>
  <si>
    <t>24'-0"</t>
  </si>
  <si>
    <t>B-28-45</t>
  </si>
  <si>
    <t>B-28-46</t>
  </si>
  <si>
    <t>39'-0", 68'-0", 68'-0", 35'-0"</t>
  </si>
  <si>
    <t>36'-6", 69'-0", 69'-0", 36'-6"</t>
  </si>
  <si>
    <t>B-36-81</t>
  </si>
  <si>
    <t>114'-6", 108'-6"</t>
  </si>
  <si>
    <t>B-37-89</t>
  </si>
  <si>
    <t>Hammer</t>
  </si>
  <si>
    <t>91'-0",103'-0",2 @ 113'-0",103'-0",91'-0",83'-0",78'-0"</t>
  </si>
  <si>
    <t>B-37-96</t>
  </si>
  <si>
    <t>96'-6 1/2", 58'-11 3/4", 57'-11 3/4", 90'-9 3/8"</t>
  </si>
  <si>
    <t>P-37-252</t>
  </si>
  <si>
    <t>B-52-139</t>
  </si>
  <si>
    <t>55'-0", 55'-0"</t>
  </si>
  <si>
    <t>B-68-30</t>
  </si>
  <si>
    <t>72'-0"</t>
  </si>
  <si>
    <t>B-5-108</t>
  </si>
  <si>
    <t>41'-6", 73'-0",73'-0",68'-0",69'-6",53'-0"</t>
  </si>
  <si>
    <t>B-5-121</t>
  </si>
  <si>
    <t>41'-6", 73'-0", 73'-0",68'-0",69'-6",53'-0"</t>
  </si>
  <si>
    <t>B-5-147</t>
  </si>
  <si>
    <t>31'-6", 68'-6",27'-6"</t>
  </si>
  <si>
    <t>B-5-148</t>
  </si>
  <si>
    <t>33'-6", 69'-0", 29'-0"</t>
  </si>
  <si>
    <t>B-5-149</t>
  </si>
  <si>
    <t>Various</t>
  </si>
  <si>
    <t>B-5-150</t>
  </si>
  <si>
    <t>99'-0", 101'-6"</t>
  </si>
  <si>
    <t>B-5-151</t>
  </si>
  <si>
    <t>116'-0"</t>
  </si>
  <si>
    <t>B-5-152</t>
  </si>
  <si>
    <t>41'-6", 41'-6"</t>
  </si>
  <si>
    <t>B-5-157</t>
  </si>
  <si>
    <t>B-5-171</t>
  </si>
  <si>
    <t>29'-6", 65'-0", 26'-0"</t>
  </si>
  <si>
    <t>B-5-172</t>
  </si>
  <si>
    <t>B-5-173</t>
  </si>
  <si>
    <t>30'-6", 69'-6", 30'-6"</t>
  </si>
  <si>
    <t>B-5-174</t>
  </si>
  <si>
    <t>32'-0", 72'-6", 32'-0"</t>
  </si>
  <si>
    <t>B-5-175</t>
  </si>
  <si>
    <t>85'-10 1/2", 86'-6", 86'-6", 85'-10 1/2"</t>
  </si>
  <si>
    <t>B-5-176</t>
  </si>
  <si>
    <t>B-5-177</t>
  </si>
  <si>
    <t>33'-0", 72'-0",33'-0"</t>
  </si>
  <si>
    <t>B-5-178</t>
  </si>
  <si>
    <t>B-5-179</t>
  </si>
  <si>
    <t>84'-0", 76'-0"</t>
  </si>
  <si>
    <t>B-5-180</t>
  </si>
  <si>
    <t>B-5-181</t>
  </si>
  <si>
    <t>35'-0", 67'-0", 42'-0"</t>
  </si>
  <si>
    <t>B-5-182</t>
  </si>
  <si>
    <t>B-5-185</t>
  </si>
  <si>
    <t>80'-0", 181'-0", 60'-0"</t>
  </si>
  <si>
    <t>B-5-190</t>
  </si>
  <si>
    <t>50'-0", 158'-6", 149'-0", 50'-0"</t>
  </si>
  <si>
    <t>B-5-193</t>
  </si>
  <si>
    <t>182'-0", 162'-0", 67'-0"</t>
  </si>
  <si>
    <t>B-57-11</t>
  </si>
  <si>
    <t>B-67-14</t>
  </si>
  <si>
    <t>50'-0",62'-6",62'-6",50'-0"</t>
  </si>
  <si>
    <t>B-67-140</t>
  </si>
  <si>
    <t>46'-0",62'-6",62'-6",49'-6"</t>
  </si>
  <si>
    <t>B-3-56</t>
  </si>
  <si>
    <t>98'-0",145'-9",145'-9",99'-0"</t>
  </si>
  <si>
    <t>B-41-63</t>
  </si>
  <si>
    <t>62'-0",62'-6",62'-0"</t>
  </si>
  <si>
    <t>B-41-65</t>
  </si>
  <si>
    <t>33'-0",44'-0",33'-0"</t>
  </si>
  <si>
    <t>B-41-67</t>
  </si>
  <si>
    <t>25'-6",49'-6",33'-6"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</si>
</sst>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00"/>
    <numFmt numFmtId="167" formatCode="0.0"/>
    <numFmt numFmtId="168" formatCode="&quot;$&quot;#,##0.00"/>
    <numFmt numFmtId="169" formatCode="#,##0.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double"/>
      <sz val="24"/>
      <name val="Helv"/>
      <family val="0"/>
    </font>
    <font>
      <u val="double"/>
      <sz val="12"/>
      <name val="Helv"/>
      <family val="0"/>
    </font>
    <font>
      <b/>
      <i/>
      <u val="double"/>
      <sz val="14"/>
      <color indexed="12"/>
      <name val="Helv"/>
      <family val="0"/>
    </font>
    <font>
      <b/>
      <sz val="12"/>
      <name val="Helv"/>
      <family val="0"/>
    </font>
    <font>
      <u val="single"/>
      <sz val="12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b/>
      <sz val="12"/>
      <color indexed="10"/>
      <name val="Helv"/>
      <family val="0"/>
    </font>
    <font>
      <sz val="12"/>
      <color indexed="10"/>
      <name val="Helv"/>
      <family val="0"/>
    </font>
    <font>
      <sz val="10"/>
      <color indexed="10"/>
      <name val="Tms Rmn"/>
      <family val="0"/>
    </font>
    <font>
      <b/>
      <sz val="12"/>
      <color indexed="10"/>
      <name val="Tms Rmn"/>
      <family val="0"/>
    </font>
    <font>
      <sz val="10"/>
      <name val="Tms Rmn"/>
      <family val="0"/>
    </font>
    <font>
      <sz val="10"/>
      <name val="Helv"/>
      <family val="0"/>
    </font>
    <font>
      <sz val="9"/>
      <name val="Arial"/>
      <family val="0"/>
    </font>
    <font>
      <b/>
      <sz val="9"/>
      <name val="Arial"/>
      <family val="0"/>
    </font>
    <font>
      <b/>
      <u val="single"/>
      <sz val="14"/>
      <name val="Arial"/>
      <family val="0"/>
    </font>
    <font>
      <sz val="14"/>
      <name val="Arial"/>
      <family val="0"/>
    </font>
    <font>
      <sz val="8"/>
      <name val="Arial"/>
      <family val="2"/>
    </font>
    <font>
      <b/>
      <sz val="10"/>
      <name val="Helv"/>
      <family val="0"/>
    </font>
    <font>
      <sz val="10"/>
      <color indexed="10"/>
      <name val="Helv"/>
      <family val="0"/>
    </font>
    <font>
      <sz val="11"/>
      <name val="Tms Rmn"/>
      <family val="0"/>
    </font>
    <font>
      <sz val="7"/>
      <name val="Arial"/>
      <family val="2"/>
    </font>
    <font>
      <b/>
      <sz val="9"/>
      <name val="Helv"/>
      <family val="0"/>
    </font>
    <font>
      <sz val="9"/>
      <name val="Tms Rmn"/>
      <family val="0"/>
    </font>
    <font>
      <sz val="6"/>
      <name val="Arial"/>
      <family val="2"/>
    </font>
    <font>
      <sz val="5"/>
      <name val="Arial"/>
      <family val="2"/>
    </font>
    <font>
      <sz val="4"/>
      <name val="Arial"/>
      <family val="2"/>
    </font>
  </fonts>
  <fills count="4">
    <fill>
      <patternFill/>
    </fill>
    <fill>
      <patternFill patternType="gray125"/>
    </fill>
    <fill>
      <patternFill patternType="lightGray">
        <fgColor indexed="8"/>
      </patternFill>
    </fill>
    <fill>
      <patternFill patternType="lightGray">
        <fgColor indexed="8"/>
        <bgColor indexed="15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/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/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3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7" fillId="0" borderId="6" xfId="0" applyFont="1" applyBorder="1" applyAlignment="1" applyProtection="1">
      <alignment horizontal="center"/>
      <protection/>
    </xf>
    <xf numFmtId="0" fontId="7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7" fillId="0" borderId="8" xfId="0" applyFont="1" applyBorder="1" applyAlignment="1" applyProtection="1">
      <alignment horizontal="center"/>
      <protection/>
    </xf>
    <xf numFmtId="0" fontId="7" fillId="0" borderId="4" xfId="0" applyFont="1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9" xfId="0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9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165" fontId="0" fillId="0" borderId="10" xfId="0" applyNumberFormat="1" applyBorder="1" applyAlignment="1" applyProtection="1">
      <alignment/>
      <protection/>
    </xf>
    <xf numFmtId="0" fontId="0" fillId="0" borderId="11" xfId="0" applyBorder="1" applyAlignment="1">
      <alignment/>
    </xf>
    <xf numFmtId="165" fontId="0" fillId="0" borderId="0" xfId="0" applyNumberFormat="1" applyAlignment="1" applyProtection="1">
      <alignment/>
      <protection/>
    </xf>
    <xf numFmtId="0" fontId="0" fillId="0" borderId="12" xfId="0" applyBorder="1" applyAlignment="1">
      <alignment/>
    </xf>
    <xf numFmtId="165" fontId="0" fillId="0" borderId="11" xfId="0" applyNumberFormat="1" applyBorder="1" applyAlignment="1" applyProtection="1">
      <alignment/>
      <protection/>
    </xf>
    <xf numFmtId="165" fontId="0" fillId="0" borderId="13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" borderId="14" xfId="0" applyFill="1" applyBorder="1" applyAlignment="1">
      <alignment/>
    </xf>
    <xf numFmtId="165" fontId="0" fillId="2" borderId="14" xfId="0" applyNumberFormat="1" applyFill="1" applyBorder="1" applyAlignment="1" applyProtection="1">
      <alignment/>
      <protection/>
    </xf>
    <xf numFmtId="0" fontId="0" fillId="2" borderId="15" xfId="0" applyFill="1" applyBorder="1" applyAlignment="1">
      <alignment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0" fontId="0" fillId="0" borderId="9" xfId="0" applyBorder="1" applyAlignment="1" applyProtection="1">
      <alignment horizontal="center"/>
      <protection/>
    </xf>
    <xf numFmtId="0" fontId="7" fillId="0" borderId="9" xfId="0" applyFont="1" applyBorder="1" applyAlignment="1">
      <alignment/>
    </xf>
    <xf numFmtId="7" fontId="10" fillId="0" borderId="10" xfId="0" applyNumberFormat="1" applyFont="1" applyBorder="1" applyAlignment="1" applyProtection="1">
      <alignment/>
      <protection/>
    </xf>
    <xf numFmtId="165" fontId="0" fillId="0" borderId="15" xfId="0" applyNumberFormat="1" applyBorder="1" applyAlignment="1" applyProtection="1">
      <alignment/>
      <protection/>
    </xf>
    <xf numFmtId="0" fontId="0" fillId="3" borderId="17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8" xfId="0" applyFill="1" applyBorder="1" applyAlignment="1">
      <alignment/>
    </xf>
    <xf numFmtId="0" fontId="11" fillId="0" borderId="19" xfId="0" applyFont="1" applyBorder="1" applyAlignment="1" applyProtection="1">
      <alignment horizontal="left"/>
      <protection/>
    </xf>
    <xf numFmtId="0" fontId="12" fillId="0" borderId="13" xfId="0" applyFont="1" applyBorder="1" applyAlignment="1">
      <alignment/>
    </xf>
    <xf numFmtId="0" fontId="0" fillId="0" borderId="13" xfId="0" applyBorder="1" applyAlignment="1">
      <alignment/>
    </xf>
    <xf numFmtId="0" fontId="11" fillId="0" borderId="20" xfId="0" applyFont="1" applyBorder="1" applyAlignment="1" applyProtection="1">
      <alignment horizontal="left"/>
      <protection/>
    </xf>
    <xf numFmtId="0" fontId="12" fillId="0" borderId="21" xfId="0" applyFont="1" applyBorder="1" applyAlignment="1">
      <alignment/>
    </xf>
    <xf numFmtId="0" fontId="12" fillId="0" borderId="9" xfId="0" applyFont="1" applyBorder="1" applyAlignment="1" applyProtection="1">
      <alignment horizontal="left"/>
      <protection/>
    </xf>
    <xf numFmtId="0" fontId="12" fillId="0" borderId="14" xfId="0" applyFont="1" applyBorder="1" applyAlignment="1">
      <alignment/>
    </xf>
    <xf numFmtId="0" fontId="0" fillId="0" borderId="14" xfId="0" applyBorder="1" applyAlignment="1">
      <alignment/>
    </xf>
    <xf numFmtId="0" fontId="12" fillId="0" borderId="10" xfId="0" applyFont="1" applyBorder="1" applyAlignment="1">
      <alignment/>
    </xf>
    <xf numFmtId="0" fontId="12" fillId="0" borderId="14" xfId="0" applyFont="1" applyBorder="1" applyAlignment="1" applyProtection="1">
      <alignment/>
      <protection/>
    </xf>
    <xf numFmtId="165" fontId="12" fillId="0" borderId="14" xfId="0" applyNumberFormat="1" applyFont="1" applyBorder="1" applyAlignment="1" applyProtection="1">
      <alignment/>
      <protection/>
    </xf>
    <xf numFmtId="165" fontId="12" fillId="0" borderId="10" xfId="0" applyNumberFormat="1" applyFont="1" applyBorder="1" applyAlignment="1" applyProtection="1">
      <alignment/>
      <protection/>
    </xf>
    <xf numFmtId="0" fontId="12" fillId="0" borderId="15" xfId="0" applyFont="1" applyBorder="1" applyAlignment="1">
      <alignment/>
    </xf>
    <xf numFmtId="165" fontId="13" fillId="0" borderId="14" xfId="0" applyNumberFormat="1" applyFont="1" applyBorder="1" applyAlignment="1" applyProtection="1">
      <alignment/>
      <protection/>
    </xf>
    <xf numFmtId="165" fontId="12" fillId="0" borderId="15" xfId="0" applyNumberFormat="1" applyFont="1" applyBorder="1" applyAlignment="1" applyProtection="1">
      <alignment/>
      <protection/>
    </xf>
    <xf numFmtId="0" fontId="12" fillId="0" borderId="17" xfId="0" applyFont="1" applyBorder="1" applyAlignment="1" applyProtection="1">
      <alignment horizontal="left"/>
      <protection/>
    </xf>
    <xf numFmtId="7" fontId="14" fillId="0" borderId="1" xfId="0" applyNumberFormat="1" applyFont="1" applyBorder="1" applyAlignment="1" applyProtection="1">
      <alignment/>
      <protection/>
    </xf>
    <xf numFmtId="0" fontId="12" fillId="0" borderId="12" xfId="0" applyFont="1" applyBorder="1" applyAlignment="1">
      <alignment/>
    </xf>
    <xf numFmtId="0" fontId="12" fillId="0" borderId="1" xfId="0" applyFont="1" applyBorder="1" applyAlignment="1" applyProtection="1">
      <alignment/>
      <protection/>
    </xf>
    <xf numFmtId="165" fontId="12" fillId="0" borderId="1" xfId="0" applyNumberFormat="1" applyFont="1" applyBorder="1" applyAlignment="1" applyProtection="1">
      <alignment/>
      <protection/>
    </xf>
    <xf numFmtId="165" fontId="14" fillId="0" borderId="1" xfId="0" applyNumberFormat="1" applyFont="1" applyBorder="1" applyAlignment="1" applyProtection="1">
      <alignment/>
      <protection/>
    </xf>
    <xf numFmtId="165" fontId="12" fillId="0" borderId="12" xfId="0" applyNumberFormat="1" applyFont="1" applyBorder="1" applyAlignment="1" applyProtection="1">
      <alignment/>
      <protection/>
    </xf>
    <xf numFmtId="7" fontId="14" fillId="0" borderId="18" xfId="0" applyNumberFormat="1" applyFont="1" applyBorder="1" applyAlignment="1" applyProtection="1">
      <alignment/>
      <protection/>
    </xf>
    <xf numFmtId="0" fontId="1" fillId="0" borderId="8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9" xfId="0" applyFont="1" applyBorder="1" applyAlignment="1">
      <alignment/>
    </xf>
    <xf numFmtId="0" fontId="1" fillId="0" borderId="22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1" fillId="0" borderId="23" xfId="0" applyFont="1" applyBorder="1" applyAlignment="1" applyProtection="1">
      <alignment horizontal="centerContinuous"/>
      <protection/>
    </xf>
    <xf numFmtId="0" fontId="12" fillId="0" borderId="24" xfId="0" applyFont="1" applyBorder="1" applyAlignment="1">
      <alignment horizontal="centerContinuous"/>
    </xf>
    <xf numFmtId="0" fontId="11" fillId="0" borderId="25" xfId="0" applyFont="1" applyBorder="1" applyAlignment="1" applyProtection="1">
      <alignment horizontal="centerContinuous"/>
      <protection/>
    </xf>
    <xf numFmtId="0" fontId="12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14" fontId="0" fillId="0" borderId="9" xfId="0" applyNumberFormat="1" applyBorder="1" applyAlignment="1">
      <alignment horizontal="left"/>
    </xf>
    <xf numFmtId="165" fontId="0" fillId="0" borderId="26" xfId="0" applyNumberFormat="1" applyBorder="1" applyAlignment="1" applyProtection="1">
      <alignment/>
      <protection/>
    </xf>
    <xf numFmtId="14" fontId="0" fillId="0" borderId="27" xfId="0" applyNumberFormat="1" applyBorder="1" applyAlignment="1">
      <alignment horizontal="left"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Continuous"/>
    </xf>
    <xf numFmtId="0" fontId="0" fillId="0" borderId="27" xfId="0" applyBorder="1" applyAlignment="1">
      <alignment/>
    </xf>
    <xf numFmtId="165" fontId="0" fillId="0" borderId="28" xfId="0" applyNumberFormat="1" applyBorder="1" applyAlignment="1" applyProtection="1">
      <alignment/>
      <protection/>
    </xf>
    <xf numFmtId="0" fontId="0" fillId="0" borderId="27" xfId="0" applyBorder="1" applyAlignment="1" applyProtection="1">
      <alignment horizontal="left"/>
      <protection/>
    </xf>
    <xf numFmtId="0" fontId="0" fillId="0" borderId="28" xfId="0" applyBorder="1" applyAlignment="1" applyProtection="1">
      <alignment horizontal="left"/>
      <protection/>
    </xf>
    <xf numFmtId="0" fontId="0" fillId="0" borderId="28" xfId="0" applyBorder="1" applyAlignment="1" applyProtection="1">
      <alignment horizontal="center"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26" xfId="0" applyBorder="1" applyAlignment="1">
      <alignment/>
    </xf>
    <xf numFmtId="0" fontId="7" fillId="0" borderId="4" xfId="0" applyFont="1" applyBorder="1" applyAlignment="1" applyProtection="1">
      <alignment horizontal="center" textRotation="90"/>
      <protection/>
    </xf>
    <xf numFmtId="0" fontId="17" fillId="0" borderId="10" xfId="0" applyFont="1" applyBorder="1" applyAlignment="1" applyProtection="1">
      <alignment horizontal="left"/>
      <protection/>
    </xf>
    <xf numFmtId="0" fontId="17" fillId="0" borderId="10" xfId="0" applyFont="1" applyBorder="1" applyAlignment="1">
      <alignment/>
    </xf>
    <xf numFmtId="0" fontId="15" fillId="0" borderId="10" xfId="0" applyFont="1" applyBorder="1" applyAlignment="1" applyProtection="1">
      <alignment horizontal="left"/>
      <protection/>
    </xf>
    <xf numFmtId="0" fontId="16" fillId="0" borderId="10" xfId="0" applyFont="1" applyBorder="1" applyAlignment="1" applyProtection="1">
      <alignment horizontal="centerContinuous"/>
      <protection/>
    </xf>
    <xf numFmtId="0" fontId="0" fillId="0" borderId="28" xfId="0" applyBorder="1" applyAlignment="1">
      <alignment/>
    </xf>
    <xf numFmtId="2" fontId="0" fillId="0" borderId="10" xfId="0" applyNumberForma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7" fillId="0" borderId="28" xfId="0" applyFont="1" applyBorder="1" applyAlignment="1" applyProtection="1">
      <alignment horizontal="left"/>
      <protection/>
    </xf>
    <xf numFmtId="0" fontId="16" fillId="0" borderId="28" xfId="0" applyFont="1" applyBorder="1" applyAlignment="1" applyProtection="1">
      <alignment horizontal="left"/>
      <protection/>
    </xf>
    <xf numFmtId="0" fontId="16" fillId="0" borderId="28" xfId="0" applyFont="1" applyBorder="1" applyAlignment="1" applyProtection="1">
      <alignment horizontal="centerContinuous"/>
      <protection/>
    </xf>
    <xf numFmtId="0" fontId="17" fillId="0" borderId="28" xfId="0" applyFont="1" applyBorder="1" applyAlignment="1">
      <alignment/>
    </xf>
    <xf numFmtId="0" fontId="17" fillId="0" borderId="29" xfId="0" applyFont="1" applyBorder="1" applyAlignment="1">
      <alignment/>
    </xf>
    <xf numFmtId="0" fontId="0" fillId="0" borderId="30" xfId="0" applyBorder="1" applyAlignment="1">
      <alignment horizontal="centerContinuous"/>
    </xf>
    <xf numFmtId="0" fontId="0" fillId="0" borderId="27" xfId="0" applyBorder="1" applyAlignment="1">
      <alignment horizontal="left"/>
    </xf>
    <xf numFmtId="14" fontId="0" fillId="0" borderId="27" xfId="0" applyNumberFormat="1" applyBorder="1" applyAlignment="1" applyProtection="1">
      <alignment horizontal="left"/>
      <protection/>
    </xf>
    <xf numFmtId="3" fontId="0" fillId="0" borderId="28" xfId="0" applyNumberFormat="1" applyBorder="1" applyAlignment="1" applyProtection="1">
      <alignment/>
      <protection/>
    </xf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17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165" fontId="0" fillId="0" borderId="0" xfId="0" applyNumberFormat="1" applyBorder="1" applyAlignment="1" applyProtection="1">
      <alignment/>
      <protection/>
    </xf>
    <xf numFmtId="2" fontId="0" fillId="0" borderId="0" xfId="0" applyNumberFormat="1" applyBorder="1" applyAlignment="1">
      <alignment/>
    </xf>
    <xf numFmtId="0" fontId="18" fillId="0" borderId="0" xfId="0" applyFont="1" applyBorder="1" applyAlignment="1">
      <alignment horizontal="centerContinuous"/>
    </xf>
    <xf numFmtId="0" fontId="0" fillId="0" borderId="0" xfId="0" applyBorder="1" applyAlignment="1">
      <alignment horizontal="left"/>
    </xf>
    <xf numFmtId="0" fontId="11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>
      <alignment/>
    </xf>
    <xf numFmtId="0" fontId="11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165" fontId="12" fillId="0" borderId="0" xfId="0" applyNumberFormat="1" applyFont="1" applyBorder="1" applyAlignment="1" applyProtection="1">
      <alignment/>
      <protection/>
    </xf>
    <xf numFmtId="165" fontId="13" fillId="0" borderId="0" xfId="0" applyNumberFormat="1" applyFont="1" applyBorder="1" applyAlignment="1" applyProtection="1">
      <alignment/>
      <protection/>
    </xf>
    <xf numFmtId="7" fontId="14" fillId="0" borderId="0" xfId="0" applyNumberFormat="1" applyFont="1" applyBorder="1" applyAlignment="1" applyProtection="1">
      <alignment/>
      <protection/>
    </xf>
    <xf numFmtId="165" fontId="14" fillId="0" borderId="0" xfId="0" applyNumberFormat="1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/>
      <protection/>
    </xf>
    <xf numFmtId="164" fontId="9" fillId="0" borderId="0" xfId="0" applyNumberFormat="1" applyFont="1" applyFill="1" applyBorder="1" applyAlignment="1" applyProtection="1">
      <alignment/>
      <protection/>
    </xf>
    <xf numFmtId="7" fontId="10" fillId="0" borderId="0" xfId="0" applyNumberFormat="1" applyFont="1" applyFill="1" applyBorder="1" applyAlignment="1" applyProtection="1">
      <alignment/>
      <protection/>
    </xf>
    <xf numFmtId="3" fontId="0" fillId="0" borderId="2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7" xfId="0" applyNumberFormat="1" applyBorder="1" applyAlignment="1" applyProtection="1">
      <alignment/>
      <protection/>
    </xf>
    <xf numFmtId="2" fontId="0" fillId="0" borderId="28" xfId="0" applyNumberFormat="1" applyBorder="1" applyAlignment="1">
      <alignment/>
    </xf>
    <xf numFmtId="0" fontId="21" fillId="0" borderId="28" xfId="0" applyFont="1" applyBorder="1" applyAlignment="1">
      <alignment horizontal="centerContinuous"/>
    </xf>
    <xf numFmtId="0" fontId="0" fillId="0" borderId="28" xfId="0" applyBorder="1" applyAlignment="1">
      <alignment horizontal="left"/>
    </xf>
    <xf numFmtId="0" fontId="18" fillId="0" borderId="28" xfId="0" applyFont="1" applyBorder="1" applyAlignment="1">
      <alignment horizontal="centerContinuous"/>
    </xf>
    <xf numFmtId="0" fontId="17" fillId="0" borderId="28" xfId="0" applyFont="1" applyBorder="1" applyAlignment="1" applyProtection="1">
      <alignment horizontal="center"/>
      <protection/>
    </xf>
    <xf numFmtId="3" fontId="0" fillId="0" borderId="28" xfId="0" applyNumberFormat="1" applyBorder="1" applyAlignment="1" applyProtection="1">
      <alignment horizontal="center"/>
      <protection/>
    </xf>
    <xf numFmtId="0" fontId="18" fillId="0" borderId="28" xfId="0" applyFont="1" applyBorder="1" applyAlignment="1" applyProtection="1">
      <alignment horizontal="centerContinuous"/>
      <protection/>
    </xf>
    <xf numFmtId="3" fontId="0" fillId="0" borderId="10" xfId="0" applyNumberFormat="1" applyBorder="1" applyAlignment="1" applyProtection="1">
      <alignment/>
      <protection/>
    </xf>
    <xf numFmtId="3" fontId="0" fillId="0" borderId="10" xfId="0" applyNumberFormat="1" applyBorder="1" applyAlignment="1">
      <alignment/>
    </xf>
    <xf numFmtId="0" fontId="18" fillId="0" borderId="28" xfId="0" applyFont="1" applyBorder="1" applyAlignment="1">
      <alignment/>
    </xf>
    <xf numFmtId="165" fontId="23" fillId="0" borderId="14" xfId="0" applyNumberFormat="1" applyFont="1" applyBorder="1" applyAlignment="1" applyProtection="1">
      <alignment/>
      <protection/>
    </xf>
    <xf numFmtId="165" fontId="23" fillId="0" borderId="1" xfId="0" applyNumberFormat="1" applyFont="1" applyBorder="1" applyAlignment="1" applyProtection="1">
      <alignment/>
      <protection/>
    </xf>
    <xf numFmtId="0" fontId="1" fillId="0" borderId="31" xfId="0" applyFont="1" applyBorder="1" applyAlignment="1" applyProtection="1">
      <alignment horizontal="center"/>
      <protection/>
    </xf>
    <xf numFmtId="0" fontId="0" fillId="0" borderId="32" xfId="0" applyBorder="1" applyAlignment="1">
      <alignment/>
    </xf>
    <xf numFmtId="0" fontId="7" fillId="0" borderId="33" xfId="0" applyFont="1" applyBorder="1" applyAlignment="1" applyProtection="1">
      <alignment horizontal="center"/>
      <protection/>
    </xf>
    <xf numFmtId="0" fontId="7" fillId="0" borderId="33" xfId="0" applyFont="1" applyBorder="1" applyAlignment="1">
      <alignment/>
    </xf>
    <xf numFmtId="0" fontId="0" fillId="0" borderId="34" xfId="0" applyBorder="1" applyAlignment="1">
      <alignment/>
    </xf>
    <xf numFmtId="0" fontId="1" fillId="0" borderId="35" xfId="0" applyFont="1" applyBorder="1" applyAlignment="1" applyProtection="1">
      <alignment horizontal="center"/>
      <protection/>
    </xf>
    <xf numFmtId="0" fontId="1" fillId="0" borderId="36" xfId="0" applyFont="1" applyBorder="1" applyAlignment="1" applyProtection="1">
      <alignment horizontal="center"/>
      <protection/>
    </xf>
    <xf numFmtId="0" fontId="1" fillId="0" borderId="37" xfId="0" applyFont="1" applyBorder="1" applyAlignment="1" applyProtection="1">
      <alignment horizontal="center"/>
      <protection/>
    </xf>
    <xf numFmtId="0" fontId="1" fillId="0" borderId="38" xfId="0" applyFont="1" applyBorder="1" applyAlignment="1">
      <alignment/>
    </xf>
    <xf numFmtId="0" fontId="1" fillId="0" borderId="39" xfId="0" applyFont="1" applyBorder="1" applyAlignment="1" applyProtection="1">
      <alignment horizontal="center"/>
      <protection/>
    </xf>
    <xf numFmtId="0" fontId="0" fillId="2" borderId="38" xfId="0" applyFill="1" applyBorder="1" applyAlignment="1">
      <alignment/>
    </xf>
    <xf numFmtId="0" fontId="0" fillId="2" borderId="39" xfId="0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21" fillId="0" borderId="28" xfId="0" applyFont="1" applyBorder="1" applyAlignment="1" applyProtection="1">
      <alignment horizontal="center"/>
      <protection/>
    </xf>
    <xf numFmtId="165" fontId="0" fillId="0" borderId="41" xfId="0" applyNumberFormat="1" applyBorder="1" applyAlignment="1" applyProtection="1">
      <alignment/>
      <protection/>
    </xf>
    <xf numFmtId="3" fontId="0" fillId="0" borderId="40" xfId="0" applyNumberFormat="1" applyBorder="1" applyAlignment="1" applyProtection="1">
      <alignment/>
      <protection/>
    </xf>
    <xf numFmtId="3" fontId="0" fillId="0" borderId="40" xfId="0" applyNumberForma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65" fontId="0" fillId="2" borderId="42" xfId="0" applyNumberFormat="1" applyFill="1" applyBorder="1" applyAlignment="1" applyProtection="1">
      <alignment/>
      <protection/>
    </xf>
    <xf numFmtId="0" fontId="0" fillId="0" borderId="35" xfId="0" applyBorder="1" applyAlignment="1" applyProtection="1">
      <alignment horizontal="center"/>
      <protection/>
    </xf>
    <xf numFmtId="0" fontId="0" fillId="0" borderId="43" xfId="0" applyBorder="1" applyAlignment="1">
      <alignment/>
    </xf>
    <xf numFmtId="0" fontId="0" fillId="0" borderId="38" xfId="0" applyBorder="1" applyAlignment="1" applyProtection="1">
      <alignment horizontal="center"/>
      <protection/>
    </xf>
    <xf numFmtId="0" fontId="0" fillId="3" borderId="44" xfId="0" applyFill="1" applyBorder="1" applyAlignment="1">
      <alignment/>
    </xf>
    <xf numFmtId="0" fontId="0" fillId="3" borderId="45" xfId="0" applyFill="1" applyBorder="1" applyAlignment="1">
      <alignment/>
    </xf>
    <xf numFmtId="0" fontId="0" fillId="3" borderId="46" xfId="0" applyFill="1" applyBorder="1" applyAlignment="1">
      <alignment/>
    </xf>
    <xf numFmtId="0" fontId="0" fillId="2" borderId="42" xfId="0" applyFill="1" applyBorder="1" applyAlignment="1">
      <alignment/>
    </xf>
    <xf numFmtId="165" fontId="0" fillId="0" borderId="42" xfId="0" applyNumberFormat="1" applyBorder="1" applyAlignment="1" applyProtection="1">
      <alignment/>
      <protection/>
    </xf>
    <xf numFmtId="4" fontId="9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42" xfId="0" applyNumberFormat="1" applyFont="1" applyBorder="1" applyAlignment="1" applyProtection="1">
      <alignment/>
      <protection/>
    </xf>
    <xf numFmtId="4" fontId="24" fillId="0" borderId="10" xfId="0" applyNumberFormat="1" applyFont="1" applyBorder="1" applyAlignment="1" applyProtection="1">
      <alignment/>
      <protection/>
    </xf>
    <xf numFmtId="4" fontId="9" fillId="0" borderId="9" xfId="0" applyNumberFormat="1" applyFont="1" applyBorder="1" applyAlignment="1" applyProtection="1">
      <alignment/>
      <protection/>
    </xf>
    <xf numFmtId="4" fontId="10" fillId="0" borderId="14" xfId="0" applyNumberFormat="1" applyFont="1" applyBorder="1" applyAlignment="1" applyProtection="1">
      <alignment/>
      <protection/>
    </xf>
    <xf numFmtId="4" fontId="0" fillId="3" borderId="17" xfId="0" applyNumberFormat="1" applyFill="1" applyBorder="1" applyAlignment="1">
      <alignment/>
    </xf>
    <xf numFmtId="4" fontId="0" fillId="3" borderId="1" xfId="0" applyNumberFormat="1" applyFill="1" applyBorder="1" applyAlignment="1">
      <alignment/>
    </xf>
    <xf numFmtId="0" fontId="18" fillId="0" borderId="28" xfId="0" applyFont="1" applyBorder="1" applyAlignment="1" applyProtection="1">
      <alignment horizontal="center"/>
      <protection/>
    </xf>
    <xf numFmtId="0" fontId="22" fillId="0" borderId="28" xfId="0" applyFont="1" applyBorder="1" applyAlignment="1" applyProtection="1">
      <alignment horizontal="center"/>
      <protection/>
    </xf>
    <xf numFmtId="0" fontId="0" fillId="0" borderId="28" xfId="0" applyFont="1" applyBorder="1" applyAlignment="1" applyProtection="1">
      <alignment horizontal="center"/>
      <protection/>
    </xf>
    <xf numFmtId="3" fontId="0" fillId="0" borderId="28" xfId="0" applyNumberFormat="1" applyFont="1" applyBorder="1" applyAlignment="1" applyProtection="1">
      <alignment horizontal="center"/>
      <protection/>
    </xf>
    <xf numFmtId="0" fontId="0" fillId="0" borderId="28" xfId="0" applyFont="1" applyBorder="1" applyAlignment="1">
      <alignment horizontal="centerContinuous"/>
    </xf>
    <xf numFmtId="0" fontId="0" fillId="0" borderId="28" xfId="0" applyFont="1" applyBorder="1" applyAlignment="1" applyProtection="1">
      <alignment horizontal="left"/>
      <protection/>
    </xf>
    <xf numFmtId="0" fontId="0" fillId="0" borderId="28" xfId="0" applyFont="1" applyBorder="1" applyAlignment="1">
      <alignment/>
    </xf>
    <xf numFmtId="0" fontId="1" fillId="0" borderId="28" xfId="0" applyFont="1" applyBorder="1" applyAlignment="1" applyProtection="1">
      <alignment horizontal="center"/>
      <protection/>
    </xf>
    <xf numFmtId="0" fontId="18" fillId="0" borderId="28" xfId="0" applyFont="1" applyBorder="1" applyAlignment="1">
      <alignment horizontal="center"/>
    </xf>
    <xf numFmtId="3" fontId="17" fillId="0" borderId="28" xfId="0" applyNumberFormat="1" applyFont="1" applyBorder="1" applyAlignment="1" applyProtection="1">
      <alignment horizontal="center"/>
      <protection/>
    </xf>
    <xf numFmtId="0" fontId="7" fillId="0" borderId="34" xfId="0" applyFont="1" applyBorder="1" applyAlignment="1">
      <alignment/>
    </xf>
    <xf numFmtId="0" fontId="1" fillId="0" borderId="47" xfId="0" applyFont="1" applyBorder="1" applyAlignment="1" applyProtection="1">
      <alignment horizontal="center"/>
      <protection/>
    </xf>
    <xf numFmtId="2" fontId="0" fillId="0" borderId="41" xfId="0" applyNumberFormat="1" applyBorder="1" applyAlignment="1">
      <alignment/>
    </xf>
    <xf numFmtId="0" fontId="0" fillId="0" borderId="36" xfId="0" applyBorder="1" applyAlignment="1">
      <alignment/>
    </xf>
    <xf numFmtId="7" fontId="10" fillId="0" borderId="39" xfId="0" applyNumberFormat="1" applyFont="1" applyBorder="1" applyAlignment="1" applyProtection="1">
      <alignment/>
      <protection/>
    </xf>
    <xf numFmtId="0" fontId="0" fillId="3" borderId="48" xfId="0" applyFill="1" applyBorder="1" applyAlignment="1">
      <alignment/>
    </xf>
    <xf numFmtId="0" fontId="0" fillId="3" borderId="49" xfId="0" applyFill="1" applyBorder="1" applyAlignment="1">
      <alignment/>
    </xf>
    <xf numFmtId="0" fontId="11" fillId="0" borderId="50" xfId="0" applyFont="1" applyBorder="1" applyAlignment="1">
      <alignment horizontal="centerContinuous"/>
    </xf>
    <xf numFmtId="0" fontId="12" fillId="0" borderId="51" xfId="0" applyFont="1" applyBorder="1" applyAlignment="1">
      <alignment/>
    </xf>
    <xf numFmtId="165" fontId="12" fillId="0" borderId="38" xfId="0" applyNumberFormat="1" applyFont="1" applyBorder="1" applyAlignment="1" applyProtection="1">
      <alignment/>
      <protection/>
    </xf>
    <xf numFmtId="165" fontId="12" fillId="0" borderId="42" xfId="0" applyNumberFormat="1" applyFont="1" applyBorder="1" applyAlignment="1" applyProtection="1">
      <alignment/>
      <protection/>
    </xf>
    <xf numFmtId="165" fontId="13" fillId="0" borderId="38" xfId="0" applyNumberFormat="1" applyFont="1" applyBorder="1" applyAlignment="1" applyProtection="1">
      <alignment/>
      <protection/>
    </xf>
    <xf numFmtId="165" fontId="14" fillId="0" borderId="44" xfId="0" applyNumberFormat="1" applyFont="1" applyBorder="1" applyAlignment="1" applyProtection="1">
      <alignment/>
      <protection/>
    </xf>
    <xf numFmtId="165" fontId="12" fillId="0" borderId="52" xfId="0" applyNumberFormat="1" applyFont="1" applyBorder="1" applyAlignment="1" applyProtection="1">
      <alignment/>
      <protection/>
    </xf>
    <xf numFmtId="165" fontId="12" fillId="0" borderId="46" xfId="0" applyNumberFormat="1" applyFont="1" applyBorder="1" applyAlignment="1" applyProtection="1">
      <alignment/>
      <protection/>
    </xf>
    <xf numFmtId="4" fontId="15" fillId="0" borderId="9" xfId="0" applyNumberFormat="1" applyFont="1" applyBorder="1" applyAlignment="1" applyProtection="1">
      <alignment/>
      <protection/>
    </xf>
    <xf numFmtId="4" fontId="15" fillId="0" borderId="10" xfId="0" applyNumberFormat="1" applyFont="1" applyBorder="1" applyAlignment="1" applyProtection="1">
      <alignment/>
      <protection/>
    </xf>
    <xf numFmtId="0" fontId="25" fillId="0" borderId="28" xfId="0" applyFont="1" applyBorder="1" applyAlignment="1" applyProtection="1">
      <alignment horizontal="center"/>
      <protection/>
    </xf>
    <xf numFmtId="4" fontId="0" fillId="0" borderId="28" xfId="0" applyNumberFormat="1" applyBorder="1" applyAlignment="1" applyProtection="1">
      <alignment/>
      <protection/>
    </xf>
    <xf numFmtId="4" fontId="0" fillId="0" borderId="27" xfId="0" applyNumberFormat="1" applyBorder="1" applyAlignment="1">
      <alignment/>
    </xf>
    <xf numFmtId="4" fontId="0" fillId="0" borderId="28" xfId="0" applyNumberFormat="1" applyBorder="1" applyAlignment="1">
      <alignment/>
    </xf>
    <xf numFmtId="4" fontId="17" fillId="0" borderId="28" xfId="0" applyNumberFormat="1" applyFont="1" applyBorder="1" applyAlignment="1">
      <alignment/>
    </xf>
    <xf numFmtId="4" fontId="17" fillId="0" borderId="28" xfId="0" applyNumberFormat="1" applyFont="1" applyBorder="1" applyAlignment="1" applyProtection="1">
      <alignment/>
      <protection/>
    </xf>
    <xf numFmtId="0" fontId="26" fillId="0" borderId="28" xfId="0" applyFont="1" applyBorder="1" applyAlignment="1" applyProtection="1">
      <alignment horizontal="center"/>
      <protection/>
    </xf>
    <xf numFmtId="1" fontId="0" fillId="0" borderId="28" xfId="0" applyNumberFormat="1" applyFont="1" applyBorder="1" applyAlignment="1" applyProtection="1">
      <alignment horizontal="center"/>
      <protection/>
    </xf>
    <xf numFmtId="0" fontId="0" fillId="2" borderId="53" xfId="0" applyFill="1" applyBorder="1" applyAlignment="1">
      <alignment/>
    </xf>
    <xf numFmtId="0" fontId="0" fillId="2" borderId="52" xfId="0" applyFill="1" applyBorder="1" applyAlignment="1">
      <alignment/>
    </xf>
    <xf numFmtId="0" fontId="0" fillId="2" borderId="54" xfId="0" applyFill="1" applyBorder="1" applyAlignment="1">
      <alignment/>
    </xf>
    <xf numFmtId="3" fontId="17" fillId="0" borderId="28" xfId="0" applyNumberFormat="1" applyFont="1" applyBorder="1" applyAlignment="1">
      <alignment/>
    </xf>
    <xf numFmtId="4" fontId="15" fillId="0" borderId="38" xfId="0" applyNumberFormat="1" applyFont="1" applyBorder="1" applyAlignment="1" applyProtection="1">
      <alignment/>
      <protection/>
    </xf>
    <xf numFmtId="0" fontId="22" fillId="0" borderId="28" xfId="0" applyFont="1" applyBorder="1" applyAlignment="1" applyProtection="1">
      <alignment horizontal="centerContinuous"/>
      <protection/>
    </xf>
    <xf numFmtId="3" fontId="0" fillId="2" borderId="10" xfId="0" applyNumberFormat="1" applyFill="1" applyBorder="1" applyAlignment="1">
      <alignment/>
    </xf>
    <xf numFmtId="4" fontId="27" fillId="0" borderId="9" xfId="0" applyNumberFormat="1" applyFont="1" applyBorder="1" applyAlignment="1" applyProtection="1">
      <alignment/>
      <protection/>
    </xf>
    <xf numFmtId="0" fontId="0" fillId="0" borderId="41" xfId="0" applyBorder="1" applyAlignment="1">
      <alignment horizontal="centerContinuous"/>
    </xf>
    <xf numFmtId="165" fontId="0" fillId="0" borderId="41" xfId="0" applyNumberFormat="1" applyBorder="1" applyAlignment="1" applyProtection="1">
      <alignment horizontal="centerContinuous"/>
      <protection/>
    </xf>
    <xf numFmtId="0" fontId="17" fillId="0" borderId="28" xfId="0" applyFont="1" applyBorder="1" applyAlignment="1">
      <alignment horizontal="centerContinuous"/>
    </xf>
    <xf numFmtId="0" fontId="17" fillId="0" borderId="28" xfId="0" applyFont="1" applyBorder="1" applyAlignment="1">
      <alignment horizontal="centerContinuous"/>
    </xf>
    <xf numFmtId="3" fontId="17" fillId="0" borderId="28" xfId="0" applyNumberFormat="1" applyFont="1" applyBorder="1" applyAlignment="1" applyProtection="1">
      <alignment/>
      <protection/>
    </xf>
    <xf numFmtId="0" fontId="25" fillId="0" borderId="28" xfId="0" applyFont="1" applyBorder="1" applyAlignment="1">
      <alignment horizontal="centerContinuous"/>
    </xf>
    <xf numFmtId="4" fontId="0" fillId="0" borderId="28" xfId="0" applyNumberFormat="1" applyFont="1" applyBorder="1" applyAlignment="1">
      <alignment horizontal="center"/>
    </xf>
    <xf numFmtId="14" fontId="0" fillId="0" borderId="55" xfId="0" applyNumberFormat="1" applyBorder="1" applyAlignment="1" applyProtection="1">
      <alignment horizontal="left"/>
      <protection/>
    </xf>
    <xf numFmtId="0" fontId="0" fillId="0" borderId="56" xfId="0" applyBorder="1" applyAlignment="1" applyProtection="1">
      <alignment horizontal="left"/>
      <protection/>
    </xf>
    <xf numFmtId="0" fontId="18" fillId="0" borderId="56" xfId="0" applyFont="1" applyBorder="1" applyAlignment="1" applyProtection="1">
      <alignment horizontal="center"/>
      <protection/>
    </xf>
    <xf numFmtId="0" fontId="0" fillId="0" borderId="56" xfId="0" applyBorder="1" applyAlignment="1" applyProtection="1">
      <alignment horizontal="center"/>
      <protection/>
    </xf>
    <xf numFmtId="0" fontId="25" fillId="0" borderId="56" xfId="0" applyFont="1" applyBorder="1" applyAlignment="1" applyProtection="1">
      <alignment horizontal="center"/>
      <protection/>
    </xf>
    <xf numFmtId="3" fontId="0" fillId="0" borderId="55" xfId="0" applyNumberFormat="1" applyBorder="1" applyAlignment="1" applyProtection="1">
      <alignment/>
      <protection/>
    </xf>
    <xf numFmtId="3" fontId="0" fillId="0" borderId="56" xfId="0" applyNumberFormat="1" applyBorder="1" applyAlignment="1" applyProtection="1">
      <alignment/>
      <protection/>
    </xf>
    <xf numFmtId="165" fontId="0" fillId="0" borderId="56" xfId="0" applyNumberFormat="1" applyBorder="1" applyAlignment="1" applyProtection="1">
      <alignment/>
      <protection/>
    </xf>
    <xf numFmtId="4" fontId="17" fillId="0" borderId="56" xfId="0" applyNumberFormat="1" applyFont="1" applyBorder="1" applyAlignment="1" applyProtection="1">
      <alignment/>
      <protection/>
    </xf>
    <xf numFmtId="165" fontId="0" fillId="0" borderId="57" xfId="0" applyNumberFormat="1" applyBorder="1" applyAlignment="1" applyProtection="1">
      <alignment/>
      <protection/>
    </xf>
    <xf numFmtId="0" fontId="16" fillId="0" borderId="56" xfId="0" applyFont="1" applyBorder="1" applyAlignment="1" applyProtection="1">
      <alignment horizontal="left"/>
      <protection/>
    </xf>
    <xf numFmtId="0" fontId="22" fillId="0" borderId="56" xfId="0" applyFont="1" applyBorder="1" applyAlignment="1" applyProtection="1">
      <alignment horizontal="center"/>
      <protection/>
    </xf>
    <xf numFmtId="3" fontId="0" fillId="0" borderId="55" xfId="0" applyNumberFormat="1" applyBorder="1" applyAlignment="1">
      <alignment/>
    </xf>
    <xf numFmtId="4" fontId="17" fillId="0" borderId="56" xfId="0" applyNumberFormat="1" applyFont="1" applyBorder="1" applyAlignment="1">
      <alignment/>
    </xf>
    <xf numFmtId="0" fontId="17" fillId="0" borderId="56" xfId="0" applyFont="1" applyBorder="1" applyAlignment="1" applyProtection="1">
      <alignment horizontal="center"/>
      <protection/>
    </xf>
    <xf numFmtId="4" fontId="0" fillId="0" borderId="56" xfId="0" applyNumberFormat="1" applyBorder="1" applyAlignment="1">
      <alignment/>
    </xf>
    <xf numFmtId="0" fontId="22" fillId="0" borderId="56" xfId="0" applyFont="1" applyBorder="1" applyAlignment="1" applyProtection="1">
      <alignment horizontal="centerContinuous"/>
      <protection/>
    </xf>
    <xf numFmtId="4" fontId="0" fillId="0" borderId="55" xfId="0" applyNumberFormat="1" applyBorder="1" applyAlignment="1">
      <alignment/>
    </xf>
    <xf numFmtId="0" fontId="0" fillId="0" borderId="56" xfId="0" applyBorder="1" applyAlignment="1">
      <alignment/>
    </xf>
    <xf numFmtId="0" fontId="0" fillId="0" borderId="56" xfId="0" applyBorder="1" applyAlignment="1">
      <alignment horizontal="centerContinuous"/>
    </xf>
    <xf numFmtId="0" fontId="0" fillId="0" borderId="56" xfId="0" applyBorder="1" applyAlignment="1">
      <alignment/>
    </xf>
    <xf numFmtId="0" fontId="17" fillId="0" borderId="56" xfId="0" applyFont="1" applyBorder="1" applyAlignment="1">
      <alignment horizontal="centerContinuous"/>
    </xf>
    <xf numFmtId="3" fontId="0" fillId="0" borderId="56" xfId="0" applyNumberFormat="1" applyBorder="1" applyAlignment="1">
      <alignment/>
    </xf>
    <xf numFmtId="0" fontId="18" fillId="0" borderId="56" xfId="0" applyFont="1" applyBorder="1" applyAlignment="1" applyProtection="1">
      <alignment horizontal="centerContinuous"/>
      <protection/>
    </xf>
    <xf numFmtId="3" fontId="0" fillId="0" borderId="58" xfId="0" applyNumberFormat="1" applyBorder="1" applyAlignment="1">
      <alignment/>
    </xf>
    <xf numFmtId="0" fontId="0" fillId="0" borderId="59" xfId="0" applyBorder="1" applyAlignment="1">
      <alignment/>
    </xf>
    <xf numFmtId="0" fontId="0" fillId="0" borderId="57" xfId="0" applyBorder="1" applyAlignment="1">
      <alignment/>
    </xf>
    <xf numFmtId="0" fontId="0" fillId="0" borderId="56" xfId="0" applyFont="1" applyBorder="1" applyAlignment="1" applyProtection="1">
      <alignment horizontal="left"/>
      <protection/>
    </xf>
    <xf numFmtId="0" fontId="1" fillId="0" borderId="56" xfId="0" applyFont="1" applyBorder="1" applyAlignment="1" applyProtection="1">
      <alignment horizontal="center"/>
      <protection/>
    </xf>
    <xf numFmtId="3" fontId="0" fillId="0" borderId="56" xfId="0" applyNumberFormat="1" applyFont="1" applyBorder="1" applyAlignment="1" applyProtection="1">
      <alignment horizontal="center"/>
      <protection/>
    </xf>
    <xf numFmtId="165" fontId="0" fillId="0" borderId="59" xfId="0" applyNumberFormat="1" applyBorder="1" applyAlignment="1" applyProtection="1">
      <alignment/>
      <protection/>
    </xf>
    <xf numFmtId="165" fontId="0" fillId="0" borderId="60" xfId="0" applyNumberFormat="1" applyBorder="1" applyAlignment="1" applyProtection="1">
      <alignment/>
      <protection/>
    </xf>
    <xf numFmtId="14" fontId="0" fillId="0" borderId="55" xfId="0" applyNumberFormat="1" applyBorder="1" applyAlignment="1">
      <alignment horizontal="left"/>
    </xf>
    <xf numFmtId="0" fontId="0" fillId="0" borderId="56" xfId="0" applyFont="1" applyBorder="1" applyAlignment="1">
      <alignment/>
    </xf>
    <xf numFmtId="0" fontId="18" fillId="0" borderId="56" xfId="0" applyFont="1" applyBorder="1" applyAlignment="1">
      <alignment horizontal="center"/>
    </xf>
    <xf numFmtId="0" fontId="0" fillId="0" borderId="56" xfId="0" applyFont="1" applyBorder="1" applyAlignment="1">
      <alignment horizontal="centerContinuous"/>
    </xf>
    <xf numFmtId="0" fontId="17" fillId="0" borderId="56" xfId="0" applyFont="1" applyBorder="1" applyAlignment="1">
      <alignment/>
    </xf>
    <xf numFmtId="0" fontId="0" fillId="0" borderId="55" xfId="0" applyBorder="1" applyAlignment="1">
      <alignment/>
    </xf>
    <xf numFmtId="3" fontId="0" fillId="0" borderId="58" xfId="0" applyNumberFormat="1" applyBorder="1" applyAlignment="1" applyProtection="1">
      <alignment/>
      <protection/>
    </xf>
    <xf numFmtId="0" fontId="0" fillId="0" borderId="56" xfId="0" applyFont="1" applyBorder="1" applyAlignment="1" applyProtection="1">
      <alignment horizontal="center"/>
      <protection/>
    </xf>
    <xf numFmtId="0" fontId="21" fillId="0" borderId="56" xfId="0" applyFont="1" applyBorder="1" applyAlignment="1" applyProtection="1">
      <alignment horizontal="center"/>
      <protection/>
    </xf>
    <xf numFmtId="4" fontId="0" fillId="0" borderId="56" xfId="0" applyNumberFormat="1" applyBorder="1" applyAlignment="1" applyProtection="1">
      <alignment/>
      <protection/>
    </xf>
    <xf numFmtId="0" fontId="17" fillId="0" borderId="56" xfId="0" applyFont="1" applyBorder="1" applyAlignment="1" applyProtection="1">
      <alignment horizontal="left"/>
      <protection/>
    </xf>
    <xf numFmtId="0" fontId="0" fillId="0" borderId="55" xfId="0" applyBorder="1" applyAlignment="1" applyProtection="1">
      <alignment/>
      <protection/>
    </xf>
    <xf numFmtId="3" fontId="17" fillId="0" borderId="56" xfId="0" applyNumberFormat="1" applyFont="1" applyBorder="1" applyAlignment="1" applyProtection="1">
      <alignment horizontal="center"/>
      <protection/>
    </xf>
    <xf numFmtId="3" fontId="25" fillId="0" borderId="28" xfId="0" applyNumberFormat="1" applyFont="1" applyBorder="1" applyAlignment="1" applyProtection="1">
      <alignment horizontal="center"/>
      <protection/>
    </xf>
    <xf numFmtId="0" fontId="28" fillId="0" borderId="28" xfId="0" applyFont="1" applyBorder="1" applyAlignment="1" applyProtection="1">
      <alignment horizontal="center"/>
      <protection/>
    </xf>
    <xf numFmtId="14" fontId="0" fillId="0" borderId="61" xfId="0" applyNumberFormat="1" applyBorder="1" applyAlignment="1" applyProtection="1">
      <alignment horizontal="left"/>
      <protection/>
    </xf>
    <xf numFmtId="0" fontId="0" fillId="0" borderId="62" xfId="0" applyBorder="1" applyAlignment="1" applyProtection="1">
      <alignment horizontal="left"/>
      <protection/>
    </xf>
    <xf numFmtId="0" fontId="18" fillId="0" borderId="62" xfId="0" applyFont="1" applyBorder="1" applyAlignment="1" applyProtection="1">
      <alignment horizontal="centerContinuous"/>
      <protection/>
    </xf>
    <xf numFmtId="0" fontId="0" fillId="0" borderId="62" xfId="0" applyBorder="1" applyAlignment="1" applyProtection="1">
      <alignment horizontal="center"/>
      <protection/>
    </xf>
    <xf numFmtId="1" fontId="0" fillId="0" borderId="61" xfId="0" applyNumberFormat="1" applyBorder="1" applyAlignment="1" applyProtection="1">
      <alignment/>
      <protection/>
    </xf>
    <xf numFmtId="3" fontId="0" fillId="0" borderId="62" xfId="0" applyNumberFormat="1" applyBorder="1" applyAlignment="1" applyProtection="1">
      <alignment/>
      <protection/>
    </xf>
    <xf numFmtId="165" fontId="0" fillId="0" borderId="62" xfId="0" applyNumberFormat="1" applyBorder="1" applyAlignment="1" applyProtection="1">
      <alignment/>
      <protection/>
    </xf>
    <xf numFmtId="3" fontId="0" fillId="0" borderId="61" xfId="0" applyNumberFormat="1" applyBorder="1" applyAlignment="1">
      <alignment/>
    </xf>
    <xf numFmtId="3" fontId="0" fillId="0" borderId="62" xfId="0" applyNumberFormat="1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56" xfId="0" applyBorder="1" applyAlignment="1" applyProtection="1">
      <alignment/>
      <protection/>
    </xf>
    <xf numFmtId="2" fontId="0" fillId="0" borderId="56" xfId="0" applyNumberFormat="1" applyBorder="1" applyAlignment="1">
      <alignment/>
    </xf>
    <xf numFmtId="165" fontId="0" fillId="0" borderId="64" xfId="0" applyNumberFormat="1" applyBorder="1" applyAlignment="1" applyProtection="1">
      <alignment/>
      <protection/>
    </xf>
    <xf numFmtId="1" fontId="0" fillId="0" borderId="56" xfId="0" applyNumberFormat="1" applyFont="1" applyBorder="1" applyAlignment="1" applyProtection="1">
      <alignment horizontal="center"/>
      <protection/>
    </xf>
    <xf numFmtId="0" fontId="0" fillId="0" borderId="65" xfId="0" applyBorder="1" applyAlignment="1">
      <alignment/>
    </xf>
    <xf numFmtId="0" fontId="17" fillId="0" borderId="62" xfId="0" applyFont="1" applyBorder="1" applyAlignment="1" applyProtection="1">
      <alignment horizontal="center"/>
      <protection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2" borderId="35" xfId="0" applyFill="1" applyBorder="1" applyAlignment="1">
      <alignment/>
    </xf>
    <xf numFmtId="0" fontId="0" fillId="0" borderId="68" xfId="0" applyBorder="1" applyAlignment="1">
      <alignment/>
    </xf>
    <xf numFmtId="0" fontId="0" fillId="2" borderId="4" xfId="0" applyFill="1" applyBorder="1" applyAlignment="1">
      <alignment/>
    </xf>
    <xf numFmtId="0" fontId="0" fillId="2" borderId="36" xfId="0" applyFill="1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25" fillId="0" borderId="66" xfId="0" applyFont="1" applyBorder="1" applyAlignment="1">
      <alignment horizontal="center"/>
    </xf>
    <xf numFmtId="14" fontId="0" fillId="0" borderId="73" xfId="0" applyNumberFormat="1" applyBorder="1" applyAlignment="1" applyProtection="1">
      <alignment horizontal="left"/>
      <protection/>
    </xf>
    <xf numFmtId="0" fontId="0" fillId="0" borderId="74" xfId="0" applyBorder="1" applyAlignment="1" applyProtection="1">
      <alignment horizontal="left"/>
      <protection/>
    </xf>
    <xf numFmtId="0" fontId="18" fillId="0" borderId="74" xfId="0" applyFont="1" applyBorder="1" applyAlignment="1" applyProtection="1">
      <alignment horizontal="centerContinuous"/>
      <protection/>
    </xf>
    <xf numFmtId="0" fontId="0" fillId="0" borderId="74" xfId="0" applyBorder="1" applyAlignment="1" applyProtection="1">
      <alignment horizontal="center"/>
      <protection/>
    </xf>
    <xf numFmtId="0" fontId="21" fillId="0" borderId="74" xfId="0" applyFont="1" applyBorder="1" applyAlignment="1" applyProtection="1">
      <alignment horizontal="center"/>
      <protection/>
    </xf>
    <xf numFmtId="3" fontId="0" fillId="0" borderId="73" xfId="0" applyNumberFormat="1" applyBorder="1" applyAlignment="1" applyProtection="1">
      <alignment/>
      <protection/>
    </xf>
    <xf numFmtId="3" fontId="0" fillId="0" borderId="74" xfId="0" applyNumberFormat="1" applyBorder="1" applyAlignment="1" applyProtection="1">
      <alignment/>
      <protection/>
    </xf>
    <xf numFmtId="165" fontId="0" fillId="0" borderId="74" xfId="0" applyNumberFormat="1" applyBorder="1" applyAlignment="1" applyProtection="1">
      <alignment/>
      <protection/>
    </xf>
    <xf numFmtId="0" fontId="0" fillId="0" borderId="75" xfId="0" applyBorder="1" applyAlignment="1">
      <alignment/>
    </xf>
    <xf numFmtId="3" fontId="0" fillId="0" borderId="74" xfId="0" applyNumberFormat="1" applyBorder="1" applyAlignment="1">
      <alignment/>
    </xf>
    <xf numFmtId="0" fontId="0" fillId="0" borderId="76" xfId="0" applyBorder="1" applyAlignment="1">
      <alignment/>
    </xf>
    <xf numFmtId="14" fontId="0" fillId="0" borderId="77" xfId="0" applyNumberFormat="1" applyBorder="1" applyAlignment="1" applyProtection="1">
      <alignment horizontal="left"/>
      <protection/>
    </xf>
    <xf numFmtId="0" fontId="0" fillId="0" borderId="78" xfId="0" applyBorder="1" applyAlignment="1" applyProtection="1">
      <alignment horizontal="left"/>
      <protection/>
    </xf>
    <xf numFmtId="0" fontId="18" fillId="0" borderId="78" xfId="0" applyFont="1" applyBorder="1" applyAlignment="1" applyProtection="1">
      <alignment horizontal="centerContinuous"/>
      <protection/>
    </xf>
    <xf numFmtId="0" fontId="0" fillId="0" borderId="78" xfId="0" applyBorder="1" applyAlignment="1" applyProtection="1">
      <alignment horizontal="center"/>
      <protection/>
    </xf>
    <xf numFmtId="1" fontId="29" fillId="0" borderId="78" xfId="0" applyNumberFormat="1" applyFont="1" applyBorder="1" applyAlignment="1" applyProtection="1">
      <alignment horizontal="center"/>
      <protection/>
    </xf>
    <xf numFmtId="3" fontId="0" fillId="0" borderId="79" xfId="0" applyNumberFormat="1" applyBorder="1" applyAlignment="1">
      <alignment/>
    </xf>
    <xf numFmtId="3" fontId="0" fillId="0" borderId="78" xfId="0" applyNumberFormat="1" applyBorder="1" applyAlignment="1">
      <alignment/>
    </xf>
    <xf numFmtId="165" fontId="0" fillId="0" borderId="78" xfId="0" applyNumberFormat="1" applyBorder="1" applyAlignment="1" applyProtection="1">
      <alignment/>
      <protection/>
    </xf>
    <xf numFmtId="165" fontId="0" fillId="0" borderId="80" xfId="0" applyNumberFormat="1" applyBorder="1" applyAlignment="1" applyProtection="1">
      <alignment/>
      <protection/>
    </xf>
    <xf numFmtId="3" fontId="0" fillId="0" borderId="79" xfId="0" applyNumberFormat="1" applyBorder="1" applyAlignment="1" applyProtection="1">
      <alignment/>
      <protection/>
    </xf>
    <xf numFmtId="3" fontId="0" fillId="0" borderId="78" xfId="0" applyNumberFormat="1" applyBorder="1" applyAlignment="1" applyProtection="1">
      <alignment/>
      <protection/>
    </xf>
    <xf numFmtId="0" fontId="17" fillId="0" borderId="74" xfId="0" applyFont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0" borderId="81" xfId="0" applyBorder="1" applyAlignment="1">
      <alignment/>
    </xf>
    <xf numFmtId="0" fontId="0" fillId="0" borderId="40" xfId="0" applyBorder="1" applyAlignment="1" applyProtection="1">
      <alignment/>
      <protection/>
    </xf>
    <xf numFmtId="0" fontId="17" fillId="0" borderId="78" xfId="0" applyFont="1" applyBorder="1" applyAlignment="1" applyProtection="1">
      <alignment horizontal="center"/>
      <protection/>
    </xf>
    <xf numFmtId="3" fontId="0" fillId="0" borderId="77" xfId="0" applyNumberFormat="1" applyBorder="1" applyAlignment="1" applyProtection="1">
      <alignment/>
      <protection/>
    </xf>
    <xf numFmtId="0" fontId="0" fillId="0" borderId="79" xfId="0" applyBorder="1" applyAlignment="1">
      <alignment/>
    </xf>
    <xf numFmtId="0" fontId="0" fillId="0" borderId="78" xfId="0" applyBorder="1" applyAlignment="1">
      <alignment/>
    </xf>
    <xf numFmtId="0" fontId="0" fillId="0" borderId="80" xfId="0" applyBorder="1" applyAlignment="1">
      <alignment/>
    </xf>
    <xf numFmtId="0" fontId="0" fillId="0" borderId="82" xfId="0" applyBorder="1" applyAlignment="1">
      <alignment/>
    </xf>
    <xf numFmtId="0" fontId="18" fillId="0" borderId="78" xfId="0" applyFont="1" applyBorder="1" applyAlignment="1" applyProtection="1">
      <alignment horizontal="center"/>
      <protection/>
    </xf>
    <xf numFmtId="0" fontId="25" fillId="0" borderId="78" xfId="0" applyFont="1" applyBorder="1" applyAlignment="1" applyProtection="1">
      <alignment horizontal="center"/>
      <protection/>
    </xf>
    <xf numFmtId="14" fontId="0" fillId="0" borderId="83" xfId="0" applyNumberFormat="1" applyBorder="1" applyAlignment="1" applyProtection="1">
      <alignment horizontal="left"/>
      <protection/>
    </xf>
    <xf numFmtId="0" fontId="0" fillId="0" borderId="84" xfId="0" applyBorder="1" applyAlignment="1" applyProtection="1">
      <alignment horizontal="left"/>
      <protection/>
    </xf>
    <xf numFmtId="0" fontId="17" fillId="0" borderId="84" xfId="0" applyFont="1" applyBorder="1" applyAlignment="1" applyProtection="1">
      <alignment horizontal="left"/>
      <protection/>
    </xf>
    <xf numFmtId="0" fontId="0" fillId="0" borderId="84" xfId="0" applyBorder="1" applyAlignment="1" applyProtection="1">
      <alignment horizontal="center"/>
      <protection/>
    </xf>
    <xf numFmtId="0" fontId="0" fillId="0" borderId="83" xfId="0" applyBorder="1" applyAlignment="1" applyProtection="1">
      <alignment/>
      <protection/>
    </xf>
    <xf numFmtId="3" fontId="0" fillId="0" borderId="84" xfId="0" applyNumberFormat="1" applyBorder="1" applyAlignment="1" applyProtection="1">
      <alignment/>
      <protection/>
    </xf>
    <xf numFmtId="165" fontId="0" fillId="0" borderId="84" xfId="0" applyNumberFormat="1" applyBorder="1" applyAlignment="1" applyProtection="1">
      <alignment/>
      <protection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0" fontId="0" fillId="0" borderId="85" xfId="0" applyBorder="1" applyAlignment="1">
      <alignment/>
    </xf>
    <xf numFmtId="0" fontId="18" fillId="0" borderId="84" xfId="0" applyFont="1" applyBorder="1" applyAlignment="1" applyProtection="1">
      <alignment horizontal="centerContinuous"/>
      <protection/>
    </xf>
    <xf numFmtId="3" fontId="0" fillId="0" borderId="84" xfId="0" applyNumberFormat="1" applyFont="1" applyBorder="1" applyAlignment="1" applyProtection="1">
      <alignment horizontal="center"/>
      <protection/>
    </xf>
    <xf numFmtId="3" fontId="0" fillId="0" borderId="83" xfId="0" applyNumberFormat="1" applyBorder="1" applyAlignment="1" applyProtection="1">
      <alignment/>
      <protection/>
    </xf>
    <xf numFmtId="4" fontId="0" fillId="0" borderId="84" xfId="0" applyNumberFormat="1" applyBorder="1" applyAlignment="1" applyProtection="1">
      <alignment/>
      <protection/>
    </xf>
    <xf numFmtId="3" fontId="0" fillId="0" borderId="84" xfId="0" applyNumberFormat="1" applyBorder="1" applyAlignment="1">
      <alignment/>
    </xf>
    <xf numFmtId="3" fontId="0" fillId="0" borderId="78" xfId="0" applyNumberFormat="1" applyFont="1" applyBorder="1" applyAlignment="1" applyProtection="1">
      <alignment horizontal="center"/>
      <protection/>
    </xf>
    <xf numFmtId="3" fontId="0" fillId="0" borderId="77" xfId="0" applyNumberFormat="1" applyBorder="1" applyAlignment="1">
      <alignment/>
    </xf>
    <xf numFmtId="2" fontId="0" fillId="0" borderId="78" xfId="0" applyNumberFormat="1" applyBorder="1" applyAlignment="1">
      <alignment/>
    </xf>
    <xf numFmtId="165" fontId="0" fillId="0" borderId="82" xfId="0" applyNumberFormat="1" applyBorder="1" applyAlignment="1" applyProtection="1">
      <alignment/>
      <protection/>
    </xf>
    <xf numFmtId="0" fontId="18" fillId="0" borderId="84" xfId="0" applyFont="1" applyBorder="1" applyAlignment="1" applyProtection="1">
      <alignment horizontal="center"/>
      <protection/>
    </xf>
    <xf numFmtId="0" fontId="0" fillId="0" borderId="84" xfId="0" applyFont="1" applyBorder="1" applyAlignment="1" applyProtection="1">
      <alignment horizontal="center"/>
      <protection/>
    </xf>
    <xf numFmtId="3" fontId="0" fillId="0" borderId="86" xfId="0" applyNumberFormat="1" applyBorder="1" applyAlignment="1" applyProtection="1">
      <alignment/>
      <protection/>
    </xf>
    <xf numFmtId="165" fontId="0" fillId="0" borderId="87" xfId="0" applyNumberFormat="1" applyBorder="1" applyAlignment="1" applyProtection="1">
      <alignment/>
      <protection/>
    </xf>
    <xf numFmtId="3" fontId="0" fillId="0" borderId="86" xfId="0" applyNumberFormat="1" applyBorder="1" applyAlignment="1">
      <alignment/>
    </xf>
    <xf numFmtId="0" fontId="0" fillId="0" borderId="87" xfId="0" applyBorder="1" applyAlignment="1">
      <alignment/>
    </xf>
    <xf numFmtId="0" fontId="17" fillId="0" borderId="78" xfId="0" applyFont="1" applyBorder="1" applyAlignment="1" applyProtection="1">
      <alignment horizontal="left"/>
      <protection/>
    </xf>
    <xf numFmtId="0" fontId="0" fillId="0" borderId="77" xfId="0" applyBorder="1" applyAlignment="1" applyProtection="1">
      <alignment/>
      <protection/>
    </xf>
    <xf numFmtId="0" fontId="0" fillId="0" borderId="77" xfId="0" applyBorder="1" applyAlignment="1">
      <alignment/>
    </xf>
    <xf numFmtId="43" fontId="0" fillId="0" borderId="56" xfId="0" applyNumberFormat="1" applyBorder="1" applyAlignment="1">
      <alignment/>
    </xf>
    <xf numFmtId="14" fontId="0" fillId="0" borderId="77" xfId="0" applyNumberFormat="1" applyBorder="1" applyAlignment="1">
      <alignment horizontal="left"/>
    </xf>
    <xf numFmtId="0" fontId="17" fillId="0" borderId="78" xfId="0" applyFont="1" applyBorder="1" applyAlignment="1">
      <alignment/>
    </xf>
    <xf numFmtId="0" fontId="0" fillId="0" borderId="78" xfId="0" applyBorder="1" applyAlignment="1">
      <alignment horizontal="centerContinuous"/>
    </xf>
    <xf numFmtId="0" fontId="0" fillId="0" borderId="78" xfId="0" applyBorder="1" applyAlignment="1">
      <alignment/>
    </xf>
    <xf numFmtId="0" fontId="0" fillId="0" borderId="78" xfId="0" applyFont="1" applyBorder="1" applyAlignment="1">
      <alignment horizontal="centerContinuous"/>
    </xf>
    <xf numFmtId="4" fontId="0" fillId="0" borderId="78" xfId="0" applyNumberFormat="1" applyBorder="1" applyAlignment="1">
      <alignment/>
    </xf>
    <xf numFmtId="3" fontId="30" fillId="0" borderId="28" xfId="0" applyNumberFormat="1" applyFont="1" applyBorder="1" applyAlignment="1" applyProtection="1">
      <alignment horizontal="center"/>
      <protection/>
    </xf>
    <xf numFmtId="3" fontId="29" fillId="0" borderId="56" xfId="0" applyNumberFormat="1" applyFont="1" applyBorder="1" applyAlignment="1" applyProtection="1">
      <alignment horizontal="center"/>
      <protection/>
    </xf>
    <xf numFmtId="14" fontId="0" fillId="0" borderId="83" xfId="0" applyNumberFormat="1" applyBorder="1" applyAlignment="1">
      <alignment horizontal="left"/>
    </xf>
    <xf numFmtId="0" fontId="17" fillId="0" borderId="84" xfId="0" applyFont="1" applyBorder="1" applyAlignment="1">
      <alignment/>
    </xf>
    <xf numFmtId="0" fontId="0" fillId="0" borderId="84" xfId="0" applyBorder="1" applyAlignment="1">
      <alignment horizontal="centerContinuous"/>
    </xf>
    <xf numFmtId="0" fontId="0" fillId="0" borderId="84" xfId="0" applyBorder="1" applyAlignment="1">
      <alignment/>
    </xf>
    <xf numFmtId="0" fontId="0" fillId="0" borderId="84" xfId="0" applyFont="1" applyBorder="1" applyAlignment="1">
      <alignment horizontal="centerContinuous"/>
    </xf>
    <xf numFmtId="3" fontId="0" fillId="0" borderId="83" xfId="0" applyNumberFormat="1" applyBorder="1" applyAlignment="1">
      <alignment/>
    </xf>
    <xf numFmtId="4" fontId="0" fillId="0" borderId="84" xfId="0" applyNumberFormat="1" applyBorder="1" applyAlignment="1">
      <alignment/>
    </xf>
    <xf numFmtId="165" fontId="0" fillId="0" borderId="85" xfId="0" applyNumberFormat="1" applyBorder="1" applyAlignment="1" applyProtection="1">
      <alignment/>
      <protection/>
    </xf>
    <xf numFmtId="0" fontId="21" fillId="0" borderId="84" xfId="0" applyFont="1" applyBorder="1" applyAlignment="1" applyProtection="1">
      <alignment horizontal="center"/>
      <protection/>
    </xf>
    <xf numFmtId="4" fontId="0" fillId="0" borderId="78" xfId="0" applyNumberFormat="1" applyBorder="1" applyAlignment="1" applyProtection="1">
      <alignment/>
      <protection/>
    </xf>
    <xf numFmtId="0" fontId="29" fillId="0" borderId="28" xfId="0" applyFont="1" applyBorder="1" applyAlignment="1" applyProtection="1">
      <alignment horizontal="center"/>
      <protection/>
    </xf>
    <xf numFmtId="3" fontId="29" fillId="0" borderId="28" xfId="0" applyNumberFormat="1" applyFont="1" applyBorder="1" applyAlignment="1" applyProtection="1">
      <alignment horizontal="center"/>
      <protection/>
    </xf>
    <xf numFmtId="0" fontId="28" fillId="0" borderId="28" xfId="0" applyFont="1" applyBorder="1" applyAlignment="1">
      <alignment horizontal="centerContinuous"/>
    </xf>
    <xf numFmtId="0" fontId="0" fillId="0" borderId="78" xfId="0" applyFont="1" applyBorder="1" applyAlignment="1" applyProtection="1">
      <alignment horizontal="center"/>
      <protection/>
    </xf>
    <xf numFmtId="4" fontId="0" fillId="0" borderId="86" xfId="0" applyNumberFormat="1" applyBorder="1" applyAlignment="1">
      <alignment/>
    </xf>
    <xf numFmtId="0" fontId="0" fillId="0" borderId="84" xfId="0" applyBorder="1" applyAlignment="1" applyProtection="1">
      <alignment/>
      <protection/>
    </xf>
    <xf numFmtId="0" fontId="17" fillId="0" borderId="84" xfId="0" applyFont="1" applyBorder="1" applyAlignment="1">
      <alignment horizontal="centerContinuous"/>
    </xf>
    <xf numFmtId="0" fontId="0" fillId="0" borderId="86" xfId="0" applyBorder="1" applyAlignment="1">
      <alignment/>
    </xf>
    <xf numFmtId="4" fontId="21" fillId="0" borderId="10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71"/>
  <sheetViews>
    <sheetView tabSelected="1"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3.7109375" style="0" customWidth="1"/>
    <col min="7" max="7" width="20.7109375" style="0" customWidth="1"/>
    <col min="9" max="9" width="10.7109375" style="0" customWidth="1"/>
    <col min="13" max="13" width="11.140625" style="0" customWidth="1"/>
    <col min="17" max="18" width="10.7109375" style="0" customWidth="1"/>
  </cols>
  <sheetData>
    <row r="2" spans="2:9" ht="30.75">
      <c r="B2" s="1" t="s">
        <v>39</v>
      </c>
      <c r="C2" s="1"/>
      <c r="I2" s="2"/>
    </row>
    <row r="3" spans="2:14" ht="18">
      <c r="B3" s="3"/>
      <c r="C3" s="3"/>
      <c r="H3" s="104"/>
      <c r="I3" s="104"/>
      <c r="J3" s="104"/>
      <c r="K3" s="104"/>
      <c r="L3" s="104"/>
      <c r="M3" s="104"/>
      <c r="N3" s="105"/>
    </row>
    <row r="4" spans="1:12" ht="19.5">
      <c r="A4" s="4" t="s">
        <v>0</v>
      </c>
      <c r="B4" s="3"/>
      <c r="C4" s="3"/>
      <c r="F4" s="104" t="s">
        <v>1</v>
      </c>
      <c r="G4" s="104"/>
      <c r="H4" s="104"/>
      <c r="I4" s="104"/>
      <c r="J4" s="104"/>
      <c r="K4" s="104"/>
      <c r="L4" s="105"/>
    </row>
    <row r="5" spans="1:8" ht="16.5" thickBot="1">
      <c r="A5" s="3"/>
      <c r="B5" s="3"/>
      <c r="C5" s="3"/>
      <c r="D5" s="5"/>
      <c r="E5" s="5"/>
      <c r="F5" s="5"/>
      <c r="G5" s="5"/>
      <c r="H5" s="3"/>
    </row>
    <row r="6" spans="1:15" ht="15.75">
      <c r="A6" s="6"/>
      <c r="B6" s="7"/>
      <c r="C6" s="7"/>
      <c r="D6" s="8"/>
      <c r="E6" s="8"/>
      <c r="F6" s="8"/>
      <c r="G6" s="8"/>
      <c r="H6" s="9"/>
      <c r="I6" s="10" t="s">
        <v>2</v>
      </c>
      <c r="J6" s="11"/>
      <c r="K6" s="12"/>
      <c r="L6" s="9"/>
      <c r="M6" s="10" t="s">
        <v>3</v>
      </c>
      <c r="N6" s="11"/>
      <c r="O6" s="13"/>
    </row>
    <row r="7" spans="1:15" ht="45">
      <c r="A7" s="14" t="s">
        <v>4</v>
      </c>
      <c r="B7" s="15" t="s">
        <v>5</v>
      </c>
      <c r="C7" s="97" t="s">
        <v>6</v>
      </c>
      <c r="D7" s="15" t="s">
        <v>7</v>
      </c>
      <c r="E7" s="15" t="s">
        <v>8</v>
      </c>
      <c r="F7" s="15" t="s">
        <v>9</v>
      </c>
      <c r="G7" s="15" t="s">
        <v>10</v>
      </c>
      <c r="H7" s="72" t="s">
        <v>11</v>
      </c>
      <c r="I7" s="73" t="s">
        <v>12</v>
      </c>
      <c r="J7" s="73" t="s">
        <v>13</v>
      </c>
      <c r="K7" s="73" t="s">
        <v>12</v>
      </c>
      <c r="L7" s="72" t="s">
        <v>11</v>
      </c>
      <c r="M7" s="73" t="s">
        <v>12</v>
      </c>
      <c r="N7" s="73" t="s">
        <v>12</v>
      </c>
      <c r="O7" s="76" t="s">
        <v>13</v>
      </c>
    </row>
    <row r="8" spans="1:15" ht="15.75">
      <c r="A8" s="14" t="s">
        <v>14</v>
      </c>
      <c r="B8" s="15" t="s">
        <v>15</v>
      </c>
      <c r="C8" s="15"/>
      <c r="D8" s="15" t="s">
        <v>16</v>
      </c>
      <c r="E8" s="15" t="s">
        <v>16</v>
      </c>
      <c r="F8" s="15" t="s">
        <v>17</v>
      </c>
      <c r="G8" s="15" t="s">
        <v>18</v>
      </c>
      <c r="H8" s="72" t="s">
        <v>19</v>
      </c>
      <c r="I8" s="73" t="s">
        <v>20</v>
      </c>
      <c r="J8" s="73" t="s">
        <v>21</v>
      </c>
      <c r="K8" s="73" t="s">
        <v>19</v>
      </c>
      <c r="L8" s="72" t="s">
        <v>19</v>
      </c>
      <c r="M8" s="73" t="s">
        <v>20</v>
      </c>
      <c r="N8" s="73" t="s">
        <v>19</v>
      </c>
      <c r="O8" s="76" t="s">
        <v>19</v>
      </c>
    </row>
    <row r="9" spans="1:18" ht="15.75">
      <c r="A9" s="18"/>
      <c r="B9" s="19"/>
      <c r="C9" s="19"/>
      <c r="D9" s="19"/>
      <c r="E9" s="19"/>
      <c r="F9" s="19"/>
      <c r="G9" s="19"/>
      <c r="H9" s="75"/>
      <c r="I9" s="74" t="s">
        <v>22</v>
      </c>
      <c r="J9" s="74" t="s">
        <v>20</v>
      </c>
      <c r="K9" s="74" t="s">
        <v>20</v>
      </c>
      <c r="L9" s="75"/>
      <c r="M9" s="74" t="s">
        <v>22</v>
      </c>
      <c r="N9" s="74" t="s">
        <v>20</v>
      </c>
      <c r="O9" s="77" t="s">
        <v>20</v>
      </c>
      <c r="Q9" s="21" t="s">
        <v>23</v>
      </c>
      <c r="R9" s="21" t="s">
        <v>24</v>
      </c>
    </row>
    <row r="10" spans="1:15" ht="3.75" customHeight="1">
      <c r="A10" s="22"/>
      <c r="B10" s="23"/>
      <c r="C10" s="23"/>
      <c r="D10" s="23"/>
      <c r="E10" s="23"/>
      <c r="F10" s="23"/>
      <c r="G10" s="23"/>
      <c r="H10" s="22"/>
      <c r="I10" s="23"/>
      <c r="J10" s="23"/>
      <c r="K10" s="23"/>
      <c r="L10" s="22"/>
      <c r="M10" s="23"/>
      <c r="N10" s="23"/>
      <c r="O10" s="24"/>
    </row>
    <row r="11" spans="1:18" ht="12.75">
      <c r="A11" s="291">
        <v>39609</v>
      </c>
      <c r="B11" s="292" t="s">
        <v>138</v>
      </c>
      <c r="C11" s="293"/>
      <c r="D11" s="294"/>
      <c r="E11" s="294"/>
      <c r="F11" s="294">
        <v>1</v>
      </c>
      <c r="G11" s="294" t="s">
        <v>139</v>
      </c>
      <c r="H11" s="295">
        <v>1500</v>
      </c>
      <c r="I11" s="296">
        <v>79176.06</v>
      </c>
      <c r="J11" s="297">
        <v>7.43</v>
      </c>
      <c r="K11" s="297">
        <v>52.77</v>
      </c>
      <c r="L11" s="298"/>
      <c r="M11" s="299"/>
      <c r="N11" s="300"/>
      <c r="O11" s="301"/>
      <c r="Q11" s="31">
        <f aca="true" t="shared" si="0" ref="Q11:Q26">H11*K11</f>
        <v>79155</v>
      </c>
      <c r="R11" s="31">
        <f aca="true" t="shared" si="1" ref="R11:R26">L11*O11</f>
        <v>0</v>
      </c>
    </row>
    <row r="12" spans="1:18" ht="12.75">
      <c r="A12" s="113">
        <v>39609</v>
      </c>
      <c r="B12" s="92" t="s">
        <v>140</v>
      </c>
      <c r="C12" s="151"/>
      <c r="D12" s="93"/>
      <c r="E12" s="93"/>
      <c r="F12" s="93">
        <v>1</v>
      </c>
      <c r="G12" s="93" t="s">
        <v>141</v>
      </c>
      <c r="H12" s="144"/>
      <c r="I12" s="114"/>
      <c r="J12" s="90"/>
      <c r="K12" s="90"/>
      <c r="L12" s="143">
        <v>8442</v>
      </c>
      <c r="M12" s="142">
        <v>245539.27</v>
      </c>
      <c r="N12" s="145">
        <v>29.09</v>
      </c>
      <c r="O12" s="96">
        <v>10</v>
      </c>
      <c r="Q12" s="31">
        <f t="shared" si="0"/>
        <v>0</v>
      </c>
      <c r="R12" s="31">
        <f t="shared" si="1"/>
        <v>84420</v>
      </c>
    </row>
    <row r="13" spans="1:18" ht="12.75">
      <c r="A13" s="113">
        <v>39609</v>
      </c>
      <c r="B13" s="92" t="s">
        <v>142</v>
      </c>
      <c r="C13" s="194"/>
      <c r="D13" s="93"/>
      <c r="E13" s="93"/>
      <c r="F13" s="93">
        <v>4</v>
      </c>
      <c r="G13" s="149" t="s">
        <v>144</v>
      </c>
      <c r="H13" s="144"/>
      <c r="I13" s="114"/>
      <c r="J13" s="90"/>
      <c r="K13" s="90"/>
      <c r="L13" s="143">
        <v>6029</v>
      </c>
      <c r="M13" s="142">
        <v>285057.85</v>
      </c>
      <c r="N13" s="87">
        <v>47.28</v>
      </c>
      <c r="O13" s="96">
        <v>12.93</v>
      </c>
      <c r="Q13" s="31">
        <f t="shared" si="0"/>
        <v>0</v>
      </c>
      <c r="R13" s="31">
        <f t="shared" si="1"/>
        <v>77954.97</v>
      </c>
    </row>
    <row r="14" spans="1:18" ht="13.5" thickBot="1">
      <c r="A14" s="332">
        <v>39609</v>
      </c>
      <c r="B14" s="333" t="s">
        <v>143</v>
      </c>
      <c r="C14" s="355"/>
      <c r="D14" s="335"/>
      <c r="E14" s="335"/>
      <c r="F14" s="335">
        <v>4</v>
      </c>
      <c r="G14" s="349" t="s">
        <v>145</v>
      </c>
      <c r="H14" s="373"/>
      <c r="I14" s="338"/>
      <c r="J14" s="339"/>
      <c r="K14" s="339"/>
      <c r="L14" s="350">
        <v>6490</v>
      </c>
      <c r="M14" s="342">
        <v>291495.58</v>
      </c>
      <c r="N14" s="339">
        <v>44.92</v>
      </c>
      <c r="O14" s="375">
        <v>12.17</v>
      </c>
      <c r="Q14" s="31">
        <f t="shared" si="0"/>
        <v>0</v>
      </c>
      <c r="R14" s="31">
        <f t="shared" si="1"/>
        <v>78983.3</v>
      </c>
    </row>
    <row r="15" spans="1:18" ht="12.75">
      <c r="A15" s="113"/>
      <c r="B15" s="92"/>
      <c r="C15" s="194"/>
      <c r="D15" s="93"/>
      <c r="E15" s="93"/>
      <c r="F15" s="93"/>
      <c r="G15" s="149"/>
      <c r="H15" s="144"/>
      <c r="I15" s="114"/>
      <c r="J15" s="90"/>
      <c r="K15" s="90"/>
      <c r="L15" s="143"/>
      <c r="M15" s="142"/>
      <c r="N15" s="145"/>
      <c r="O15" s="96"/>
      <c r="Q15" s="31">
        <f t="shared" si="0"/>
        <v>0</v>
      </c>
      <c r="R15" s="31">
        <f t="shared" si="1"/>
        <v>0</v>
      </c>
    </row>
    <row r="16" spans="1:18" ht="12.75">
      <c r="A16" s="113"/>
      <c r="B16" s="92"/>
      <c r="C16" s="194"/>
      <c r="D16" s="93"/>
      <c r="E16" s="93"/>
      <c r="F16" s="93"/>
      <c r="G16" s="149"/>
      <c r="H16" s="144"/>
      <c r="I16" s="114"/>
      <c r="J16" s="90"/>
      <c r="K16" s="90"/>
      <c r="L16" s="143"/>
      <c r="M16" s="142"/>
      <c r="N16" s="87"/>
      <c r="O16" s="96"/>
      <c r="Q16" s="31">
        <f t="shared" si="0"/>
        <v>0</v>
      </c>
      <c r="R16" s="31">
        <f t="shared" si="1"/>
        <v>0</v>
      </c>
    </row>
    <row r="17" spans="1:18" ht="12.75">
      <c r="A17" s="113"/>
      <c r="B17" s="92"/>
      <c r="C17" s="194"/>
      <c r="D17" s="93"/>
      <c r="E17" s="93"/>
      <c r="F17" s="93"/>
      <c r="G17" s="93"/>
      <c r="H17" s="143"/>
      <c r="I17" s="142"/>
      <c r="J17" s="145"/>
      <c r="K17" s="145"/>
      <c r="L17" s="144"/>
      <c r="M17" s="114"/>
      <c r="N17" s="90"/>
      <c r="O17" s="85"/>
      <c r="Q17" s="31">
        <f t="shared" si="0"/>
        <v>0</v>
      </c>
      <c r="R17" s="31">
        <f t="shared" si="1"/>
        <v>0</v>
      </c>
    </row>
    <row r="18" spans="1:18" ht="12.75">
      <c r="A18" s="113"/>
      <c r="B18" s="92"/>
      <c r="C18" s="194"/>
      <c r="D18" s="93"/>
      <c r="E18" s="93"/>
      <c r="F18" s="93"/>
      <c r="G18" s="93"/>
      <c r="H18" s="143"/>
      <c r="I18" s="142"/>
      <c r="J18" s="145"/>
      <c r="K18" s="87"/>
      <c r="L18" s="144"/>
      <c r="M18" s="114"/>
      <c r="N18" s="90"/>
      <c r="O18" s="85"/>
      <c r="Q18" s="31">
        <f t="shared" si="0"/>
        <v>0</v>
      </c>
      <c r="R18" s="31">
        <f t="shared" si="1"/>
        <v>0</v>
      </c>
    </row>
    <row r="19" spans="1:18" ht="12.75">
      <c r="A19" s="113"/>
      <c r="B19" s="92"/>
      <c r="C19" s="194"/>
      <c r="D19" s="93"/>
      <c r="E19" s="93"/>
      <c r="F19" s="93"/>
      <c r="G19" s="93"/>
      <c r="H19" s="144"/>
      <c r="I19" s="114"/>
      <c r="J19" s="90"/>
      <c r="K19" s="90"/>
      <c r="L19" s="143"/>
      <c r="M19" s="142"/>
      <c r="N19" s="87"/>
      <c r="O19" s="96"/>
      <c r="Q19" s="31">
        <f t="shared" si="0"/>
        <v>0</v>
      </c>
      <c r="R19" s="31">
        <f t="shared" si="1"/>
        <v>0</v>
      </c>
    </row>
    <row r="20" spans="1:18" ht="12.75">
      <c r="A20" s="113"/>
      <c r="B20" s="92"/>
      <c r="C20" s="194"/>
      <c r="D20" s="93"/>
      <c r="E20" s="93"/>
      <c r="F20" s="93"/>
      <c r="G20" s="93"/>
      <c r="H20" s="144"/>
      <c r="I20" s="114"/>
      <c r="J20" s="90"/>
      <c r="K20" s="90"/>
      <c r="L20" s="143"/>
      <c r="M20" s="142"/>
      <c r="N20" s="87"/>
      <c r="O20" s="96"/>
      <c r="Q20" s="31">
        <f t="shared" si="0"/>
        <v>0</v>
      </c>
      <c r="R20" s="31">
        <f t="shared" si="1"/>
        <v>0</v>
      </c>
    </row>
    <row r="21" spans="1:18" ht="12.75">
      <c r="A21" s="113"/>
      <c r="B21" s="92"/>
      <c r="C21" s="194"/>
      <c r="D21" s="93"/>
      <c r="E21" s="93"/>
      <c r="F21" s="93"/>
      <c r="G21" s="196"/>
      <c r="H21" s="143"/>
      <c r="I21" s="142"/>
      <c r="J21" s="145"/>
      <c r="K21" s="145"/>
      <c r="L21" s="144"/>
      <c r="M21" s="114"/>
      <c r="N21" s="90"/>
      <c r="O21" s="85"/>
      <c r="Q21" s="31">
        <f t="shared" si="0"/>
        <v>0</v>
      </c>
      <c r="R21" s="31">
        <f t="shared" si="1"/>
        <v>0</v>
      </c>
    </row>
    <row r="22" spans="1:18" ht="12.75">
      <c r="A22" s="113"/>
      <c r="B22" s="92"/>
      <c r="C22" s="227"/>
      <c r="D22" s="93"/>
      <c r="E22" s="93"/>
      <c r="F22" s="93"/>
      <c r="G22" s="196"/>
      <c r="H22" s="144"/>
      <c r="I22" s="114"/>
      <c r="J22" s="90"/>
      <c r="K22" s="90"/>
      <c r="L22" s="143"/>
      <c r="M22" s="232"/>
      <c r="N22" s="87"/>
      <c r="O22" s="96"/>
      <c r="Q22" s="31">
        <f t="shared" si="0"/>
        <v>0</v>
      </c>
      <c r="R22" s="31">
        <f t="shared" si="1"/>
        <v>0</v>
      </c>
    </row>
    <row r="23" spans="1:18" ht="12.75">
      <c r="A23" s="113"/>
      <c r="B23" s="92"/>
      <c r="C23" s="194"/>
      <c r="D23" s="93"/>
      <c r="E23" s="93"/>
      <c r="F23" s="93"/>
      <c r="G23" s="93"/>
      <c r="H23" s="143"/>
      <c r="I23" s="142"/>
      <c r="J23" s="87"/>
      <c r="K23" s="87"/>
      <c r="L23" s="144"/>
      <c r="M23" s="241"/>
      <c r="N23" s="90"/>
      <c r="O23" s="85"/>
      <c r="Q23" s="31">
        <f t="shared" si="0"/>
        <v>0</v>
      </c>
      <c r="R23" s="31">
        <f t="shared" si="1"/>
        <v>0</v>
      </c>
    </row>
    <row r="24" spans="1:18" ht="12.75">
      <c r="A24" s="113"/>
      <c r="B24" s="92"/>
      <c r="C24" s="194"/>
      <c r="D24" s="93"/>
      <c r="E24" s="93"/>
      <c r="F24" s="93"/>
      <c r="G24" s="93"/>
      <c r="H24" s="143"/>
      <c r="I24" s="114"/>
      <c r="J24" s="90"/>
      <c r="K24" s="90"/>
      <c r="L24" s="143"/>
      <c r="M24" s="225"/>
      <c r="N24" s="87"/>
      <c r="O24" s="85"/>
      <c r="Q24" s="31">
        <f t="shared" si="0"/>
        <v>0</v>
      </c>
      <c r="R24" s="31">
        <f t="shared" si="1"/>
        <v>0</v>
      </c>
    </row>
    <row r="25" spans="1:18" ht="12.75">
      <c r="A25" s="113"/>
      <c r="B25" s="92"/>
      <c r="C25" s="194"/>
      <c r="D25" s="93"/>
      <c r="E25" s="93"/>
      <c r="F25" s="93"/>
      <c r="G25" s="221"/>
      <c r="H25" s="144"/>
      <c r="I25" s="114"/>
      <c r="J25" s="90"/>
      <c r="K25" s="90"/>
      <c r="L25" s="143"/>
      <c r="M25" s="225"/>
      <c r="N25" s="90"/>
      <c r="O25" s="85"/>
      <c r="Q25" s="31">
        <f t="shared" si="0"/>
        <v>0</v>
      </c>
      <c r="R25" s="31">
        <f t="shared" si="1"/>
        <v>0</v>
      </c>
    </row>
    <row r="26" spans="1:18" ht="12.75">
      <c r="A26" s="244"/>
      <c r="B26" s="245"/>
      <c r="C26" s="246"/>
      <c r="D26" s="247"/>
      <c r="E26" s="247"/>
      <c r="F26" s="247"/>
      <c r="G26" s="248"/>
      <c r="H26" s="249"/>
      <c r="I26" s="250"/>
      <c r="J26" s="251"/>
      <c r="K26" s="251"/>
      <c r="L26" s="249"/>
      <c r="M26" s="252"/>
      <c r="N26" s="251"/>
      <c r="O26" s="253"/>
      <c r="Q26" s="31">
        <f t="shared" si="0"/>
        <v>0</v>
      </c>
      <c r="R26" s="31">
        <f t="shared" si="1"/>
        <v>0</v>
      </c>
    </row>
    <row r="27" spans="1:18" ht="12.75">
      <c r="A27" s="113"/>
      <c r="B27" s="107"/>
      <c r="C27" s="195"/>
      <c r="D27" s="93"/>
      <c r="E27" s="93"/>
      <c r="F27" s="93"/>
      <c r="G27" s="93"/>
      <c r="H27" s="143"/>
      <c r="I27" s="142"/>
      <c r="J27" s="87"/>
      <c r="K27" s="87"/>
      <c r="L27" s="144"/>
      <c r="M27" s="226"/>
      <c r="N27" s="90"/>
      <c r="O27" s="85"/>
      <c r="Q27" s="31">
        <f aca="true" t="shared" si="2" ref="Q27:Q42">H27*K27</f>
        <v>0</v>
      </c>
      <c r="R27" s="31">
        <f aca="true" t="shared" si="3" ref="R27:R42">L27*O27</f>
        <v>0</v>
      </c>
    </row>
    <row r="28" spans="1:18" ht="12.75">
      <c r="A28" s="244"/>
      <c r="B28" s="254"/>
      <c r="C28" s="255"/>
      <c r="D28" s="247"/>
      <c r="E28" s="247"/>
      <c r="F28" s="247"/>
      <c r="G28" s="247"/>
      <c r="H28" s="256"/>
      <c r="I28" s="250"/>
      <c r="J28" s="251"/>
      <c r="K28" s="251"/>
      <c r="L28" s="256"/>
      <c r="M28" s="257"/>
      <c r="N28" s="251"/>
      <c r="O28" s="253"/>
      <c r="Q28" s="31">
        <f t="shared" si="2"/>
        <v>0</v>
      </c>
      <c r="R28" s="31">
        <f t="shared" si="3"/>
        <v>0</v>
      </c>
    </row>
    <row r="29" spans="1:18" ht="12.75">
      <c r="A29" s="113"/>
      <c r="B29" s="107"/>
      <c r="C29" s="195"/>
      <c r="D29" s="93"/>
      <c r="E29" s="93"/>
      <c r="F29" s="93"/>
      <c r="G29" s="93"/>
      <c r="H29" s="143"/>
      <c r="I29" s="225"/>
      <c r="J29" s="90"/>
      <c r="K29" s="85"/>
      <c r="L29" s="143"/>
      <c r="M29" s="225"/>
      <c r="N29" s="90"/>
      <c r="O29" s="85"/>
      <c r="Q29" s="31">
        <f t="shared" si="2"/>
        <v>0</v>
      </c>
      <c r="R29" s="31">
        <f t="shared" si="3"/>
        <v>0</v>
      </c>
    </row>
    <row r="30" spans="1:18" ht="12.75">
      <c r="A30" s="244"/>
      <c r="B30" s="254"/>
      <c r="C30" s="255"/>
      <c r="D30" s="247"/>
      <c r="E30" s="247"/>
      <c r="F30" s="247"/>
      <c r="G30" s="258"/>
      <c r="H30" s="249"/>
      <c r="I30" s="250"/>
      <c r="J30" s="251"/>
      <c r="K30" s="251"/>
      <c r="L30" s="256"/>
      <c r="M30" s="259"/>
      <c r="N30" s="251"/>
      <c r="O30" s="253"/>
      <c r="Q30" s="31">
        <f t="shared" si="2"/>
        <v>0</v>
      </c>
      <c r="R30" s="31">
        <f t="shared" si="3"/>
        <v>0</v>
      </c>
    </row>
    <row r="31" spans="1:18" ht="12.75">
      <c r="A31" s="113"/>
      <c r="B31" s="107"/>
      <c r="C31" s="195"/>
      <c r="D31" s="93"/>
      <c r="E31" s="93"/>
      <c r="F31" s="93"/>
      <c r="G31" s="93"/>
      <c r="H31" s="144"/>
      <c r="I31" s="114"/>
      <c r="J31" s="90"/>
      <c r="K31" s="90"/>
      <c r="L31" s="143"/>
      <c r="M31" s="224"/>
      <c r="N31" s="90"/>
      <c r="O31" s="85"/>
      <c r="Q31" s="31">
        <f t="shared" si="2"/>
        <v>0</v>
      </c>
      <c r="R31" s="31">
        <f t="shared" si="3"/>
        <v>0</v>
      </c>
    </row>
    <row r="32" spans="1:18" ht="12.75">
      <c r="A32" s="113"/>
      <c r="B32" s="107"/>
      <c r="C32" s="108"/>
      <c r="D32" s="93"/>
      <c r="E32" s="93"/>
      <c r="F32" s="93"/>
      <c r="G32" s="197"/>
      <c r="H32" s="144"/>
      <c r="I32" s="114"/>
      <c r="J32" s="90"/>
      <c r="K32" s="90"/>
      <c r="L32" s="143"/>
      <c r="M32" s="224"/>
      <c r="N32" s="90"/>
      <c r="O32" s="85"/>
      <c r="Q32" s="31">
        <f t="shared" si="2"/>
        <v>0</v>
      </c>
      <c r="R32" s="31">
        <f t="shared" si="3"/>
        <v>0</v>
      </c>
    </row>
    <row r="33" spans="1:18" ht="12.75">
      <c r="A33" s="113"/>
      <c r="B33" s="107"/>
      <c r="C33" s="234"/>
      <c r="D33" s="93"/>
      <c r="E33" s="93"/>
      <c r="F33" s="93"/>
      <c r="G33" s="93"/>
      <c r="H33" s="144"/>
      <c r="I33" s="114"/>
      <c r="J33" s="90"/>
      <c r="K33" s="90"/>
      <c r="L33" s="223"/>
      <c r="M33" s="224"/>
      <c r="N33" s="90"/>
      <c r="O33" s="85"/>
      <c r="Q33" s="31">
        <f t="shared" si="2"/>
        <v>0</v>
      </c>
      <c r="R33" s="31">
        <f t="shared" si="3"/>
        <v>0</v>
      </c>
    </row>
    <row r="34" spans="1:18" ht="12.75">
      <c r="A34" s="244"/>
      <c r="B34" s="254"/>
      <c r="C34" s="260"/>
      <c r="D34" s="247"/>
      <c r="E34" s="247"/>
      <c r="F34" s="247"/>
      <c r="G34" s="247"/>
      <c r="H34" s="249"/>
      <c r="I34" s="250"/>
      <c r="J34" s="251"/>
      <c r="K34" s="251"/>
      <c r="L34" s="261"/>
      <c r="M34" s="262"/>
      <c r="N34" s="251"/>
      <c r="O34" s="253"/>
      <c r="Q34" s="31">
        <f t="shared" si="2"/>
        <v>0</v>
      </c>
      <c r="R34" s="31">
        <f t="shared" si="3"/>
        <v>0</v>
      </c>
    </row>
    <row r="35" spans="1:18" ht="12.75">
      <c r="A35" s="113"/>
      <c r="B35" s="87"/>
      <c r="C35" s="234"/>
      <c r="D35" s="88"/>
      <c r="E35" s="102"/>
      <c r="F35" s="88"/>
      <c r="G35" s="198"/>
      <c r="H35" s="143"/>
      <c r="I35" s="142"/>
      <c r="J35" s="90"/>
      <c r="K35" s="90"/>
      <c r="L35" s="143"/>
      <c r="M35" s="87"/>
      <c r="N35" s="90"/>
      <c r="O35" s="85"/>
      <c r="Q35" s="31">
        <f t="shared" si="2"/>
        <v>0</v>
      </c>
      <c r="R35" s="31">
        <f t="shared" si="3"/>
        <v>0</v>
      </c>
    </row>
    <row r="36" spans="1:18" ht="12.75">
      <c r="A36" s="113"/>
      <c r="B36" s="87"/>
      <c r="C36" s="234"/>
      <c r="D36" s="88"/>
      <c r="E36" s="102"/>
      <c r="F36" s="88"/>
      <c r="G36" s="88"/>
      <c r="H36" s="143"/>
      <c r="I36" s="142"/>
      <c r="J36" s="90"/>
      <c r="K36" s="90"/>
      <c r="L36" s="143"/>
      <c r="M36" s="87"/>
      <c r="N36" s="90"/>
      <c r="O36" s="85"/>
      <c r="Q36" s="31">
        <f t="shared" si="2"/>
        <v>0</v>
      </c>
      <c r="R36" s="31">
        <f t="shared" si="3"/>
        <v>0</v>
      </c>
    </row>
    <row r="37" spans="1:18" ht="12.75">
      <c r="A37" s="244"/>
      <c r="B37" s="262"/>
      <c r="C37" s="260"/>
      <c r="D37" s="263"/>
      <c r="E37" s="264"/>
      <c r="F37" s="263"/>
      <c r="G37" s="265"/>
      <c r="H37" s="256"/>
      <c r="I37" s="266"/>
      <c r="J37" s="251"/>
      <c r="K37" s="251"/>
      <c r="L37" s="256"/>
      <c r="M37" s="262"/>
      <c r="N37" s="251"/>
      <c r="O37" s="253"/>
      <c r="Q37" s="31">
        <f t="shared" si="2"/>
        <v>0</v>
      </c>
      <c r="R37" s="31">
        <f t="shared" si="3"/>
        <v>0</v>
      </c>
    </row>
    <row r="38" spans="1:18" ht="12.75">
      <c r="A38" s="86"/>
      <c r="B38" s="87"/>
      <c r="C38" s="154"/>
      <c r="D38" s="88"/>
      <c r="E38" s="102"/>
      <c r="F38" s="88"/>
      <c r="G38" s="146"/>
      <c r="H38" s="143"/>
      <c r="I38" s="142"/>
      <c r="J38" s="90"/>
      <c r="K38" s="90"/>
      <c r="L38" s="143"/>
      <c r="M38" s="87"/>
      <c r="N38" s="90"/>
      <c r="O38" s="85"/>
      <c r="Q38" s="31">
        <f t="shared" si="2"/>
        <v>0</v>
      </c>
      <c r="R38" s="31">
        <f t="shared" si="3"/>
        <v>0</v>
      </c>
    </row>
    <row r="39" spans="1:18" ht="12.75">
      <c r="A39" s="86"/>
      <c r="B39" s="87"/>
      <c r="C39" s="154"/>
      <c r="D39" s="88"/>
      <c r="E39" s="102"/>
      <c r="F39" s="88"/>
      <c r="G39" s="88"/>
      <c r="H39" s="143"/>
      <c r="I39" s="142"/>
      <c r="J39" s="90"/>
      <c r="K39" s="90"/>
      <c r="L39" s="143"/>
      <c r="M39" s="142"/>
      <c r="N39" s="90"/>
      <c r="O39" s="85"/>
      <c r="Q39" s="31">
        <f t="shared" si="2"/>
        <v>0</v>
      </c>
      <c r="R39" s="31">
        <f t="shared" si="3"/>
        <v>0</v>
      </c>
    </row>
    <row r="40" spans="1:18" ht="12.75">
      <c r="A40" s="86"/>
      <c r="B40" s="87"/>
      <c r="C40" s="234"/>
      <c r="D40" s="88"/>
      <c r="E40" s="102"/>
      <c r="F40" s="88"/>
      <c r="G40" s="242"/>
      <c r="H40" s="143"/>
      <c r="I40" s="142"/>
      <c r="J40" s="90"/>
      <c r="K40" s="90"/>
      <c r="L40" s="143"/>
      <c r="M40" s="142"/>
      <c r="N40" s="90"/>
      <c r="O40" s="85"/>
      <c r="Q40" s="31">
        <f t="shared" si="2"/>
        <v>0</v>
      </c>
      <c r="R40" s="31">
        <f t="shared" si="3"/>
        <v>0</v>
      </c>
    </row>
    <row r="41" spans="1:18" ht="12.75">
      <c r="A41" s="86"/>
      <c r="B41" s="87"/>
      <c r="C41" s="148"/>
      <c r="D41" s="88"/>
      <c r="E41" s="102"/>
      <c r="F41" s="88"/>
      <c r="G41" s="88"/>
      <c r="H41" s="143"/>
      <c r="I41" s="142"/>
      <c r="J41" s="90"/>
      <c r="K41" s="90"/>
      <c r="L41" s="143"/>
      <c r="M41" s="142"/>
      <c r="N41" s="90"/>
      <c r="O41" s="85"/>
      <c r="Q41" s="31">
        <f t="shared" si="2"/>
        <v>0</v>
      </c>
      <c r="R41" s="31">
        <f t="shared" si="3"/>
        <v>0</v>
      </c>
    </row>
    <row r="42" spans="1:18" ht="12.75">
      <c r="A42" s="86"/>
      <c r="B42" s="87"/>
      <c r="C42" s="148"/>
      <c r="D42" s="88"/>
      <c r="E42" s="102"/>
      <c r="F42" s="88"/>
      <c r="G42" s="88"/>
      <c r="H42" s="143"/>
      <c r="I42" s="142"/>
      <c r="J42" s="90"/>
      <c r="K42" s="90"/>
      <c r="L42" s="143"/>
      <c r="M42" s="142"/>
      <c r="N42" s="90"/>
      <c r="O42" s="85"/>
      <c r="Q42" s="31">
        <f t="shared" si="2"/>
        <v>0</v>
      </c>
      <c r="R42" s="31">
        <f t="shared" si="3"/>
        <v>0</v>
      </c>
    </row>
    <row r="43" spans="1:18" ht="12.75">
      <c r="A43" s="86"/>
      <c r="B43" s="87"/>
      <c r="C43" s="109"/>
      <c r="D43" s="88"/>
      <c r="E43" s="102"/>
      <c r="F43" s="88"/>
      <c r="G43" s="88"/>
      <c r="H43" s="143"/>
      <c r="I43" s="142"/>
      <c r="J43" s="90"/>
      <c r="K43" s="90"/>
      <c r="L43" s="143"/>
      <c r="M43" s="142"/>
      <c r="N43" s="90"/>
      <c r="O43" s="85"/>
      <c r="Q43" s="31">
        <f>H43*K43</f>
        <v>0</v>
      </c>
      <c r="R43" s="31">
        <f>L43*O43</f>
        <v>0</v>
      </c>
    </row>
    <row r="44" spans="1:18" ht="12.75">
      <c r="A44" s="86"/>
      <c r="B44" s="87"/>
      <c r="C44" s="109"/>
      <c r="D44" s="88"/>
      <c r="E44" s="102"/>
      <c r="F44" s="88"/>
      <c r="G44" s="146"/>
      <c r="H44" s="143"/>
      <c r="I44" s="142"/>
      <c r="J44" s="90"/>
      <c r="K44" s="90"/>
      <c r="L44" s="143"/>
      <c r="M44" s="142"/>
      <c r="N44" s="90"/>
      <c r="O44" s="85"/>
      <c r="Q44" s="31">
        <f>H44*K44</f>
        <v>0</v>
      </c>
      <c r="R44" s="31">
        <f>L44*O44</f>
        <v>0</v>
      </c>
    </row>
    <row r="45" spans="1:18" ht="12.75">
      <c r="A45" s="86"/>
      <c r="B45" s="87"/>
      <c r="C45" s="109"/>
      <c r="D45" s="88"/>
      <c r="E45" s="102"/>
      <c r="F45" s="88"/>
      <c r="G45" s="88"/>
      <c r="H45" s="143"/>
      <c r="I45" s="142"/>
      <c r="J45" s="90"/>
      <c r="K45" s="90"/>
      <c r="L45" s="143"/>
      <c r="M45" s="142"/>
      <c r="N45" s="90"/>
      <c r="O45" s="85"/>
      <c r="Q45" s="31">
        <f>H45*K45</f>
        <v>0</v>
      </c>
      <c r="R45" s="31">
        <f>L45*O45</f>
        <v>0</v>
      </c>
    </row>
    <row r="46" spans="1:15" ht="12.75">
      <c r="A46" s="112"/>
      <c r="B46" s="87"/>
      <c r="C46" s="109"/>
      <c r="D46" s="87"/>
      <c r="E46" s="87"/>
      <c r="F46" s="87"/>
      <c r="G46" s="87"/>
      <c r="H46" s="89"/>
      <c r="I46" s="87"/>
      <c r="J46" s="87"/>
      <c r="K46" s="87"/>
      <c r="L46" s="143"/>
      <c r="M46" s="142"/>
      <c r="N46" s="87"/>
      <c r="O46" s="96"/>
    </row>
    <row r="47" spans="1:15" ht="12.75">
      <c r="A47" s="89"/>
      <c r="B47" s="87"/>
      <c r="C47" s="109"/>
      <c r="D47" s="87"/>
      <c r="E47" s="87"/>
      <c r="F47" s="87"/>
      <c r="G47" s="87"/>
      <c r="H47" s="89"/>
      <c r="I47" s="87"/>
      <c r="J47" s="87"/>
      <c r="K47" s="87"/>
      <c r="L47" s="143"/>
      <c r="M47" s="142"/>
      <c r="N47" s="87"/>
      <c r="O47" s="96"/>
    </row>
    <row r="48" spans="1:15" ht="12.75">
      <c r="A48" s="89"/>
      <c r="B48" s="87"/>
      <c r="C48" s="109"/>
      <c r="D48" s="87"/>
      <c r="E48" s="87"/>
      <c r="F48" s="87"/>
      <c r="G48" s="87"/>
      <c r="H48" s="89"/>
      <c r="I48" s="87"/>
      <c r="J48" s="87"/>
      <c r="K48" s="87"/>
      <c r="L48" s="89"/>
      <c r="M48" s="142"/>
      <c r="N48" s="87"/>
      <c r="O48" s="96"/>
    </row>
    <row r="49" spans="1:18" ht="12.75">
      <c r="A49" s="18"/>
      <c r="B49" s="19"/>
      <c r="C49" s="99"/>
      <c r="D49" s="19"/>
      <c r="E49" s="19"/>
      <c r="F49" s="19"/>
      <c r="G49" s="19"/>
      <c r="H49" s="18"/>
      <c r="I49" s="19"/>
      <c r="J49" s="19"/>
      <c r="K49" s="19"/>
      <c r="L49" s="18"/>
      <c r="M49" s="153"/>
      <c r="N49" s="19"/>
      <c r="O49" s="30"/>
      <c r="Q49" s="35">
        <f>SUM(Q11:Q45)</f>
        <v>79155</v>
      </c>
      <c r="R49" s="35">
        <f>SUM(R11:R45)</f>
        <v>241358.27000000002</v>
      </c>
    </row>
    <row r="50" spans="1:15" ht="3.75" customHeight="1">
      <c r="A50" s="22"/>
      <c r="B50" s="23"/>
      <c r="C50" s="23"/>
      <c r="D50" s="23"/>
      <c r="E50" s="23"/>
      <c r="F50" s="23"/>
      <c r="G50" s="23"/>
      <c r="H50" s="22"/>
      <c r="I50" s="36"/>
      <c r="J50" s="37"/>
      <c r="K50" s="37"/>
      <c r="L50" s="22"/>
      <c r="M50" s="36"/>
      <c r="N50" s="36"/>
      <c r="O50" s="38"/>
    </row>
    <row r="51" spans="1:15" ht="12.75">
      <c r="A51" s="39"/>
      <c r="B51" s="8"/>
      <c r="C51" s="8"/>
      <c r="D51" s="8"/>
      <c r="E51" s="8"/>
      <c r="F51" s="8"/>
      <c r="G51" s="8"/>
      <c r="H51" s="16"/>
      <c r="I51" s="17"/>
      <c r="J51" s="8"/>
      <c r="L51" s="16"/>
      <c r="M51" s="17"/>
      <c r="N51" s="8"/>
      <c r="O51" s="40"/>
    </row>
    <row r="52" spans="1:15" ht="12.75">
      <c r="A52" s="39"/>
      <c r="B52" s="8"/>
      <c r="C52" s="8"/>
      <c r="D52" s="8"/>
      <c r="E52" s="8"/>
      <c r="F52" s="8"/>
      <c r="G52" s="8"/>
      <c r="H52" s="41"/>
      <c r="I52" s="20"/>
      <c r="J52" s="8"/>
      <c r="L52" s="41"/>
      <c r="M52" s="20"/>
      <c r="N52" s="8"/>
      <c r="O52" s="40"/>
    </row>
    <row r="53" spans="1:15" ht="15.75">
      <c r="A53" s="42"/>
      <c r="B53" s="19"/>
      <c r="C53" s="19"/>
      <c r="D53" s="19"/>
      <c r="E53" s="19"/>
      <c r="F53" s="19"/>
      <c r="G53" s="19"/>
      <c r="H53" s="219">
        <f>SUM(H11:H49)</f>
        <v>1500</v>
      </c>
      <c r="I53" s="220">
        <f>SUM(I11:I49)</f>
        <v>79176.06</v>
      </c>
      <c r="J53" s="187"/>
      <c r="K53" s="191"/>
      <c r="L53" s="219">
        <f>SUM(L11:L49)</f>
        <v>20961</v>
      </c>
      <c r="M53" s="220">
        <f>SUM(M11:M49)</f>
        <v>822092.7</v>
      </c>
      <c r="N53" s="43"/>
      <c r="O53" s="44"/>
    </row>
    <row r="54" spans="1:15" ht="6" customHeight="1" thickBot="1">
      <c r="A54" s="45"/>
      <c r="B54" s="46"/>
      <c r="C54" s="46"/>
      <c r="D54" s="47"/>
      <c r="E54" s="47"/>
      <c r="F54" s="47"/>
      <c r="G54" s="47"/>
      <c r="H54" s="45"/>
      <c r="I54" s="46"/>
      <c r="J54" s="46"/>
      <c r="K54" s="46"/>
      <c r="L54" s="45"/>
      <c r="M54" s="46"/>
      <c r="N54" s="46"/>
      <c r="O54" s="48"/>
    </row>
    <row r="55" spans="1:15" ht="16.5" thickBot="1">
      <c r="A55" s="49" t="s">
        <v>25</v>
      </c>
      <c r="B55" s="50"/>
      <c r="C55" s="50"/>
      <c r="D55" s="51"/>
      <c r="E55" s="51"/>
      <c r="F55" s="51"/>
      <c r="G55" s="51"/>
      <c r="H55" s="78" t="s">
        <v>26</v>
      </c>
      <c r="I55" s="79"/>
      <c r="J55" s="80" t="s">
        <v>27</v>
      </c>
      <c r="K55" s="81"/>
      <c r="L55" s="82"/>
      <c r="M55" s="52" t="s">
        <v>28</v>
      </c>
      <c r="N55" s="50"/>
      <c r="O55" s="53"/>
    </row>
    <row r="56" spans="1:15" ht="16.5" thickTop="1">
      <c r="A56" s="54" t="s">
        <v>29</v>
      </c>
      <c r="B56" s="55"/>
      <c r="C56" s="55"/>
      <c r="D56" s="56"/>
      <c r="E56" s="56"/>
      <c r="F56" s="56"/>
      <c r="G56" s="56"/>
      <c r="H56" s="57"/>
      <c r="I56" s="58">
        <f>COUNTA(H11:H49)</f>
        <v>1</v>
      </c>
      <c r="J56" s="19"/>
      <c r="K56" s="59">
        <f>I53/H53</f>
        <v>52.78404</v>
      </c>
      <c r="L56" s="59"/>
      <c r="M56" s="60"/>
      <c r="N56" s="59">
        <f>Q49/H53</f>
        <v>52.77</v>
      </c>
      <c r="O56" s="61"/>
    </row>
    <row r="57" spans="1:15" ht="15.75">
      <c r="A57" s="54" t="s">
        <v>30</v>
      </c>
      <c r="B57" s="55"/>
      <c r="C57" s="55"/>
      <c r="D57" s="56"/>
      <c r="E57" s="56"/>
      <c r="F57" s="56"/>
      <c r="G57" s="56"/>
      <c r="H57" s="57"/>
      <c r="I57" s="58">
        <f>COUNTA(L11:L49)</f>
        <v>3</v>
      </c>
      <c r="J57" s="19"/>
      <c r="K57" s="59">
        <f>M53/L53</f>
        <v>39.22010877343638</v>
      </c>
      <c r="L57" s="62"/>
      <c r="M57" s="60"/>
      <c r="N57" s="59">
        <f>R49/L53</f>
        <v>11.514635275034589</v>
      </c>
      <c r="O57" s="63"/>
    </row>
    <row r="58" spans="1:15" ht="16.5" thickBot="1">
      <c r="A58" s="64" t="s">
        <v>31</v>
      </c>
      <c r="B58" s="65"/>
      <c r="C58" s="65"/>
      <c r="D58" s="5"/>
      <c r="E58" s="5"/>
      <c r="F58" s="5"/>
      <c r="G58" s="5"/>
      <c r="H58" s="66"/>
      <c r="I58" s="67">
        <f>SUM(I56:I57)</f>
        <v>4</v>
      </c>
      <c r="J58" s="32"/>
      <c r="K58" s="68">
        <f>(I53+M53)/(H53+L53)</f>
        <v>40.125940964338184</v>
      </c>
      <c r="L58" s="69"/>
      <c r="M58" s="70"/>
      <c r="N58" s="68">
        <f>(Q49+R49)/(H53+L53)</f>
        <v>14.26976848760073</v>
      </c>
      <c r="O58" s="71"/>
    </row>
    <row r="70" ht="30.75">
      <c r="AI70" s="2"/>
    </row>
    <row r="71" ht="15.75">
      <c r="AD71" s="3"/>
    </row>
  </sheetData>
  <printOptions horizontalCentered="1" verticalCentered="1"/>
  <pageMargins left="0.25" right="0.25" top="0.5" bottom="0.5" header="0.5" footer="0.5"/>
  <pageSetup horizontalDpi="600" verticalDpi="600" orientation="landscape" scale="85" r:id="rId1"/>
  <rowBreaks count="1" manualBreakCount="1">
    <brk id="34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I101"/>
  <sheetViews>
    <sheetView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3.7109375" style="0" customWidth="1"/>
    <col min="7" max="7" width="21.7109375" style="0" customWidth="1"/>
    <col min="9" max="9" width="13.140625" style="0" customWidth="1"/>
    <col min="12" max="12" width="9.28125" style="0" bestFit="1" customWidth="1"/>
    <col min="13" max="13" width="11.28125" style="0" bestFit="1" customWidth="1"/>
    <col min="17" max="18" width="10.7109375" style="0" customWidth="1"/>
  </cols>
  <sheetData>
    <row r="2" spans="2:11" ht="30.75">
      <c r="B2" s="1" t="s">
        <v>39</v>
      </c>
      <c r="C2" s="1"/>
      <c r="I2" s="2"/>
      <c r="K2" s="116"/>
    </row>
    <row r="3" spans="2:14" ht="18">
      <c r="B3" s="3"/>
      <c r="C3" s="3"/>
      <c r="H3" s="104"/>
      <c r="I3" s="104"/>
      <c r="J3" s="104"/>
      <c r="K3" s="104"/>
      <c r="L3" s="104"/>
      <c r="M3" s="104"/>
      <c r="N3" s="105"/>
    </row>
    <row r="4" spans="1:12" ht="19.5">
      <c r="A4" s="4" t="s">
        <v>32</v>
      </c>
      <c r="B4" s="3"/>
      <c r="C4" s="3"/>
      <c r="F4" s="104" t="s">
        <v>1</v>
      </c>
      <c r="G4" s="104"/>
      <c r="H4" s="104"/>
      <c r="I4" s="104"/>
      <c r="J4" s="104"/>
      <c r="K4" s="104"/>
      <c r="L4" s="105"/>
    </row>
    <row r="5" spans="1:8" ht="16.5" thickBot="1">
      <c r="A5" s="3"/>
      <c r="B5" s="3"/>
      <c r="C5" s="3"/>
      <c r="D5" s="5"/>
      <c r="E5" s="5"/>
      <c r="F5" s="5"/>
      <c r="G5" s="5"/>
      <c r="H5" s="3"/>
    </row>
    <row r="6" spans="1:15" ht="15.75">
      <c r="A6" s="6"/>
      <c r="B6" s="7"/>
      <c r="C6" s="7"/>
      <c r="D6" s="8"/>
      <c r="E6" s="8"/>
      <c r="F6" s="8"/>
      <c r="G6" s="8"/>
      <c r="H6" s="9"/>
      <c r="I6" s="10" t="s">
        <v>2</v>
      </c>
      <c r="J6" s="11"/>
      <c r="K6" s="12"/>
      <c r="L6" s="158"/>
      <c r="M6" s="159" t="s">
        <v>3</v>
      </c>
      <c r="N6" s="204"/>
      <c r="O6" s="161"/>
    </row>
    <row r="7" spans="1:15" ht="45">
      <c r="A7" s="14" t="s">
        <v>4</v>
      </c>
      <c r="B7" s="15" t="s">
        <v>5</v>
      </c>
      <c r="C7" s="97" t="s">
        <v>6</v>
      </c>
      <c r="D7" s="15" t="s">
        <v>7</v>
      </c>
      <c r="E7" s="15" t="s">
        <v>8</v>
      </c>
      <c r="F7" s="15" t="s">
        <v>9</v>
      </c>
      <c r="G7" s="15" t="s">
        <v>10</v>
      </c>
      <c r="H7" s="72" t="s">
        <v>11</v>
      </c>
      <c r="I7" s="73" t="s">
        <v>12</v>
      </c>
      <c r="J7" s="73" t="s">
        <v>13</v>
      </c>
      <c r="K7" s="73" t="s">
        <v>12</v>
      </c>
      <c r="L7" s="162" t="s">
        <v>11</v>
      </c>
      <c r="M7" s="73" t="s">
        <v>12</v>
      </c>
      <c r="N7" s="163" t="s">
        <v>13</v>
      </c>
      <c r="O7" s="163" t="s">
        <v>12</v>
      </c>
    </row>
    <row r="8" spans="1:15" ht="15.75">
      <c r="A8" s="14" t="s">
        <v>14</v>
      </c>
      <c r="B8" s="15" t="s">
        <v>15</v>
      </c>
      <c r="C8" s="15"/>
      <c r="D8" s="15" t="s">
        <v>16</v>
      </c>
      <c r="E8" s="15" t="s">
        <v>16</v>
      </c>
      <c r="F8" s="15" t="s">
        <v>17</v>
      </c>
      <c r="G8" s="15" t="s">
        <v>18</v>
      </c>
      <c r="H8" s="72" t="s">
        <v>19</v>
      </c>
      <c r="I8" s="73" t="s">
        <v>20</v>
      </c>
      <c r="J8" s="72" t="s">
        <v>19</v>
      </c>
      <c r="K8" s="72" t="s">
        <v>19</v>
      </c>
      <c r="L8" s="162" t="s">
        <v>19</v>
      </c>
      <c r="M8" s="157" t="s">
        <v>20</v>
      </c>
      <c r="N8" s="205" t="s">
        <v>19</v>
      </c>
      <c r="O8" s="164" t="s">
        <v>19</v>
      </c>
    </row>
    <row r="9" spans="1:18" ht="15.75">
      <c r="A9" s="18"/>
      <c r="B9" s="19"/>
      <c r="C9" s="19"/>
      <c r="D9" s="19"/>
      <c r="E9" s="19"/>
      <c r="F9" s="19"/>
      <c r="G9" s="19"/>
      <c r="H9" s="75"/>
      <c r="I9" s="74" t="s">
        <v>22</v>
      </c>
      <c r="J9" s="74" t="s">
        <v>20</v>
      </c>
      <c r="K9" s="74" t="s">
        <v>20</v>
      </c>
      <c r="L9" s="165"/>
      <c r="M9" s="74" t="s">
        <v>22</v>
      </c>
      <c r="N9" s="166" t="s">
        <v>20</v>
      </c>
      <c r="O9" s="166" t="s">
        <v>20</v>
      </c>
      <c r="Q9" s="21" t="s">
        <v>23</v>
      </c>
      <c r="R9" s="21" t="s">
        <v>24</v>
      </c>
    </row>
    <row r="10" spans="1:15" ht="3.75" customHeight="1">
      <c r="A10" s="22"/>
      <c r="B10" s="23"/>
      <c r="C10" s="23"/>
      <c r="D10" s="23"/>
      <c r="E10" s="23"/>
      <c r="F10" s="23"/>
      <c r="G10" s="23"/>
      <c r="H10" s="22"/>
      <c r="I10" s="235"/>
      <c r="J10" s="23"/>
      <c r="K10" s="23"/>
      <c r="L10" s="167"/>
      <c r="M10" s="23"/>
      <c r="N10" s="168"/>
      <c r="O10" s="168"/>
    </row>
    <row r="11" spans="1:18" ht="13.5" thickBot="1">
      <c r="A11" s="321">
        <v>39455</v>
      </c>
      <c r="B11" s="322" t="s">
        <v>46</v>
      </c>
      <c r="C11" s="323"/>
      <c r="D11" s="324"/>
      <c r="E11" s="324"/>
      <c r="F11" s="324">
        <v>4</v>
      </c>
      <c r="G11" s="325" t="s">
        <v>47</v>
      </c>
      <c r="H11" s="326">
        <v>14575</v>
      </c>
      <c r="I11" s="327">
        <v>201977.89</v>
      </c>
      <c r="J11" s="328">
        <v>7.17</v>
      </c>
      <c r="K11" s="328">
        <v>13.86</v>
      </c>
      <c r="L11" s="329"/>
      <c r="M11" s="330"/>
      <c r="N11" s="331"/>
      <c r="O11" s="331"/>
      <c r="Q11" s="31">
        <f aca="true" t="shared" si="0" ref="Q11:Q26">H11*K11</f>
        <v>202009.5</v>
      </c>
      <c r="R11" s="31">
        <f aca="true" t="shared" si="1" ref="R11:R26">L11*O11</f>
        <v>0</v>
      </c>
    </row>
    <row r="12" spans="1:18" ht="12.75">
      <c r="A12" s="113">
        <v>39490</v>
      </c>
      <c r="B12" s="92" t="s">
        <v>52</v>
      </c>
      <c r="C12" s="151"/>
      <c r="D12" s="93"/>
      <c r="E12" s="93"/>
      <c r="F12" s="93">
        <v>1</v>
      </c>
      <c r="G12" s="149" t="s">
        <v>53</v>
      </c>
      <c r="H12" s="144">
        <v>2027</v>
      </c>
      <c r="I12" s="114">
        <v>60529.01</v>
      </c>
      <c r="J12" s="90">
        <v>17.59</v>
      </c>
      <c r="K12" s="90">
        <v>29.97</v>
      </c>
      <c r="L12" s="169"/>
      <c r="M12" s="87"/>
      <c r="N12" s="170"/>
      <c r="O12" s="170"/>
      <c r="Q12" s="31">
        <f t="shared" si="0"/>
        <v>60749.189999999995</v>
      </c>
      <c r="R12" s="31">
        <f t="shared" si="1"/>
        <v>0</v>
      </c>
    </row>
    <row r="13" spans="1:18" ht="13.5" thickBot="1">
      <c r="A13" s="332">
        <v>39490</v>
      </c>
      <c r="B13" s="333" t="s">
        <v>54</v>
      </c>
      <c r="C13" s="334"/>
      <c r="D13" s="335"/>
      <c r="E13" s="335"/>
      <c r="F13" s="335">
        <v>1</v>
      </c>
      <c r="G13" s="349" t="s">
        <v>55</v>
      </c>
      <c r="H13" s="350">
        <v>2104</v>
      </c>
      <c r="I13" s="342">
        <v>63344.42</v>
      </c>
      <c r="J13" s="339">
        <v>17.98</v>
      </c>
      <c r="K13" s="339">
        <v>30.1</v>
      </c>
      <c r="L13" s="351"/>
      <c r="M13" s="352"/>
      <c r="N13" s="353"/>
      <c r="O13" s="354"/>
      <c r="Q13" s="31">
        <f t="shared" si="0"/>
        <v>63330.4</v>
      </c>
      <c r="R13" s="31">
        <f t="shared" si="1"/>
        <v>0</v>
      </c>
    </row>
    <row r="14" spans="1:18" ht="12.75">
      <c r="A14" s="113">
        <v>39518</v>
      </c>
      <c r="B14" s="92" t="s">
        <v>68</v>
      </c>
      <c r="C14" s="151"/>
      <c r="D14" s="93"/>
      <c r="E14" s="93"/>
      <c r="F14" s="93">
        <v>3</v>
      </c>
      <c r="G14" s="196" t="s">
        <v>69</v>
      </c>
      <c r="H14" s="144">
        <v>7410</v>
      </c>
      <c r="I14" s="142">
        <v>64673.48</v>
      </c>
      <c r="J14" s="90">
        <v>7.02</v>
      </c>
      <c r="K14" s="90">
        <v>8.73</v>
      </c>
      <c r="L14" s="348"/>
      <c r="M14" s="95"/>
      <c r="N14" s="172"/>
      <c r="O14" s="85"/>
      <c r="Q14" s="31">
        <f t="shared" si="0"/>
        <v>64689.3</v>
      </c>
      <c r="R14" s="31">
        <f t="shared" si="1"/>
        <v>0</v>
      </c>
    </row>
    <row r="15" spans="1:18" ht="12.75">
      <c r="A15" s="113">
        <v>39518</v>
      </c>
      <c r="B15" s="92" t="s">
        <v>70</v>
      </c>
      <c r="C15" s="151"/>
      <c r="D15" s="93"/>
      <c r="E15" s="93"/>
      <c r="F15" s="93">
        <v>3</v>
      </c>
      <c r="G15" s="93" t="s">
        <v>69</v>
      </c>
      <c r="H15" s="144">
        <v>3803</v>
      </c>
      <c r="I15" s="114">
        <v>40210.16</v>
      </c>
      <c r="J15" s="90">
        <v>8.54</v>
      </c>
      <c r="K15" s="90">
        <v>10.57</v>
      </c>
      <c r="L15" s="174"/>
      <c r="M15" s="87"/>
      <c r="N15" s="170"/>
      <c r="O15" s="96"/>
      <c r="Q15" s="31">
        <f t="shared" si="0"/>
        <v>40197.71</v>
      </c>
      <c r="R15" s="31">
        <f t="shared" si="1"/>
        <v>0</v>
      </c>
    </row>
    <row r="16" spans="1:18" ht="13.5" thickBot="1">
      <c r="A16" s="332">
        <v>39518</v>
      </c>
      <c r="B16" s="333" t="s">
        <v>75</v>
      </c>
      <c r="C16" s="334"/>
      <c r="D16" s="335"/>
      <c r="E16" s="335"/>
      <c r="F16" s="335">
        <v>4</v>
      </c>
      <c r="G16" s="349" t="s">
        <v>76</v>
      </c>
      <c r="H16" s="350"/>
      <c r="I16" s="342"/>
      <c r="J16" s="339"/>
      <c r="K16" s="339"/>
      <c r="L16" s="337">
        <v>6049</v>
      </c>
      <c r="M16" s="338">
        <v>453573.44</v>
      </c>
      <c r="N16" s="353">
        <v>18.63</v>
      </c>
      <c r="O16" s="354">
        <v>74.99</v>
      </c>
      <c r="Q16" s="31">
        <f t="shared" si="0"/>
        <v>0</v>
      </c>
      <c r="R16" s="31">
        <f t="shared" si="1"/>
        <v>453614.50999999995</v>
      </c>
    </row>
    <row r="17" spans="1:18" ht="12.75">
      <c r="A17" s="113">
        <v>39546</v>
      </c>
      <c r="B17" s="92" t="s">
        <v>89</v>
      </c>
      <c r="C17" s="151"/>
      <c r="D17" s="93"/>
      <c r="E17" s="93"/>
      <c r="F17" s="93">
        <v>1</v>
      </c>
      <c r="G17" s="93" t="s">
        <v>90</v>
      </c>
      <c r="H17" s="143">
        <v>4443</v>
      </c>
      <c r="I17" s="142">
        <v>152848.95</v>
      </c>
      <c r="J17" s="87">
        <v>11.62</v>
      </c>
      <c r="K17" s="145">
        <v>34.4</v>
      </c>
      <c r="L17" s="173"/>
      <c r="M17" s="114"/>
      <c r="N17" s="172"/>
      <c r="O17" s="85"/>
      <c r="Q17" s="31">
        <f t="shared" si="0"/>
        <v>152839.19999999998</v>
      </c>
      <c r="R17" s="31">
        <f t="shared" si="1"/>
        <v>0</v>
      </c>
    </row>
    <row r="18" spans="1:18" ht="12.75">
      <c r="A18" s="113">
        <v>39546</v>
      </c>
      <c r="B18" s="92" t="s">
        <v>91</v>
      </c>
      <c r="C18" s="151"/>
      <c r="D18" s="93"/>
      <c r="E18" s="93"/>
      <c r="F18" s="93">
        <v>1</v>
      </c>
      <c r="G18" s="196" t="s">
        <v>92</v>
      </c>
      <c r="H18" s="143">
        <v>2403</v>
      </c>
      <c r="I18" s="142">
        <v>112692.93</v>
      </c>
      <c r="J18" s="145">
        <v>17.61</v>
      </c>
      <c r="K18" s="145">
        <v>46.9</v>
      </c>
      <c r="L18" s="173"/>
      <c r="M18" s="114"/>
      <c r="N18" s="172"/>
      <c r="O18" s="85"/>
      <c r="Q18" s="31">
        <f t="shared" si="0"/>
        <v>112700.7</v>
      </c>
      <c r="R18" s="31">
        <f t="shared" si="1"/>
        <v>0</v>
      </c>
    </row>
    <row r="19" spans="1:18" ht="12.75">
      <c r="A19" s="113">
        <v>39546</v>
      </c>
      <c r="B19" s="92" t="s">
        <v>93</v>
      </c>
      <c r="C19" s="151"/>
      <c r="D19" s="93"/>
      <c r="E19" s="93"/>
      <c r="F19" s="93">
        <v>3</v>
      </c>
      <c r="G19" s="149" t="s">
        <v>94</v>
      </c>
      <c r="H19" s="143">
        <v>7389</v>
      </c>
      <c r="I19" s="142">
        <v>132980.26</v>
      </c>
      <c r="J19" s="145">
        <v>6.32</v>
      </c>
      <c r="K19" s="90">
        <v>18</v>
      </c>
      <c r="L19" s="174"/>
      <c r="M19" s="142"/>
      <c r="N19" s="170"/>
      <c r="O19" s="96"/>
      <c r="Q19" s="31">
        <f t="shared" si="0"/>
        <v>133002</v>
      </c>
      <c r="R19" s="31">
        <f t="shared" si="1"/>
        <v>0</v>
      </c>
    </row>
    <row r="20" spans="1:18" ht="12.75">
      <c r="A20" s="113">
        <v>39546</v>
      </c>
      <c r="B20" s="92" t="s">
        <v>95</v>
      </c>
      <c r="C20" s="151"/>
      <c r="D20" s="93"/>
      <c r="E20" s="93"/>
      <c r="F20" s="93">
        <v>2</v>
      </c>
      <c r="G20" s="93" t="s">
        <v>96</v>
      </c>
      <c r="H20" s="144">
        <v>6016</v>
      </c>
      <c r="I20" s="114">
        <v>82422.15</v>
      </c>
      <c r="J20" s="90">
        <v>8.8</v>
      </c>
      <c r="K20" s="90">
        <v>13.7</v>
      </c>
      <c r="L20" s="174"/>
      <c r="M20" s="142"/>
      <c r="N20" s="170"/>
      <c r="O20" s="96"/>
      <c r="Q20" s="31">
        <f t="shared" si="0"/>
        <v>82419.2</v>
      </c>
      <c r="R20" s="31">
        <f t="shared" si="1"/>
        <v>0</v>
      </c>
    </row>
    <row r="21" spans="1:18" ht="12.75">
      <c r="A21" s="244">
        <v>39546</v>
      </c>
      <c r="B21" s="271" t="s">
        <v>97</v>
      </c>
      <c r="C21" s="267"/>
      <c r="D21" s="247"/>
      <c r="E21" s="247"/>
      <c r="F21" s="247">
        <v>2</v>
      </c>
      <c r="G21" s="247" t="s">
        <v>96</v>
      </c>
      <c r="H21" s="256">
        <v>6016</v>
      </c>
      <c r="I21" s="266">
        <v>82715.85</v>
      </c>
      <c r="J21" s="303">
        <v>8.84</v>
      </c>
      <c r="K21" s="303">
        <v>13.75</v>
      </c>
      <c r="L21" s="282"/>
      <c r="M21" s="250"/>
      <c r="N21" s="274"/>
      <c r="O21" s="304"/>
      <c r="Q21" s="31">
        <f>H21*K21</f>
        <v>82720</v>
      </c>
      <c r="R21" s="31">
        <f>L21*O21</f>
        <v>0</v>
      </c>
    </row>
    <row r="22" spans="1:18" ht="12.75">
      <c r="A22" s="113">
        <v>39546</v>
      </c>
      <c r="B22" s="92" t="s">
        <v>98</v>
      </c>
      <c r="C22" s="151"/>
      <c r="D22" s="93"/>
      <c r="E22" s="93"/>
      <c r="F22" s="93">
        <v>3</v>
      </c>
      <c r="G22" s="149" t="s">
        <v>99</v>
      </c>
      <c r="H22" s="144">
        <v>7401</v>
      </c>
      <c r="I22" s="114">
        <v>173172.34</v>
      </c>
      <c r="J22" s="90">
        <v>10.36</v>
      </c>
      <c r="K22" s="90">
        <v>23.4</v>
      </c>
      <c r="L22" s="174"/>
      <c r="M22" s="142"/>
      <c r="N22" s="170"/>
      <c r="O22" s="96"/>
      <c r="Q22" s="31">
        <f>H22*K22</f>
        <v>173183.4</v>
      </c>
      <c r="R22" s="31">
        <f>L22*O22</f>
        <v>0</v>
      </c>
    </row>
    <row r="23" spans="1:18" ht="13.5" thickBot="1">
      <c r="A23" s="332">
        <v>39546</v>
      </c>
      <c r="B23" s="333" t="s">
        <v>100</v>
      </c>
      <c r="C23" s="355"/>
      <c r="D23" s="335"/>
      <c r="E23" s="335"/>
      <c r="F23" s="335">
        <v>2</v>
      </c>
      <c r="G23" s="372" t="s">
        <v>101</v>
      </c>
      <c r="H23" s="373">
        <v>10395</v>
      </c>
      <c r="I23" s="338">
        <v>147517.89</v>
      </c>
      <c r="J23" s="352">
        <v>8.91</v>
      </c>
      <c r="K23" s="374">
        <v>14.19</v>
      </c>
      <c r="L23" s="341"/>
      <c r="M23" s="342"/>
      <c r="N23" s="340"/>
      <c r="O23" s="375"/>
      <c r="Q23" s="31">
        <f t="shared" si="0"/>
        <v>147505.05</v>
      </c>
      <c r="R23" s="31">
        <f t="shared" si="1"/>
        <v>0</v>
      </c>
    </row>
    <row r="24" spans="1:18" ht="12.75">
      <c r="A24" s="113">
        <v>39581</v>
      </c>
      <c r="B24" s="92" t="s">
        <v>102</v>
      </c>
      <c r="C24" s="194"/>
      <c r="D24" s="93"/>
      <c r="E24" s="93"/>
      <c r="F24" s="93">
        <v>1</v>
      </c>
      <c r="G24" s="203" t="s">
        <v>103</v>
      </c>
      <c r="H24" s="144">
        <v>8842</v>
      </c>
      <c r="I24" s="114">
        <v>150117.75</v>
      </c>
      <c r="J24" s="90">
        <v>7.67</v>
      </c>
      <c r="K24" s="90">
        <v>16.98</v>
      </c>
      <c r="L24" s="174"/>
      <c r="M24" s="142"/>
      <c r="N24" s="170"/>
      <c r="O24" s="85"/>
      <c r="Q24" s="31">
        <f t="shared" si="0"/>
        <v>150137.16</v>
      </c>
      <c r="R24" s="31">
        <f t="shared" si="1"/>
        <v>0</v>
      </c>
    </row>
    <row r="25" spans="1:18" ht="12.75">
      <c r="A25" s="113">
        <v>39581</v>
      </c>
      <c r="B25" s="92" t="s">
        <v>104</v>
      </c>
      <c r="C25" s="194"/>
      <c r="D25" s="93"/>
      <c r="E25" s="93"/>
      <c r="F25" s="93">
        <v>2</v>
      </c>
      <c r="G25" s="197" t="s">
        <v>105</v>
      </c>
      <c r="H25" s="144">
        <v>4140</v>
      </c>
      <c r="I25" s="114">
        <v>63981.83</v>
      </c>
      <c r="J25" s="90">
        <v>14.07</v>
      </c>
      <c r="K25" s="90">
        <v>15.45</v>
      </c>
      <c r="L25" s="173"/>
      <c r="M25" s="114"/>
      <c r="N25" s="172"/>
      <c r="O25" s="275"/>
      <c r="Q25" s="31">
        <f t="shared" si="0"/>
        <v>63963</v>
      </c>
      <c r="R25" s="31">
        <f t="shared" si="1"/>
        <v>0</v>
      </c>
    </row>
    <row r="26" spans="1:18" ht="12.75">
      <c r="A26" s="113">
        <v>39581</v>
      </c>
      <c r="B26" s="92" t="s">
        <v>106</v>
      </c>
      <c r="C26" s="194"/>
      <c r="D26" s="93"/>
      <c r="E26" s="93"/>
      <c r="F26" s="93">
        <v>1</v>
      </c>
      <c r="G26" s="197" t="s">
        <v>107</v>
      </c>
      <c r="H26" s="143">
        <v>2645</v>
      </c>
      <c r="I26" s="142">
        <v>15739.04</v>
      </c>
      <c r="J26" s="87">
        <v>5.54</v>
      </c>
      <c r="K26" s="87">
        <v>5.95</v>
      </c>
      <c r="L26" s="173"/>
      <c r="M26" s="114"/>
      <c r="N26" s="172"/>
      <c r="O26" s="85"/>
      <c r="Q26" s="31">
        <f t="shared" si="0"/>
        <v>15737.75</v>
      </c>
      <c r="R26" s="31">
        <f t="shared" si="1"/>
        <v>0</v>
      </c>
    </row>
    <row r="27" spans="1:18" ht="12.75">
      <c r="A27" s="244">
        <v>39581</v>
      </c>
      <c r="B27" s="271" t="s">
        <v>108</v>
      </c>
      <c r="C27" s="246"/>
      <c r="D27" s="247"/>
      <c r="E27" s="247"/>
      <c r="F27" s="247">
        <v>3</v>
      </c>
      <c r="G27" s="288" t="s">
        <v>109</v>
      </c>
      <c r="H27" s="256">
        <v>10170</v>
      </c>
      <c r="I27" s="266">
        <v>110890.67</v>
      </c>
      <c r="J27" s="385">
        <v>7.1</v>
      </c>
      <c r="K27" s="385">
        <v>10.9</v>
      </c>
      <c r="L27" s="282"/>
      <c r="M27" s="250"/>
      <c r="N27" s="274"/>
      <c r="O27" s="253"/>
      <c r="Q27" s="31">
        <f aca="true" t="shared" si="2" ref="Q27:Q42">H27*K27</f>
        <v>110853</v>
      </c>
      <c r="R27" s="31">
        <f aca="true" t="shared" si="3" ref="R27:R42">L27*O27</f>
        <v>0</v>
      </c>
    </row>
    <row r="28" spans="1:18" ht="12.75">
      <c r="A28" s="113">
        <v>39581</v>
      </c>
      <c r="B28" s="199" t="s">
        <v>110</v>
      </c>
      <c r="C28" s="201"/>
      <c r="D28" s="93"/>
      <c r="E28" s="93"/>
      <c r="F28" s="93">
        <v>3</v>
      </c>
      <c r="G28" s="197" t="s">
        <v>111</v>
      </c>
      <c r="H28" s="144">
        <v>9126</v>
      </c>
      <c r="I28" s="114">
        <v>80661.52</v>
      </c>
      <c r="J28" s="90">
        <v>5.92</v>
      </c>
      <c r="K28" s="90">
        <v>8.84</v>
      </c>
      <c r="L28" s="174"/>
      <c r="M28" s="142"/>
      <c r="N28" s="172"/>
      <c r="O28" s="85"/>
      <c r="Q28" s="31">
        <f t="shared" si="2"/>
        <v>80673.84</v>
      </c>
      <c r="R28" s="31">
        <f t="shared" si="3"/>
        <v>0</v>
      </c>
    </row>
    <row r="29" spans="1:18" ht="12.75">
      <c r="A29" s="113">
        <v>39581</v>
      </c>
      <c r="B29" s="199" t="s">
        <v>112</v>
      </c>
      <c r="C29" s="201"/>
      <c r="D29" s="93"/>
      <c r="E29" s="93"/>
      <c r="F29" s="93">
        <v>3</v>
      </c>
      <c r="G29" s="203" t="s">
        <v>113</v>
      </c>
      <c r="H29" s="144">
        <v>6977</v>
      </c>
      <c r="I29" s="114">
        <v>89958.6</v>
      </c>
      <c r="J29" s="90">
        <v>6.4</v>
      </c>
      <c r="K29" s="90">
        <v>12.89</v>
      </c>
      <c r="L29" s="174"/>
      <c r="M29" s="142"/>
      <c r="N29" s="172"/>
      <c r="O29" s="85"/>
      <c r="Q29" s="31">
        <f t="shared" si="2"/>
        <v>89933.53</v>
      </c>
      <c r="R29" s="31">
        <f t="shared" si="3"/>
        <v>0</v>
      </c>
    </row>
    <row r="30" spans="1:18" ht="12.75">
      <c r="A30" s="244">
        <v>39581</v>
      </c>
      <c r="B30" s="271" t="s">
        <v>114</v>
      </c>
      <c r="C30" s="272"/>
      <c r="D30" s="247"/>
      <c r="E30" s="247"/>
      <c r="F30" s="247">
        <v>2</v>
      </c>
      <c r="G30" s="273" t="s">
        <v>115</v>
      </c>
      <c r="H30" s="249">
        <v>7738</v>
      </c>
      <c r="I30" s="250">
        <v>53166.78</v>
      </c>
      <c r="J30" s="251">
        <v>6.4</v>
      </c>
      <c r="K30" s="251">
        <v>6.87</v>
      </c>
      <c r="L30" s="268"/>
      <c r="M30" s="266"/>
      <c r="N30" s="274"/>
      <c r="O30" s="253"/>
      <c r="Q30" s="31">
        <f t="shared" si="2"/>
        <v>53160.06</v>
      </c>
      <c r="R30" s="31">
        <f t="shared" si="3"/>
        <v>0</v>
      </c>
    </row>
    <row r="31" spans="1:18" ht="12.75">
      <c r="A31" s="244">
        <v>39581</v>
      </c>
      <c r="B31" s="271" t="s">
        <v>116</v>
      </c>
      <c r="C31" s="272"/>
      <c r="D31" s="247"/>
      <c r="E31" s="247"/>
      <c r="F31" s="247">
        <v>2</v>
      </c>
      <c r="G31" s="273" t="s">
        <v>117</v>
      </c>
      <c r="H31" s="249"/>
      <c r="I31" s="250"/>
      <c r="J31" s="251"/>
      <c r="K31" s="251"/>
      <c r="L31" s="268">
        <v>19542</v>
      </c>
      <c r="M31" s="266">
        <v>81366.71</v>
      </c>
      <c r="N31" s="274">
        <v>3.18</v>
      </c>
      <c r="O31" s="253">
        <v>4.16</v>
      </c>
      <c r="Q31" s="31">
        <f t="shared" si="2"/>
        <v>0</v>
      </c>
      <c r="R31" s="31">
        <f t="shared" si="3"/>
        <v>81294.72</v>
      </c>
    </row>
    <row r="32" spans="1:18" ht="12.75">
      <c r="A32" s="113">
        <v>39581</v>
      </c>
      <c r="B32" s="199" t="s">
        <v>118</v>
      </c>
      <c r="C32" s="201"/>
      <c r="D32" s="93"/>
      <c r="E32" s="93"/>
      <c r="F32" s="93">
        <v>1</v>
      </c>
      <c r="G32" s="203" t="s">
        <v>119</v>
      </c>
      <c r="H32" s="144">
        <v>4736</v>
      </c>
      <c r="I32" s="114">
        <v>100499.79</v>
      </c>
      <c r="J32" s="90">
        <v>4.78</v>
      </c>
      <c r="K32" s="90">
        <v>21.22</v>
      </c>
      <c r="L32" s="174"/>
      <c r="M32" s="142"/>
      <c r="N32" s="172"/>
      <c r="O32" s="85"/>
      <c r="Q32" s="31">
        <f t="shared" si="2"/>
        <v>100497.92</v>
      </c>
      <c r="R32" s="31">
        <f t="shared" si="3"/>
        <v>0</v>
      </c>
    </row>
    <row r="33" spans="1:18" ht="12.75">
      <c r="A33" s="113">
        <v>39581</v>
      </c>
      <c r="B33" s="199" t="s">
        <v>120</v>
      </c>
      <c r="C33" s="201"/>
      <c r="D33" s="93"/>
      <c r="E33" s="93"/>
      <c r="F33" s="93">
        <v>1</v>
      </c>
      <c r="G33" s="197" t="s">
        <v>121</v>
      </c>
      <c r="H33" s="144">
        <v>4956</v>
      </c>
      <c r="I33" s="114">
        <v>100808.89</v>
      </c>
      <c r="J33" s="90">
        <v>4.62</v>
      </c>
      <c r="K33" s="90">
        <v>20.34</v>
      </c>
      <c r="L33" s="174"/>
      <c r="M33" s="142"/>
      <c r="N33" s="172"/>
      <c r="O33" s="85"/>
      <c r="Q33" s="31">
        <f t="shared" si="2"/>
        <v>100805.04</v>
      </c>
      <c r="R33" s="31">
        <f t="shared" si="3"/>
        <v>0</v>
      </c>
    </row>
    <row r="34" spans="1:18" ht="12.75">
      <c r="A34" s="113">
        <v>39581</v>
      </c>
      <c r="B34" s="199" t="s">
        <v>122</v>
      </c>
      <c r="C34" s="201"/>
      <c r="D34" s="93"/>
      <c r="E34" s="93"/>
      <c r="F34" s="93">
        <v>2</v>
      </c>
      <c r="G34" s="196" t="s">
        <v>123</v>
      </c>
      <c r="H34" s="144"/>
      <c r="I34" s="222"/>
      <c r="J34" s="90"/>
      <c r="K34" s="90"/>
      <c r="L34" s="174">
        <v>16287</v>
      </c>
      <c r="M34" s="142">
        <v>177126.98</v>
      </c>
      <c r="N34" s="172">
        <v>3.46</v>
      </c>
      <c r="O34" s="85">
        <v>10.88</v>
      </c>
      <c r="Q34" s="31">
        <f t="shared" si="2"/>
        <v>0</v>
      </c>
      <c r="R34" s="31">
        <f t="shared" si="3"/>
        <v>177202.56000000003</v>
      </c>
    </row>
    <row r="35" spans="1:18" ht="12.75">
      <c r="A35" s="86">
        <v>39581</v>
      </c>
      <c r="B35" s="200" t="s">
        <v>124</v>
      </c>
      <c r="C35" s="201"/>
      <c r="D35" s="88"/>
      <c r="E35" s="102"/>
      <c r="F35" s="88">
        <v>2</v>
      </c>
      <c r="G35" s="198" t="s">
        <v>59</v>
      </c>
      <c r="H35" s="143">
        <v>6676</v>
      </c>
      <c r="I35" s="224">
        <v>42327.52</v>
      </c>
      <c r="J35" s="90">
        <v>3.68</v>
      </c>
      <c r="K35" s="90">
        <v>6.34</v>
      </c>
      <c r="L35" s="174"/>
      <c r="M35" s="142"/>
      <c r="N35" s="172"/>
      <c r="O35" s="85"/>
      <c r="Q35" s="31">
        <f t="shared" si="2"/>
        <v>42325.84</v>
      </c>
      <c r="R35" s="31">
        <f t="shared" si="3"/>
        <v>0</v>
      </c>
    </row>
    <row r="36" spans="1:18" ht="12.75">
      <c r="A36" s="276">
        <v>39581</v>
      </c>
      <c r="B36" s="277" t="s">
        <v>125</v>
      </c>
      <c r="C36" s="278"/>
      <c r="D36" s="263"/>
      <c r="E36" s="264"/>
      <c r="F36" s="263">
        <v>2</v>
      </c>
      <c r="G36" s="279" t="s">
        <v>59</v>
      </c>
      <c r="H36" s="256">
        <v>6676</v>
      </c>
      <c r="I36" s="259">
        <v>26782.61</v>
      </c>
      <c r="J36" s="251">
        <v>3.68</v>
      </c>
      <c r="K36" s="251">
        <v>4.01</v>
      </c>
      <c r="L36" s="268"/>
      <c r="M36" s="266"/>
      <c r="N36" s="274"/>
      <c r="O36" s="253"/>
      <c r="Q36" s="31">
        <f t="shared" si="2"/>
        <v>26770.76</v>
      </c>
      <c r="R36" s="31">
        <f t="shared" si="3"/>
        <v>0</v>
      </c>
    </row>
    <row r="37" spans="1:18" ht="12.75">
      <c r="A37" s="86">
        <v>39581</v>
      </c>
      <c r="B37" s="200" t="s">
        <v>126</v>
      </c>
      <c r="C37" s="202"/>
      <c r="D37" s="88"/>
      <c r="E37" s="102"/>
      <c r="F37" s="88">
        <v>3</v>
      </c>
      <c r="G37" s="198" t="s">
        <v>127</v>
      </c>
      <c r="H37" s="143">
        <v>10175</v>
      </c>
      <c r="I37" s="224">
        <v>94889.67</v>
      </c>
      <c r="J37" s="90">
        <v>4.03</v>
      </c>
      <c r="K37" s="90">
        <v>9.33</v>
      </c>
      <c r="L37" s="174"/>
      <c r="M37" s="142"/>
      <c r="N37" s="172"/>
      <c r="O37" s="85"/>
      <c r="Q37" s="31">
        <f t="shared" si="2"/>
        <v>94932.75</v>
      </c>
      <c r="R37" s="31">
        <f t="shared" si="3"/>
        <v>0</v>
      </c>
    </row>
    <row r="38" spans="1:18" ht="12.75">
      <c r="A38" s="86">
        <v>39581</v>
      </c>
      <c r="B38" s="200" t="s">
        <v>128</v>
      </c>
      <c r="C38" s="202"/>
      <c r="D38" s="88"/>
      <c r="E38" s="102"/>
      <c r="F38" s="88">
        <v>3</v>
      </c>
      <c r="G38" s="198" t="s">
        <v>127</v>
      </c>
      <c r="H38" s="143">
        <v>8480</v>
      </c>
      <c r="I38" s="224">
        <v>86916.87</v>
      </c>
      <c r="J38" s="90">
        <v>4.14</v>
      </c>
      <c r="K38" s="90">
        <v>10.25</v>
      </c>
      <c r="L38" s="174"/>
      <c r="M38" s="142"/>
      <c r="N38" s="172"/>
      <c r="O38" s="85"/>
      <c r="Q38" s="31">
        <f t="shared" si="2"/>
        <v>86920</v>
      </c>
      <c r="R38" s="31">
        <f t="shared" si="3"/>
        <v>0</v>
      </c>
    </row>
    <row r="39" spans="1:18" ht="12.75">
      <c r="A39" s="86">
        <v>39581</v>
      </c>
      <c r="B39" s="87" t="s">
        <v>129</v>
      </c>
      <c r="C39" s="202"/>
      <c r="D39" s="88"/>
      <c r="E39" s="102"/>
      <c r="F39" s="88">
        <v>3</v>
      </c>
      <c r="G39" s="198" t="s">
        <v>130</v>
      </c>
      <c r="H39" s="143">
        <v>6332</v>
      </c>
      <c r="I39" s="224">
        <v>71586.74</v>
      </c>
      <c r="J39" s="90">
        <v>4.16</v>
      </c>
      <c r="K39" s="90">
        <v>11.3</v>
      </c>
      <c r="L39" s="174"/>
      <c r="M39" s="142"/>
      <c r="N39" s="172"/>
      <c r="O39" s="85"/>
      <c r="Q39" s="31">
        <f t="shared" si="2"/>
        <v>71551.6</v>
      </c>
      <c r="R39" s="31">
        <f t="shared" si="3"/>
        <v>0</v>
      </c>
    </row>
    <row r="40" spans="1:18" ht="12.75">
      <c r="A40" s="86">
        <v>39581</v>
      </c>
      <c r="B40" s="87" t="s">
        <v>131</v>
      </c>
      <c r="C40" s="202"/>
      <c r="D40" s="88"/>
      <c r="E40" s="102"/>
      <c r="F40" s="88">
        <v>3</v>
      </c>
      <c r="G40" s="198" t="s">
        <v>132</v>
      </c>
      <c r="H40" s="143">
        <v>7434</v>
      </c>
      <c r="I40" s="224">
        <v>72255.09</v>
      </c>
      <c r="J40" s="90">
        <v>4.09</v>
      </c>
      <c r="K40" s="90">
        <v>9.72</v>
      </c>
      <c r="L40" s="174"/>
      <c r="M40" s="142"/>
      <c r="N40" s="172"/>
      <c r="O40" s="85"/>
      <c r="Q40" s="31">
        <f t="shared" si="2"/>
        <v>72258.48000000001</v>
      </c>
      <c r="R40" s="31">
        <f t="shared" si="3"/>
        <v>0</v>
      </c>
    </row>
    <row r="41" spans="1:18" ht="12.75">
      <c r="A41" s="86">
        <v>39581</v>
      </c>
      <c r="B41" s="87" t="s">
        <v>133</v>
      </c>
      <c r="C41" s="202"/>
      <c r="D41" s="88"/>
      <c r="E41" s="102"/>
      <c r="F41" s="88">
        <v>2</v>
      </c>
      <c r="G41" s="243" t="s">
        <v>134</v>
      </c>
      <c r="H41" s="143">
        <v>8127</v>
      </c>
      <c r="I41" s="224">
        <v>108861.28</v>
      </c>
      <c r="J41" s="90">
        <v>4.16</v>
      </c>
      <c r="K41" s="90">
        <v>13.39</v>
      </c>
      <c r="L41" s="174"/>
      <c r="M41" s="142"/>
      <c r="N41" s="172"/>
      <c r="O41" s="85"/>
      <c r="Q41" s="31">
        <f t="shared" si="2"/>
        <v>108820.53</v>
      </c>
      <c r="R41" s="31">
        <f t="shared" si="3"/>
        <v>0</v>
      </c>
    </row>
    <row r="42" spans="1:18" ht="13.5" thickBot="1">
      <c r="A42" s="386">
        <v>39581</v>
      </c>
      <c r="B42" s="352" t="s">
        <v>135</v>
      </c>
      <c r="C42" s="387"/>
      <c r="D42" s="388"/>
      <c r="E42" s="389"/>
      <c r="F42" s="388">
        <v>2</v>
      </c>
      <c r="G42" s="390" t="s">
        <v>134</v>
      </c>
      <c r="H42" s="373">
        <v>8127</v>
      </c>
      <c r="I42" s="391">
        <v>103455.04</v>
      </c>
      <c r="J42" s="339">
        <v>3.5</v>
      </c>
      <c r="K42" s="339">
        <v>12.73</v>
      </c>
      <c r="L42" s="337"/>
      <c r="M42" s="338"/>
      <c r="N42" s="340"/>
      <c r="O42" s="375"/>
      <c r="Q42" s="31">
        <f t="shared" si="2"/>
        <v>103456.71</v>
      </c>
      <c r="R42" s="31">
        <f t="shared" si="3"/>
        <v>0</v>
      </c>
    </row>
    <row r="43" spans="1:18" ht="13.5" thickBot="1">
      <c r="A43" s="394">
        <v>39609</v>
      </c>
      <c r="B43" s="365" t="s">
        <v>146</v>
      </c>
      <c r="C43" s="395"/>
      <c r="D43" s="396"/>
      <c r="E43" s="397"/>
      <c r="F43" s="396">
        <v>2</v>
      </c>
      <c r="G43" s="398" t="s">
        <v>147</v>
      </c>
      <c r="H43" s="399"/>
      <c r="I43" s="400"/>
      <c r="J43" s="363"/>
      <c r="K43" s="363"/>
      <c r="L43" s="380">
        <v>15526</v>
      </c>
      <c r="M43" s="400">
        <v>252742.84</v>
      </c>
      <c r="N43" s="379">
        <v>8.32</v>
      </c>
      <c r="O43" s="401">
        <v>16.28</v>
      </c>
      <c r="Q43" s="31">
        <f aca="true" t="shared" si="4" ref="Q43:Q58">H43*K43</f>
        <v>0</v>
      </c>
      <c r="R43" s="31">
        <f aca="true" t="shared" si="5" ref="R43:R58">L43*O43</f>
        <v>252763.28000000003</v>
      </c>
    </row>
    <row r="44" spans="1:18" ht="13.5" thickBot="1">
      <c r="A44" s="394">
        <v>39637</v>
      </c>
      <c r="B44" s="365" t="s">
        <v>156</v>
      </c>
      <c r="C44" s="395"/>
      <c r="D44" s="396"/>
      <c r="E44" s="397"/>
      <c r="F44" s="396">
        <v>1</v>
      </c>
      <c r="G44" s="398" t="s">
        <v>157</v>
      </c>
      <c r="H44" s="399">
        <v>2825</v>
      </c>
      <c r="I44" s="400">
        <v>47499.08</v>
      </c>
      <c r="J44" s="363">
        <v>13.26</v>
      </c>
      <c r="K44" s="363">
        <v>16.81</v>
      </c>
      <c r="L44" s="380"/>
      <c r="M44" s="400"/>
      <c r="N44" s="379"/>
      <c r="O44" s="401"/>
      <c r="Q44" s="31">
        <f t="shared" si="4"/>
        <v>47488.25</v>
      </c>
      <c r="R44" s="31">
        <f t="shared" si="5"/>
        <v>0</v>
      </c>
    </row>
    <row r="45" spans="1:18" ht="12.75">
      <c r="A45" s="86">
        <v>39672</v>
      </c>
      <c r="B45" s="87" t="s">
        <v>164</v>
      </c>
      <c r="C45" s="109"/>
      <c r="D45" s="88"/>
      <c r="E45" s="102"/>
      <c r="F45" s="88">
        <v>3</v>
      </c>
      <c r="G45" s="198" t="s">
        <v>165</v>
      </c>
      <c r="H45" s="143">
        <v>7492</v>
      </c>
      <c r="I45" s="224">
        <v>44309.5</v>
      </c>
      <c r="J45" s="90">
        <v>5.51</v>
      </c>
      <c r="K45" s="90">
        <v>5.91</v>
      </c>
      <c r="L45" s="174"/>
      <c r="M45" s="224"/>
      <c r="N45" s="172"/>
      <c r="O45" s="85"/>
      <c r="Q45" s="31">
        <f t="shared" si="4"/>
        <v>44277.72</v>
      </c>
      <c r="R45" s="31">
        <f t="shared" si="5"/>
        <v>0</v>
      </c>
    </row>
    <row r="46" spans="1:18" ht="12.75">
      <c r="A46" s="86">
        <v>39672</v>
      </c>
      <c r="B46" s="87" t="s">
        <v>168</v>
      </c>
      <c r="C46" s="109"/>
      <c r="D46" s="88"/>
      <c r="E46" s="102"/>
      <c r="F46" s="88">
        <v>2</v>
      </c>
      <c r="G46" s="198" t="s">
        <v>169</v>
      </c>
      <c r="H46" s="143"/>
      <c r="I46" s="224"/>
      <c r="J46" s="90"/>
      <c r="K46" s="90"/>
      <c r="L46" s="174">
        <v>13926</v>
      </c>
      <c r="M46" s="224">
        <v>212001.2</v>
      </c>
      <c r="N46" s="172">
        <v>8.81</v>
      </c>
      <c r="O46" s="85">
        <v>15.22</v>
      </c>
      <c r="Q46" s="31">
        <f t="shared" si="4"/>
        <v>0</v>
      </c>
      <c r="R46" s="31">
        <f t="shared" si="5"/>
        <v>211953.72</v>
      </c>
    </row>
    <row r="47" spans="1:18" ht="12.75">
      <c r="A47" s="86">
        <v>39672</v>
      </c>
      <c r="B47" s="87" t="s">
        <v>170</v>
      </c>
      <c r="C47" s="109"/>
      <c r="D47" s="88"/>
      <c r="E47" s="102"/>
      <c r="F47" s="88">
        <v>1</v>
      </c>
      <c r="G47" s="198" t="s">
        <v>171</v>
      </c>
      <c r="H47" s="143"/>
      <c r="I47" s="224"/>
      <c r="J47" s="90"/>
      <c r="K47" s="90"/>
      <c r="L47" s="174">
        <v>6622</v>
      </c>
      <c r="M47" s="224">
        <v>39152.84</v>
      </c>
      <c r="N47" s="206">
        <v>5.5</v>
      </c>
      <c r="O47" s="96">
        <v>5.91</v>
      </c>
      <c r="Q47" s="31">
        <f t="shared" si="4"/>
        <v>0</v>
      </c>
      <c r="R47" s="31">
        <f t="shared" si="5"/>
        <v>39136.020000000004</v>
      </c>
    </row>
    <row r="48" spans="1:18" ht="12.75">
      <c r="A48" s="86">
        <v>39672</v>
      </c>
      <c r="B48" s="87" t="s">
        <v>172</v>
      </c>
      <c r="C48" s="109"/>
      <c r="D48" s="88"/>
      <c r="E48" s="102"/>
      <c r="F48" s="88">
        <v>2</v>
      </c>
      <c r="G48" s="198" t="s">
        <v>173</v>
      </c>
      <c r="H48" s="143">
        <v>3465</v>
      </c>
      <c r="I48" s="224">
        <v>41759.24</v>
      </c>
      <c r="J48" s="90">
        <v>9.36</v>
      </c>
      <c r="K48" s="90">
        <v>12.05</v>
      </c>
      <c r="L48" s="174"/>
      <c r="M48" s="224"/>
      <c r="N48" s="170"/>
      <c r="O48" s="96"/>
      <c r="Q48" s="31">
        <f t="shared" si="4"/>
        <v>41753.25</v>
      </c>
      <c r="R48" s="31">
        <f t="shared" si="5"/>
        <v>0</v>
      </c>
    </row>
    <row r="49" spans="1:18" ht="12.75">
      <c r="A49" s="86">
        <v>39672</v>
      </c>
      <c r="B49" s="87" t="s">
        <v>174</v>
      </c>
      <c r="C49" s="109"/>
      <c r="D49" s="88"/>
      <c r="E49" s="102"/>
      <c r="F49" s="88">
        <v>1</v>
      </c>
      <c r="G49" s="198" t="s">
        <v>171</v>
      </c>
      <c r="H49" s="143">
        <v>6622</v>
      </c>
      <c r="I49" s="224">
        <v>38149.23</v>
      </c>
      <c r="J49" s="90">
        <v>5.36</v>
      </c>
      <c r="K49" s="90">
        <v>5.76</v>
      </c>
      <c r="L49" s="174"/>
      <c r="M49" s="224"/>
      <c r="N49" s="170"/>
      <c r="O49" s="96"/>
      <c r="Q49" s="31">
        <f t="shared" si="4"/>
        <v>38142.72</v>
      </c>
      <c r="R49" s="31">
        <f t="shared" si="5"/>
        <v>0</v>
      </c>
    </row>
    <row r="50" spans="1:18" ht="12.75">
      <c r="A50" s="276">
        <v>39672</v>
      </c>
      <c r="B50" s="262" t="s">
        <v>175</v>
      </c>
      <c r="C50" s="280"/>
      <c r="D50" s="263"/>
      <c r="E50" s="264"/>
      <c r="F50" s="263">
        <v>3</v>
      </c>
      <c r="G50" s="263" t="s">
        <v>176</v>
      </c>
      <c r="H50" s="256">
        <v>4893</v>
      </c>
      <c r="I50" s="259">
        <v>23150.04</v>
      </c>
      <c r="J50" s="251">
        <v>4.4</v>
      </c>
      <c r="K50" s="251">
        <v>4.73</v>
      </c>
      <c r="L50" s="268"/>
      <c r="M50" s="259"/>
      <c r="N50" s="269"/>
      <c r="O50" s="270"/>
      <c r="Q50" s="31">
        <f t="shared" si="4"/>
        <v>23143.890000000003</v>
      </c>
      <c r="R50" s="31">
        <f t="shared" si="5"/>
        <v>0</v>
      </c>
    </row>
    <row r="51" spans="1:18" ht="12.75">
      <c r="A51" s="86">
        <v>39672</v>
      </c>
      <c r="B51" s="87" t="s">
        <v>177</v>
      </c>
      <c r="C51" s="109"/>
      <c r="D51" s="88"/>
      <c r="E51" s="102"/>
      <c r="F51" s="88">
        <v>3</v>
      </c>
      <c r="G51" s="263" t="s">
        <v>176</v>
      </c>
      <c r="H51" s="143">
        <v>6361</v>
      </c>
      <c r="I51" s="224">
        <v>32341.31</v>
      </c>
      <c r="J51" s="90">
        <v>4.73</v>
      </c>
      <c r="K51" s="90">
        <v>5.08</v>
      </c>
      <c r="L51" s="174"/>
      <c r="M51" s="224"/>
      <c r="N51" s="170"/>
      <c r="O51" s="96"/>
      <c r="Q51" s="31">
        <f t="shared" si="4"/>
        <v>32313.88</v>
      </c>
      <c r="R51" s="31">
        <f t="shared" si="5"/>
        <v>0</v>
      </c>
    </row>
    <row r="52" spans="1:18" ht="12.75">
      <c r="A52" s="86">
        <v>39672</v>
      </c>
      <c r="B52" s="87" t="s">
        <v>178</v>
      </c>
      <c r="C52" s="109"/>
      <c r="D52" s="88"/>
      <c r="E52" s="102"/>
      <c r="F52" s="88">
        <v>3</v>
      </c>
      <c r="G52" s="88" t="s">
        <v>179</v>
      </c>
      <c r="H52" s="143">
        <v>5312</v>
      </c>
      <c r="I52" s="224">
        <v>25760.73</v>
      </c>
      <c r="J52" s="90">
        <v>4.51</v>
      </c>
      <c r="K52" s="90">
        <v>4.85</v>
      </c>
      <c r="L52" s="174"/>
      <c r="M52" s="224"/>
      <c r="N52" s="172"/>
      <c r="O52" s="85"/>
      <c r="Q52" s="31">
        <f t="shared" si="4"/>
        <v>25763.199999999997</v>
      </c>
      <c r="R52" s="31">
        <f t="shared" si="5"/>
        <v>0</v>
      </c>
    </row>
    <row r="53" spans="1:18" ht="12.75">
      <c r="A53" s="86">
        <v>39672</v>
      </c>
      <c r="B53" s="87" t="s">
        <v>180</v>
      </c>
      <c r="C53" s="109"/>
      <c r="D53" s="88"/>
      <c r="E53" s="102"/>
      <c r="F53" s="88">
        <v>3</v>
      </c>
      <c r="G53" s="88" t="s">
        <v>181</v>
      </c>
      <c r="H53" s="143">
        <v>5555</v>
      </c>
      <c r="I53" s="224">
        <v>26672.5</v>
      </c>
      <c r="J53" s="90">
        <v>4.47</v>
      </c>
      <c r="K53" s="90">
        <v>4.8</v>
      </c>
      <c r="L53" s="174"/>
      <c r="M53" s="224"/>
      <c r="N53" s="172"/>
      <c r="O53" s="85"/>
      <c r="Q53" s="31">
        <f t="shared" si="4"/>
        <v>26664</v>
      </c>
      <c r="R53" s="31">
        <f t="shared" si="5"/>
        <v>0</v>
      </c>
    </row>
    <row r="54" spans="1:18" ht="12.75">
      <c r="A54" s="86">
        <v>39672</v>
      </c>
      <c r="B54" s="87" t="s">
        <v>182</v>
      </c>
      <c r="C54" s="109"/>
      <c r="D54" s="88"/>
      <c r="E54" s="102"/>
      <c r="F54" s="88">
        <v>4</v>
      </c>
      <c r="G54" s="406" t="s">
        <v>183</v>
      </c>
      <c r="H54" s="143">
        <v>13957</v>
      </c>
      <c r="I54" s="224">
        <v>111628.85</v>
      </c>
      <c r="J54" s="90">
        <v>4.54</v>
      </c>
      <c r="K54" s="90">
        <v>8</v>
      </c>
      <c r="L54" s="174"/>
      <c r="M54" s="224"/>
      <c r="N54" s="172"/>
      <c r="O54" s="85"/>
      <c r="Q54" s="31">
        <f t="shared" si="4"/>
        <v>111656</v>
      </c>
      <c r="R54" s="31">
        <f t="shared" si="5"/>
        <v>0</v>
      </c>
    </row>
    <row r="55" spans="1:18" ht="12.75">
      <c r="A55" s="86">
        <v>39672</v>
      </c>
      <c r="B55" s="87" t="s">
        <v>184</v>
      </c>
      <c r="C55" s="109"/>
      <c r="D55" s="88"/>
      <c r="E55" s="102"/>
      <c r="F55" s="88">
        <v>4</v>
      </c>
      <c r="G55" s="406" t="s">
        <v>183</v>
      </c>
      <c r="H55" s="143">
        <v>13957</v>
      </c>
      <c r="I55" s="224">
        <v>112095.88</v>
      </c>
      <c r="J55" s="90">
        <v>4.57</v>
      </c>
      <c r="K55" s="90">
        <v>8.03</v>
      </c>
      <c r="L55" s="174"/>
      <c r="M55" s="224"/>
      <c r="N55" s="172"/>
      <c r="O55" s="85"/>
      <c r="Q55" s="31">
        <f t="shared" si="4"/>
        <v>112074.70999999999</v>
      </c>
      <c r="R55" s="31">
        <f t="shared" si="5"/>
        <v>0</v>
      </c>
    </row>
    <row r="56" spans="1:18" ht="12.75">
      <c r="A56" s="86">
        <v>39672</v>
      </c>
      <c r="B56" s="87" t="s">
        <v>185</v>
      </c>
      <c r="C56" s="109"/>
      <c r="D56" s="88"/>
      <c r="E56" s="102"/>
      <c r="F56" s="88">
        <v>3</v>
      </c>
      <c r="G56" s="88" t="s">
        <v>186</v>
      </c>
      <c r="H56" s="143">
        <v>5595</v>
      </c>
      <c r="I56" s="224">
        <v>26351.84</v>
      </c>
      <c r="J56" s="90">
        <v>4.38</v>
      </c>
      <c r="K56" s="90">
        <v>4.71</v>
      </c>
      <c r="L56" s="174"/>
      <c r="M56" s="224"/>
      <c r="N56" s="172"/>
      <c r="O56" s="85"/>
      <c r="Q56" s="31">
        <f t="shared" si="4"/>
        <v>26352.45</v>
      </c>
      <c r="R56" s="31">
        <f t="shared" si="5"/>
        <v>0</v>
      </c>
    </row>
    <row r="57" spans="1:18" ht="12.75">
      <c r="A57" s="86">
        <v>39672</v>
      </c>
      <c r="B57" s="87" t="s">
        <v>187</v>
      </c>
      <c r="C57" s="109"/>
      <c r="D57" s="88"/>
      <c r="E57" s="88"/>
      <c r="F57" s="88">
        <v>3</v>
      </c>
      <c r="G57" s="88" t="s">
        <v>186</v>
      </c>
      <c r="H57" s="143">
        <v>5595</v>
      </c>
      <c r="I57" s="224">
        <v>27087.43</v>
      </c>
      <c r="J57" s="90">
        <v>4.51</v>
      </c>
      <c r="K57" s="90">
        <v>4.84</v>
      </c>
      <c r="L57" s="174"/>
      <c r="M57" s="224"/>
      <c r="N57" s="172"/>
      <c r="O57" s="85"/>
      <c r="Q57" s="31">
        <f t="shared" si="4"/>
        <v>27079.8</v>
      </c>
      <c r="R57" s="31">
        <f t="shared" si="5"/>
        <v>0</v>
      </c>
    </row>
    <row r="58" spans="1:18" ht="12.75">
      <c r="A58" s="86">
        <v>39672</v>
      </c>
      <c r="B58" s="87" t="s">
        <v>188</v>
      </c>
      <c r="C58" s="109"/>
      <c r="D58" s="88"/>
      <c r="E58" s="88"/>
      <c r="F58" s="88">
        <v>2</v>
      </c>
      <c r="G58" s="88" t="s">
        <v>189</v>
      </c>
      <c r="H58" s="143">
        <v>6481</v>
      </c>
      <c r="I58" s="224">
        <v>30151.45</v>
      </c>
      <c r="J58" s="90">
        <v>4.33</v>
      </c>
      <c r="K58" s="90">
        <v>4.65</v>
      </c>
      <c r="L58" s="174"/>
      <c r="M58" s="224"/>
      <c r="N58" s="172"/>
      <c r="O58" s="85"/>
      <c r="Q58" s="31">
        <f t="shared" si="4"/>
        <v>30136.65</v>
      </c>
      <c r="R58" s="31">
        <f t="shared" si="5"/>
        <v>0</v>
      </c>
    </row>
    <row r="59" spans="1:18" ht="12.75">
      <c r="A59" s="86">
        <v>39672</v>
      </c>
      <c r="B59" s="87" t="s">
        <v>190</v>
      </c>
      <c r="C59" s="109"/>
      <c r="D59" s="88"/>
      <c r="E59" s="88"/>
      <c r="F59" s="88">
        <v>2</v>
      </c>
      <c r="G59" s="88" t="s">
        <v>189</v>
      </c>
      <c r="H59" s="143">
        <v>6481</v>
      </c>
      <c r="I59" s="224">
        <v>30052.08</v>
      </c>
      <c r="J59" s="90">
        <v>4.32</v>
      </c>
      <c r="K59" s="90">
        <v>4.64</v>
      </c>
      <c r="L59" s="174"/>
      <c r="M59" s="224"/>
      <c r="N59" s="206"/>
      <c r="O59" s="96"/>
      <c r="Q59" s="31">
        <f aca="true" t="shared" si="6" ref="Q59:Q74">H59*K59</f>
        <v>30071.839999999997</v>
      </c>
      <c r="R59" s="31">
        <f aca="true" t="shared" si="7" ref="R59:R74">L59*O59</f>
        <v>0</v>
      </c>
    </row>
    <row r="60" spans="1:18" ht="12.75">
      <c r="A60" s="86">
        <v>39672</v>
      </c>
      <c r="B60" s="87" t="s">
        <v>191</v>
      </c>
      <c r="C60" s="109"/>
      <c r="D60" s="88"/>
      <c r="E60" s="102"/>
      <c r="F60" s="88">
        <v>2</v>
      </c>
      <c r="G60" s="88" t="s">
        <v>192</v>
      </c>
      <c r="H60" s="143">
        <v>7302</v>
      </c>
      <c r="I60" s="224">
        <v>58399.07</v>
      </c>
      <c r="J60" s="90">
        <v>5.81</v>
      </c>
      <c r="K60" s="90">
        <v>8</v>
      </c>
      <c r="L60" s="174"/>
      <c r="M60" s="224"/>
      <c r="N60" s="172"/>
      <c r="O60" s="85"/>
      <c r="Q60" s="31">
        <f t="shared" si="6"/>
        <v>58416</v>
      </c>
      <c r="R60" s="31">
        <f t="shared" si="7"/>
        <v>0</v>
      </c>
    </row>
    <row r="61" spans="1:18" ht="12.75">
      <c r="A61" s="86">
        <v>39672</v>
      </c>
      <c r="B61" s="87" t="s">
        <v>193</v>
      </c>
      <c r="C61" s="109"/>
      <c r="D61" s="88"/>
      <c r="E61" s="87"/>
      <c r="F61" s="88">
        <v>3</v>
      </c>
      <c r="G61" s="88" t="s">
        <v>192</v>
      </c>
      <c r="H61" s="143">
        <v>5842</v>
      </c>
      <c r="I61" s="224">
        <v>56184.77</v>
      </c>
      <c r="J61" s="90">
        <v>5.06</v>
      </c>
      <c r="K61" s="90">
        <v>9.62</v>
      </c>
      <c r="L61" s="174"/>
      <c r="M61" s="224"/>
      <c r="N61" s="172"/>
      <c r="O61" s="85"/>
      <c r="Q61" s="31">
        <f t="shared" si="6"/>
        <v>56200.03999999999</v>
      </c>
      <c r="R61" s="31">
        <f t="shared" si="7"/>
        <v>0</v>
      </c>
    </row>
    <row r="62" spans="1:18" ht="12.75">
      <c r="A62" s="86">
        <v>39672</v>
      </c>
      <c r="B62" s="87" t="s">
        <v>194</v>
      </c>
      <c r="C62" s="109"/>
      <c r="D62" s="88"/>
      <c r="E62" s="88"/>
      <c r="F62" s="88">
        <v>3</v>
      </c>
      <c r="G62" s="88" t="s">
        <v>195</v>
      </c>
      <c r="H62" s="143">
        <v>13268</v>
      </c>
      <c r="I62" s="224">
        <v>226935.39</v>
      </c>
      <c r="J62" s="90">
        <v>5.27</v>
      </c>
      <c r="K62" s="90">
        <v>17.1</v>
      </c>
      <c r="L62" s="174"/>
      <c r="M62" s="224"/>
      <c r="N62" s="172"/>
      <c r="O62" s="85"/>
      <c r="Q62" s="31">
        <f t="shared" si="6"/>
        <v>226882.80000000002</v>
      </c>
      <c r="R62" s="31">
        <f t="shared" si="7"/>
        <v>0</v>
      </c>
    </row>
    <row r="63" spans="1:18" ht="12.75">
      <c r="A63" s="86">
        <v>39672</v>
      </c>
      <c r="B63" s="87" t="s">
        <v>196</v>
      </c>
      <c r="C63" s="110"/>
      <c r="D63" s="111"/>
      <c r="E63" s="87"/>
      <c r="F63" s="88">
        <v>4</v>
      </c>
      <c r="G63" s="146" t="s">
        <v>197</v>
      </c>
      <c r="H63" s="143">
        <v>16675</v>
      </c>
      <c r="I63" s="224">
        <v>1888004.11</v>
      </c>
      <c r="J63" s="90">
        <v>5.34</v>
      </c>
      <c r="K63" s="90">
        <v>11.27</v>
      </c>
      <c r="L63" s="174"/>
      <c r="M63" s="224"/>
      <c r="N63" s="172"/>
      <c r="O63" s="85"/>
      <c r="Q63" s="31">
        <f t="shared" si="6"/>
        <v>187927.25</v>
      </c>
      <c r="R63" s="31">
        <f t="shared" si="7"/>
        <v>0</v>
      </c>
    </row>
    <row r="64" spans="1:18" ht="13.5" thickBot="1">
      <c r="A64" s="386">
        <v>39672</v>
      </c>
      <c r="B64" s="352" t="s">
        <v>198</v>
      </c>
      <c r="C64" s="387"/>
      <c r="D64" s="388"/>
      <c r="E64" s="388"/>
      <c r="F64" s="388">
        <v>3</v>
      </c>
      <c r="G64" s="388" t="s">
        <v>199</v>
      </c>
      <c r="H64" s="373">
        <v>16803</v>
      </c>
      <c r="I64" s="391">
        <v>153566.41</v>
      </c>
      <c r="J64" s="339">
        <v>5.15</v>
      </c>
      <c r="K64" s="339">
        <v>9.14</v>
      </c>
      <c r="L64" s="337"/>
      <c r="M64" s="391"/>
      <c r="N64" s="340"/>
      <c r="O64" s="375"/>
      <c r="Q64" s="31">
        <f t="shared" si="6"/>
        <v>153579.42</v>
      </c>
      <c r="R64" s="31">
        <f t="shared" si="7"/>
        <v>0</v>
      </c>
    </row>
    <row r="65" spans="1:18" ht="13.5" thickBot="1">
      <c r="A65" s="394">
        <v>39700</v>
      </c>
      <c r="B65" s="365" t="s">
        <v>200</v>
      </c>
      <c r="C65" s="395"/>
      <c r="D65" s="396"/>
      <c r="E65" s="365"/>
      <c r="F65" s="396">
        <v>2</v>
      </c>
      <c r="G65" s="396" t="s">
        <v>105</v>
      </c>
      <c r="H65" s="399">
        <v>2795</v>
      </c>
      <c r="I65" s="400">
        <v>156852.32</v>
      </c>
      <c r="J65" s="363">
        <v>18.9</v>
      </c>
      <c r="K65" s="363">
        <v>56.11</v>
      </c>
      <c r="L65" s="408"/>
      <c r="M65" s="400"/>
      <c r="N65" s="379"/>
      <c r="O65" s="401"/>
      <c r="Q65" s="31">
        <f t="shared" si="6"/>
        <v>156827.45</v>
      </c>
      <c r="R65" s="31">
        <f t="shared" si="7"/>
        <v>0</v>
      </c>
    </row>
    <row r="66" spans="1:18" ht="12.75">
      <c r="A66" s="86">
        <v>39763</v>
      </c>
      <c r="B66" s="87" t="s">
        <v>201</v>
      </c>
      <c r="C66" s="109"/>
      <c r="D66" s="88"/>
      <c r="E66" s="87"/>
      <c r="F66" s="88">
        <v>4</v>
      </c>
      <c r="G66" s="88" t="s">
        <v>202</v>
      </c>
      <c r="H66" s="89"/>
      <c r="I66" s="87"/>
      <c r="J66" s="90"/>
      <c r="K66" s="90"/>
      <c r="L66" s="169">
        <v>10995</v>
      </c>
      <c r="M66" s="87">
        <v>91318</v>
      </c>
      <c r="N66" s="172">
        <v>4.49</v>
      </c>
      <c r="O66" s="85">
        <v>8.31</v>
      </c>
      <c r="Q66" s="31">
        <f t="shared" si="6"/>
        <v>0</v>
      </c>
      <c r="R66" s="31">
        <f t="shared" si="7"/>
        <v>91368.45000000001</v>
      </c>
    </row>
    <row r="67" spans="1:18" ht="13.5" thickBot="1">
      <c r="A67" s="386">
        <v>39763</v>
      </c>
      <c r="B67" s="352" t="s">
        <v>203</v>
      </c>
      <c r="C67" s="387"/>
      <c r="D67" s="388"/>
      <c r="E67" s="388"/>
      <c r="F67" s="388">
        <v>4</v>
      </c>
      <c r="G67" s="388" t="s">
        <v>204</v>
      </c>
      <c r="H67" s="384"/>
      <c r="I67" s="352"/>
      <c r="J67" s="339"/>
      <c r="K67" s="339"/>
      <c r="L67" s="351">
        <v>10779</v>
      </c>
      <c r="M67" s="352">
        <v>169403</v>
      </c>
      <c r="N67" s="340">
        <v>11.49</v>
      </c>
      <c r="O67" s="375">
        <v>15.72</v>
      </c>
      <c r="Q67" s="31">
        <f t="shared" si="6"/>
        <v>0</v>
      </c>
      <c r="R67" s="31">
        <f t="shared" si="7"/>
        <v>169445.88</v>
      </c>
    </row>
    <row r="68" spans="1:18" ht="13.5" thickBot="1">
      <c r="A68" s="394">
        <v>39791</v>
      </c>
      <c r="B68" s="365" t="s">
        <v>205</v>
      </c>
      <c r="C68" s="395"/>
      <c r="D68" s="396"/>
      <c r="E68" s="396"/>
      <c r="F68" s="396">
        <v>4</v>
      </c>
      <c r="G68" s="410" t="s">
        <v>206</v>
      </c>
      <c r="H68" s="399">
        <v>21807</v>
      </c>
      <c r="I68" s="371">
        <v>275607.28</v>
      </c>
      <c r="J68" s="363">
        <v>9.69</v>
      </c>
      <c r="K68" s="363">
        <v>12.64</v>
      </c>
      <c r="L68" s="411"/>
      <c r="M68" s="365"/>
      <c r="N68" s="379"/>
      <c r="O68" s="401"/>
      <c r="Q68" s="31">
        <f t="shared" si="6"/>
        <v>275640.48000000004</v>
      </c>
      <c r="R68" s="31">
        <f t="shared" si="7"/>
        <v>0</v>
      </c>
    </row>
    <row r="69" spans="1:18" ht="12.75">
      <c r="A69" s="86"/>
      <c r="B69" s="87"/>
      <c r="C69" s="109"/>
      <c r="D69" s="102"/>
      <c r="E69" s="88"/>
      <c r="F69" s="88"/>
      <c r="G69" s="88"/>
      <c r="H69" s="143"/>
      <c r="I69" s="142"/>
      <c r="J69" s="90"/>
      <c r="K69" s="90"/>
      <c r="L69" s="169"/>
      <c r="M69" s="87"/>
      <c r="N69" s="172"/>
      <c r="O69" s="85"/>
      <c r="Q69" s="31">
        <f t="shared" si="6"/>
        <v>0</v>
      </c>
      <c r="R69" s="31">
        <f t="shared" si="7"/>
        <v>0</v>
      </c>
    </row>
    <row r="70" spans="1:18" ht="12.75">
      <c r="A70" s="86"/>
      <c r="B70" s="87"/>
      <c r="C70" s="109"/>
      <c r="D70" s="88"/>
      <c r="E70" s="88"/>
      <c r="F70" s="88"/>
      <c r="G70" s="88"/>
      <c r="H70" s="143"/>
      <c r="I70" s="142"/>
      <c r="J70" s="87"/>
      <c r="K70" s="87"/>
      <c r="L70" s="169"/>
      <c r="M70" s="87"/>
      <c r="N70" s="172"/>
      <c r="O70" s="85"/>
      <c r="Q70" s="31">
        <f t="shared" si="6"/>
        <v>0</v>
      </c>
      <c r="R70" s="31">
        <f t="shared" si="7"/>
        <v>0</v>
      </c>
    </row>
    <row r="71" spans="1:18" ht="12.75">
      <c r="A71" s="86"/>
      <c r="B71" s="87"/>
      <c r="C71" s="148"/>
      <c r="D71" s="88"/>
      <c r="E71" s="88"/>
      <c r="F71" s="88"/>
      <c r="G71" s="88"/>
      <c r="H71" s="143"/>
      <c r="I71" s="142"/>
      <c r="J71" s="87"/>
      <c r="K71" s="87"/>
      <c r="L71" s="169"/>
      <c r="M71" s="87"/>
      <c r="N71" s="170"/>
      <c r="O71" s="96"/>
      <c r="Q71" s="31">
        <f t="shared" si="6"/>
        <v>0</v>
      </c>
      <c r="R71" s="31">
        <f t="shared" si="7"/>
        <v>0</v>
      </c>
    </row>
    <row r="72" spans="1:18" ht="12.75">
      <c r="A72" s="112"/>
      <c r="B72" s="87"/>
      <c r="C72" s="109"/>
      <c r="D72" s="88"/>
      <c r="E72" s="88"/>
      <c r="F72" s="88"/>
      <c r="G72" s="88"/>
      <c r="H72" s="143"/>
      <c r="I72" s="142"/>
      <c r="J72" s="87"/>
      <c r="K72" s="87"/>
      <c r="L72" s="169"/>
      <c r="M72" s="87"/>
      <c r="N72" s="170"/>
      <c r="O72" s="96"/>
      <c r="Q72" s="31">
        <f t="shared" si="6"/>
        <v>0</v>
      </c>
      <c r="R72" s="31">
        <f t="shared" si="7"/>
        <v>0</v>
      </c>
    </row>
    <row r="73" spans="1:18" ht="12.75">
      <c r="A73" s="112"/>
      <c r="B73" s="87"/>
      <c r="C73" s="109"/>
      <c r="D73" s="87"/>
      <c r="E73" s="87"/>
      <c r="F73" s="87"/>
      <c r="G73" s="87"/>
      <c r="H73" s="143"/>
      <c r="I73" s="142"/>
      <c r="J73" s="87"/>
      <c r="K73" s="87"/>
      <c r="L73" s="169"/>
      <c r="M73" s="87"/>
      <c r="N73" s="170"/>
      <c r="O73" s="96"/>
      <c r="Q73" s="31">
        <f t="shared" si="6"/>
        <v>0</v>
      </c>
      <c r="R73" s="31">
        <f t="shared" si="7"/>
        <v>0</v>
      </c>
    </row>
    <row r="74" spans="1:18" ht="13.5" thickBot="1">
      <c r="A74" s="112"/>
      <c r="B74" s="87"/>
      <c r="C74" s="109"/>
      <c r="D74" s="87"/>
      <c r="E74" s="87"/>
      <c r="F74" s="87"/>
      <c r="G74" s="87"/>
      <c r="H74" s="143"/>
      <c r="I74" s="142"/>
      <c r="J74" s="87"/>
      <c r="K74" s="87"/>
      <c r="L74" s="169"/>
      <c r="M74" s="87"/>
      <c r="N74" s="170"/>
      <c r="O74" s="96"/>
      <c r="Q74" s="34">
        <f t="shared" si="6"/>
        <v>0</v>
      </c>
      <c r="R74" s="34">
        <f t="shared" si="7"/>
        <v>0</v>
      </c>
    </row>
    <row r="75" spans="1:15" ht="13.5" thickTop="1">
      <c r="A75" s="112"/>
      <c r="B75" s="87"/>
      <c r="C75" s="109"/>
      <c r="D75" s="87"/>
      <c r="E75" s="87"/>
      <c r="F75" s="87"/>
      <c r="G75" s="87"/>
      <c r="H75" s="143"/>
      <c r="I75" s="142"/>
      <c r="J75" s="87"/>
      <c r="K75" s="87"/>
      <c r="L75" s="169"/>
      <c r="M75" s="87"/>
      <c r="N75" s="170"/>
      <c r="O75" s="96"/>
    </row>
    <row r="76" spans="1:15" ht="12.75">
      <c r="A76" s="112"/>
      <c r="B76" s="87"/>
      <c r="C76" s="109"/>
      <c r="D76" s="87"/>
      <c r="E76" s="87"/>
      <c r="F76" s="87"/>
      <c r="G76" s="87"/>
      <c r="H76" s="143"/>
      <c r="I76" s="142"/>
      <c r="J76" s="87"/>
      <c r="K76" s="87"/>
      <c r="L76" s="169"/>
      <c r="M76" s="87"/>
      <c r="N76" s="170"/>
      <c r="O76" s="96"/>
    </row>
    <row r="77" spans="1:15" ht="12.75">
      <c r="A77" s="89"/>
      <c r="B77" s="87"/>
      <c r="C77" s="109"/>
      <c r="D77" s="87"/>
      <c r="E77" s="87"/>
      <c r="F77" s="87"/>
      <c r="G77" s="87"/>
      <c r="H77" s="143"/>
      <c r="I77" s="142"/>
      <c r="J77" s="87"/>
      <c r="K77" s="87"/>
      <c r="L77" s="169"/>
      <c r="M77" s="87"/>
      <c r="N77" s="170"/>
      <c r="O77" s="96"/>
    </row>
    <row r="78" spans="1:15" ht="12.75">
      <c r="A78" s="89"/>
      <c r="B78" s="87"/>
      <c r="C78" s="109"/>
      <c r="D78" s="87"/>
      <c r="E78" s="87"/>
      <c r="F78" s="87"/>
      <c r="G78" s="87"/>
      <c r="H78" s="143"/>
      <c r="I78" s="142"/>
      <c r="J78" s="87"/>
      <c r="K78" s="87"/>
      <c r="L78" s="169"/>
      <c r="M78" s="87"/>
      <c r="N78" s="170"/>
      <c r="O78" s="96"/>
    </row>
    <row r="79" spans="1:18" ht="12.75">
      <c r="A79" s="18"/>
      <c r="B79" s="19"/>
      <c r="C79" s="99"/>
      <c r="D79" s="19"/>
      <c r="E79" s="19"/>
      <c r="F79" s="19"/>
      <c r="G79" s="19"/>
      <c r="H79" s="18"/>
      <c r="I79" s="19"/>
      <c r="J79" s="19"/>
      <c r="K79" s="19"/>
      <c r="L79" s="175"/>
      <c r="M79" s="19"/>
      <c r="N79" s="176"/>
      <c r="O79" s="30"/>
      <c r="Q79" s="35">
        <f>SUM(Q11:Q74)</f>
        <v>4420535.42</v>
      </c>
      <c r="R79" s="35">
        <f>SUM(R11:R74)</f>
        <v>1476779.1400000001</v>
      </c>
    </row>
    <row r="80" spans="1:15" ht="3.75" customHeight="1">
      <c r="A80" s="22"/>
      <c r="B80" s="23"/>
      <c r="C80" s="23"/>
      <c r="D80" s="23"/>
      <c r="E80" s="23"/>
      <c r="F80" s="23"/>
      <c r="G80" s="23"/>
      <c r="H80" s="22"/>
      <c r="I80" s="36"/>
      <c r="J80" s="37"/>
      <c r="K80" s="37"/>
      <c r="L80" s="167"/>
      <c r="M80" s="36"/>
      <c r="N80" s="184"/>
      <c r="O80" s="38"/>
    </row>
    <row r="81" spans="1:15" ht="12.75">
      <c r="A81" s="39"/>
      <c r="B81" s="8"/>
      <c r="C81" s="8"/>
      <c r="D81" s="8"/>
      <c r="E81" s="8"/>
      <c r="F81" s="8"/>
      <c r="G81" s="8"/>
      <c r="H81" s="16" t="s">
        <v>12</v>
      </c>
      <c r="I81" s="17" t="s">
        <v>12</v>
      </c>
      <c r="J81" s="8"/>
      <c r="L81" s="178" t="s">
        <v>12</v>
      </c>
      <c r="M81" s="17" t="s">
        <v>12</v>
      </c>
      <c r="N81" s="207"/>
      <c r="O81" s="40"/>
    </row>
    <row r="82" spans="1:15" ht="12.75">
      <c r="A82" s="39"/>
      <c r="B82" s="8"/>
      <c r="C82" s="8"/>
      <c r="D82" s="8"/>
      <c r="E82" s="8"/>
      <c r="F82" s="8"/>
      <c r="G82" s="8"/>
      <c r="H82" s="41" t="s">
        <v>11</v>
      </c>
      <c r="I82" s="20" t="s">
        <v>20</v>
      </c>
      <c r="J82" s="8"/>
      <c r="L82" s="180" t="s">
        <v>11</v>
      </c>
      <c r="M82" s="20" t="s">
        <v>20</v>
      </c>
      <c r="N82" s="207"/>
      <c r="O82" s="40"/>
    </row>
    <row r="83" spans="1:15" ht="15.75">
      <c r="A83" s="42"/>
      <c r="B83" s="19"/>
      <c r="C83" s="19"/>
      <c r="D83" s="19"/>
      <c r="E83" s="19"/>
      <c r="F83" s="19"/>
      <c r="G83" s="19"/>
      <c r="H83" s="219">
        <f>SUM(H11:H79)</f>
        <v>374422</v>
      </c>
      <c r="I83" s="186">
        <f>SUM(I11:I79)</f>
        <v>6120543.530000001</v>
      </c>
      <c r="J83" s="187"/>
      <c r="K83" s="191"/>
      <c r="L83" s="233">
        <f>SUM(L11:L79)</f>
        <v>99726</v>
      </c>
      <c r="M83" s="412">
        <f>SUM(M11:M79)</f>
        <v>1476685.01</v>
      </c>
      <c r="N83" s="208"/>
      <c r="O83" s="44"/>
    </row>
    <row r="84" spans="1:15" ht="6" customHeight="1" thickBot="1">
      <c r="A84" s="45"/>
      <c r="B84" s="46"/>
      <c r="C84" s="46"/>
      <c r="D84" s="47"/>
      <c r="E84" s="47"/>
      <c r="F84" s="47"/>
      <c r="G84" s="47"/>
      <c r="H84" s="45"/>
      <c r="I84" s="46"/>
      <c r="J84" s="46"/>
      <c r="K84" s="46"/>
      <c r="L84" s="209"/>
      <c r="M84" s="46"/>
      <c r="N84" s="210"/>
      <c r="O84" s="48"/>
    </row>
    <row r="85" spans="1:15" ht="16.5" thickBot="1">
      <c r="A85" s="49" t="s">
        <v>25</v>
      </c>
      <c r="B85" s="50"/>
      <c r="C85" s="50"/>
      <c r="D85" s="51"/>
      <c r="E85" s="51"/>
      <c r="F85" s="51"/>
      <c r="G85" s="51"/>
      <c r="H85" s="78" t="s">
        <v>26</v>
      </c>
      <c r="I85" s="79"/>
      <c r="J85" s="80" t="s">
        <v>27</v>
      </c>
      <c r="K85" s="81"/>
      <c r="L85" s="211"/>
      <c r="M85" s="52" t="s">
        <v>28</v>
      </c>
      <c r="N85" s="212"/>
      <c r="O85" s="53"/>
    </row>
    <row r="86" spans="1:15" ht="16.5" thickTop="1">
      <c r="A86" s="54" t="s">
        <v>29</v>
      </c>
      <c r="B86" s="55"/>
      <c r="C86" s="55"/>
      <c r="D86" s="56"/>
      <c r="E86" s="56"/>
      <c r="F86" s="56"/>
      <c r="G86" s="56"/>
      <c r="H86" s="57"/>
      <c r="I86" s="58">
        <f>COUNTA(H11:H79)</f>
        <v>50</v>
      </c>
      <c r="J86" s="19"/>
      <c r="K86" s="59">
        <f>I83/H83</f>
        <v>16.346645042225084</v>
      </c>
      <c r="L86" s="213"/>
      <c r="M86" s="60"/>
      <c r="N86" s="214">
        <f>Q79/H83</f>
        <v>11.806291884558066</v>
      </c>
      <c r="O86" s="61"/>
    </row>
    <row r="87" spans="1:15" ht="15.75">
      <c r="A87" s="54" t="s">
        <v>30</v>
      </c>
      <c r="B87" s="55"/>
      <c r="C87" s="55"/>
      <c r="D87" s="56"/>
      <c r="E87" s="56"/>
      <c r="F87" s="56"/>
      <c r="G87" s="56"/>
      <c r="H87" s="57"/>
      <c r="I87" s="58">
        <f>COUNTA(L11:L79)</f>
        <v>8</v>
      </c>
      <c r="J87" s="19"/>
      <c r="K87" s="59">
        <f>M83/L83</f>
        <v>14.807422437478692</v>
      </c>
      <c r="L87" s="215"/>
      <c r="M87" s="60"/>
      <c r="N87" s="214">
        <f>R79/L83</f>
        <v>14.808366323727013</v>
      </c>
      <c r="O87" s="63"/>
    </row>
    <row r="88" spans="1:15" ht="16.5" thickBot="1">
      <c r="A88" s="64" t="s">
        <v>31</v>
      </c>
      <c r="B88" s="65"/>
      <c r="C88" s="65"/>
      <c r="D88" s="5"/>
      <c r="E88" s="5"/>
      <c r="F88" s="5"/>
      <c r="G88" s="5"/>
      <c r="H88" s="66"/>
      <c r="I88" s="67">
        <f>SUM(I86:I87)</f>
        <v>58</v>
      </c>
      <c r="J88" s="32"/>
      <c r="K88" s="68">
        <f>(I83+M83)/(H83+L83)</f>
        <v>16.022905379754846</v>
      </c>
      <c r="L88" s="216"/>
      <c r="M88" s="217"/>
      <c r="N88" s="218">
        <f>(Q79+R79)/(H83+L83)</f>
        <v>12.43770839484718</v>
      </c>
      <c r="O88" s="71"/>
    </row>
    <row r="100" ht="30.75">
      <c r="AI100" s="2"/>
    </row>
    <row r="101" ht="15.75">
      <c r="AD101" s="3"/>
    </row>
  </sheetData>
  <printOptions/>
  <pageMargins left="0.25" right="0.25" top="0.5" bottom="0.5" header="0.5" footer="0.5"/>
  <pageSetup horizontalDpi="300" verticalDpi="3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I67"/>
  <sheetViews>
    <sheetView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3.7109375" style="0" customWidth="1"/>
    <col min="7" max="7" width="20.7109375" style="0" customWidth="1"/>
    <col min="9" max="9" width="13.00390625" style="0" customWidth="1"/>
    <col min="13" max="13" width="12.7109375" style="0" customWidth="1"/>
    <col min="17" max="18" width="10.7109375" style="0" customWidth="1"/>
  </cols>
  <sheetData>
    <row r="2" spans="2:9" ht="30.75">
      <c r="B2" s="1" t="s">
        <v>39</v>
      </c>
      <c r="C2" s="1"/>
      <c r="I2" s="2"/>
    </row>
    <row r="3" spans="2:14" ht="18">
      <c r="B3" s="3"/>
      <c r="C3" s="3"/>
      <c r="H3" s="104"/>
      <c r="I3" s="104"/>
      <c r="J3" s="104"/>
      <c r="K3" s="104"/>
      <c r="L3" s="104"/>
      <c r="M3" s="104"/>
      <c r="N3" s="105"/>
    </row>
    <row r="4" spans="1:12" ht="19.5">
      <c r="A4" s="4" t="s">
        <v>33</v>
      </c>
      <c r="B4" s="3"/>
      <c r="C4" s="3"/>
      <c r="F4" s="104" t="s">
        <v>1</v>
      </c>
      <c r="G4" s="104"/>
      <c r="H4" s="104"/>
      <c r="I4" s="104"/>
      <c r="J4" s="104"/>
      <c r="K4" s="104"/>
      <c r="L4" s="105"/>
    </row>
    <row r="5" spans="1:8" ht="16.5" thickBot="1">
      <c r="A5" s="3"/>
      <c r="B5" s="3"/>
      <c r="C5" s="3"/>
      <c r="D5" s="5"/>
      <c r="E5" s="5"/>
      <c r="F5" s="5"/>
      <c r="G5" s="5"/>
      <c r="H5" s="3"/>
    </row>
    <row r="6" spans="1:15" ht="15.75">
      <c r="A6" s="6"/>
      <c r="B6" s="7"/>
      <c r="C6" s="7"/>
      <c r="D6" s="8"/>
      <c r="E6" s="8"/>
      <c r="F6" s="8"/>
      <c r="G6" s="8"/>
      <c r="H6" s="158"/>
      <c r="I6" s="159" t="s">
        <v>2</v>
      </c>
      <c r="J6" s="160"/>
      <c r="K6" s="161"/>
      <c r="L6" s="158"/>
      <c r="M6" s="159" t="s">
        <v>3</v>
      </c>
      <c r="N6" s="160"/>
      <c r="O6" s="161"/>
    </row>
    <row r="7" spans="1:15" ht="45">
      <c r="A7" s="14" t="s">
        <v>4</v>
      </c>
      <c r="B7" s="15" t="s">
        <v>5</v>
      </c>
      <c r="C7" s="97" t="s">
        <v>6</v>
      </c>
      <c r="D7" s="15" t="s">
        <v>7</v>
      </c>
      <c r="E7" s="15" t="s">
        <v>8</v>
      </c>
      <c r="F7" s="15" t="s">
        <v>9</v>
      </c>
      <c r="G7" s="15" t="s">
        <v>10</v>
      </c>
      <c r="H7" s="162" t="s">
        <v>11</v>
      </c>
      <c r="I7" s="73" t="s">
        <v>12</v>
      </c>
      <c r="J7" s="73" t="s">
        <v>12</v>
      </c>
      <c r="K7" s="163" t="s">
        <v>34</v>
      </c>
      <c r="L7" s="162" t="s">
        <v>11</v>
      </c>
      <c r="M7" s="73" t="s">
        <v>12</v>
      </c>
      <c r="N7" s="73" t="s">
        <v>12</v>
      </c>
      <c r="O7" s="163" t="s">
        <v>34</v>
      </c>
    </row>
    <row r="8" spans="1:15" ht="15.75">
      <c r="A8" s="14" t="s">
        <v>14</v>
      </c>
      <c r="B8" s="15" t="s">
        <v>15</v>
      </c>
      <c r="C8" s="15"/>
      <c r="D8" s="15" t="s">
        <v>16</v>
      </c>
      <c r="E8" s="15" t="s">
        <v>16</v>
      </c>
      <c r="F8" s="15" t="s">
        <v>17</v>
      </c>
      <c r="G8" s="15" t="s">
        <v>18</v>
      </c>
      <c r="H8" s="162" t="s">
        <v>19</v>
      </c>
      <c r="I8" s="73" t="s">
        <v>20</v>
      </c>
      <c r="J8" s="73" t="s">
        <v>19</v>
      </c>
      <c r="K8" s="163" t="s">
        <v>19</v>
      </c>
      <c r="L8" s="162" t="s">
        <v>19</v>
      </c>
      <c r="M8" s="73" t="s">
        <v>20</v>
      </c>
      <c r="N8" s="73" t="s">
        <v>19</v>
      </c>
      <c r="O8" s="163" t="s">
        <v>19</v>
      </c>
    </row>
    <row r="9" spans="1:18" ht="15.75">
      <c r="A9" s="18"/>
      <c r="B9" s="19"/>
      <c r="C9" s="19"/>
      <c r="D9" s="19"/>
      <c r="E9" s="19"/>
      <c r="F9" s="19"/>
      <c r="G9" s="19"/>
      <c r="H9" s="165"/>
      <c r="I9" s="74" t="s">
        <v>22</v>
      </c>
      <c r="J9" s="74" t="s">
        <v>20</v>
      </c>
      <c r="K9" s="166" t="s">
        <v>20</v>
      </c>
      <c r="L9" s="165"/>
      <c r="M9" s="74" t="s">
        <v>22</v>
      </c>
      <c r="N9" s="74" t="s">
        <v>20</v>
      </c>
      <c r="O9" s="166" t="s">
        <v>20</v>
      </c>
      <c r="Q9" s="21" t="s">
        <v>23</v>
      </c>
      <c r="R9" s="21" t="s">
        <v>24</v>
      </c>
    </row>
    <row r="10" spans="1:15" ht="3.75" customHeight="1" thickBot="1">
      <c r="A10" s="22"/>
      <c r="B10" s="23"/>
      <c r="C10" s="23"/>
      <c r="D10" s="23"/>
      <c r="E10" s="23"/>
      <c r="F10" s="23"/>
      <c r="G10" s="23"/>
      <c r="H10" s="310"/>
      <c r="I10" s="23"/>
      <c r="J10" s="312"/>
      <c r="K10" s="313"/>
      <c r="L10" s="310"/>
      <c r="M10" s="312"/>
      <c r="N10" s="312"/>
      <c r="O10" s="313"/>
    </row>
    <row r="11" spans="1:18" ht="12.75">
      <c r="A11" s="318">
        <v>39455</v>
      </c>
      <c r="B11" s="308" t="s">
        <v>42</v>
      </c>
      <c r="C11" s="309"/>
      <c r="E11" s="309"/>
      <c r="F11" s="319">
        <v>4</v>
      </c>
      <c r="G11" s="320" t="s">
        <v>43</v>
      </c>
      <c r="H11" s="316"/>
      <c r="J11" s="311"/>
      <c r="K11" s="314"/>
      <c r="L11" s="316"/>
      <c r="M11" s="315"/>
      <c r="N11" s="314"/>
      <c r="O11" s="317"/>
      <c r="Q11" s="31">
        <f>H12*K12</f>
        <v>0</v>
      </c>
      <c r="R11" s="31">
        <f>L12*O12</f>
        <v>0</v>
      </c>
    </row>
    <row r="12" spans="1:18" ht="12.75">
      <c r="A12" s="291">
        <v>39455</v>
      </c>
      <c r="B12" s="292" t="s">
        <v>40</v>
      </c>
      <c r="C12" s="293"/>
      <c r="D12" s="294"/>
      <c r="E12" s="294"/>
      <c r="F12" s="294">
        <v>4</v>
      </c>
      <c r="G12" s="307" t="s">
        <v>41</v>
      </c>
      <c r="H12" s="173"/>
      <c r="I12" s="296"/>
      <c r="J12" s="90"/>
      <c r="K12" s="172"/>
      <c r="L12" s="174">
        <v>6023</v>
      </c>
      <c r="M12" s="142">
        <v>240248.27</v>
      </c>
      <c r="N12" s="87">
        <v>39.89</v>
      </c>
      <c r="O12" s="170"/>
      <c r="Q12" s="31" t="e">
        <f>#REF!*#REF!</f>
        <v>#REF!</v>
      </c>
      <c r="R12" s="31" t="e">
        <f>#REF!*#REF!</f>
        <v>#REF!</v>
      </c>
    </row>
    <row r="13" spans="1:18" ht="12.75">
      <c r="A13" s="244">
        <v>39455</v>
      </c>
      <c r="B13" s="245" t="s">
        <v>44</v>
      </c>
      <c r="C13" s="267"/>
      <c r="D13" s="247"/>
      <c r="E13" s="247"/>
      <c r="F13" s="247">
        <v>2</v>
      </c>
      <c r="G13" s="283" t="s">
        <v>45</v>
      </c>
      <c r="H13" s="282"/>
      <c r="I13" s="250"/>
      <c r="J13" s="251"/>
      <c r="K13" s="274"/>
      <c r="L13" s="268">
        <v>7500</v>
      </c>
      <c r="M13" s="266">
        <v>311124.6</v>
      </c>
      <c r="N13" s="306">
        <v>41.48</v>
      </c>
      <c r="O13" s="269">
        <v>1.07</v>
      </c>
      <c r="Q13" s="31">
        <f aca="true" t="shared" si="0" ref="Q13:Q26">H13*K13</f>
        <v>0</v>
      </c>
      <c r="R13" s="31">
        <f aca="true" t="shared" si="1" ref="R13:R26">L13*O13</f>
        <v>8025.000000000001</v>
      </c>
    </row>
    <row r="14" spans="1:18" ht="13.5" thickBot="1">
      <c r="A14" s="332">
        <v>39455</v>
      </c>
      <c r="B14" s="333" t="s">
        <v>48</v>
      </c>
      <c r="C14" s="334"/>
      <c r="D14" s="335"/>
      <c r="E14" s="335"/>
      <c r="F14" s="335">
        <v>4</v>
      </c>
      <c r="G14" s="336" t="s">
        <v>49</v>
      </c>
      <c r="H14" s="337">
        <v>10432</v>
      </c>
      <c r="I14" s="338">
        <v>506630.82</v>
      </c>
      <c r="J14" s="339">
        <v>48.57</v>
      </c>
      <c r="K14" s="340">
        <v>1.29</v>
      </c>
      <c r="L14" s="341"/>
      <c r="M14" s="342"/>
      <c r="N14" s="339"/>
      <c r="O14" s="340"/>
      <c r="Q14" s="31">
        <f t="shared" si="0"/>
        <v>13457.28</v>
      </c>
      <c r="R14" s="31">
        <f t="shared" si="1"/>
        <v>0</v>
      </c>
    </row>
    <row r="15" spans="1:18" ht="12.75">
      <c r="A15" s="113">
        <v>39490</v>
      </c>
      <c r="B15" s="92" t="s">
        <v>56</v>
      </c>
      <c r="C15" s="151"/>
      <c r="D15" s="93"/>
      <c r="E15" s="93"/>
      <c r="F15" s="93">
        <v>2</v>
      </c>
      <c r="G15" s="228" t="s">
        <v>57</v>
      </c>
      <c r="H15" s="173"/>
      <c r="I15" s="114"/>
      <c r="J15" s="90"/>
      <c r="K15" s="172"/>
      <c r="L15" s="174">
        <v>7212</v>
      </c>
      <c r="M15" s="142">
        <v>515465.72</v>
      </c>
      <c r="N15" s="87">
        <v>71.47</v>
      </c>
      <c r="O15" s="170">
        <v>0.12</v>
      </c>
      <c r="Q15" s="31">
        <f t="shared" si="0"/>
        <v>0</v>
      </c>
      <c r="R15" s="31">
        <f t="shared" si="1"/>
        <v>865.4399999999999</v>
      </c>
    </row>
    <row r="16" spans="1:18" ht="12.75">
      <c r="A16" s="244">
        <v>39490</v>
      </c>
      <c r="B16" s="245" t="s">
        <v>60</v>
      </c>
      <c r="C16" s="246"/>
      <c r="D16" s="247"/>
      <c r="E16" s="247"/>
      <c r="F16" s="247">
        <v>4</v>
      </c>
      <c r="G16" s="305" t="s">
        <v>61</v>
      </c>
      <c r="H16" s="282"/>
      <c r="I16" s="250"/>
      <c r="J16" s="251"/>
      <c r="K16" s="274"/>
      <c r="L16" s="268">
        <v>13282</v>
      </c>
      <c r="M16" s="266">
        <v>1101938.17</v>
      </c>
      <c r="N16" s="262">
        <v>82.97</v>
      </c>
      <c r="O16" s="269">
        <v>0.12</v>
      </c>
      <c r="Q16" s="31">
        <f t="shared" si="0"/>
        <v>0</v>
      </c>
      <c r="R16" s="31">
        <f t="shared" si="1"/>
        <v>1593.84</v>
      </c>
    </row>
    <row r="17" spans="1:18" ht="12.75">
      <c r="A17" s="113">
        <v>39490</v>
      </c>
      <c r="B17" s="92" t="s">
        <v>62</v>
      </c>
      <c r="C17" s="194"/>
      <c r="D17" s="93"/>
      <c r="E17" s="93"/>
      <c r="F17" s="93">
        <v>4</v>
      </c>
      <c r="G17" s="150" t="s">
        <v>63</v>
      </c>
      <c r="H17" s="174"/>
      <c r="I17" s="142"/>
      <c r="J17" s="87"/>
      <c r="K17" s="170"/>
      <c r="L17" s="173">
        <v>16454</v>
      </c>
      <c r="M17" s="114">
        <v>1230121.25</v>
      </c>
      <c r="N17" s="90">
        <v>74.76</v>
      </c>
      <c r="O17" s="172">
        <v>0.13</v>
      </c>
      <c r="Q17" s="31">
        <f t="shared" si="0"/>
        <v>0</v>
      </c>
      <c r="R17" s="31">
        <f t="shared" si="1"/>
        <v>2139.02</v>
      </c>
    </row>
    <row r="18" spans="1:18" ht="12.75">
      <c r="A18" s="113">
        <v>39490</v>
      </c>
      <c r="B18" s="92" t="s">
        <v>64</v>
      </c>
      <c r="C18" s="194"/>
      <c r="D18" s="93"/>
      <c r="E18" s="93"/>
      <c r="F18" s="93">
        <v>5</v>
      </c>
      <c r="G18" s="221" t="s">
        <v>65</v>
      </c>
      <c r="H18" s="174">
        <v>18144</v>
      </c>
      <c r="I18" s="142">
        <v>1315792.85</v>
      </c>
      <c r="J18" s="87">
        <v>72.52</v>
      </c>
      <c r="K18" s="170">
        <v>0.28</v>
      </c>
      <c r="L18" s="173"/>
      <c r="M18" s="114"/>
      <c r="N18" s="90"/>
      <c r="O18" s="172"/>
      <c r="Q18" s="31">
        <f t="shared" si="0"/>
        <v>5080.320000000001</v>
      </c>
      <c r="R18" s="31">
        <f t="shared" si="1"/>
        <v>0</v>
      </c>
    </row>
    <row r="19" spans="1:18" ht="13.5" thickBot="1">
      <c r="A19" s="332">
        <v>39490</v>
      </c>
      <c r="B19" s="333" t="s">
        <v>66</v>
      </c>
      <c r="C19" s="355"/>
      <c r="D19" s="335"/>
      <c r="E19" s="335"/>
      <c r="F19" s="335">
        <v>5</v>
      </c>
      <c r="G19" s="356" t="s">
        <v>67</v>
      </c>
      <c r="H19" s="341">
        <v>19869</v>
      </c>
      <c r="I19" s="342">
        <v>1314276.41</v>
      </c>
      <c r="J19" s="339">
        <v>66.15</v>
      </c>
      <c r="K19" s="340">
        <v>0.1</v>
      </c>
      <c r="L19" s="337"/>
      <c r="M19" s="338"/>
      <c r="N19" s="352"/>
      <c r="O19" s="353"/>
      <c r="Q19" s="31">
        <f t="shared" si="0"/>
        <v>1986.9</v>
      </c>
      <c r="R19" s="31">
        <f t="shared" si="1"/>
        <v>0</v>
      </c>
    </row>
    <row r="20" spans="1:18" ht="13.5" thickBot="1">
      <c r="A20" s="357">
        <v>39546</v>
      </c>
      <c r="B20" s="358" t="s">
        <v>80</v>
      </c>
      <c r="C20" s="376"/>
      <c r="D20" s="360"/>
      <c r="E20" s="360"/>
      <c r="F20" s="360">
        <v>2</v>
      </c>
      <c r="G20" s="377" t="s">
        <v>81</v>
      </c>
      <c r="H20" s="378">
        <v>14891</v>
      </c>
      <c r="I20" s="362">
        <v>924432.99</v>
      </c>
      <c r="J20" s="363">
        <v>62.08</v>
      </c>
      <c r="K20" s="379"/>
      <c r="L20" s="380"/>
      <c r="M20" s="371"/>
      <c r="N20" s="365"/>
      <c r="O20" s="381"/>
      <c r="Q20" s="31">
        <f t="shared" si="0"/>
        <v>0</v>
      </c>
      <c r="R20" s="31">
        <f t="shared" si="1"/>
        <v>0</v>
      </c>
    </row>
    <row r="21" spans="1:18" ht="13.5" thickBot="1">
      <c r="A21" s="357">
        <v>39609</v>
      </c>
      <c r="B21" s="358" t="s">
        <v>153</v>
      </c>
      <c r="C21" s="376"/>
      <c r="D21" s="360"/>
      <c r="E21" s="360"/>
      <c r="F21" s="360">
        <v>1</v>
      </c>
      <c r="G21" s="402" t="s">
        <v>139</v>
      </c>
      <c r="H21" s="380"/>
      <c r="I21" s="371"/>
      <c r="J21" s="365"/>
      <c r="K21" s="381"/>
      <c r="L21" s="378">
        <v>910</v>
      </c>
      <c r="M21" s="362">
        <v>88809.32</v>
      </c>
      <c r="N21" s="363">
        <v>97.59</v>
      </c>
      <c r="O21" s="379"/>
      <c r="Q21" s="31">
        <f t="shared" si="0"/>
        <v>0</v>
      </c>
      <c r="R21" s="31">
        <f t="shared" si="1"/>
        <v>0</v>
      </c>
    </row>
    <row r="22" spans="1:18" ht="12.75">
      <c r="A22" s="113">
        <v>39672</v>
      </c>
      <c r="B22" s="199" t="s">
        <v>158</v>
      </c>
      <c r="C22" s="201"/>
      <c r="D22" s="93"/>
      <c r="E22" s="93"/>
      <c r="F22" s="93">
        <v>6</v>
      </c>
      <c r="G22" s="404" t="s">
        <v>159</v>
      </c>
      <c r="H22" s="173">
        <v>28912</v>
      </c>
      <c r="I22" s="114">
        <v>877164.72</v>
      </c>
      <c r="J22" s="90">
        <v>30.34</v>
      </c>
      <c r="K22" s="172">
        <v>0</v>
      </c>
      <c r="L22" s="174"/>
      <c r="M22" s="142"/>
      <c r="N22" s="87"/>
      <c r="O22" s="170"/>
      <c r="Q22" s="31">
        <f t="shared" si="0"/>
        <v>0</v>
      </c>
      <c r="R22" s="31">
        <f t="shared" si="1"/>
        <v>0</v>
      </c>
    </row>
    <row r="23" spans="1:18" ht="13.5" thickBot="1">
      <c r="A23" s="332">
        <v>39672</v>
      </c>
      <c r="B23" s="333" t="s">
        <v>166</v>
      </c>
      <c r="C23" s="355"/>
      <c r="D23" s="335"/>
      <c r="E23" s="335"/>
      <c r="F23" s="335">
        <v>18</v>
      </c>
      <c r="G23" s="407" t="s">
        <v>167</v>
      </c>
      <c r="H23" s="337">
        <v>319411</v>
      </c>
      <c r="I23" s="338">
        <v>8708857.42</v>
      </c>
      <c r="J23" s="374">
        <v>27.27</v>
      </c>
      <c r="K23" s="353">
        <v>0</v>
      </c>
      <c r="L23" s="341"/>
      <c r="M23" s="342"/>
      <c r="N23" s="339"/>
      <c r="O23" s="340"/>
      <c r="Q23" s="31">
        <f t="shared" si="0"/>
        <v>0</v>
      </c>
      <c r="R23" s="31">
        <f t="shared" si="1"/>
        <v>0</v>
      </c>
    </row>
    <row r="24" spans="1:18" ht="12.75">
      <c r="A24" s="113">
        <v>39791</v>
      </c>
      <c r="B24" s="92" t="s">
        <v>209</v>
      </c>
      <c r="C24" s="194"/>
      <c r="D24" s="93"/>
      <c r="E24" s="93"/>
      <c r="F24" s="93">
        <v>3</v>
      </c>
      <c r="G24" s="196" t="s">
        <v>210</v>
      </c>
      <c r="H24" s="173">
        <v>7151</v>
      </c>
      <c r="I24" s="114">
        <v>613176.17</v>
      </c>
      <c r="J24" s="222">
        <v>85.74</v>
      </c>
      <c r="K24" s="172"/>
      <c r="L24" s="174"/>
      <c r="M24" s="142"/>
      <c r="N24" s="87"/>
      <c r="O24" s="172"/>
      <c r="Q24" s="31">
        <f t="shared" si="0"/>
        <v>0</v>
      </c>
      <c r="R24" s="31">
        <f t="shared" si="1"/>
        <v>0</v>
      </c>
    </row>
    <row r="25" spans="1:18" ht="13.5" thickBot="1">
      <c r="A25" s="332">
        <v>39791</v>
      </c>
      <c r="B25" s="333" t="s">
        <v>211</v>
      </c>
      <c r="C25" s="355"/>
      <c r="D25" s="335"/>
      <c r="E25" s="335"/>
      <c r="F25" s="335">
        <v>3</v>
      </c>
      <c r="G25" s="407" t="s">
        <v>212</v>
      </c>
      <c r="H25" s="341">
        <v>7811</v>
      </c>
      <c r="I25" s="342">
        <v>686965.28</v>
      </c>
      <c r="J25" s="403">
        <v>87.95</v>
      </c>
      <c r="K25" s="340"/>
      <c r="L25" s="337"/>
      <c r="M25" s="338"/>
      <c r="N25" s="339"/>
      <c r="O25" s="340"/>
      <c r="Q25" s="31">
        <f t="shared" si="0"/>
        <v>0</v>
      </c>
      <c r="R25" s="31">
        <f t="shared" si="1"/>
        <v>0</v>
      </c>
    </row>
    <row r="26" spans="1:18" ht="12.75">
      <c r="A26" s="113"/>
      <c r="B26" s="92"/>
      <c r="C26" s="194"/>
      <c r="D26" s="93"/>
      <c r="E26" s="93"/>
      <c r="F26" s="93"/>
      <c r="G26" s="196"/>
      <c r="H26" s="174"/>
      <c r="I26" s="142"/>
      <c r="J26" s="224"/>
      <c r="K26" s="170"/>
      <c r="L26" s="173"/>
      <c r="M26" s="114"/>
      <c r="N26" s="90"/>
      <c r="O26" s="172"/>
      <c r="Q26" s="31">
        <f t="shared" si="0"/>
        <v>0</v>
      </c>
      <c r="R26" s="31">
        <f t="shared" si="1"/>
        <v>0</v>
      </c>
    </row>
    <row r="27" spans="1:18" ht="12.75">
      <c r="A27" s="113"/>
      <c r="B27" s="107"/>
      <c r="C27" s="227"/>
      <c r="D27" s="93"/>
      <c r="E27" s="93"/>
      <c r="F27" s="93"/>
      <c r="G27" s="196"/>
      <c r="H27" s="174"/>
      <c r="I27" s="142"/>
      <c r="J27" s="224"/>
      <c r="K27" s="170"/>
      <c r="L27" s="173"/>
      <c r="M27" s="114"/>
      <c r="N27" s="90"/>
      <c r="O27" s="172"/>
      <c r="Q27" s="31">
        <f aca="true" t="shared" si="2" ref="Q27:Q33">H27*K27</f>
        <v>0</v>
      </c>
      <c r="R27" s="31">
        <f aca="true" t="shared" si="3" ref="R27:R33">L27*O27</f>
        <v>0</v>
      </c>
    </row>
    <row r="28" spans="1:18" ht="12.75">
      <c r="A28" s="113"/>
      <c r="B28" s="107"/>
      <c r="C28" s="195"/>
      <c r="D28" s="93"/>
      <c r="E28" s="93"/>
      <c r="F28" s="93"/>
      <c r="G28" s="171"/>
      <c r="H28" s="173"/>
      <c r="I28" s="114"/>
      <c r="J28" s="222"/>
      <c r="K28" s="172"/>
      <c r="L28" s="174"/>
      <c r="M28" s="142"/>
      <c r="N28" s="90"/>
      <c r="O28" s="172"/>
      <c r="Q28" s="31">
        <f t="shared" si="2"/>
        <v>0</v>
      </c>
      <c r="R28" s="31">
        <f t="shared" si="3"/>
        <v>0</v>
      </c>
    </row>
    <row r="29" spans="1:18" ht="12.75">
      <c r="A29" s="244"/>
      <c r="B29" s="254"/>
      <c r="C29" s="255"/>
      <c r="D29" s="247"/>
      <c r="E29" s="247"/>
      <c r="F29" s="247"/>
      <c r="G29" s="284"/>
      <c r="H29" s="282"/>
      <c r="I29" s="250"/>
      <c r="J29" s="285"/>
      <c r="K29" s="274"/>
      <c r="L29" s="268"/>
      <c r="M29" s="266"/>
      <c r="N29" s="251"/>
      <c r="O29" s="274"/>
      <c r="Q29" s="31">
        <f t="shared" si="2"/>
        <v>0</v>
      </c>
      <c r="R29" s="31">
        <f t="shared" si="3"/>
        <v>0</v>
      </c>
    </row>
    <row r="30" spans="1:18" ht="12.75">
      <c r="A30" s="244"/>
      <c r="B30" s="254"/>
      <c r="C30" s="255"/>
      <c r="D30" s="247"/>
      <c r="E30" s="247"/>
      <c r="F30" s="247"/>
      <c r="G30" s="283"/>
      <c r="H30" s="282"/>
      <c r="I30" s="250"/>
      <c r="J30" s="285"/>
      <c r="K30" s="274"/>
      <c r="L30" s="268"/>
      <c r="M30" s="266"/>
      <c r="N30" s="251"/>
      <c r="O30" s="274"/>
      <c r="Q30" s="31">
        <f t="shared" si="2"/>
        <v>0</v>
      </c>
      <c r="R30" s="31">
        <f t="shared" si="3"/>
        <v>0</v>
      </c>
    </row>
    <row r="31" spans="1:18" ht="12.75">
      <c r="A31" s="113"/>
      <c r="B31" s="107"/>
      <c r="C31" s="195"/>
      <c r="D31" s="93"/>
      <c r="E31" s="93"/>
      <c r="F31" s="93"/>
      <c r="G31" s="196"/>
      <c r="H31" s="173"/>
      <c r="I31" s="114"/>
      <c r="J31" s="222"/>
      <c r="K31" s="172"/>
      <c r="L31" s="174"/>
      <c r="M31" s="142"/>
      <c r="N31" s="90"/>
      <c r="O31" s="172"/>
      <c r="Q31" s="31">
        <f t="shared" si="2"/>
        <v>0</v>
      </c>
      <c r="R31" s="31">
        <f t="shared" si="3"/>
        <v>0</v>
      </c>
    </row>
    <row r="32" spans="1:18" ht="12.75">
      <c r="A32" s="113"/>
      <c r="B32" s="107"/>
      <c r="C32" s="195"/>
      <c r="D32" s="93"/>
      <c r="E32" s="93"/>
      <c r="F32" s="93"/>
      <c r="G32" s="196"/>
      <c r="H32" s="173"/>
      <c r="I32" s="114"/>
      <c r="J32" s="222"/>
      <c r="K32" s="172"/>
      <c r="L32" s="174"/>
      <c r="M32" s="142"/>
      <c r="N32" s="90"/>
      <c r="O32" s="172"/>
      <c r="Q32" s="31">
        <f t="shared" si="2"/>
        <v>0</v>
      </c>
      <c r="R32" s="31">
        <f t="shared" si="3"/>
        <v>0</v>
      </c>
    </row>
    <row r="33" spans="1:18" ht="12.75">
      <c r="A33" s="113"/>
      <c r="B33" s="107"/>
      <c r="C33" s="195"/>
      <c r="D33" s="93"/>
      <c r="E33" s="93"/>
      <c r="F33" s="93"/>
      <c r="G33" s="196"/>
      <c r="H33" s="173"/>
      <c r="I33" s="114"/>
      <c r="J33" s="222"/>
      <c r="K33" s="172"/>
      <c r="L33" s="174"/>
      <c r="M33" s="142"/>
      <c r="N33" s="90"/>
      <c r="O33" s="172"/>
      <c r="Q33" s="31">
        <f t="shared" si="2"/>
        <v>0</v>
      </c>
      <c r="R33" s="31">
        <f t="shared" si="3"/>
        <v>0</v>
      </c>
    </row>
    <row r="34" spans="1:18" ht="12.75">
      <c r="A34" s="113"/>
      <c r="B34" s="107"/>
      <c r="C34" s="234"/>
      <c r="D34" s="93"/>
      <c r="E34" s="93"/>
      <c r="F34" s="93"/>
      <c r="G34" s="196"/>
      <c r="H34" s="173"/>
      <c r="I34" s="114"/>
      <c r="J34" s="222"/>
      <c r="K34" s="172"/>
      <c r="L34" s="174"/>
      <c r="M34" s="142"/>
      <c r="N34" s="90"/>
      <c r="O34" s="238"/>
      <c r="Q34" s="31"/>
      <c r="R34" s="31"/>
    </row>
    <row r="35" spans="1:15" ht="12.75">
      <c r="A35" s="86"/>
      <c r="B35" s="87"/>
      <c r="C35" s="148"/>
      <c r="D35" s="88"/>
      <c r="E35" s="88"/>
      <c r="F35" s="88"/>
      <c r="G35" s="196"/>
      <c r="H35" s="169"/>
      <c r="I35" s="87"/>
      <c r="J35" s="224"/>
      <c r="K35" s="170"/>
      <c r="L35" s="174"/>
      <c r="M35" s="142"/>
      <c r="N35" s="102"/>
      <c r="O35" s="237"/>
    </row>
    <row r="36" spans="1:15" ht="12.75">
      <c r="A36" s="86"/>
      <c r="B36" s="87"/>
      <c r="C36" s="148"/>
      <c r="D36" s="88"/>
      <c r="E36" s="88"/>
      <c r="F36" s="88"/>
      <c r="G36" s="198"/>
      <c r="H36" s="174"/>
      <c r="I36" s="142"/>
      <c r="J36" s="224"/>
      <c r="K36" s="170"/>
      <c r="L36" s="174"/>
      <c r="M36" s="142"/>
      <c r="N36" s="87"/>
      <c r="O36" s="237"/>
    </row>
    <row r="37" spans="1:15" ht="12.75">
      <c r="A37" s="86"/>
      <c r="B37" s="147"/>
      <c r="C37" s="148"/>
      <c r="D37" s="88"/>
      <c r="E37" s="88"/>
      <c r="F37" s="88"/>
      <c r="G37" s="146"/>
      <c r="H37" s="174"/>
      <c r="I37" s="142"/>
      <c r="J37" s="224"/>
      <c r="K37" s="170"/>
      <c r="L37" s="174"/>
      <c r="M37" s="142"/>
      <c r="N37" s="87"/>
      <c r="O37" s="237"/>
    </row>
    <row r="38" spans="1:15" ht="12.75">
      <c r="A38" s="86"/>
      <c r="B38" s="147"/>
      <c r="C38" s="148"/>
      <c r="D38" s="88"/>
      <c r="E38" s="88"/>
      <c r="F38" s="88"/>
      <c r="G38" s="240"/>
      <c r="H38" s="174"/>
      <c r="I38" s="142"/>
      <c r="J38" s="224"/>
      <c r="K38" s="206"/>
      <c r="L38" s="174"/>
      <c r="M38" s="142"/>
      <c r="N38" s="87"/>
      <c r="O38" s="237"/>
    </row>
    <row r="39" spans="1:15" ht="12.75">
      <c r="A39" s="86"/>
      <c r="B39" s="147"/>
      <c r="C39" s="148"/>
      <c r="D39" s="88"/>
      <c r="E39" s="88"/>
      <c r="F39" s="88"/>
      <c r="G39" s="240"/>
      <c r="H39" s="174"/>
      <c r="I39" s="142"/>
      <c r="J39" s="224"/>
      <c r="K39" s="206"/>
      <c r="L39" s="174"/>
      <c r="M39" s="142"/>
      <c r="N39" s="87"/>
      <c r="O39" s="237"/>
    </row>
    <row r="40" spans="1:15" ht="12.75">
      <c r="A40" s="86"/>
      <c r="B40" s="147"/>
      <c r="C40" s="148"/>
      <c r="D40" s="88"/>
      <c r="E40" s="88"/>
      <c r="F40" s="88"/>
      <c r="G40" s="240"/>
      <c r="H40" s="174"/>
      <c r="I40" s="142"/>
      <c r="J40" s="224"/>
      <c r="K40" s="206"/>
      <c r="L40" s="174"/>
      <c r="M40" s="142"/>
      <c r="N40" s="87"/>
      <c r="O40" s="237"/>
    </row>
    <row r="41" spans="1:15" ht="12.75">
      <c r="A41" s="86"/>
      <c r="B41" s="147"/>
      <c r="C41" s="148"/>
      <c r="D41" s="88"/>
      <c r="E41" s="88"/>
      <c r="F41" s="88"/>
      <c r="G41" s="146"/>
      <c r="H41" s="174"/>
      <c r="I41" s="142"/>
      <c r="J41" s="224"/>
      <c r="K41" s="206"/>
      <c r="L41" s="174"/>
      <c r="M41" s="142"/>
      <c r="N41" s="87"/>
      <c r="O41" s="237"/>
    </row>
    <row r="42" spans="1:15" ht="12.75">
      <c r="A42" s="86"/>
      <c r="B42" s="147"/>
      <c r="C42" s="148"/>
      <c r="D42" s="88"/>
      <c r="E42" s="88"/>
      <c r="F42" s="88"/>
      <c r="G42" s="146"/>
      <c r="H42" s="174"/>
      <c r="I42" s="142"/>
      <c r="J42" s="224"/>
      <c r="K42" s="206"/>
      <c r="L42" s="174"/>
      <c r="M42" s="142"/>
      <c r="N42" s="87"/>
      <c r="O42" s="237"/>
    </row>
    <row r="43" spans="1:15" ht="12.75">
      <c r="A43" s="112"/>
      <c r="B43" s="88"/>
      <c r="C43" s="239"/>
      <c r="D43" s="88"/>
      <c r="E43" s="88"/>
      <c r="F43" s="88"/>
      <c r="G43" s="88"/>
      <c r="H43" s="174"/>
      <c r="I43" s="142"/>
      <c r="J43" s="87"/>
      <c r="K43" s="206"/>
      <c r="L43" s="174"/>
      <c r="M43" s="142"/>
      <c r="N43" s="87"/>
      <c r="O43" s="237"/>
    </row>
    <row r="44" spans="1:15" ht="12.75">
      <c r="A44" s="112"/>
      <c r="B44" s="88"/>
      <c r="C44" s="239"/>
      <c r="D44" s="88"/>
      <c r="E44" s="88"/>
      <c r="F44" s="88"/>
      <c r="G44" s="88"/>
      <c r="H44" s="169"/>
      <c r="I44" s="87"/>
      <c r="J44" s="87"/>
      <c r="K44" s="206"/>
      <c r="L44" s="169"/>
      <c r="M44" s="87"/>
      <c r="N44" s="87"/>
      <c r="O44" s="237"/>
    </row>
    <row r="45" spans="1:18" ht="12.75">
      <c r="A45" s="18"/>
      <c r="B45" s="19"/>
      <c r="C45" s="99"/>
      <c r="D45" s="19"/>
      <c r="E45" s="19"/>
      <c r="F45" s="19"/>
      <c r="G45" s="19"/>
      <c r="H45" s="175"/>
      <c r="I45" s="19"/>
      <c r="J45" s="19"/>
      <c r="K45" s="176"/>
      <c r="L45" s="175"/>
      <c r="M45" s="19"/>
      <c r="N45" s="19"/>
      <c r="O45" s="176"/>
      <c r="Q45" s="35" t="e">
        <f>SUM(Q11:Q33)</f>
        <v>#REF!</v>
      </c>
      <c r="R45" s="35" t="e">
        <f>SUM(R11:R33)</f>
        <v>#REF!</v>
      </c>
    </row>
    <row r="46" spans="1:15" ht="3.75" customHeight="1">
      <c r="A46" s="22"/>
      <c r="B46" s="23"/>
      <c r="C46" s="23"/>
      <c r="D46" s="23"/>
      <c r="E46" s="23"/>
      <c r="F46" s="23"/>
      <c r="G46" s="23"/>
      <c r="H46" s="167"/>
      <c r="I46" s="36"/>
      <c r="J46" s="37"/>
      <c r="K46" s="177"/>
      <c r="L46" s="167"/>
      <c r="M46" s="36"/>
      <c r="N46" s="36"/>
      <c r="O46" s="184"/>
    </row>
    <row r="47" spans="1:15" ht="12.75">
      <c r="A47" s="39"/>
      <c r="B47" s="8"/>
      <c r="C47" s="8"/>
      <c r="D47" s="8"/>
      <c r="E47" s="8"/>
      <c r="F47" s="8"/>
      <c r="G47" s="8"/>
      <c r="H47" s="178" t="s">
        <v>12</v>
      </c>
      <c r="I47" s="17" t="s">
        <v>12</v>
      </c>
      <c r="J47" s="8"/>
      <c r="K47" s="179"/>
      <c r="L47" s="178" t="s">
        <v>12</v>
      </c>
      <c r="M47" s="17" t="s">
        <v>12</v>
      </c>
      <c r="N47" s="8"/>
      <c r="O47" s="179"/>
    </row>
    <row r="48" spans="1:15" ht="12.75">
      <c r="A48" s="39"/>
      <c r="B48" s="8"/>
      <c r="C48" s="8"/>
      <c r="D48" s="8"/>
      <c r="E48" s="8"/>
      <c r="F48" s="8"/>
      <c r="G48" s="8"/>
      <c r="H48" s="180" t="s">
        <v>11</v>
      </c>
      <c r="I48" s="20" t="s">
        <v>20</v>
      </c>
      <c r="J48" s="8"/>
      <c r="K48" s="179"/>
      <c r="L48" s="180" t="s">
        <v>11</v>
      </c>
      <c r="M48" s="20" t="s">
        <v>20</v>
      </c>
      <c r="N48" s="8"/>
      <c r="O48" s="179"/>
    </row>
    <row r="49" spans="1:15" ht="15.75">
      <c r="A49" s="42"/>
      <c r="B49" s="19"/>
      <c r="C49" s="19"/>
      <c r="D49" s="19"/>
      <c r="E49" s="19"/>
      <c r="F49" s="19"/>
      <c r="G49" s="19"/>
      <c r="H49" s="233">
        <f>SUM(H12:H45)</f>
        <v>426621</v>
      </c>
      <c r="I49" s="189">
        <f>SUM(I12:I45)</f>
        <v>14947296.66</v>
      </c>
      <c r="J49" s="187"/>
      <c r="K49" s="188"/>
      <c r="L49" s="233">
        <f>SUM(L12:L45)</f>
        <v>51381</v>
      </c>
      <c r="M49" s="220">
        <f>SUM(M12:M45)</f>
        <v>3487707.3299999996</v>
      </c>
      <c r="N49" s="43"/>
      <c r="O49" s="185"/>
    </row>
    <row r="50" spans="1:15" ht="6" customHeight="1" thickBot="1">
      <c r="A50" s="45"/>
      <c r="B50" s="46"/>
      <c r="C50" s="46"/>
      <c r="D50" s="47"/>
      <c r="E50" s="47"/>
      <c r="F50" s="47"/>
      <c r="G50" s="47"/>
      <c r="H50" s="181"/>
      <c r="I50" s="182"/>
      <c r="J50" s="182"/>
      <c r="K50" s="183"/>
      <c r="L50" s="181"/>
      <c r="M50" s="182"/>
      <c r="N50" s="182"/>
      <c r="O50" s="183"/>
    </row>
    <row r="51" spans="1:15" ht="16.5" thickBot="1">
      <c r="A51" s="49" t="s">
        <v>25</v>
      </c>
      <c r="B51" s="50"/>
      <c r="C51" s="50"/>
      <c r="D51" s="51"/>
      <c r="E51" s="51"/>
      <c r="F51" s="51"/>
      <c r="G51" s="51"/>
      <c r="H51" s="78" t="s">
        <v>26</v>
      </c>
      <c r="I51" s="79"/>
      <c r="J51" s="80" t="s">
        <v>35</v>
      </c>
      <c r="K51" s="81"/>
      <c r="L51" s="82"/>
      <c r="M51" s="52" t="s">
        <v>28</v>
      </c>
      <c r="N51" s="50"/>
      <c r="O51" s="53"/>
    </row>
    <row r="52" spans="1:15" ht="16.5" thickTop="1">
      <c r="A52" s="54" t="s">
        <v>29</v>
      </c>
      <c r="B52" s="55"/>
      <c r="C52" s="55"/>
      <c r="D52" s="56"/>
      <c r="E52" s="56"/>
      <c r="F52" s="56"/>
      <c r="G52" s="56"/>
      <c r="H52" s="57"/>
      <c r="I52" s="58">
        <f>COUNTA(H12:H45)</f>
        <v>8</v>
      </c>
      <c r="J52" s="19"/>
      <c r="K52" s="59">
        <f>I49/H49</f>
        <v>35.03647654475518</v>
      </c>
      <c r="L52" s="59"/>
      <c r="M52" s="60"/>
      <c r="N52" s="59" t="e">
        <f>Q45/H49</f>
        <v>#REF!</v>
      </c>
      <c r="O52" s="61"/>
    </row>
    <row r="53" spans="1:15" ht="15.75">
      <c r="A53" s="54" t="s">
        <v>30</v>
      </c>
      <c r="B53" s="55"/>
      <c r="C53" s="55"/>
      <c r="D53" s="56"/>
      <c r="E53" s="56"/>
      <c r="F53" s="56"/>
      <c r="G53" s="56"/>
      <c r="H53" s="57"/>
      <c r="I53" s="58">
        <f>COUNTA(L12:L45)</f>
        <v>6</v>
      </c>
      <c r="J53" s="19"/>
      <c r="K53" s="59">
        <f>M49/L49</f>
        <v>67.87931978747007</v>
      </c>
      <c r="L53" s="62"/>
      <c r="M53" s="60"/>
      <c r="N53" s="59" t="e">
        <f>R45/L49</f>
        <v>#REF!</v>
      </c>
      <c r="O53" s="63"/>
    </row>
    <row r="54" spans="1:15" ht="16.5" thickBot="1">
      <c r="A54" s="64" t="s">
        <v>31</v>
      </c>
      <c r="B54" s="65"/>
      <c r="C54" s="65"/>
      <c r="D54" s="5"/>
      <c r="E54" s="5"/>
      <c r="F54" s="5"/>
      <c r="G54" s="5"/>
      <c r="H54" s="66"/>
      <c r="I54" s="67">
        <f>SUM(I52:I53)</f>
        <v>14</v>
      </c>
      <c r="J54" s="32"/>
      <c r="K54" s="68">
        <f>(I49+M49)/(H49+L49)</f>
        <v>38.566792586641895</v>
      </c>
      <c r="L54" s="69"/>
      <c r="M54" s="70"/>
      <c r="N54" s="68" t="e">
        <f>(Q45+R45)/(H49+L49)</f>
        <v>#REF!</v>
      </c>
      <c r="O54" s="71"/>
    </row>
    <row r="66" ht="30.75">
      <c r="AI66" s="2"/>
    </row>
    <row r="67" ht="15.75">
      <c r="AD67" s="3"/>
    </row>
  </sheetData>
  <printOptions horizontalCentered="1" verticalCentered="1"/>
  <pageMargins left="0.25" right="0.25" top="0.5" bottom="0.5" header="0.25" footer="0.25"/>
  <pageSetup horizontalDpi="300" verticalDpi="3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I101"/>
  <sheetViews>
    <sheetView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3.7109375" style="0" customWidth="1"/>
    <col min="7" max="7" width="20.7109375" style="0" customWidth="1"/>
    <col min="8" max="8" width="10.140625" style="0" customWidth="1"/>
    <col min="9" max="9" width="10.7109375" style="0" customWidth="1"/>
    <col min="13" max="13" width="11.00390625" style="0" customWidth="1"/>
    <col min="17" max="18" width="10.7109375" style="0" customWidth="1"/>
  </cols>
  <sheetData>
    <row r="2" spans="2:9" ht="30.75">
      <c r="B2" s="1" t="s">
        <v>39</v>
      </c>
      <c r="C2" s="1"/>
      <c r="I2" s="2"/>
    </row>
    <row r="3" spans="2:14" ht="18">
      <c r="B3" s="3"/>
      <c r="C3" s="3"/>
      <c r="H3" s="104"/>
      <c r="I3" s="104"/>
      <c r="J3" s="104"/>
      <c r="K3" s="104"/>
      <c r="L3" s="104"/>
      <c r="M3" s="104"/>
      <c r="N3" s="105"/>
    </row>
    <row r="4" spans="1:12" ht="19.5">
      <c r="A4" s="4" t="s">
        <v>36</v>
      </c>
      <c r="B4" s="3"/>
      <c r="C4" s="3"/>
      <c r="F4" s="104" t="s">
        <v>1</v>
      </c>
      <c r="G4" s="104"/>
      <c r="H4" s="104"/>
      <c r="I4" s="104"/>
      <c r="J4" s="104"/>
      <c r="K4" s="104"/>
      <c r="L4" s="105"/>
    </row>
    <row r="5" spans="1:8" ht="16.5" thickBot="1">
      <c r="A5" s="3"/>
      <c r="B5" s="3"/>
      <c r="C5" s="3"/>
      <c r="D5" s="5"/>
      <c r="E5" s="5"/>
      <c r="F5" s="5"/>
      <c r="G5" s="5"/>
      <c r="H5" s="3"/>
    </row>
    <row r="6" spans="1:15" ht="15.75">
      <c r="A6" s="6"/>
      <c r="B6" s="7"/>
      <c r="C6" s="7"/>
      <c r="D6" s="8"/>
      <c r="E6" s="8"/>
      <c r="F6" s="8"/>
      <c r="G6" s="8"/>
      <c r="H6" s="9"/>
      <c r="I6" s="10" t="s">
        <v>2</v>
      </c>
      <c r="J6" s="11"/>
      <c r="K6" s="12"/>
      <c r="L6" s="9"/>
      <c r="M6" s="10" t="s">
        <v>3</v>
      </c>
      <c r="N6" s="11"/>
      <c r="O6" s="13"/>
    </row>
    <row r="7" spans="1:15" ht="45">
      <c r="A7" s="14" t="s">
        <v>4</v>
      </c>
      <c r="B7" s="15" t="s">
        <v>5</v>
      </c>
      <c r="C7" s="97" t="s">
        <v>6</v>
      </c>
      <c r="D7" s="15" t="s">
        <v>7</v>
      </c>
      <c r="E7" s="15" t="s">
        <v>8</v>
      </c>
      <c r="F7" s="15" t="s">
        <v>9</v>
      </c>
      <c r="G7" s="15" t="s">
        <v>10</v>
      </c>
      <c r="H7" s="72" t="s">
        <v>11</v>
      </c>
      <c r="I7" s="73" t="s">
        <v>12</v>
      </c>
      <c r="J7" s="73" t="s">
        <v>12</v>
      </c>
      <c r="K7" s="73"/>
      <c r="L7" s="72" t="s">
        <v>11</v>
      </c>
      <c r="M7" s="73" t="s">
        <v>12</v>
      </c>
      <c r="N7" s="73" t="s">
        <v>12</v>
      </c>
      <c r="O7" s="76"/>
    </row>
    <row r="8" spans="1:15" ht="15.75">
      <c r="A8" s="14" t="s">
        <v>14</v>
      </c>
      <c r="B8" s="15" t="s">
        <v>15</v>
      </c>
      <c r="C8" s="15"/>
      <c r="D8" s="15" t="s">
        <v>16</v>
      </c>
      <c r="E8" s="15" t="s">
        <v>16</v>
      </c>
      <c r="F8" s="15" t="s">
        <v>17</v>
      </c>
      <c r="G8" s="15" t="s">
        <v>18</v>
      </c>
      <c r="H8" s="72" t="s">
        <v>19</v>
      </c>
      <c r="I8" s="73" t="s">
        <v>20</v>
      </c>
      <c r="J8" s="73" t="s">
        <v>19</v>
      </c>
      <c r="K8" s="73"/>
      <c r="L8" s="72" t="s">
        <v>19</v>
      </c>
      <c r="M8" s="73" t="s">
        <v>20</v>
      </c>
      <c r="N8" s="73" t="s">
        <v>19</v>
      </c>
      <c r="O8" s="76"/>
    </row>
    <row r="9" spans="1:18" ht="15.75">
      <c r="A9" s="18"/>
      <c r="B9" s="19"/>
      <c r="C9" s="19"/>
      <c r="D9" s="19"/>
      <c r="E9" s="19"/>
      <c r="F9" s="19"/>
      <c r="G9" s="19"/>
      <c r="H9" s="75"/>
      <c r="I9" s="74" t="s">
        <v>22</v>
      </c>
      <c r="J9" s="74" t="s">
        <v>20</v>
      </c>
      <c r="K9" s="74"/>
      <c r="L9" s="75"/>
      <c r="M9" s="74" t="s">
        <v>22</v>
      </c>
      <c r="N9" s="74" t="s">
        <v>20</v>
      </c>
      <c r="O9" s="77"/>
      <c r="Q9" s="21" t="s">
        <v>23</v>
      </c>
      <c r="R9" s="21" t="s">
        <v>24</v>
      </c>
    </row>
    <row r="10" spans="1:15" ht="3.75" customHeight="1" thickBot="1">
      <c r="A10" s="229"/>
      <c r="B10" s="230"/>
      <c r="C10" s="230"/>
      <c r="D10" s="230"/>
      <c r="E10" s="230"/>
      <c r="F10" s="230"/>
      <c r="G10" s="230"/>
      <c r="H10" s="229"/>
      <c r="I10" s="230"/>
      <c r="J10" s="230"/>
      <c r="K10" s="230"/>
      <c r="L10" s="229"/>
      <c r="M10" s="230"/>
      <c r="N10" s="230"/>
      <c r="O10" s="231"/>
    </row>
    <row r="11" spans="1:18" ht="13.5" thickBot="1">
      <c r="A11" s="357">
        <v>39518</v>
      </c>
      <c r="B11" s="358" t="s">
        <v>71</v>
      </c>
      <c r="C11" s="367"/>
      <c r="D11" s="360" t="s">
        <v>72</v>
      </c>
      <c r="E11" s="360" t="s">
        <v>73</v>
      </c>
      <c r="F11" s="360">
        <v>3</v>
      </c>
      <c r="G11" s="368" t="s">
        <v>74</v>
      </c>
      <c r="H11" s="369">
        <v>21644</v>
      </c>
      <c r="I11" s="362">
        <v>1227514.36</v>
      </c>
      <c r="J11" s="370">
        <v>56.71</v>
      </c>
      <c r="K11" s="363"/>
      <c r="L11" s="364"/>
      <c r="M11" s="371"/>
      <c r="N11" s="365"/>
      <c r="O11" s="366"/>
      <c r="Q11" s="31">
        <f aca="true" t="shared" si="0" ref="Q11:Q27">H11*K11</f>
        <v>0</v>
      </c>
      <c r="R11" s="31">
        <f aca="true" t="shared" si="1" ref="R11:R26">L11*O11</f>
        <v>0</v>
      </c>
    </row>
    <row r="12" spans="1:18" ht="12.75">
      <c r="A12" s="113">
        <v>39609</v>
      </c>
      <c r="B12" s="92" t="s">
        <v>148</v>
      </c>
      <c r="C12" s="151"/>
      <c r="D12" s="93" t="s">
        <v>72</v>
      </c>
      <c r="E12" s="93" t="s">
        <v>149</v>
      </c>
      <c r="F12" s="93">
        <v>8</v>
      </c>
      <c r="G12" s="392" t="s">
        <v>150</v>
      </c>
      <c r="H12" s="144">
        <v>45907</v>
      </c>
      <c r="I12" s="114">
        <v>5581907.26</v>
      </c>
      <c r="J12" s="222">
        <v>121.59</v>
      </c>
      <c r="K12" s="90"/>
      <c r="L12" s="89"/>
      <c r="M12" s="142"/>
      <c r="N12" s="87"/>
      <c r="O12" s="96"/>
      <c r="Q12" s="31">
        <f t="shared" si="0"/>
        <v>0</v>
      </c>
      <c r="R12" s="31">
        <f t="shared" si="1"/>
        <v>0</v>
      </c>
    </row>
    <row r="13" spans="1:18" ht="12.75">
      <c r="A13" s="244">
        <v>39609</v>
      </c>
      <c r="B13" s="245" t="s">
        <v>151</v>
      </c>
      <c r="C13" s="267"/>
      <c r="D13" s="247" t="s">
        <v>72</v>
      </c>
      <c r="E13" s="247" t="s">
        <v>149</v>
      </c>
      <c r="F13" s="247">
        <v>4</v>
      </c>
      <c r="G13" s="393" t="s">
        <v>152</v>
      </c>
      <c r="H13" s="249">
        <v>18269</v>
      </c>
      <c r="I13" s="250">
        <v>2690359.23</v>
      </c>
      <c r="J13" s="285">
        <v>147.26</v>
      </c>
      <c r="K13" s="251"/>
      <c r="L13" s="281"/>
      <c r="M13" s="266"/>
      <c r="N13" s="262"/>
      <c r="O13" s="270"/>
      <c r="Q13" s="31">
        <f t="shared" si="0"/>
        <v>0</v>
      </c>
      <c r="R13" s="31">
        <f t="shared" si="1"/>
        <v>0</v>
      </c>
    </row>
    <row r="14" spans="1:18" ht="13.5" thickBot="1">
      <c r="A14" s="332">
        <v>39609</v>
      </c>
      <c r="B14" s="333" t="s">
        <v>154</v>
      </c>
      <c r="C14" s="334"/>
      <c r="D14" s="335"/>
      <c r="E14" s="335"/>
      <c r="F14" s="335">
        <v>2</v>
      </c>
      <c r="G14" s="372" t="s">
        <v>155</v>
      </c>
      <c r="H14" s="373">
        <v>2998</v>
      </c>
      <c r="I14" s="338">
        <v>3157671.74</v>
      </c>
      <c r="J14" s="403">
        <v>1053.44</v>
      </c>
      <c r="K14" s="339"/>
      <c r="L14" s="383"/>
      <c r="M14" s="342"/>
      <c r="N14" s="339"/>
      <c r="O14" s="375"/>
      <c r="Q14" s="31">
        <f t="shared" si="0"/>
        <v>0</v>
      </c>
      <c r="R14" s="31">
        <f t="shared" si="1"/>
        <v>0</v>
      </c>
    </row>
    <row r="15" spans="1:18" ht="12.75">
      <c r="A15" s="113">
        <v>39672</v>
      </c>
      <c r="B15" s="92" t="s">
        <v>160</v>
      </c>
      <c r="C15" s="151"/>
      <c r="D15" s="93" t="s">
        <v>72</v>
      </c>
      <c r="E15" s="93" t="s">
        <v>73</v>
      </c>
      <c r="F15" s="93">
        <v>6</v>
      </c>
      <c r="G15" s="405" t="s">
        <v>161</v>
      </c>
      <c r="H15" s="144">
        <v>6073</v>
      </c>
      <c r="I15" s="114">
        <v>882378.58</v>
      </c>
      <c r="J15" s="222">
        <v>145.3</v>
      </c>
      <c r="K15" s="90"/>
      <c r="L15" s="89"/>
      <c r="M15" s="142"/>
      <c r="N15" s="87"/>
      <c r="O15" s="96"/>
      <c r="Q15" s="31">
        <f t="shared" si="0"/>
        <v>0</v>
      </c>
      <c r="R15" s="31">
        <f t="shared" si="1"/>
        <v>0</v>
      </c>
    </row>
    <row r="16" spans="1:18" ht="13.5" thickBot="1">
      <c r="A16" s="332">
        <v>39672</v>
      </c>
      <c r="B16" s="333" t="s">
        <v>162</v>
      </c>
      <c r="C16" s="334"/>
      <c r="D16" s="335" t="s">
        <v>83</v>
      </c>
      <c r="E16" s="335" t="s">
        <v>73</v>
      </c>
      <c r="F16" s="335">
        <v>3</v>
      </c>
      <c r="G16" s="372" t="s">
        <v>163</v>
      </c>
      <c r="H16" s="350">
        <v>2055</v>
      </c>
      <c r="I16" s="342">
        <v>242320.23</v>
      </c>
      <c r="J16" s="403">
        <v>117.94</v>
      </c>
      <c r="K16" s="339"/>
      <c r="L16" s="384"/>
      <c r="M16" s="338"/>
      <c r="N16" s="352"/>
      <c r="O16" s="354"/>
      <c r="Q16" s="31">
        <f t="shared" si="0"/>
        <v>0</v>
      </c>
      <c r="R16" s="31">
        <f t="shared" si="1"/>
        <v>0</v>
      </c>
    </row>
    <row r="17" spans="1:18" ht="13.5" thickBot="1">
      <c r="A17" s="357">
        <v>39791</v>
      </c>
      <c r="B17" s="358" t="s">
        <v>207</v>
      </c>
      <c r="C17" s="367"/>
      <c r="D17" s="360" t="s">
        <v>83</v>
      </c>
      <c r="E17" s="360" t="s">
        <v>73</v>
      </c>
      <c r="F17" s="360">
        <v>3</v>
      </c>
      <c r="G17" s="368" t="s">
        <v>208</v>
      </c>
      <c r="H17" s="399">
        <v>12113</v>
      </c>
      <c r="I17" s="371">
        <v>784081</v>
      </c>
      <c r="J17" s="400">
        <v>64.73</v>
      </c>
      <c r="K17" s="365"/>
      <c r="L17" s="361"/>
      <c r="M17" s="362"/>
      <c r="N17" s="363"/>
      <c r="O17" s="401"/>
      <c r="Q17" s="31">
        <f t="shared" si="0"/>
        <v>0</v>
      </c>
      <c r="R17" s="31">
        <f t="shared" si="1"/>
        <v>0</v>
      </c>
    </row>
    <row r="18" spans="1:18" ht="12.75">
      <c r="A18" s="113"/>
      <c r="B18" s="92"/>
      <c r="C18" s="151"/>
      <c r="D18" s="93"/>
      <c r="E18" s="93"/>
      <c r="F18" s="93"/>
      <c r="G18" s="197"/>
      <c r="H18" s="143"/>
      <c r="I18" s="142"/>
      <c r="J18" s="224"/>
      <c r="K18" s="87"/>
      <c r="L18" s="94"/>
      <c r="M18" s="114"/>
      <c r="N18" s="90"/>
      <c r="O18" s="85"/>
      <c r="Q18" s="31">
        <f t="shared" si="0"/>
        <v>0</v>
      </c>
      <c r="R18" s="31">
        <f t="shared" si="1"/>
        <v>0</v>
      </c>
    </row>
    <row r="19" spans="1:18" ht="12.75">
      <c r="A19" s="244"/>
      <c r="B19" s="245"/>
      <c r="C19" s="286"/>
      <c r="D19" s="247"/>
      <c r="E19" s="247"/>
      <c r="F19" s="247"/>
      <c r="G19" s="288"/>
      <c r="H19" s="249"/>
      <c r="I19" s="250"/>
      <c r="J19" s="285"/>
      <c r="K19" s="251"/>
      <c r="L19" s="281"/>
      <c r="M19" s="266"/>
      <c r="N19" s="262"/>
      <c r="O19" s="270"/>
      <c r="Q19" s="31">
        <f t="shared" si="0"/>
        <v>0</v>
      </c>
      <c r="R19" s="31">
        <f t="shared" si="1"/>
        <v>0</v>
      </c>
    </row>
    <row r="20" spans="1:18" ht="12.75">
      <c r="A20" s="113"/>
      <c r="B20" s="92"/>
      <c r="C20" s="106"/>
      <c r="D20" s="93"/>
      <c r="E20" s="93"/>
      <c r="F20" s="93"/>
      <c r="G20" s="150"/>
      <c r="H20" s="144"/>
      <c r="I20" s="114"/>
      <c r="J20" s="222"/>
      <c r="K20" s="90"/>
      <c r="L20" s="89"/>
      <c r="M20" s="142"/>
      <c r="N20" s="87"/>
      <c r="O20" s="96"/>
      <c r="Q20" s="31">
        <f t="shared" si="0"/>
        <v>0</v>
      </c>
      <c r="R20" s="31">
        <f t="shared" si="1"/>
        <v>0</v>
      </c>
    </row>
    <row r="21" spans="1:18" ht="12.75">
      <c r="A21" s="113"/>
      <c r="B21" s="92"/>
      <c r="C21" s="106"/>
      <c r="D21" s="93"/>
      <c r="E21" s="93"/>
      <c r="F21" s="93"/>
      <c r="G21" s="150"/>
      <c r="H21" s="143"/>
      <c r="I21" s="142"/>
      <c r="J21" s="224"/>
      <c r="K21" s="87"/>
      <c r="L21" s="94"/>
      <c r="M21" s="114"/>
      <c r="N21" s="90"/>
      <c r="O21" s="85"/>
      <c r="Q21" s="31">
        <f t="shared" si="0"/>
        <v>0</v>
      </c>
      <c r="R21" s="31">
        <f t="shared" si="1"/>
        <v>0</v>
      </c>
    </row>
    <row r="22" spans="1:18" ht="12.75">
      <c r="A22" s="113"/>
      <c r="B22" s="199"/>
      <c r="C22" s="108"/>
      <c r="D22" s="93"/>
      <c r="E22" s="93"/>
      <c r="F22" s="93"/>
      <c r="G22" s="289"/>
      <c r="H22" s="144"/>
      <c r="I22" s="114"/>
      <c r="J22" s="222"/>
      <c r="K22" s="90"/>
      <c r="L22" s="89"/>
      <c r="M22" s="142"/>
      <c r="N22" s="87"/>
      <c r="O22" s="96"/>
      <c r="Q22" s="31">
        <f t="shared" si="0"/>
        <v>0</v>
      </c>
      <c r="R22" s="31">
        <f t="shared" si="1"/>
        <v>0</v>
      </c>
    </row>
    <row r="23" spans="1:18" ht="12.75">
      <c r="A23" s="113"/>
      <c r="B23" s="92"/>
      <c r="C23" s="106"/>
      <c r="D23" s="93"/>
      <c r="E23" s="93"/>
      <c r="F23" s="93"/>
      <c r="G23" s="150"/>
      <c r="H23" s="143"/>
      <c r="I23" s="142"/>
      <c r="J23" s="224"/>
      <c r="K23" s="87"/>
      <c r="L23" s="94"/>
      <c r="M23" s="114"/>
      <c r="N23" s="90"/>
      <c r="O23" s="85"/>
      <c r="Q23" s="31">
        <f t="shared" si="0"/>
        <v>0</v>
      </c>
      <c r="R23" s="31">
        <f t="shared" si="1"/>
        <v>0</v>
      </c>
    </row>
    <row r="24" spans="1:18" ht="12.75">
      <c r="A24" s="113"/>
      <c r="B24" s="92"/>
      <c r="C24" s="106"/>
      <c r="D24" s="93"/>
      <c r="E24" s="93"/>
      <c r="F24" s="93"/>
      <c r="G24" s="150"/>
      <c r="H24" s="94"/>
      <c r="I24" s="114"/>
      <c r="J24" s="222"/>
      <c r="K24" s="90"/>
      <c r="L24" s="89"/>
      <c r="M24" s="142"/>
      <c r="N24" s="87"/>
      <c r="O24" s="85"/>
      <c r="Q24" s="31">
        <f t="shared" si="0"/>
        <v>0</v>
      </c>
      <c r="R24" s="31">
        <f t="shared" si="1"/>
        <v>0</v>
      </c>
    </row>
    <row r="25" spans="1:18" ht="12.75">
      <c r="A25" s="113"/>
      <c r="B25" s="92"/>
      <c r="C25" s="106"/>
      <c r="D25" s="93"/>
      <c r="E25" s="93"/>
      <c r="F25" s="93"/>
      <c r="G25" s="150"/>
      <c r="H25" s="94"/>
      <c r="I25" s="114"/>
      <c r="J25" s="222"/>
      <c r="K25" s="90"/>
      <c r="L25" s="89"/>
      <c r="M25" s="142"/>
      <c r="N25" s="90"/>
      <c r="O25" s="85"/>
      <c r="Q25" s="31">
        <f t="shared" si="0"/>
        <v>0</v>
      </c>
      <c r="R25" s="31">
        <f t="shared" si="1"/>
        <v>0</v>
      </c>
    </row>
    <row r="26" spans="1:18" ht="12.75">
      <c r="A26" s="113"/>
      <c r="B26" s="92"/>
      <c r="C26" s="106"/>
      <c r="D26" s="93"/>
      <c r="E26" s="93"/>
      <c r="F26" s="93"/>
      <c r="G26" s="290"/>
      <c r="H26" s="89"/>
      <c r="I26" s="142"/>
      <c r="J26" s="224"/>
      <c r="K26" s="87"/>
      <c r="L26" s="94"/>
      <c r="M26" s="114"/>
      <c r="N26" s="90"/>
      <c r="O26" s="85"/>
      <c r="Q26" s="31">
        <f t="shared" si="0"/>
        <v>0</v>
      </c>
      <c r="R26" s="31">
        <f t="shared" si="1"/>
        <v>0</v>
      </c>
    </row>
    <row r="27" spans="1:18" ht="12.75">
      <c r="A27" s="244"/>
      <c r="B27" s="245"/>
      <c r="C27" s="286"/>
      <c r="D27" s="247"/>
      <c r="E27" s="247"/>
      <c r="F27" s="247"/>
      <c r="G27" s="283"/>
      <c r="H27" s="281"/>
      <c r="I27" s="266"/>
      <c r="J27" s="259"/>
      <c r="K27" s="262"/>
      <c r="L27" s="287"/>
      <c r="M27" s="250"/>
      <c r="N27" s="251"/>
      <c r="O27" s="253"/>
      <c r="Q27" s="31">
        <f t="shared" si="0"/>
        <v>0</v>
      </c>
      <c r="R27" s="31"/>
    </row>
    <row r="28" spans="1:18" ht="12.75">
      <c r="A28" s="113"/>
      <c r="B28" s="92"/>
      <c r="C28" s="106"/>
      <c r="D28" s="93"/>
      <c r="E28" s="93"/>
      <c r="F28" s="93"/>
      <c r="G28" s="290"/>
      <c r="H28" s="89"/>
      <c r="I28" s="142"/>
      <c r="J28" s="224"/>
      <c r="K28" s="87"/>
      <c r="L28" s="94"/>
      <c r="M28" s="114"/>
      <c r="N28" s="90"/>
      <c r="O28" s="85"/>
      <c r="Q28" s="31"/>
      <c r="R28" s="31"/>
    </row>
    <row r="29" spans="1:18" ht="12.75">
      <c r="A29" s="91"/>
      <c r="B29" s="107"/>
      <c r="C29" s="108"/>
      <c r="D29" s="93"/>
      <c r="E29" s="93"/>
      <c r="F29" s="93"/>
      <c r="G29" s="93"/>
      <c r="H29" s="89"/>
      <c r="I29" s="87"/>
      <c r="J29" s="87"/>
      <c r="K29" s="87"/>
      <c r="L29" s="94"/>
      <c r="M29" s="114"/>
      <c r="N29" s="90"/>
      <c r="O29" s="85"/>
      <c r="Q29" s="31">
        <f>H29*K29</f>
        <v>0</v>
      </c>
      <c r="R29" s="31">
        <f>L29*O29</f>
        <v>0</v>
      </c>
    </row>
    <row r="30" spans="1:18" ht="12.75">
      <c r="A30" s="91"/>
      <c r="B30" s="107"/>
      <c r="C30" s="108"/>
      <c r="D30" s="93"/>
      <c r="E30" s="93"/>
      <c r="F30" s="93"/>
      <c r="G30" s="93"/>
      <c r="H30" s="94"/>
      <c r="I30" s="95"/>
      <c r="J30" s="90"/>
      <c r="K30" s="90"/>
      <c r="L30" s="89"/>
      <c r="M30" s="142"/>
      <c r="N30" s="90"/>
      <c r="O30" s="85"/>
      <c r="Q30" s="31">
        <f aca="true" t="shared" si="2" ref="Q30:Q42">H30*K30</f>
        <v>0</v>
      </c>
      <c r="R30" s="31">
        <f aca="true" t="shared" si="3" ref="R30:R42">L30*O30</f>
        <v>0</v>
      </c>
    </row>
    <row r="31" spans="1:18" ht="12.75">
      <c r="A31" s="18"/>
      <c r="B31" s="19"/>
      <c r="C31" s="99"/>
      <c r="D31" s="19"/>
      <c r="E31" s="19"/>
      <c r="F31" s="19"/>
      <c r="G31" s="19"/>
      <c r="H31" s="18"/>
      <c r="I31" s="19"/>
      <c r="J31" s="19"/>
      <c r="K31" s="19"/>
      <c r="L31" s="18"/>
      <c r="M31" s="19"/>
      <c r="N31" s="19"/>
      <c r="O31" s="30"/>
      <c r="Q31" s="31">
        <f t="shared" si="2"/>
        <v>0</v>
      </c>
      <c r="R31" s="31">
        <f t="shared" si="3"/>
        <v>0</v>
      </c>
    </row>
    <row r="32" spans="1:18" ht="6" customHeight="1">
      <c r="A32" s="22"/>
      <c r="B32" s="23"/>
      <c r="C32" s="23"/>
      <c r="D32" s="23"/>
      <c r="E32" s="23"/>
      <c r="F32" s="23"/>
      <c r="G32" s="23"/>
      <c r="H32" s="22"/>
      <c r="I32" s="36"/>
      <c r="J32" s="37"/>
      <c r="K32" s="37"/>
      <c r="L32" s="22"/>
      <c r="M32" s="36"/>
      <c r="N32" s="36"/>
      <c r="O32" s="38"/>
      <c r="Q32" s="31">
        <f t="shared" si="2"/>
        <v>0</v>
      </c>
      <c r="R32" s="31">
        <f t="shared" si="3"/>
        <v>0</v>
      </c>
    </row>
    <row r="33" spans="1:18" ht="12.75">
      <c r="A33" s="39"/>
      <c r="B33" s="8"/>
      <c r="C33" s="8"/>
      <c r="D33" s="8"/>
      <c r="E33" s="8"/>
      <c r="F33" s="8"/>
      <c r="G33" s="8"/>
      <c r="H33" s="16" t="s">
        <v>12</v>
      </c>
      <c r="I33" s="17" t="s">
        <v>12</v>
      </c>
      <c r="J33" s="8"/>
      <c r="L33" s="16" t="s">
        <v>12</v>
      </c>
      <c r="M33" s="17" t="s">
        <v>12</v>
      </c>
      <c r="N33" s="8"/>
      <c r="O33" s="40"/>
      <c r="Q33" s="31" t="e">
        <f t="shared" si="2"/>
        <v>#VALUE!</v>
      </c>
      <c r="R33" s="31" t="e">
        <f t="shared" si="3"/>
        <v>#VALUE!</v>
      </c>
    </row>
    <row r="34" spans="1:18" ht="12.75">
      <c r="A34" s="39"/>
      <c r="B34" s="8"/>
      <c r="C34" s="8"/>
      <c r="D34" s="8"/>
      <c r="E34" s="8"/>
      <c r="F34" s="8"/>
      <c r="G34" s="8"/>
      <c r="H34" s="41" t="s">
        <v>11</v>
      </c>
      <c r="I34" s="20" t="s">
        <v>20</v>
      </c>
      <c r="J34" s="8"/>
      <c r="L34" s="41" t="s">
        <v>11</v>
      </c>
      <c r="M34" s="20" t="s">
        <v>20</v>
      </c>
      <c r="N34" s="8"/>
      <c r="O34" s="40"/>
      <c r="Q34" s="31" t="e">
        <f t="shared" si="2"/>
        <v>#VALUE!</v>
      </c>
      <c r="R34" s="31" t="e">
        <f t="shared" si="3"/>
        <v>#VALUE!</v>
      </c>
    </row>
    <row r="35" spans="1:18" ht="15.75">
      <c r="A35" s="42"/>
      <c r="B35" s="19"/>
      <c r="C35" s="19"/>
      <c r="D35" s="19"/>
      <c r="E35" s="19"/>
      <c r="F35" s="19"/>
      <c r="G35" s="19"/>
      <c r="H35" s="219">
        <f>SUM(H11:H30)</f>
        <v>109059</v>
      </c>
      <c r="I35" s="236">
        <f>SUM(I11:I30)</f>
        <v>14566232.4</v>
      </c>
      <c r="J35" s="187"/>
      <c r="K35" s="191"/>
      <c r="L35" s="219">
        <f>SUM(L11:L30)</f>
        <v>0</v>
      </c>
      <c r="M35" s="220">
        <f>SUM(M11:M30)</f>
        <v>0</v>
      </c>
      <c r="N35" s="43"/>
      <c r="O35" s="44"/>
      <c r="Q35" s="31">
        <f t="shared" si="2"/>
        <v>0</v>
      </c>
      <c r="R35" s="31">
        <f t="shared" si="3"/>
        <v>0</v>
      </c>
    </row>
    <row r="36" spans="1:18" ht="6" customHeight="1" thickBot="1">
      <c r="A36" s="45"/>
      <c r="B36" s="46"/>
      <c r="C36" s="46"/>
      <c r="D36" s="47"/>
      <c r="E36" s="47"/>
      <c r="F36" s="47"/>
      <c r="G36" s="47"/>
      <c r="H36" s="45"/>
      <c r="I36" s="46"/>
      <c r="J36" s="46"/>
      <c r="K36" s="46"/>
      <c r="L36" s="45"/>
      <c r="M36" s="46"/>
      <c r="N36" s="46"/>
      <c r="O36" s="48"/>
      <c r="Q36" s="31">
        <f t="shared" si="2"/>
        <v>0</v>
      </c>
      <c r="R36" s="31">
        <f t="shared" si="3"/>
        <v>0</v>
      </c>
    </row>
    <row r="37" spans="1:18" ht="16.5" thickBot="1">
      <c r="A37" s="49" t="s">
        <v>25</v>
      </c>
      <c r="B37" s="50"/>
      <c r="C37" s="50"/>
      <c r="D37" s="51"/>
      <c r="E37" s="51"/>
      <c r="F37" s="51"/>
      <c r="G37" s="51"/>
      <c r="H37" s="78" t="s">
        <v>26</v>
      </c>
      <c r="I37" s="79"/>
      <c r="J37" s="80" t="s">
        <v>27</v>
      </c>
      <c r="K37" s="81"/>
      <c r="L37" s="82"/>
      <c r="M37" s="52"/>
      <c r="N37" s="50"/>
      <c r="O37" s="53"/>
      <c r="Q37" s="31" t="e">
        <f t="shared" si="2"/>
        <v>#VALUE!</v>
      </c>
      <c r="R37" s="31">
        <f t="shared" si="3"/>
        <v>0</v>
      </c>
    </row>
    <row r="38" spans="1:18" ht="16.5" thickTop="1">
      <c r="A38" s="54" t="s">
        <v>29</v>
      </c>
      <c r="B38" s="55"/>
      <c r="C38" s="55"/>
      <c r="D38" s="56"/>
      <c r="E38" s="56"/>
      <c r="F38" s="56"/>
      <c r="G38" s="56"/>
      <c r="H38" s="57"/>
      <c r="I38" s="58">
        <f>COUNTA(H11:H31)</f>
        <v>7</v>
      </c>
      <c r="J38" s="19"/>
      <c r="K38" s="155">
        <f>I35/H35</f>
        <v>133.5628641377603</v>
      </c>
      <c r="L38" s="59"/>
      <c r="M38" s="60"/>
      <c r="N38" s="59"/>
      <c r="O38" s="61"/>
      <c r="Q38" s="31">
        <f t="shared" si="2"/>
        <v>0</v>
      </c>
      <c r="R38" s="31">
        <f t="shared" si="3"/>
        <v>0</v>
      </c>
    </row>
    <row r="39" spans="1:18" ht="15.75">
      <c r="A39" s="54" t="s">
        <v>30</v>
      </c>
      <c r="B39" s="55"/>
      <c r="C39" s="55"/>
      <c r="D39" s="56"/>
      <c r="E39" s="56"/>
      <c r="F39" s="56"/>
      <c r="G39" s="56"/>
      <c r="H39" s="57"/>
      <c r="I39" s="58">
        <f>COUNTA(L11:L31)</f>
        <v>0</v>
      </c>
      <c r="J39" s="19"/>
      <c r="K39" s="59" t="e">
        <f>M35/L35</f>
        <v>#DIV/0!</v>
      </c>
      <c r="L39" s="62"/>
      <c r="M39" s="60"/>
      <c r="N39" s="59"/>
      <c r="O39" s="63"/>
      <c r="Q39" s="31" t="e">
        <f t="shared" si="2"/>
        <v>#DIV/0!</v>
      </c>
      <c r="R39" s="31">
        <f t="shared" si="3"/>
        <v>0</v>
      </c>
    </row>
    <row r="40" spans="1:18" ht="16.5" thickBot="1">
      <c r="A40" s="64" t="s">
        <v>31</v>
      </c>
      <c r="B40" s="65"/>
      <c r="C40" s="65"/>
      <c r="D40" s="5"/>
      <c r="E40" s="5"/>
      <c r="F40" s="5"/>
      <c r="G40" s="5"/>
      <c r="H40" s="66"/>
      <c r="I40" s="67">
        <f>SUM(I38:I39)</f>
        <v>7</v>
      </c>
      <c r="J40" s="32"/>
      <c r="K40" s="156">
        <f>(I35+M35)/(H35+L35)</f>
        <v>133.5628641377603</v>
      </c>
      <c r="L40" s="69"/>
      <c r="M40" s="70"/>
      <c r="N40" s="68"/>
      <c r="O40" s="71"/>
      <c r="Q40" s="31">
        <f t="shared" si="2"/>
        <v>0</v>
      </c>
      <c r="R40" s="31">
        <f t="shared" si="3"/>
        <v>0</v>
      </c>
    </row>
    <row r="41" spans="1:18" ht="12.75">
      <c r="A41" s="115"/>
      <c r="B41" s="116"/>
      <c r="C41" s="117"/>
      <c r="D41" s="118"/>
      <c r="E41" s="119"/>
      <c r="F41" s="118"/>
      <c r="G41" s="123"/>
      <c r="H41" s="116"/>
      <c r="I41" s="116"/>
      <c r="J41" s="120"/>
      <c r="K41" s="120"/>
      <c r="L41" s="116"/>
      <c r="M41" s="116"/>
      <c r="N41" s="120"/>
      <c r="O41" s="120"/>
      <c r="Q41" s="31">
        <f t="shared" si="2"/>
        <v>0</v>
      </c>
      <c r="R41" s="31">
        <f t="shared" si="3"/>
        <v>0</v>
      </c>
    </row>
    <row r="42" spans="1:18" ht="12.75">
      <c r="A42" s="115"/>
      <c r="B42" s="116"/>
      <c r="C42" s="117"/>
      <c r="D42" s="118"/>
      <c r="E42" s="119"/>
      <c r="F42" s="118"/>
      <c r="G42" s="118"/>
      <c r="H42" s="116"/>
      <c r="I42" s="116"/>
      <c r="J42" s="120"/>
      <c r="K42" s="120"/>
      <c r="L42" s="116"/>
      <c r="M42" s="116"/>
      <c r="N42" s="120"/>
      <c r="O42" s="120"/>
      <c r="Q42" s="31">
        <f t="shared" si="2"/>
        <v>0</v>
      </c>
      <c r="R42" s="31">
        <f t="shared" si="3"/>
        <v>0</v>
      </c>
    </row>
    <row r="43" spans="1:18" ht="12.75">
      <c r="A43" s="115"/>
      <c r="B43" s="116"/>
      <c r="C43" s="117"/>
      <c r="D43" s="118"/>
      <c r="E43" s="119"/>
      <c r="F43" s="118"/>
      <c r="G43" s="118"/>
      <c r="H43" s="116"/>
      <c r="I43" s="116"/>
      <c r="J43" s="120"/>
      <c r="K43" s="120"/>
      <c r="L43" s="116"/>
      <c r="M43" s="116"/>
      <c r="N43" s="120"/>
      <c r="O43" s="120"/>
      <c r="Q43" s="31">
        <f aca="true" t="shared" si="4" ref="Q43:Q58">H43*K43</f>
        <v>0</v>
      </c>
      <c r="R43" s="31">
        <f aca="true" t="shared" si="5" ref="R43:R58">L43*O43</f>
        <v>0</v>
      </c>
    </row>
    <row r="44" spans="1:18" ht="12.75">
      <c r="A44" s="115"/>
      <c r="B44" s="116"/>
      <c r="C44" s="117"/>
      <c r="D44" s="118"/>
      <c r="E44" s="119"/>
      <c r="F44" s="118"/>
      <c r="G44" s="118"/>
      <c r="H44" s="116"/>
      <c r="I44" s="116"/>
      <c r="J44" s="120"/>
      <c r="K44" s="120"/>
      <c r="L44" s="116"/>
      <c r="M44" s="116"/>
      <c r="N44" s="120"/>
      <c r="O44" s="120"/>
      <c r="Q44" s="31">
        <f t="shared" si="4"/>
        <v>0</v>
      </c>
      <c r="R44" s="31">
        <f t="shared" si="5"/>
        <v>0</v>
      </c>
    </row>
    <row r="45" spans="1:18" ht="12.75">
      <c r="A45" s="115"/>
      <c r="B45" s="116"/>
      <c r="C45" s="117"/>
      <c r="D45" s="118"/>
      <c r="E45" s="119"/>
      <c r="F45" s="118"/>
      <c r="G45" s="118"/>
      <c r="H45" s="116"/>
      <c r="I45" s="116"/>
      <c r="J45" s="120"/>
      <c r="K45" s="120"/>
      <c r="L45" s="116"/>
      <c r="M45" s="116"/>
      <c r="N45" s="120"/>
      <c r="O45" s="120"/>
      <c r="Q45" s="31">
        <f t="shared" si="4"/>
        <v>0</v>
      </c>
      <c r="R45" s="31">
        <f t="shared" si="5"/>
        <v>0</v>
      </c>
    </row>
    <row r="46" spans="1:18" ht="12.75">
      <c r="A46" s="115"/>
      <c r="B46" s="116"/>
      <c r="C46" s="117"/>
      <c r="D46" s="118"/>
      <c r="E46" s="119"/>
      <c r="F46" s="118"/>
      <c r="G46" s="118"/>
      <c r="H46" s="116"/>
      <c r="I46" s="116"/>
      <c r="J46" s="120"/>
      <c r="K46" s="120"/>
      <c r="L46" s="116"/>
      <c r="M46" s="116"/>
      <c r="N46" s="120"/>
      <c r="O46" s="120"/>
      <c r="Q46" s="31">
        <f t="shared" si="4"/>
        <v>0</v>
      </c>
      <c r="R46" s="31">
        <f t="shared" si="5"/>
        <v>0</v>
      </c>
    </row>
    <row r="47" spans="1:18" ht="12.75">
      <c r="A47" s="115"/>
      <c r="B47" s="116"/>
      <c r="C47" s="117"/>
      <c r="D47" s="118"/>
      <c r="E47" s="119"/>
      <c r="F47" s="118"/>
      <c r="G47" s="118"/>
      <c r="H47" s="116"/>
      <c r="I47" s="116"/>
      <c r="J47" s="120"/>
      <c r="K47" s="120"/>
      <c r="L47" s="116"/>
      <c r="M47" s="116"/>
      <c r="N47" s="116"/>
      <c r="O47" s="116"/>
      <c r="Q47" s="31">
        <f t="shared" si="4"/>
        <v>0</v>
      </c>
      <c r="R47" s="31">
        <f t="shared" si="5"/>
        <v>0</v>
      </c>
    </row>
    <row r="48" spans="1:18" ht="12.75">
      <c r="A48" s="115"/>
      <c r="B48" s="116"/>
      <c r="C48" s="117"/>
      <c r="D48" s="118"/>
      <c r="E48" s="119"/>
      <c r="F48" s="118"/>
      <c r="G48" s="118"/>
      <c r="H48" s="116"/>
      <c r="I48" s="116"/>
      <c r="J48" s="120"/>
      <c r="K48" s="120"/>
      <c r="L48" s="116"/>
      <c r="M48" s="116"/>
      <c r="N48" s="116"/>
      <c r="O48" s="116"/>
      <c r="Q48" s="31">
        <f t="shared" si="4"/>
        <v>0</v>
      </c>
      <c r="R48" s="31">
        <f t="shared" si="5"/>
        <v>0</v>
      </c>
    </row>
    <row r="49" spans="1:18" ht="12.75">
      <c r="A49" s="115"/>
      <c r="B49" s="116"/>
      <c r="C49" s="117"/>
      <c r="D49" s="118"/>
      <c r="E49" s="119"/>
      <c r="F49" s="118"/>
      <c r="G49" s="118"/>
      <c r="H49" s="116"/>
      <c r="I49" s="116"/>
      <c r="J49" s="120"/>
      <c r="K49" s="120"/>
      <c r="L49" s="116"/>
      <c r="M49" s="116"/>
      <c r="N49" s="116"/>
      <c r="O49" s="116"/>
      <c r="Q49" s="31">
        <f t="shared" si="4"/>
        <v>0</v>
      </c>
      <c r="R49" s="31">
        <f t="shared" si="5"/>
        <v>0</v>
      </c>
    </row>
    <row r="50" spans="1:18" ht="12.75">
      <c r="A50" s="115"/>
      <c r="B50" s="116"/>
      <c r="C50" s="117"/>
      <c r="D50" s="118"/>
      <c r="E50" s="119"/>
      <c r="F50" s="118"/>
      <c r="G50" s="118"/>
      <c r="H50" s="116"/>
      <c r="I50" s="116"/>
      <c r="J50" s="120"/>
      <c r="K50" s="120"/>
      <c r="L50" s="116"/>
      <c r="M50" s="116"/>
      <c r="N50" s="116"/>
      <c r="O50" s="116"/>
      <c r="Q50" s="31">
        <f t="shared" si="4"/>
        <v>0</v>
      </c>
      <c r="R50" s="31">
        <f t="shared" si="5"/>
        <v>0</v>
      </c>
    </row>
    <row r="51" spans="1:18" ht="12.75">
      <c r="A51" s="115"/>
      <c r="B51" s="116"/>
      <c r="C51" s="117"/>
      <c r="D51" s="118"/>
      <c r="E51" s="119"/>
      <c r="F51" s="118"/>
      <c r="G51" s="118"/>
      <c r="H51" s="116"/>
      <c r="I51" s="116"/>
      <c r="J51" s="120"/>
      <c r="K51" s="120"/>
      <c r="L51" s="116"/>
      <c r="M51" s="116"/>
      <c r="N51" s="116"/>
      <c r="O51" s="116"/>
      <c r="Q51" s="31">
        <f t="shared" si="4"/>
        <v>0</v>
      </c>
      <c r="R51" s="31">
        <f t="shared" si="5"/>
        <v>0</v>
      </c>
    </row>
    <row r="52" spans="1:18" ht="12.75">
      <c r="A52" s="115"/>
      <c r="B52" s="116"/>
      <c r="C52" s="117"/>
      <c r="D52" s="118"/>
      <c r="E52" s="119"/>
      <c r="F52" s="118"/>
      <c r="G52" s="118"/>
      <c r="H52" s="116"/>
      <c r="I52" s="116"/>
      <c r="J52" s="120"/>
      <c r="K52" s="120"/>
      <c r="L52" s="116"/>
      <c r="M52" s="116"/>
      <c r="N52" s="120"/>
      <c r="O52" s="120"/>
      <c r="Q52" s="31">
        <f t="shared" si="4"/>
        <v>0</v>
      </c>
      <c r="R52" s="31">
        <f t="shared" si="5"/>
        <v>0</v>
      </c>
    </row>
    <row r="53" spans="1:18" ht="12.75">
      <c r="A53" s="115"/>
      <c r="B53" s="116"/>
      <c r="C53" s="117"/>
      <c r="D53" s="118"/>
      <c r="E53" s="119"/>
      <c r="F53" s="118"/>
      <c r="G53" s="118"/>
      <c r="H53" s="116"/>
      <c r="I53" s="116"/>
      <c r="J53" s="120"/>
      <c r="K53" s="120"/>
      <c r="L53" s="116"/>
      <c r="M53" s="116"/>
      <c r="N53" s="120"/>
      <c r="O53" s="120"/>
      <c r="Q53" s="31">
        <f t="shared" si="4"/>
        <v>0</v>
      </c>
      <c r="R53" s="31">
        <f t="shared" si="5"/>
        <v>0</v>
      </c>
    </row>
    <row r="54" spans="1:18" ht="12.75">
      <c r="A54" s="115"/>
      <c r="B54" s="116"/>
      <c r="C54" s="117"/>
      <c r="D54" s="118"/>
      <c r="E54" s="119"/>
      <c r="F54" s="118"/>
      <c r="G54" s="118"/>
      <c r="H54" s="116"/>
      <c r="I54" s="116"/>
      <c r="J54" s="120"/>
      <c r="K54" s="120"/>
      <c r="L54" s="116"/>
      <c r="M54" s="116"/>
      <c r="N54" s="120"/>
      <c r="O54" s="120"/>
      <c r="Q54" s="31">
        <f t="shared" si="4"/>
        <v>0</v>
      </c>
      <c r="R54" s="31">
        <f t="shared" si="5"/>
        <v>0</v>
      </c>
    </row>
    <row r="55" spans="1:18" ht="12.75">
      <c r="A55" s="115"/>
      <c r="B55" s="116"/>
      <c r="C55" s="117"/>
      <c r="D55" s="118"/>
      <c r="E55" s="119"/>
      <c r="F55" s="118"/>
      <c r="G55" s="118"/>
      <c r="H55" s="116"/>
      <c r="I55" s="116"/>
      <c r="J55" s="120"/>
      <c r="K55" s="120"/>
      <c r="L55" s="116"/>
      <c r="M55" s="116"/>
      <c r="N55" s="120"/>
      <c r="O55" s="120"/>
      <c r="Q55" s="31">
        <f t="shared" si="4"/>
        <v>0</v>
      </c>
      <c r="R55" s="31">
        <f t="shared" si="5"/>
        <v>0</v>
      </c>
    </row>
    <row r="56" spans="1:18" ht="12.75">
      <c r="A56" s="115"/>
      <c r="B56" s="116"/>
      <c r="C56" s="117"/>
      <c r="D56" s="118"/>
      <c r="E56" s="119"/>
      <c r="F56" s="118"/>
      <c r="G56" s="118"/>
      <c r="H56" s="116"/>
      <c r="I56" s="116"/>
      <c r="J56" s="120"/>
      <c r="K56" s="120"/>
      <c r="L56" s="116"/>
      <c r="M56" s="116"/>
      <c r="N56" s="120"/>
      <c r="O56" s="120"/>
      <c r="Q56" s="31">
        <f t="shared" si="4"/>
        <v>0</v>
      </c>
      <c r="R56" s="31">
        <f t="shared" si="5"/>
        <v>0</v>
      </c>
    </row>
    <row r="57" spans="1:18" ht="12.75">
      <c r="A57" s="115"/>
      <c r="B57" s="116"/>
      <c r="C57" s="117"/>
      <c r="D57" s="118"/>
      <c r="E57" s="118"/>
      <c r="F57" s="118"/>
      <c r="G57" s="118"/>
      <c r="H57" s="116"/>
      <c r="I57" s="116"/>
      <c r="J57" s="120"/>
      <c r="K57" s="120"/>
      <c r="L57" s="116"/>
      <c r="M57" s="116"/>
      <c r="N57" s="120"/>
      <c r="O57" s="120"/>
      <c r="Q57" s="31">
        <f t="shared" si="4"/>
        <v>0</v>
      </c>
      <c r="R57" s="31">
        <f t="shared" si="5"/>
        <v>0</v>
      </c>
    </row>
    <row r="58" spans="1:18" ht="12.75">
      <c r="A58" s="115"/>
      <c r="B58" s="116"/>
      <c r="C58" s="117"/>
      <c r="D58" s="118"/>
      <c r="E58" s="118"/>
      <c r="F58" s="118"/>
      <c r="G58" s="118"/>
      <c r="H58" s="116"/>
      <c r="I58" s="116"/>
      <c r="J58" s="120"/>
      <c r="K58" s="120"/>
      <c r="L58" s="116"/>
      <c r="M58" s="116"/>
      <c r="N58" s="120"/>
      <c r="O58" s="120"/>
      <c r="Q58" s="31">
        <f t="shared" si="4"/>
        <v>0</v>
      </c>
      <c r="R58" s="31">
        <f t="shared" si="5"/>
        <v>0</v>
      </c>
    </row>
    <row r="59" spans="1:18" ht="12.75">
      <c r="A59" s="115"/>
      <c r="B59" s="116"/>
      <c r="C59" s="117"/>
      <c r="D59" s="118"/>
      <c r="E59" s="118"/>
      <c r="F59" s="118"/>
      <c r="G59" s="118"/>
      <c r="H59" s="116"/>
      <c r="I59" s="116"/>
      <c r="J59" s="120"/>
      <c r="K59" s="120"/>
      <c r="L59" s="116"/>
      <c r="M59" s="116"/>
      <c r="N59" s="121"/>
      <c r="O59" s="116"/>
      <c r="Q59" s="31">
        <f aca="true" t="shared" si="6" ref="Q59:Q74">H59*K59</f>
        <v>0</v>
      </c>
      <c r="R59" s="31">
        <f aca="true" t="shared" si="7" ref="R59:R74">L59*O59</f>
        <v>0</v>
      </c>
    </row>
    <row r="60" spans="1:18" ht="12.75">
      <c r="A60" s="115"/>
      <c r="B60" s="116"/>
      <c r="C60" s="117"/>
      <c r="D60" s="118"/>
      <c r="E60" s="119"/>
      <c r="F60" s="118"/>
      <c r="G60" s="118"/>
      <c r="H60" s="116"/>
      <c r="I60" s="116"/>
      <c r="J60" s="120"/>
      <c r="K60" s="120"/>
      <c r="L60" s="116"/>
      <c r="M60" s="116"/>
      <c r="N60" s="120"/>
      <c r="O60" s="120"/>
      <c r="Q60" s="31">
        <f t="shared" si="6"/>
        <v>0</v>
      </c>
      <c r="R60" s="31">
        <f t="shared" si="7"/>
        <v>0</v>
      </c>
    </row>
    <row r="61" spans="1:18" ht="12.75">
      <c r="A61" s="115"/>
      <c r="B61" s="116"/>
      <c r="C61" s="117"/>
      <c r="D61" s="118"/>
      <c r="E61" s="116"/>
      <c r="F61" s="118"/>
      <c r="G61" s="118"/>
      <c r="H61" s="116"/>
      <c r="I61" s="116"/>
      <c r="J61" s="120"/>
      <c r="K61" s="120"/>
      <c r="L61" s="116"/>
      <c r="M61" s="116"/>
      <c r="N61" s="120"/>
      <c r="O61" s="120"/>
      <c r="Q61" s="31">
        <f t="shared" si="6"/>
        <v>0</v>
      </c>
      <c r="R61" s="31">
        <f t="shared" si="7"/>
        <v>0</v>
      </c>
    </row>
    <row r="62" spans="1:18" ht="12.75">
      <c r="A62" s="115"/>
      <c r="B62" s="116"/>
      <c r="C62" s="117"/>
      <c r="D62" s="118"/>
      <c r="E62" s="118"/>
      <c r="F62" s="118"/>
      <c r="G62" s="118"/>
      <c r="H62" s="116"/>
      <c r="I62" s="116"/>
      <c r="J62" s="120"/>
      <c r="K62" s="120"/>
      <c r="L62" s="116"/>
      <c r="M62" s="116"/>
      <c r="N62" s="120"/>
      <c r="O62" s="120"/>
      <c r="Q62" s="31">
        <f t="shared" si="6"/>
        <v>0</v>
      </c>
      <c r="R62" s="31">
        <f t="shared" si="7"/>
        <v>0</v>
      </c>
    </row>
    <row r="63" spans="1:18" ht="12.75">
      <c r="A63" s="115"/>
      <c r="B63" s="116"/>
      <c r="C63" s="117"/>
      <c r="D63" s="118"/>
      <c r="E63" s="116"/>
      <c r="F63" s="118"/>
      <c r="G63" s="118"/>
      <c r="H63" s="116"/>
      <c r="I63" s="116"/>
      <c r="J63" s="120"/>
      <c r="K63" s="120"/>
      <c r="L63" s="116"/>
      <c r="M63" s="116"/>
      <c r="N63" s="120"/>
      <c r="O63" s="120"/>
      <c r="Q63" s="31">
        <f t="shared" si="6"/>
        <v>0</v>
      </c>
      <c r="R63" s="31">
        <f t="shared" si="7"/>
        <v>0</v>
      </c>
    </row>
    <row r="64" spans="1:18" ht="12.75">
      <c r="A64" s="115"/>
      <c r="B64" s="116"/>
      <c r="C64" s="117"/>
      <c r="D64" s="118"/>
      <c r="E64" s="118"/>
      <c r="F64" s="118"/>
      <c r="G64" s="118"/>
      <c r="H64" s="116"/>
      <c r="I64" s="116"/>
      <c r="J64" s="120"/>
      <c r="K64" s="120"/>
      <c r="L64" s="116"/>
      <c r="M64" s="116"/>
      <c r="N64" s="120"/>
      <c r="O64" s="120"/>
      <c r="Q64" s="31">
        <f t="shared" si="6"/>
        <v>0</v>
      </c>
      <c r="R64" s="31">
        <f t="shared" si="7"/>
        <v>0</v>
      </c>
    </row>
    <row r="65" spans="1:18" ht="12.75">
      <c r="A65" s="115"/>
      <c r="B65" s="116"/>
      <c r="C65" s="117"/>
      <c r="D65" s="118"/>
      <c r="E65" s="116"/>
      <c r="F65" s="118"/>
      <c r="G65" s="118"/>
      <c r="H65" s="116"/>
      <c r="I65" s="116"/>
      <c r="J65" s="120"/>
      <c r="K65" s="120"/>
      <c r="L65" s="116"/>
      <c r="M65" s="116"/>
      <c r="N65" s="120"/>
      <c r="O65" s="120"/>
      <c r="Q65" s="31">
        <f t="shared" si="6"/>
        <v>0</v>
      </c>
      <c r="R65" s="31">
        <f t="shared" si="7"/>
        <v>0</v>
      </c>
    </row>
    <row r="66" spans="1:18" ht="12.75">
      <c r="A66" s="115"/>
      <c r="B66" s="116"/>
      <c r="C66" s="117"/>
      <c r="D66" s="118"/>
      <c r="E66" s="116"/>
      <c r="F66" s="118"/>
      <c r="G66" s="118"/>
      <c r="H66" s="116"/>
      <c r="I66" s="116"/>
      <c r="J66" s="120"/>
      <c r="K66" s="120"/>
      <c r="L66" s="116"/>
      <c r="M66" s="116"/>
      <c r="N66" s="120"/>
      <c r="O66" s="120"/>
      <c r="Q66" s="31">
        <f t="shared" si="6"/>
        <v>0</v>
      </c>
      <c r="R66" s="31">
        <f t="shared" si="7"/>
        <v>0</v>
      </c>
    </row>
    <row r="67" spans="1:18" ht="12.75">
      <c r="A67" s="115"/>
      <c r="B67" s="116"/>
      <c r="C67" s="117"/>
      <c r="D67" s="118"/>
      <c r="E67" s="118"/>
      <c r="F67" s="118"/>
      <c r="G67" s="118"/>
      <c r="H67" s="116"/>
      <c r="I67" s="116"/>
      <c r="J67" s="120"/>
      <c r="K67" s="120"/>
      <c r="L67" s="116"/>
      <c r="M67" s="116"/>
      <c r="N67" s="120"/>
      <c r="O67" s="120"/>
      <c r="Q67" s="31">
        <f t="shared" si="6"/>
        <v>0</v>
      </c>
      <c r="R67" s="31">
        <f t="shared" si="7"/>
        <v>0</v>
      </c>
    </row>
    <row r="68" spans="1:18" ht="12.75">
      <c r="A68" s="115"/>
      <c r="B68" s="116"/>
      <c r="C68" s="117"/>
      <c r="D68" s="118"/>
      <c r="E68" s="118"/>
      <c r="F68" s="118"/>
      <c r="G68" s="118"/>
      <c r="H68" s="116"/>
      <c r="I68" s="116"/>
      <c r="J68" s="120"/>
      <c r="K68" s="120"/>
      <c r="L68" s="116"/>
      <c r="M68" s="116"/>
      <c r="N68" s="120"/>
      <c r="O68" s="120"/>
      <c r="Q68" s="31">
        <f t="shared" si="6"/>
        <v>0</v>
      </c>
      <c r="R68" s="31">
        <f t="shared" si="7"/>
        <v>0</v>
      </c>
    </row>
    <row r="69" spans="1:18" ht="12.75">
      <c r="A69" s="115"/>
      <c r="B69" s="116"/>
      <c r="C69" s="117"/>
      <c r="D69" s="119"/>
      <c r="E69" s="118"/>
      <c r="F69" s="118"/>
      <c r="G69" s="118"/>
      <c r="H69" s="116"/>
      <c r="I69" s="116"/>
      <c r="J69" s="120"/>
      <c r="K69" s="120"/>
      <c r="L69" s="116"/>
      <c r="M69" s="116"/>
      <c r="N69" s="120"/>
      <c r="O69" s="120"/>
      <c r="Q69" s="31">
        <f t="shared" si="6"/>
        <v>0</v>
      </c>
      <c r="R69" s="31">
        <f t="shared" si="7"/>
        <v>0</v>
      </c>
    </row>
    <row r="70" spans="1:18" ht="12.75">
      <c r="A70" s="115"/>
      <c r="B70" s="116"/>
      <c r="C70" s="117"/>
      <c r="D70" s="118"/>
      <c r="E70" s="118"/>
      <c r="F70" s="118"/>
      <c r="G70" s="118"/>
      <c r="H70" s="116"/>
      <c r="I70" s="116"/>
      <c r="J70" s="116"/>
      <c r="K70" s="116"/>
      <c r="L70" s="116"/>
      <c r="M70" s="116"/>
      <c r="N70" s="120"/>
      <c r="O70" s="120"/>
      <c r="Q70" s="31">
        <f t="shared" si="6"/>
        <v>0</v>
      </c>
      <c r="R70" s="31">
        <f t="shared" si="7"/>
        <v>0</v>
      </c>
    </row>
    <row r="71" spans="1:18" ht="12.75">
      <c r="A71" s="115"/>
      <c r="B71" s="116"/>
      <c r="C71" s="122"/>
      <c r="D71" s="118"/>
      <c r="E71" s="118"/>
      <c r="F71" s="118"/>
      <c r="G71" s="118"/>
      <c r="H71" s="116"/>
      <c r="I71" s="116"/>
      <c r="J71" s="116"/>
      <c r="K71" s="116"/>
      <c r="L71" s="116"/>
      <c r="M71" s="116"/>
      <c r="N71" s="116"/>
      <c r="O71" s="116"/>
      <c r="Q71" s="31">
        <f t="shared" si="6"/>
        <v>0</v>
      </c>
      <c r="R71" s="31">
        <f t="shared" si="7"/>
        <v>0</v>
      </c>
    </row>
    <row r="72" spans="1:18" ht="12.75">
      <c r="A72" s="123"/>
      <c r="B72" s="116"/>
      <c r="C72" s="117"/>
      <c r="D72" s="118"/>
      <c r="E72" s="118"/>
      <c r="F72" s="118"/>
      <c r="G72" s="118"/>
      <c r="H72" s="116"/>
      <c r="I72" s="116"/>
      <c r="J72" s="116"/>
      <c r="K72" s="116"/>
      <c r="L72" s="116"/>
      <c r="M72" s="116"/>
      <c r="N72" s="116"/>
      <c r="O72" s="116"/>
      <c r="Q72" s="31">
        <f t="shared" si="6"/>
        <v>0</v>
      </c>
      <c r="R72" s="31">
        <f t="shared" si="7"/>
        <v>0</v>
      </c>
    </row>
    <row r="73" spans="1:18" ht="12.75">
      <c r="A73" s="123"/>
      <c r="B73" s="116"/>
      <c r="C73" s="117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Q73" s="31">
        <f t="shared" si="6"/>
        <v>0</v>
      </c>
      <c r="R73" s="31">
        <f t="shared" si="7"/>
        <v>0</v>
      </c>
    </row>
    <row r="74" spans="1:18" ht="13.5" thickBot="1">
      <c r="A74" s="123"/>
      <c r="B74" s="116"/>
      <c r="C74" s="117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Q74" s="34">
        <f t="shared" si="6"/>
        <v>0</v>
      </c>
      <c r="R74" s="34">
        <f t="shared" si="7"/>
        <v>0</v>
      </c>
    </row>
    <row r="75" spans="1:15" ht="13.5" thickTop="1">
      <c r="A75" s="123"/>
      <c r="B75" s="116"/>
      <c r="C75" s="117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</row>
    <row r="76" spans="1:15" ht="12.75">
      <c r="A76" s="123"/>
      <c r="B76" s="116"/>
      <c r="C76" s="117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</row>
    <row r="77" spans="1:15" ht="12.75">
      <c r="A77" s="116"/>
      <c r="B77" s="116"/>
      <c r="C77" s="117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</row>
    <row r="78" spans="1:15" ht="12.75">
      <c r="A78" s="116"/>
      <c r="B78" s="116"/>
      <c r="C78" s="117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</row>
    <row r="79" spans="1:18" ht="12.75">
      <c r="A79" s="116"/>
      <c r="B79" s="116"/>
      <c r="C79" s="117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Q79" s="35" t="e">
        <f>SUM(Q11:Q74)</f>
        <v>#VALUE!</v>
      </c>
      <c r="R79" s="35" t="e">
        <f>SUM(R11:R74)</f>
        <v>#VALUE!</v>
      </c>
    </row>
    <row r="80" spans="1:15" ht="13.5" customHeight="1">
      <c r="A80" s="135"/>
      <c r="B80" s="135"/>
      <c r="C80" s="135"/>
      <c r="D80" s="135"/>
      <c r="E80" s="135"/>
      <c r="F80" s="135"/>
      <c r="G80" s="135"/>
      <c r="H80" s="135"/>
      <c r="I80" s="135"/>
      <c r="J80" s="136"/>
      <c r="K80" s="136"/>
      <c r="L80" s="135"/>
      <c r="M80" s="135"/>
      <c r="N80" s="135"/>
      <c r="O80" s="135"/>
    </row>
    <row r="81" spans="1:15" ht="12.75">
      <c r="A81" s="135"/>
      <c r="B81" s="135"/>
      <c r="C81" s="135"/>
      <c r="D81" s="135"/>
      <c r="E81" s="135"/>
      <c r="F81" s="135"/>
      <c r="G81" s="135"/>
      <c r="H81" s="137"/>
      <c r="I81" s="137"/>
      <c r="J81" s="135"/>
      <c r="K81" s="135"/>
      <c r="L81" s="137"/>
      <c r="M81" s="137"/>
      <c r="N81" s="135"/>
      <c r="O81" s="135"/>
    </row>
    <row r="82" spans="1:15" ht="12.75">
      <c r="A82" s="135"/>
      <c r="B82" s="135"/>
      <c r="C82" s="135"/>
      <c r="D82" s="135"/>
      <c r="E82" s="135"/>
      <c r="F82" s="135"/>
      <c r="G82" s="135"/>
      <c r="H82" s="137"/>
      <c r="I82" s="137"/>
      <c r="J82" s="135"/>
      <c r="K82" s="135"/>
      <c r="L82" s="137"/>
      <c r="M82" s="137"/>
      <c r="N82" s="135"/>
      <c r="O82" s="135"/>
    </row>
    <row r="83" spans="1:15" ht="15.75">
      <c r="A83" s="138"/>
      <c r="B83" s="135"/>
      <c r="C83" s="135"/>
      <c r="D83" s="135"/>
      <c r="E83" s="135"/>
      <c r="F83" s="135"/>
      <c r="G83" s="135"/>
      <c r="H83" s="139"/>
      <c r="I83" s="140"/>
      <c r="J83" s="141"/>
      <c r="K83" s="141"/>
      <c r="L83" s="139"/>
      <c r="M83" s="139"/>
      <c r="N83" s="141"/>
      <c r="O83" s="136"/>
    </row>
    <row r="84" spans="1:15" ht="13.5" customHeight="1">
      <c r="A84" s="135"/>
      <c r="B84" s="135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</row>
    <row r="85" spans="1:15" ht="15.75">
      <c r="A85" s="124"/>
      <c r="B85" s="125"/>
      <c r="C85" s="125"/>
      <c r="D85" s="116"/>
      <c r="E85" s="116"/>
      <c r="F85" s="116"/>
      <c r="G85" s="116"/>
      <c r="H85" s="126"/>
      <c r="I85" s="127"/>
      <c r="J85" s="126"/>
      <c r="K85" s="127"/>
      <c r="L85" s="128"/>
      <c r="M85" s="124"/>
      <c r="N85" s="125"/>
      <c r="O85" s="125"/>
    </row>
    <row r="86" spans="1:15" ht="15.75">
      <c r="A86" s="129"/>
      <c r="B86" s="125"/>
      <c r="C86" s="125"/>
      <c r="D86" s="116"/>
      <c r="E86" s="116"/>
      <c r="F86" s="116"/>
      <c r="G86" s="116"/>
      <c r="H86" s="125"/>
      <c r="I86" s="130"/>
      <c r="J86" s="116"/>
      <c r="K86" s="131"/>
      <c r="L86" s="131"/>
      <c r="M86" s="131"/>
      <c r="N86" s="131"/>
      <c r="O86" s="125"/>
    </row>
    <row r="87" spans="1:15" ht="15.75">
      <c r="A87" s="129"/>
      <c r="B87" s="125"/>
      <c r="C87" s="125"/>
      <c r="D87" s="116"/>
      <c r="E87" s="116"/>
      <c r="F87" s="116"/>
      <c r="G87" s="116"/>
      <c r="H87" s="125"/>
      <c r="I87" s="130"/>
      <c r="J87" s="116"/>
      <c r="K87" s="131"/>
      <c r="L87" s="132"/>
      <c r="M87" s="131"/>
      <c r="N87" s="131"/>
      <c r="O87" s="131"/>
    </row>
    <row r="88" spans="1:15" ht="15.75">
      <c r="A88" s="129"/>
      <c r="B88" s="133"/>
      <c r="C88" s="133"/>
      <c r="D88" s="116"/>
      <c r="E88" s="116"/>
      <c r="F88" s="116"/>
      <c r="G88" s="116"/>
      <c r="H88" s="125"/>
      <c r="I88" s="130"/>
      <c r="J88" s="116"/>
      <c r="K88" s="131"/>
      <c r="L88" s="134"/>
      <c r="M88" s="131"/>
      <c r="N88" s="131"/>
      <c r="O88" s="133"/>
    </row>
    <row r="89" spans="1:15" ht="12.75">
      <c r="A89" s="116"/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</row>
    <row r="90" spans="1:15" ht="12.75">
      <c r="A90" s="116"/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</row>
    <row r="91" spans="1:15" ht="12.75">
      <c r="A91" s="116"/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</row>
    <row r="100" ht="30.75">
      <c r="AI100" s="2"/>
    </row>
    <row r="101" ht="15.75">
      <c r="AD101" s="3"/>
    </row>
  </sheetData>
  <printOptions horizontalCentered="1" verticalCentered="1"/>
  <pageMargins left="0.25" right="0.25" top="0.5" bottom="0.5" header="0.5" footer="0.5"/>
  <pageSetup horizontalDpi="300" verticalDpi="3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I51"/>
  <sheetViews>
    <sheetView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3.7109375" style="0" customWidth="1"/>
    <col min="7" max="7" width="20.7109375" style="0" customWidth="1"/>
    <col min="8" max="8" width="11.140625" style="0" customWidth="1"/>
    <col min="9" max="9" width="12.7109375" style="0" customWidth="1"/>
    <col min="13" max="13" width="10.28125" style="0" customWidth="1"/>
    <col min="17" max="18" width="10.7109375" style="0" customWidth="1"/>
  </cols>
  <sheetData>
    <row r="2" spans="2:9" ht="30.75">
      <c r="B2" s="1" t="s">
        <v>39</v>
      </c>
      <c r="C2" s="1"/>
      <c r="I2" s="2"/>
    </row>
    <row r="3" spans="2:14" ht="18">
      <c r="B3" s="3"/>
      <c r="C3" s="3"/>
      <c r="H3" s="104"/>
      <c r="I3" s="104"/>
      <c r="J3" s="104"/>
      <c r="K3" s="104"/>
      <c r="L3" s="104"/>
      <c r="M3" s="104"/>
      <c r="N3" s="105"/>
    </row>
    <row r="4" spans="1:11" ht="19.5">
      <c r="A4" s="4" t="s">
        <v>37</v>
      </c>
      <c r="B4" s="3"/>
      <c r="C4" s="3"/>
      <c r="E4" s="104"/>
      <c r="F4" s="104"/>
      <c r="G4" s="104"/>
      <c r="H4" s="104" t="s">
        <v>1</v>
      </c>
      <c r="I4" s="104"/>
      <c r="J4" s="104"/>
      <c r="K4" s="105"/>
    </row>
    <row r="5" spans="1:8" ht="16.5" thickBot="1">
      <c r="A5" s="3"/>
      <c r="B5" s="3"/>
      <c r="C5" s="3"/>
      <c r="D5" s="5"/>
      <c r="E5" s="5"/>
      <c r="F5" s="5"/>
      <c r="G5" s="5"/>
      <c r="H5" s="3"/>
    </row>
    <row r="6" spans="1:15" ht="15.75">
      <c r="A6" s="6"/>
      <c r="B6" s="7"/>
      <c r="C6" s="7"/>
      <c r="D6" s="8"/>
      <c r="E6" s="8"/>
      <c r="F6" s="8"/>
      <c r="G6" s="8"/>
      <c r="H6" s="9"/>
      <c r="I6" s="10" t="s">
        <v>2</v>
      </c>
      <c r="J6" s="11"/>
      <c r="K6" s="12"/>
      <c r="L6" s="9"/>
      <c r="M6" s="10" t="s">
        <v>3</v>
      </c>
      <c r="N6" s="11"/>
      <c r="O6" s="13"/>
    </row>
    <row r="7" spans="1:15" ht="45">
      <c r="A7" s="14" t="s">
        <v>4</v>
      </c>
      <c r="B7" s="15" t="s">
        <v>5</v>
      </c>
      <c r="C7" s="97" t="s">
        <v>6</v>
      </c>
      <c r="D7" s="15" t="s">
        <v>7</v>
      </c>
      <c r="E7" s="15" t="s">
        <v>8</v>
      </c>
      <c r="F7" s="15" t="s">
        <v>9</v>
      </c>
      <c r="G7" s="15" t="s">
        <v>10</v>
      </c>
      <c r="H7" s="72" t="s">
        <v>11</v>
      </c>
      <c r="I7" s="73" t="s">
        <v>12</v>
      </c>
      <c r="J7" s="73" t="s">
        <v>12</v>
      </c>
      <c r="K7" s="73"/>
      <c r="L7" s="72" t="s">
        <v>11</v>
      </c>
      <c r="M7" s="73" t="s">
        <v>12</v>
      </c>
      <c r="N7" s="73" t="s">
        <v>12</v>
      </c>
      <c r="O7" s="76"/>
    </row>
    <row r="8" spans="1:15" ht="15.75">
      <c r="A8" s="14" t="s">
        <v>14</v>
      </c>
      <c r="B8" s="15" t="s">
        <v>15</v>
      </c>
      <c r="C8" s="15"/>
      <c r="D8" s="15" t="s">
        <v>16</v>
      </c>
      <c r="E8" s="15" t="s">
        <v>16</v>
      </c>
      <c r="F8" s="15" t="s">
        <v>17</v>
      </c>
      <c r="G8" s="15" t="s">
        <v>18</v>
      </c>
      <c r="H8" s="72" t="s">
        <v>19</v>
      </c>
      <c r="I8" s="73" t="s">
        <v>20</v>
      </c>
      <c r="J8" s="73" t="s">
        <v>19</v>
      </c>
      <c r="K8" s="73"/>
      <c r="L8" s="72" t="s">
        <v>19</v>
      </c>
      <c r="M8" s="73" t="s">
        <v>20</v>
      </c>
      <c r="N8" s="73" t="s">
        <v>19</v>
      </c>
      <c r="O8" s="76"/>
    </row>
    <row r="9" spans="1:18" ht="15.75">
      <c r="A9" s="18"/>
      <c r="B9" s="19"/>
      <c r="C9" s="19"/>
      <c r="D9" s="19"/>
      <c r="E9" s="19"/>
      <c r="F9" s="19"/>
      <c r="G9" s="19"/>
      <c r="H9" s="75"/>
      <c r="I9" s="74" t="s">
        <v>22</v>
      </c>
      <c r="J9" s="74" t="s">
        <v>20</v>
      </c>
      <c r="K9" s="74"/>
      <c r="L9" s="75"/>
      <c r="M9" s="74" t="s">
        <v>22</v>
      </c>
      <c r="N9" s="74" t="s">
        <v>20</v>
      </c>
      <c r="O9" s="77"/>
      <c r="Q9" s="21" t="s">
        <v>23</v>
      </c>
      <c r="R9" s="21" t="s">
        <v>24</v>
      </c>
    </row>
    <row r="10" spans="1:15" ht="3.75" customHeight="1">
      <c r="A10" s="22"/>
      <c r="B10" s="23"/>
      <c r="C10" s="23"/>
      <c r="D10" s="23"/>
      <c r="E10" s="23"/>
      <c r="F10" s="23"/>
      <c r="G10" s="23"/>
      <c r="H10" s="22"/>
      <c r="I10" s="23"/>
      <c r="J10" s="23"/>
      <c r="K10" s="23"/>
      <c r="L10" s="22"/>
      <c r="M10" s="23"/>
      <c r="N10" s="23"/>
      <c r="O10" s="24"/>
    </row>
    <row r="11" spans="1:18" ht="13.5" thickBot="1">
      <c r="A11" s="321">
        <v>39455</v>
      </c>
      <c r="B11" s="322" t="s">
        <v>50</v>
      </c>
      <c r="C11" s="343"/>
      <c r="D11" s="324"/>
      <c r="E11" s="324"/>
      <c r="F11" s="324">
        <v>2</v>
      </c>
      <c r="G11" s="324" t="s">
        <v>51</v>
      </c>
      <c r="H11" s="344">
        <v>21300</v>
      </c>
      <c r="I11" s="327">
        <v>1179041.08</v>
      </c>
      <c r="J11" s="328">
        <v>55.35</v>
      </c>
      <c r="K11" s="328"/>
      <c r="L11" s="345"/>
      <c r="M11" s="346"/>
      <c r="N11" s="346"/>
      <c r="O11" s="347"/>
      <c r="Q11" s="31">
        <f aca="true" t="shared" si="0" ref="Q11:Q26">H11*K11</f>
        <v>0</v>
      </c>
      <c r="R11" s="31">
        <f aca="true" t="shared" si="1" ref="R11:R26">L11*O11</f>
        <v>0</v>
      </c>
    </row>
    <row r="12" spans="1:18" ht="13.5" thickBot="1">
      <c r="A12" s="357">
        <v>39490</v>
      </c>
      <c r="B12" s="358" t="s">
        <v>58</v>
      </c>
      <c r="C12" s="359"/>
      <c r="D12" s="360"/>
      <c r="E12" s="360"/>
      <c r="F12" s="360">
        <v>2</v>
      </c>
      <c r="G12" s="360" t="s">
        <v>59</v>
      </c>
      <c r="H12" s="361"/>
      <c r="I12" s="362"/>
      <c r="J12" s="363"/>
      <c r="K12" s="363"/>
      <c r="L12" s="364">
        <v>5842</v>
      </c>
      <c r="M12" s="365">
        <v>870719.58</v>
      </c>
      <c r="N12" s="365">
        <v>149.06</v>
      </c>
      <c r="O12" s="366"/>
      <c r="Q12" s="31">
        <f t="shared" si="0"/>
        <v>0</v>
      </c>
      <c r="R12" s="31">
        <f t="shared" si="1"/>
        <v>0</v>
      </c>
    </row>
    <row r="13" spans="1:18" ht="12.75">
      <c r="A13" s="113">
        <v>39546</v>
      </c>
      <c r="B13" s="92" t="s">
        <v>77</v>
      </c>
      <c r="C13" s="106"/>
      <c r="D13" s="93" t="s">
        <v>78</v>
      </c>
      <c r="E13" s="93"/>
      <c r="F13" s="93">
        <v>1</v>
      </c>
      <c r="G13" s="93" t="s">
        <v>79</v>
      </c>
      <c r="H13" s="94"/>
      <c r="I13" s="114"/>
      <c r="J13" s="90"/>
      <c r="K13" s="90"/>
      <c r="L13" s="89">
        <v>5120</v>
      </c>
      <c r="M13" s="224">
        <v>863456.04</v>
      </c>
      <c r="N13" s="87">
        <v>168.66</v>
      </c>
      <c r="O13" s="96"/>
      <c r="Q13" s="31">
        <f t="shared" si="0"/>
        <v>0</v>
      </c>
      <c r="R13" s="31">
        <f t="shared" si="1"/>
        <v>0</v>
      </c>
    </row>
    <row r="14" spans="1:18" ht="12.75">
      <c r="A14" s="244">
        <v>39546</v>
      </c>
      <c r="B14" s="245" t="s">
        <v>82</v>
      </c>
      <c r="C14" s="286"/>
      <c r="D14" s="247" t="s">
        <v>83</v>
      </c>
      <c r="E14" s="247" t="s">
        <v>84</v>
      </c>
      <c r="F14" s="247">
        <v>3</v>
      </c>
      <c r="G14" s="283" t="s">
        <v>85</v>
      </c>
      <c r="H14" s="281"/>
      <c r="I14" s="266"/>
      <c r="J14" s="251"/>
      <c r="K14" s="251"/>
      <c r="L14" s="287">
        <v>5977</v>
      </c>
      <c r="M14" s="302">
        <v>711198.11</v>
      </c>
      <c r="N14" s="251">
        <v>118.98</v>
      </c>
      <c r="O14" s="253"/>
      <c r="Q14" s="31">
        <f t="shared" si="0"/>
        <v>0</v>
      </c>
      <c r="R14" s="31">
        <f t="shared" si="1"/>
        <v>0</v>
      </c>
    </row>
    <row r="15" spans="1:18" ht="13.5" thickBot="1">
      <c r="A15" s="332">
        <v>39546</v>
      </c>
      <c r="B15" s="333" t="s">
        <v>86</v>
      </c>
      <c r="C15" s="382"/>
      <c r="D15" s="335" t="s">
        <v>78</v>
      </c>
      <c r="E15" s="335" t="s">
        <v>87</v>
      </c>
      <c r="F15" s="335">
        <v>2</v>
      </c>
      <c r="G15" s="335" t="s">
        <v>88</v>
      </c>
      <c r="H15" s="383"/>
      <c r="I15" s="342"/>
      <c r="J15" s="339"/>
      <c r="K15" s="339"/>
      <c r="L15" s="384">
        <v>4075</v>
      </c>
      <c r="M15" s="352">
        <v>460553.72</v>
      </c>
      <c r="N15" s="352">
        <v>113.03</v>
      </c>
      <c r="O15" s="354"/>
      <c r="Q15" s="31">
        <f t="shared" si="0"/>
        <v>0</v>
      </c>
      <c r="R15" s="31">
        <f t="shared" si="1"/>
        <v>0</v>
      </c>
    </row>
    <row r="16" spans="1:18" ht="13.5" thickBot="1">
      <c r="A16" s="357">
        <v>39609</v>
      </c>
      <c r="B16" s="358" t="s">
        <v>136</v>
      </c>
      <c r="C16" s="359"/>
      <c r="D16" s="360"/>
      <c r="E16" s="360"/>
      <c r="F16" s="360">
        <v>1</v>
      </c>
      <c r="G16" s="360" t="s">
        <v>137</v>
      </c>
      <c r="H16" s="361">
        <v>2087</v>
      </c>
      <c r="I16" s="362">
        <v>149893.58</v>
      </c>
      <c r="J16" s="363">
        <v>71.83</v>
      </c>
      <c r="K16" s="363"/>
      <c r="L16" s="364"/>
      <c r="M16" s="365"/>
      <c r="N16" s="365"/>
      <c r="O16" s="366"/>
      <c r="Q16" s="31">
        <f t="shared" si="0"/>
        <v>0</v>
      </c>
      <c r="R16" s="31">
        <f t="shared" si="1"/>
        <v>0</v>
      </c>
    </row>
    <row r="17" spans="1:18" ht="13.5" thickBot="1">
      <c r="A17" s="357">
        <v>39763</v>
      </c>
      <c r="B17" s="358" t="s">
        <v>77</v>
      </c>
      <c r="C17" s="359"/>
      <c r="D17" s="360" t="s">
        <v>78</v>
      </c>
      <c r="E17" s="360"/>
      <c r="F17" s="360">
        <v>1</v>
      </c>
      <c r="G17" s="360" t="s">
        <v>79</v>
      </c>
      <c r="H17" s="364"/>
      <c r="I17" s="371"/>
      <c r="J17" s="365"/>
      <c r="K17" s="365"/>
      <c r="L17" s="361">
        <v>5117</v>
      </c>
      <c r="M17" s="409">
        <v>538991.63</v>
      </c>
      <c r="N17" s="363">
        <v>105.33</v>
      </c>
      <c r="O17" s="401"/>
      <c r="Q17" s="31">
        <f t="shared" si="0"/>
        <v>0</v>
      </c>
      <c r="R17" s="31">
        <f t="shared" si="1"/>
        <v>0</v>
      </c>
    </row>
    <row r="18" spans="1:18" ht="12.75">
      <c r="A18" s="25"/>
      <c r="B18" s="26"/>
      <c r="C18" s="98"/>
      <c r="D18" s="20"/>
      <c r="E18" s="20"/>
      <c r="F18" s="20"/>
      <c r="G18" s="20"/>
      <c r="H18" s="18"/>
      <c r="I18" s="153"/>
      <c r="J18" s="19"/>
      <c r="K18" s="19"/>
      <c r="L18" s="27"/>
      <c r="M18" s="28"/>
      <c r="N18" s="29"/>
      <c r="O18" s="33"/>
      <c r="Q18" s="31">
        <f t="shared" si="0"/>
        <v>0</v>
      </c>
      <c r="R18" s="31">
        <f t="shared" si="1"/>
        <v>0</v>
      </c>
    </row>
    <row r="19" spans="1:18" ht="12.75">
      <c r="A19" s="25"/>
      <c r="B19" s="26"/>
      <c r="C19" s="98"/>
      <c r="D19" s="20"/>
      <c r="E19" s="20"/>
      <c r="F19" s="20"/>
      <c r="G19" s="20"/>
      <c r="H19" s="27"/>
      <c r="I19" s="152"/>
      <c r="J19" s="29"/>
      <c r="K19" s="29"/>
      <c r="L19" s="18"/>
      <c r="M19" s="19"/>
      <c r="N19" s="19"/>
      <c r="O19" s="30"/>
      <c r="Q19" s="31">
        <f t="shared" si="0"/>
        <v>0</v>
      </c>
      <c r="R19" s="31">
        <f t="shared" si="1"/>
        <v>0</v>
      </c>
    </row>
    <row r="20" spans="1:18" ht="12.75">
      <c r="A20" s="91"/>
      <c r="B20" s="92"/>
      <c r="C20" s="106"/>
      <c r="D20" s="93"/>
      <c r="E20" s="93"/>
      <c r="F20" s="93"/>
      <c r="G20" s="93"/>
      <c r="H20" s="94"/>
      <c r="I20" s="114"/>
      <c r="J20" s="90"/>
      <c r="K20" s="90"/>
      <c r="L20" s="89"/>
      <c r="M20" s="87"/>
      <c r="N20" s="87"/>
      <c r="O20" s="96"/>
      <c r="Q20" s="31">
        <f t="shared" si="0"/>
        <v>0</v>
      </c>
      <c r="R20" s="31">
        <f t="shared" si="1"/>
        <v>0</v>
      </c>
    </row>
    <row r="21" spans="1:18" ht="12.75">
      <c r="A21" s="25"/>
      <c r="B21" s="26"/>
      <c r="C21" s="98"/>
      <c r="D21" s="20"/>
      <c r="E21" s="20"/>
      <c r="F21" s="20"/>
      <c r="G21" s="20"/>
      <c r="H21" s="18"/>
      <c r="I21" s="153"/>
      <c r="J21" s="19"/>
      <c r="K21" s="19"/>
      <c r="L21" s="27"/>
      <c r="M21" s="28"/>
      <c r="N21" s="29"/>
      <c r="O21" s="33"/>
      <c r="Q21" s="31">
        <f t="shared" si="0"/>
        <v>0</v>
      </c>
      <c r="R21" s="31">
        <f t="shared" si="1"/>
        <v>0</v>
      </c>
    </row>
    <row r="22" spans="1:18" ht="12.75">
      <c r="A22" s="25"/>
      <c r="B22" s="100"/>
      <c r="C22" s="101"/>
      <c r="D22" s="20"/>
      <c r="E22" s="20"/>
      <c r="F22" s="20"/>
      <c r="G22" s="20"/>
      <c r="H22" s="27"/>
      <c r="I22" s="152"/>
      <c r="J22" s="29"/>
      <c r="K22" s="29"/>
      <c r="L22" s="18"/>
      <c r="M22" s="19"/>
      <c r="N22" s="19"/>
      <c r="O22" s="30"/>
      <c r="Q22" s="31">
        <f t="shared" si="0"/>
        <v>0</v>
      </c>
      <c r="R22" s="31">
        <f t="shared" si="1"/>
        <v>0</v>
      </c>
    </row>
    <row r="23" spans="1:18" ht="12.75">
      <c r="A23" s="25"/>
      <c r="B23" s="26"/>
      <c r="C23" s="98"/>
      <c r="D23" s="20"/>
      <c r="E23" s="20"/>
      <c r="F23" s="20"/>
      <c r="G23" s="20"/>
      <c r="H23" s="18"/>
      <c r="I23" s="153"/>
      <c r="J23" s="19"/>
      <c r="K23" s="19"/>
      <c r="L23" s="27"/>
      <c r="M23" s="28"/>
      <c r="N23" s="29"/>
      <c r="O23" s="33"/>
      <c r="Q23" s="31">
        <f t="shared" si="0"/>
        <v>0</v>
      </c>
      <c r="R23" s="31">
        <f t="shared" si="1"/>
        <v>0</v>
      </c>
    </row>
    <row r="24" spans="1:18" ht="12.75">
      <c r="A24" s="25"/>
      <c r="B24" s="26"/>
      <c r="C24" s="98"/>
      <c r="D24" s="20"/>
      <c r="E24" s="20"/>
      <c r="F24" s="20"/>
      <c r="G24" s="20"/>
      <c r="H24" s="27"/>
      <c r="I24" s="152"/>
      <c r="J24" s="29"/>
      <c r="K24" s="29"/>
      <c r="L24" s="18"/>
      <c r="M24" s="19"/>
      <c r="N24" s="19"/>
      <c r="O24" s="33"/>
      <c r="Q24" s="31">
        <f t="shared" si="0"/>
        <v>0</v>
      </c>
      <c r="R24" s="31">
        <f t="shared" si="1"/>
        <v>0</v>
      </c>
    </row>
    <row r="25" spans="1:18" ht="12.75">
      <c r="A25" s="25"/>
      <c r="B25" s="26"/>
      <c r="C25" s="98"/>
      <c r="D25" s="20"/>
      <c r="E25" s="20"/>
      <c r="F25" s="20"/>
      <c r="G25" s="20"/>
      <c r="H25" s="27"/>
      <c r="I25" s="28"/>
      <c r="J25" s="29"/>
      <c r="K25" s="29"/>
      <c r="L25" s="18"/>
      <c r="M25" s="19"/>
      <c r="N25" s="29"/>
      <c r="O25" s="33"/>
      <c r="Q25" s="31">
        <f t="shared" si="0"/>
        <v>0</v>
      </c>
      <c r="R25" s="31">
        <f t="shared" si="1"/>
        <v>0</v>
      </c>
    </row>
    <row r="26" spans="1:18" ht="12.75">
      <c r="A26" s="84"/>
      <c r="B26" s="19"/>
      <c r="C26" s="99"/>
      <c r="D26" s="83"/>
      <c r="E26" s="83"/>
      <c r="F26" s="83"/>
      <c r="G26" s="83"/>
      <c r="H26" s="18"/>
      <c r="I26" s="19"/>
      <c r="J26" s="29"/>
      <c r="K26" s="29"/>
      <c r="L26" s="18"/>
      <c r="M26" s="19"/>
      <c r="N26" s="103"/>
      <c r="O26" s="30"/>
      <c r="Q26" s="31">
        <f t="shared" si="0"/>
        <v>0</v>
      </c>
      <c r="R26" s="31">
        <f t="shared" si="1"/>
        <v>0</v>
      </c>
    </row>
    <row r="27" spans="1:15" ht="12.75">
      <c r="A27" s="18"/>
      <c r="B27" s="19"/>
      <c r="C27" s="99"/>
      <c r="D27" s="19"/>
      <c r="E27" s="19"/>
      <c r="F27" s="19"/>
      <c r="G27" s="19"/>
      <c r="H27" s="18"/>
      <c r="I27" s="19"/>
      <c r="J27" s="19"/>
      <c r="K27" s="19"/>
      <c r="L27" s="18"/>
      <c r="M27" s="19"/>
      <c r="N27" s="19"/>
      <c r="O27" s="30"/>
    </row>
    <row r="28" spans="1:15" ht="12.75">
      <c r="A28" s="18"/>
      <c r="B28" s="19"/>
      <c r="C28" s="99"/>
      <c r="D28" s="19"/>
      <c r="E28" s="19"/>
      <c r="F28" s="19"/>
      <c r="G28" s="19"/>
      <c r="H28" s="18"/>
      <c r="I28" s="19"/>
      <c r="J28" s="19"/>
      <c r="K28" s="19"/>
      <c r="L28" s="18"/>
      <c r="M28" s="19"/>
      <c r="N28" s="19"/>
      <c r="O28" s="30"/>
    </row>
    <row r="29" spans="1:18" ht="12.75">
      <c r="A29" s="18"/>
      <c r="B29" s="19"/>
      <c r="C29" s="99"/>
      <c r="D29" s="19"/>
      <c r="E29" s="19"/>
      <c r="F29" s="19"/>
      <c r="G29" s="19"/>
      <c r="H29" s="18"/>
      <c r="I29" s="19"/>
      <c r="J29" s="19"/>
      <c r="K29" s="19"/>
      <c r="L29" s="18"/>
      <c r="M29" s="19"/>
      <c r="N29" s="19"/>
      <c r="O29" s="30"/>
      <c r="Q29" s="35">
        <f>SUM(Q11:Q26)</f>
        <v>0</v>
      </c>
      <c r="R29" s="35">
        <f>SUM(R11:R26)</f>
        <v>0</v>
      </c>
    </row>
    <row r="30" spans="1:15" ht="3.75" customHeight="1">
      <c r="A30" s="22"/>
      <c r="B30" s="23"/>
      <c r="C30" s="23"/>
      <c r="D30" s="23"/>
      <c r="E30" s="23"/>
      <c r="F30" s="23"/>
      <c r="G30" s="23"/>
      <c r="H30" s="22"/>
      <c r="I30" s="36"/>
      <c r="J30" s="37"/>
      <c r="K30" s="37"/>
      <c r="L30" s="22"/>
      <c r="M30" s="36"/>
      <c r="N30" s="36"/>
      <c r="O30" s="38"/>
    </row>
    <row r="31" spans="1:15" ht="12.75">
      <c r="A31" s="39"/>
      <c r="B31" s="8"/>
      <c r="C31" s="8"/>
      <c r="D31" s="8"/>
      <c r="E31" s="8"/>
      <c r="F31" s="8"/>
      <c r="G31" s="8"/>
      <c r="H31" s="16" t="s">
        <v>12</v>
      </c>
      <c r="I31" s="17" t="s">
        <v>12</v>
      </c>
      <c r="J31" s="8"/>
      <c r="L31" s="16" t="s">
        <v>12</v>
      </c>
      <c r="M31" s="17" t="s">
        <v>12</v>
      </c>
      <c r="N31" s="8"/>
      <c r="O31" s="40"/>
    </row>
    <row r="32" spans="1:15" ht="12.75">
      <c r="A32" s="39"/>
      <c r="B32" s="8"/>
      <c r="C32" s="8"/>
      <c r="D32" s="8"/>
      <c r="E32" s="8"/>
      <c r="F32" s="8"/>
      <c r="G32" s="8"/>
      <c r="H32" s="41" t="s">
        <v>11</v>
      </c>
      <c r="I32" s="20" t="s">
        <v>20</v>
      </c>
      <c r="J32" s="8"/>
      <c r="L32" s="41" t="s">
        <v>11</v>
      </c>
      <c r="M32" s="20" t="s">
        <v>20</v>
      </c>
      <c r="N32" s="8"/>
      <c r="O32" s="40"/>
    </row>
    <row r="33" spans="1:15" ht="15.75">
      <c r="A33" s="42"/>
      <c r="B33" s="19"/>
      <c r="C33" s="19"/>
      <c r="D33" s="19"/>
      <c r="E33" s="19"/>
      <c r="F33" s="19"/>
      <c r="G33" s="19"/>
      <c r="H33" s="219">
        <f>SUM(H11:H29)</f>
        <v>23387</v>
      </c>
      <c r="I33" s="220">
        <f>SUM(I11:I29)</f>
        <v>1328934.6600000001</v>
      </c>
      <c r="J33" s="187"/>
      <c r="K33" s="191"/>
      <c r="L33" s="219">
        <f>SUM(L11:L29)</f>
        <v>26131</v>
      </c>
      <c r="M33" s="220">
        <f>SUM(M11:M29)</f>
        <v>3444919.08</v>
      </c>
      <c r="N33" s="43"/>
      <c r="O33" s="44"/>
    </row>
    <row r="34" spans="1:15" ht="6" customHeight="1" thickBot="1">
      <c r="A34" s="45"/>
      <c r="B34" s="46"/>
      <c r="C34" s="46"/>
      <c r="D34" s="47"/>
      <c r="E34" s="47"/>
      <c r="F34" s="47"/>
      <c r="G34" s="47"/>
      <c r="H34" s="192"/>
      <c r="I34" s="193"/>
      <c r="J34" s="193"/>
      <c r="K34" s="193"/>
      <c r="L34" s="192"/>
      <c r="M34" s="193"/>
      <c r="N34" s="46"/>
      <c r="O34" s="48"/>
    </row>
    <row r="35" spans="1:15" ht="16.5" thickBot="1">
      <c r="A35" s="49" t="s">
        <v>25</v>
      </c>
      <c r="B35" s="50"/>
      <c r="C35" s="50"/>
      <c r="D35" s="51"/>
      <c r="E35" s="51"/>
      <c r="F35" s="51"/>
      <c r="G35" s="51"/>
      <c r="H35" s="78" t="s">
        <v>26</v>
      </c>
      <c r="I35" s="79"/>
      <c r="J35" s="80" t="s">
        <v>35</v>
      </c>
      <c r="K35" s="81"/>
      <c r="L35" s="82"/>
      <c r="M35" s="52"/>
      <c r="N35" s="50"/>
      <c r="O35" s="53"/>
    </row>
    <row r="36" spans="1:15" ht="16.5" thickTop="1">
      <c r="A36" s="54" t="s">
        <v>29</v>
      </c>
      <c r="B36" s="55"/>
      <c r="C36" s="55"/>
      <c r="D36" s="56"/>
      <c r="E36" s="56"/>
      <c r="F36" s="56"/>
      <c r="G36" s="56"/>
      <c r="H36" s="57"/>
      <c r="I36" s="58">
        <f>COUNTA(H11:H29)</f>
        <v>2</v>
      </c>
      <c r="J36" s="19"/>
      <c r="K36" s="155">
        <f>I33/H33</f>
        <v>56.82364818061317</v>
      </c>
      <c r="L36" s="59"/>
      <c r="M36" s="60"/>
      <c r="N36" s="155"/>
      <c r="O36" s="61"/>
    </row>
    <row r="37" spans="1:15" ht="15.75">
      <c r="A37" s="54" t="s">
        <v>30</v>
      </c>
      <c r="B37" s="55"/>
      <c r="C37" s="55"/>
      <c r="D37" s="56"/>
      <c r="E37" s="56"/>
      <c r="F37" s="56"/>
      <c r="G37" s="56"/>
      <c r="H37" s="57"/>
      <c r="I37" s="58">
        <f>COUNTA(L11:L29)</f>
        <v>5</v>
      </c>
      <c r="J37" s="19"/>
      <c r="K37" s="59">
        <f>M33/L33</f>
        <v>131.83265393593817</v>
      </c>
      <c r="L37" s="62"/>
      <c r="M37" s="60"/>
      <c r="N37" s="59"/>
      <c r="O37" s="63"/>
    </row>
    <row r="38" spans="1:15" ht="16.5" thickBot="1">
      <c r="A38" s="64" t="s">
        <v>31</v>
      </c>
      <c r="B38" s="65"/>
      <c r="C38" s="65"/>
      <c r="D38" s="5"/>
      <c r="E38" s="5"/>
      <c r="F38" s="5"/>
      <c r="G38" s="5"/>
      <c r="H38" s="66"/>
      <c r="I38" s="67">
        <f>SUM(I36:I37)</f>
        <v>7</v>
      </c>
      <c r="J38" s="32"/>
      <c r="K38" s="156">
        <f>(I33+M33)/(H33+L33)</f>
        <v>96.40643281231068</v>
      </c>
      <c r="L38" s="69"/>
      <c r="M38" s="70"/>
      <c r="N38" s="156"/>
      <c r="O38" s="71"/>
    </row>
    <row r="50" ht="30.75">
      <c r="AI50" s="2"/>
    </row>
    <row r="51" ht="15.75">
      <c r="AD51" s="3"/>
    </row>
  </sheetData>
  <printOptions horizontalCentered="1" verticalCentered="1"/>
  <pageMargins left="0.25" right="0.25" top="0.5" bottom="0.5" header="0.5" footer="0.5"/>
  <pageSetup horizontalDpi="300" verticalDpi="3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I51"/>
  <sheetViews>
    <sheetView workbookViewId="0" topLeftCell="A1">
      <pane ySplit="10" topLeftCell="BM11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3.7109375" style="0" customWidth="1"/>
    <col min="7" max="7" width="20.7109375" style="0" customWidth="1"/>
    <col min="9" max="9" width="10.7109375" style="0" customWidth="1"/>
    <col min="17" max="18" width="10.7109375" style="0" customWidth="1"/>
  </cols>
  <sheetData>
    <row r="2" spans="2:9" ht="30.75">
      <c r="B2" s="1" t="s">
        <v>39</v>
      </c>
      <c r="C2" s="1"/>
      <c r="I2" s="2"/>
    </row>
    <row r="3" spans="2:14" ht="18">
      <c r="B3" s="3"/>
      <c r="C3" s="3"/>
      <c r="H3" s="104"/>
      <c r="I3" s="104"/>
      <c r="J3" s="104"/>
      <c r="K3" s="104"/>
      <c r="L3" s="104"/>
      <c r="M3" s="104"/>
      <c r="N3" s="105"/>
    </row>
    <row r="4" spans="1:11" ht="19.5">
      <c r="A4" s="4" t="s">
        <v>38</v>
      </c>
      <c r="B4" s="3"/>
      <c r="C4" s="3"/>
      <c r="E4" s="104" t="s">
        <v>1</v>
      </c>
      <c r="F4" s="104"/>
      <c r="G4" s="104"/>
      <c r="H4" s="104"/>
      <c r="I4" s="104"/>
      <c r="J4" s="104"/>
      <c r="K4" s="105"/>
    </row>
    <row r="5" spans="1:8" ht="16.5" thickBot="1">
      <c r="A5" s="3"/>
      <c r="B5" s="3"/>
      <c r="C5" s="3"/>
      <c r="D5" s="5"/>
      <c r="E5" s="5"/>
      <c r="F5" s="5"/>
      <c r="G5" s="5"/>
      <c r="H5" s="3"/>
    </row>
    <row r="6" spans="1:15" ht="15.75">
      <c r="A6" s="6"/>
      <c r="B6" s="7"/>
      <c r="C6" s="7"/>
      <c r="D6" s="8"/>
      <c r="E6" s="8"/>
      <c r="F6" s="8"/>
      <c r="G6" s="8"/>
      <c r="H6" s="9"/>
      <c r="I6" s="10" t="s">
        <v>2</v>
      </c>
      <c r="J6" s="11"/>
      <c r="K6" s="12"/>
      <c r="L6" s="9"/>
      <c r="M6" s="10" t="s">
        <v>3</v>
      </c>
      <c r="N6" s="11"/>
      <c r="O6" s="13"/>
    </row>
    <row r="7" spans="1:15" ht="45">
      <c r="A7" s="14" t="s">
        <v>4</v>
      </c>
      <c r="B7" s="15" t="s">
        <v>5</v>
      </c>
      <c r="C7" s="97" t="s">
        <v>6</v>
      </c>
      <c r="D7" s="15" t="s">
        <v>7</v>
      </c>
      <c r="E7" s="15" t="s">
        <v>8</v>
      </c>
      <c r="F7" s="15" t="s">
        <v>9</v>
      </c>
      <c r="G7" s="15" t="s">
        <v>10</v>
      </c>
      <c r="H7" s="72" t="s">
        <v>11</v>
      </c>
      <c r="I7" s="73" t="s">
        <v>12</v>
      </c>
      <c r="J7" s="73" t="s">
        <v>12</v>
      </c>
      <c r="K7" s="73"/>
      <c r="L7" s="72" t="s">
        <v>11</v>
      </c>
      <c r="M7" s="73" t="s">
        <v>12</v>
      </c>
      <c r="N7" s="73" t="s">
        <v>12</v>
      </c>
      <c r="O7" s="76"/>
    </row>
    <row r="8" spans="1:15" ht="15.75">
      <c r="A8" s="14" t="s">
        <v>14</v>
      </c>
      <c r="B8" s="15" t="s">
        <v>15</v>
      </c>
      <c r="C8" s="15"/>
      <c r="D8" s="15" t="s">
        <v>16</v>
      </c>
      <c r="E8" s="15" t="s">
        <v>16</v>
      </c>
      <c r="F8" s="15" t="s">
        <v>17</v>
      </c>
      <c r="G8" s="15" t="s">
        <v>18</v>
      </c>
      <c r="H8" s="72" t="s">
        <v>19</v>
      </c>
      <c r="I8" s="73" t="s">
        <v>20</v>
      </c>
      <c r="J8" s="73" t="s">
        <v>19</v>
      </c>
      <c r="K8" s="73"/>
      <c r="L8" s="72" t="s">
        <v>19</v>
      </c>
      <c r="M8" s="73" t="s">
        <v>20</v>
      </c>
      <c r="N8" s="73" t="s">
        <v>19</v>
      </c>
      <c r="O8" s="76"/>
    </row>
    <row r="9" spans="1:18" ht="15.75">
      <c r="A9" s="18"/>
      <c r="B9" s="19"/>
      <c r="C9" s="19"/>
      <c r="D9" s="19"/>
      <c r="E9" s="19"/>
      <c r="F9" s="19"/>
      <c r="G9" s="19"/>
      <c r="H9" s="75"/>
      <c r="I9" s="74" t="s">
        <v>22</v>
      </c>
      <c r="J9" s="74" t="s">
        <v>20</v>
      </c>
      <c r="K9" s="74"/>
      <c r="L9" s="75"/>
      <c r="M9" s="74" t="s">
        <v>22</v>
      </c>
      <c r="N9" s="74" t="s">
        <v>20</v>
      </c>
      <c r="O9" s="77"/>
      <c r="Q9" s="21" t="s">
        <v>23</v>
      </c>
      <c r="R9" s="21" t="s">
        <v>24</v>
      </c>
    </row>
    <row r="10" spans="1:15" ht="3.75" customHeight="1">
      <c r="A10" s="22"/>
      <c r="B10" s="23"/>
      <c r="C10" s="23"/>
      <c r="D10" s="23"/>
      <c r="E10" s="23"/>
      <c r="F10" s="23"/>
      <c r="G10" s="23"/>
      <c r="H10" s="22"/>
      <c r="I10" s="23"/>
      <c r="J10" s="23"/>
      <c r="K10" s="23"/>
      <c r="L10" s="22"/>
      <c r="M10" s="23"/>
      <c r="N10" s="23"/>
      <c r="O10" s="24"/>
    </row>
    <row r="11" spans="1:18" ht="12.75">
      <c r="A11" s="113"/>
      <c r="B11" s="92"/>
      <c r="C11" s="106"/>
      <c r="D11" s="93"/>
      <c r="E11" s="93"/>
      <c r="F11" s="93"/>
      <c r="G11" s="93"/>
      <c r="H11" s="94"/>
      <c r="I11" s="114"/>
      <c r="J11" s="90"/>
      <c r="K11" s="90"/>
      <c r="L11" s="89"/>
      <c r="M11" s="87"/>
      <c r="N11" s="87"/>
      <c r="O11" s="96"/>
      <c r="Q11" s="31">
        <f aca="true" t="shared" si="0" ref="Q11:Q25">H11*K11</f>
        <v>0</v>
      </c>
      <c r="R11" s="31">
        <f aca="true" t="shared" si="1" ref="R11:R25">L11*O11</f>
        <v>0</v>
      </c>
    </row>
    <row r="12" spans="1:18" ht="12.75">
      <c r="A12" s="113"/>
      <c r="B12" s="92"/>
      <c r="C12" s="106"/>
      <c r="D12" s="93"/>
      <c r="E12" s="93"/>
      <c r="F12" s="93"/>
      <c r="G12" s="93"/>
      <c r="H12" s="94"/>
      <c r="I12" s="114"/>
      <c r="J12" s="90"/>
      <c r="K12" s="90"/>
      <c r="L12" s="89"/>
      <c r="M12" s="87"/>
      <c r="N12" s="87"/>
      <c r="O12" s="96"/>
      <c r="Q12" s="31">
        <f t="shared" si="0"/>
        <v>0</v>
      </c>
      <c r="R12" s="31">
        <f t="shared" si="1"/>
        <v>0</v>
      </c>
    </row>
    <row r="13" spans="1:18" ht="12.75">
      <c r="A13" s="91"/>
      <c r="B13" s="92"/>
      <c r="C13" s="106"/>
      <c r="D13" s="93"/>
      <c r="E13" s="93"/>
      <c r="F13" s="93"/>
      <c r="G13" s="93"/>
      <c r="H13" s="94"/>
      <c r="I13" s="114"/>
      <c r="J13" s="90"/>
      <c r="K13" s="90"/>
      <c r="L13" s="89"/>
      <c r="M13" s="87"/>
      <c r="N13" s="87"/>
      <c r="O13" s="96"/>
      <c r="Q13" s="31">
        <f t="shared" si="0"/>
        <v>0</v>
      </c>
      <c r="R13" s="31">
        <f t="shared" si="1"/>
        <v>0</v>
      </c>
    </row>
    <row r="14" spans="1:18" ht="12.75">
      <c r="A14" s="25"/>
      <c r="B14" s="26"/>
      <c r="C14" s="98"/>
      <c r="D14" s="20"/>
      <c r="E14" s="20"/>
      <c r="F14" s="20"/>
      <c r="G14" s="20"/>
      <c r="H14" s="18"/>
      <c r="I14" s="153"/>
      <c r="J14" s="29"/>
      <c r="K14" s="29"/>
      <c r="L14" s="27"/>
      <c r="M14" s="28"/>
      <c r="N14" s="29"/>
      <c r="O14" s="33"/>
      <c r="Q14" s="31">
        <f t="shared" si="0"/>
        <v>0</v>
      </c>
      <c r="R14" s="31">
        <f t="shared" si="1"/>
        <v>0</v>
      </c>
    </row>
    <row r="15" spans="1:18" ht="12.75">
      <c r="A15" s="25"/>
      <c r="B15" s="26"/>
      <c r="C15" s="98"/>
      <c r="D15" s="20"/>
      <c r="E15" s="20"/>
      <c r="F15" s="20"/>
      <c r="G15" s="20"/>
      <c r="H15" s="27"/>
      <c r="I15" s="152"/>
      <c r="J15" s="29"/>
      <c r="K15" s="29"/>
      <c r="L15" s="18"/>
      <c r="M15" s="19"/>
      <c r="N15" s="19"/>
      <c r="O15" s="30"/>
      <c r="Q15" s="31">
        <f t="shared" si="0"/>
        <v>0</v>
      </c>
      <c r="R15" s="31">
        <f t="shared" si="1"/>
        <v>0</v>
      </c>
    </row>
    <row r="16" spans="1:18" ht="12.75">
      <c r="A16" s="25"/>
      <c r="B16" s="26"/>
      <c r="C16" s="98"/>
      <c r="D16" s="20"/>
      <c r="E16" s="20"/>
      <c r="F16" s="20"/>
      <c r="G16" s="20"/>
      <c r="H16" s="27"/>
      <c r="I16" s="152"/>
      <c r="J16" s="29"/>
      <c r="K16" s="29"/>
      <c r="L16" s="18"/>
      <c r="M16" s="19"/>
      <c r="N16" s="19"/>
      <c r="O16" s="30"/>
      <c r="Q16" s="31">
        <f t="shared" si="0"/>
        <v>0</v>
      </c>
      <c r="R16" s="31">
        <f t="shared" si="1"/>
        <v>0</v>
      </c>
    </row>
    <row r="17" spans="1:18" ht="12.75">
      <c r="A17" s="25"/>
      <c r="B17" s="26"/>
      <c r="C17" s="98"/>
      <c r="D17" s="20"/>
      <c r="E17" s="20"/>
      <c r="F17" s="20"/>
      <c r="G17" s="20"/>
      <c r="H17" s="18"/>
      <c r="I17" s="153"/>
      <c r="J17" s="19"/>
      <c r="K17" s="19"/>
      <c r="L17" s="27"/>
      <c r="M17" s="28"/>
      <c r="N17" s="29"/>
      <c r="O17" s="33"/>
      <c r="Q17" s="31">
        <f t="shared" si="0"/>
        <v>0</v>
      </c>
      <c r="R17" s="31">
        <f t="shared" si="1"/>
        <v>0</v>
      </c>
    </row>
    <row r="18" spans="1:18" ht="12.75">
      <c r="A18" s="25"/>
      <c r="B18" s="26"/>
      <c r="C18" s="98"/>
      <c r="D18" s="20"/>
      <c r="E18" s="20"/>
      <c r="F18" s="20"/>
      <c r="G18" s="20"/>
      <c r="H18" s="18"/>
      <c r="I18" s="153"/>
      <c r="J18" s="19"/>
      <c r="K18" s="19"/>
      <c r="L18" s="27"/>
      <c r="M18" s="28"/>
      <c r="N18" s="29"/>
      <c r="O18" s="33"/>
      <c r="Q18" s="31">
        <f t="shared" si="0"/>
        <v>0</v>
      </c>
      <c r="R18" s="31">
        <f t="shared" si="1"/>
        <v>0</v>
      </c>
    </row>
    <row r="19" spans="1:18" ht="12.75">
      <c r="A19" s="25"/>
      <c r="B19" s="26"/>
      <c r="C19" s="98"/>
      <c r="D19" s="20"/>
      <c r="E19" s="20"/>
      <c r="F19" s="20"/>
      <c r="G19" s="20"/>
      <c r="H19" s="27"/>
      <c r="I19" s="152"/>
      <c r="J19" s="29"/>
      <c r="K19" s="29"/>
      <c r="L19" s="18"/>
      <c r="M19" s="19"/>
      <c r="N19" s="19"/>
      <c r="O19" s="30"/>
      <c r="Q19" s="31">
        <f t="shared" si="0"/>
        <v>0</v>
      </c>
      <c r="R19" s="31">
        <f t="shared" si="1"/>
        <v>0</v>
      </c>
    </row>
    <row r="20" spans="1:18" ht="12.75">
      <c r="A20" s="91"/>
      <c r="B20" s="92"/>
      <c r="C20" s="106"/>
      <c r="D20" s="93"/>
      <c r="E20" s="93"/>
      <c r="F20" s="93"/>
      <c r="G20" s="93"/>
      <c r="H20" s="94"/>
      <c r="I20" s="114"/>
      <c r="J20" s="90"/>
      <c r="K20" s="90"/>
      <c r="L20" s="89"/>
      <c r="M20" s="87"/>
      <c r="N20" s="87"/>
      <c r="O20" s="96"/>
      <c r="Q20" s="31">
        <f t="shared" si="0"/>
        <v>0</v>
      </c>
      <c r="R20" s="31">
        <f t="shared" si="1"/>
        <v>0</v>
      </c>
    </row>
    <row r="21" spans="1:18" ht="12.75">
      <c r="A21" s="25"/>
      <c r="B21" s="26"/>
      <c r="C21" s="98"/>
      <c r="D21" s="20"/>
      <c r="E21" s="20"/>
      <c r="F21" s="20"/>
      <c r="G21" s="20"/>
      <c r="H21" s="18"/>
      <c r="I21" s="153"/>
      <c r="J21" s="19"/>
      <c r="K21" s="19"/>
      <c r="L21" s="27"/>
      <c r="M21" s="28"/>
      <c r="N21" s="29"/>
      <c r="O21" s="33"/>
      <c r="Q21" s="31">
        <f t="shared" si="0"/>
        <v>0</v>
      </c>
      <c r="R21" s="31">
        <f t="shared" si="1"/>
        <v>0</v>
      </c>
    </row>
    <row r="22" spans="1:18" ht="12.75">
      <c r="A22" s="25"/>
      <c r="B22" s="100"/>
      <c r="C22" s="101"/>
      <c r="D22" s="20"/>
      <c r="E22" s="20"/>
      <c r="F22" s="20"/>
      <c r="G22" s="20"/>
      <c r="H22" s="27"/>
      <c r="I22" s="152"/>
      <c r="J22" s="29"/>
      <c r="K22" s="29"/>
      <c r="L22" s="18"/>
      <c r="M22" s="19"/>
      <c r="N22" s="19"/>
      <c r="O22" s="30"/>
      <c r="Q22" s="31">
        <f t="shared" si="0"/>
        <v>0</v>
      </c>
      <c r="R22" s="31">
        <f t="shared" si="1"/>
        <v>0</v>
      </c>
    </row>
    <row r="23" spans="1:18" ht="12.75">
      <c r="A23" s="25"/>
      <c r="B23" s="26"/>
      <c r="C23" s="98"/>
      <c r="D23" s="20"/>
      <c r="E23" s="20"/>
      <c r="F23" s="20"/>
      <c r="G23" s="20"/>
      <c r="H23" s="18"/>
      <c r="I23" s="153"/>
      <c r="J23" s="19"/>
      <c r="K23" s="19"/>
      <c r="L23" s="27"/>
      <c r="M23" s="28"/>
      <c r="N23" s="29"/>
      <c r="O23" s="33"/>
      <c r="Q23" s="31">
        <f t="shared" si="0"/>
        <v>0</v>
      </c>
      <c r="R23" s="31">
        <f t="shared" si="1"/>
        <v>0</v>
      </c>
    </row>
    <row r="24" spans="1:18" ht="12.75">
      <c r="A24" s="25"/>
      <c r="B24" s="26"/>
      <c r="C24" s="98"/>
      <c r="D24" s="20"/>
      <c r="E24" s="20"/>
      <c r="F24" s="20"/>
      <c r="G24" s="20"/>
      <c r="H24" s="27"/>
      <c r="I24" s="152"/>
      <c r="J24" s="29"/>
      <c r="K24" s="29"/>
      <c r="L24" s="18"/>
      <c r="M24" s="19"/>
      <c r="N24" s="19"/>
      <c r="O24" s="33"/>
      <c r="Q24" s="31">
        <f t="shared" si="0"/>
        <v>0</v>
      </c>
      <c r="R24" s="31">
        <f t="shared" si="1"/>
        <v>0</v>
      </c>
    </row>
    <row r="25" spans="1:18" ht="12.75">
      <c r="A25" s="25"/>
      <c r="B25" s="26"/>
      <c r="C25" s="98"/>
      <c r="D25" s="20"/>
      <c r="E25" s="20"/>
      <c r="F25" s="20"/>
      <c r="G25" s="20"/>
      <c r="H25" s="27"/>
      <c r="I25" s="28"/>
      <c r="J25" s="29"/>
      <c r="K25" s="29"/>
      <c r="L25" s="18"/>
      <c r="M25" s="19"/>
      <c r="N25" s="29"/>
      <c r="O25" s="33"/>
      <c r="Q25" s="31">
        <f t="shared" si="0"/>
        <v>0</v>
      </c>
      <c r="R25" s="31">
        <f t="shared" si="1"/>
        <v>0</v>
      </c>
    </row>
    <row r="26" spans="1:18" ht="12.75">
      <c r="A26" s="84"/>
      <c r="B26" s="19"/>
      <c r="C26" s="99"/>
      <c r="D26" s="83"/>
      <c r="E26" s="83"/>
      <c r="F26" s="83"/>
      <c r="G26" s="83"/>
      <c r="H26" s="18"/>
      <c r="I26" s="19"/>
      <c r="J26" s="29"/>
      <c r="K26" s="29"/>
      <c r="L26" s="18"/>
      <c r="M26" s="19"/>
      <c r="N26" s="103"/>
      <c r="O26" s="30"/>
      <c r="Q26" s="31">
        <f>H26*K26</f>
        <v>0</v>
      </c>
      <c r="R26" s="31">
        <f>L26*O26</f>
        <v>0</v>
      </c>
    </row>
    <row r="27" spans="1:15" ht="12.75">
      <c r="A27" s="18"/>
      <c r="B27" s="19"/>
      <c r="C27" s="99"/>
      <c r="D27" s="19"/>
      <c r="E27" s="19"/>
      <c r="F27" s="19"/>
      <c r="G27" s="19"/>
      <c r="H27" s="18"/>
      <c r="I27" s="19"/>
      <c r="J27" s="19"/>
      <c r="K27" s="19"/>
      <c r="L27" s="18"/>
      <c r="M27" s="19"/>
      <c r="N27" s="19"/>
      <c r="O27" s="30"/>
    </row>
    <row r="28" spans="1:15" ht="12.75">
      <c r="A28" s="18"/>
      <c r="B28" s="19"/>
      <c r="C28" s="99"/>
      <c r="D28" s="19"/>
      <c r="E28" s="19"/>
      <c r="F28" s="19"/>
      <c r="G28" s="19"/>
      <c r="H28" s="18"/>
      <c r="I28" s="19"/>
      <c r="J28" s="19"/>
      <c r="K28" s="19"/>
      <c r="L28" s="18"/>
      <c r="M28" s="19"/>
      <c r="N28" s="19"/>
      <c r="O28" s="30"/>
    </row>
    <row r="29" spans="1:18" ht="12.75">
      <c r="A29" s="18"/>
      <c r="B29" s="19"/>
      <c r="C29" s="99"/>
      <c r="D29" s="19"/>
      <c r="E29" s="19"/>
      <c r="F29" s="19"/>
      <c r="G29" s="19"/>
      <c r="H29" s="18"/>
      <c r="I29" s="19"/>
      <c r="J29" s="19"/>
      <c r="K29" s="19"/>
      <c r="L29" s="18"/>
      <c r="M29" s="19"/>
      <c r="N29" s="19"/>
      <c r="O29" s="30"/>
      <c r="Q29" s="35">
        <f>SUM(Q11:Q26)</f>
        <v>0</v>
      </c>
      <c r="R29" s="35">
        <f>SUM(R11:R26)</f>
        <v>0</v>
      </c>
    </row>
    <row r="30" spans="1:15" ht="3.75" customHeight="1">
      <c r="A30" s="22"/>
      <c r="B30" s="23"/>
      <c r="C30" s="23"/>
      <c r="D30" s="23"/>
      <c r="E30" s="23"/>
      <c r="F30" s="23"/>
      <c r="G30" s="23"/>
      <c r="H30" s="22"/>
      <c r="I30" s="36"/>
      <c r="J30" s="37"/>
      <c r="K30" s="37"/>
      <c r="L30" s="22"/>
      <c r="M30" s="36"/>
      <c r="N30" s="36"/>
      <c r="O30" s="38"/>
    </row>
    <row r="31" spans="1:15" ht="12.75">
      <c r="A31" s="39"/>
      <c r="B31" s="8"/>
      <c r="C31" s="8"/>
      <c r="D31" s="8"/>
      <c r="E31" s="8"/>
      <c r="F31" s="8"/>
      <c r="G31" s="8"/>
      <c r="H31" s="16" t="s">
        <v>12</v>
      </c>
      <c r="I31" s="17" t="s">
        <v>12</v>
      </c>
      <c r="J31" s="8"/>
      <c r="L31" s="16" t="s">
        <v>12</v>
      </c>
      <c r="M31" s="17" t="s">
        <v>12</v>
      </c>
      <c r="N31" s="8"/>
      <c r="O31" s="40"/>
    </row>
    <row r="32" spans="1:15" ht="12.75">
      <c r="A32" s="39"/>
      <c r="B32" s="8"/>
      <c r="C32" s="8"/>
      <c r="D32" s="8"/>
      <c r="E32" s="8"/>
      <c r="F32" s="8"/>
      <c r="G32" s="8"/>
      <c r="H32" s="41" t="s">
        <v>11</v>
      </c>
      <c r="I32" s="20" t="s">
        <v>20</v>
      </c>
      <c r="J32" s="8"/>
      <c r="L32" s="41" t="s">
        <v>11</v>
      </c>
      <c r="M32" s="20" t="s">
        <v>20</v>
      </c>
      <c r="N32" s="8"/>
      <c r="O32" s="40"/>
    </row>
    <row r="33" spans="1:15" ht="15.75">
      <c r="A33" s="42"/>
      <c r="B33" s="19"/>
      <c r="C33" s="19"/>
      <c r="D33" s="19"/>
      <c r="E33" s="19"/>
      <c r="F33" s="19"/>
      <c r="G33" s="19"/>
      <c r="H33" s="190">
        <f>SUM(H11:H29)</f>
        <v>0</v>
      </c>
      <c r="I33" s="186">
        <f>SUM(I11:I29)</f>
        <v>0</v>
      </c>
      <c r="J33" s="187"/>
      <c r="K33" s="191"/>
      <c r="L33" s="190">
        <f>SUM(L11:L29)</f>
        <v>0</v>
      </c>
      <c r="M33" s="186">
        <f>SUM(M11:M29)</f>
        <v>0</v>
      </c>
      <c r="N33" s="43"/>
      <c r="O33" s="44"/>
    </row>
    <row r="34" spans="1:15" ht="6" customHeight="1" thickBot="1">
      <c r="A34" s="45"/>
      <c r="B34" s="46"/>
      <c r="C34" s="46"/>
      <c r="D34" s="47"/>
      <c r="E34" s="47"/>
      <c r="F34" s="47"/>
      <c r="G34" s="47"/>
      <c r="H34" s="192"/>
      <c r="I34" s="193"/>
      <c r="J34" s="193"/>
      <c r="K34" s="193"/>
      <c r="L34" s="192"/>
      <c r="M34" s="193"/>
      <c r="N34" s="46"/>
      <c r="O34" s="48"/>
    </row>
    <row r="35" spans="1:15" ht="16.5" thickBot="1">
      <c r="A35" s="49" t="s">
        <v>25</v>
      </c>
      <c r="B35" s="50"/>
      <c r="C35" s="50"/>
      <c r="D35" s="51"/>
      <c r="E35" s="51"/>
      <c r="F35" s="51"/>
      <c r="G35" s="51"/>
      <c r="H35" s="78" t="s">
        <v>26</v>
      </c>
      <c r="I35" s="79"/>
      <c r="J35" s="80" t="s">
        <v>35</v>
      </c>
      <c r="K35" s="81"/>
      <c r="L35" s="82"/>
      <c r="M35" s="52"/>
      <c r="N35" s="50"/>
      <c r="O35" s="53"/>
    </row>
    <row r="36" spans="1:15" ht="16.5" thickTop="1">
      <c r="A36" s="54" t="s">
        <v>29</v>
      </c>
      <c r="B36" s="55"/>
      <c r="C36" s="55"/>
      <c r="D36" s="56"/>
      <c r="E36" s="56"/>
      <c r="F36" s="56"/>
      <c r="G36" s="56"/>
      <c r="H36" s="57"/>
      <c r="I36" s="58">
        <f>COUNTA(H11:H29)</f>
        <v>0</v>
      </c>
      <c r="J36" s="19"/>
      <c r="K36" s="155" t="e">
        <f>I33/H33</f>
        <v>#DIV/0!</v>
      </c>
      <c r="L36" s="59"/>
      <c r="M36" s="60"/>
      <c r="N36" s="155"/>
      <c r="O36" s="61"/>
    </row>
    <row r="37" spans="1:15" ht="15.75">
      <c r="A37" s="54" t="s">
        <v>30</v>
      </c>
      <c r="B37" s="55"/>
      <c r="C37" s="55"/>
      <c r="D37" s="56"/>
      <c r="E37" s="56"/>
      <c r="F37" s="56"/>
      <c r="G37" s="56"/>
      <c r="H37" s="57"/>
      <c r="I37" s="58">
        <f>COUNTA(L11:L29)</f>
        <v>0</v>
      </c>
      <c r="J37" s="19"/>
      <c r="K37" s="59" t="e">
        <f>M33/L33</f>
        <v>#DIV/0!</v>
      </c>
      <c r="L37" s="62"/>
      <c r="M37" s="60"/>
      <c r="N37" s="59"/>
      <c r="O37" s="63"/>
    </row>
    <row r="38" spans="1:15" ht="16.5" thickBot="1">
      <c r="A38" s="64" t="s">
        <v>31</v>
      </c>
      <c r="B38" s="65"/>
      <c r="C38" s="65"/>
      <c r="D38" s="5"/>
      <c r="E38" s="5"/>
      <c r="F38" s="5"/>
      <c r="G38" s="5"/>
      <c r="H38" s="66"/>
      <c r="I38" s="67">
        <f>SUM(I36:I37)</f>
        <v>0</v>
      </c>
      <c r="J38" s="32"/>
      <c r="K38" s="156" t="e">
        <f>(I33+M33)/(H33+L33)</f>
        <v>#DIV/0!</v>
      </c>
      <c r="L38" s="69"/>
      <c r="M38" s="70"/>
      <c r="N38" s="156"/>
      <c r="O38" s="71"/>
    </row>
    <row r="50" ht="30.75">
      <c r="AI50" s="2"/>
    </row>
    <row r="51" ht="15.75">
      <c r="AD51" s="3"/>
    </row>
  </sheetData>
  <printOptions horizontalCentered="1" verticalCentered="1"/>
  <pageMargins left="0.25" right="0.25" top="0.5" bottom="0.5" header="0.5" footer="0.5"/>
  <pageSetup horizontalDpi="300" verticalDpi="3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7" width="8.8515625" style="0" customWidth="1"/>
  </cols>
  <sheetData/>
  <printOptions horizontalCentered="1" verticalCentered="1"/>
  <pageMargins left="0.25" right="0.25" top="0.5" bottom="0.5" header="0.5" footer="0.5"/>
  <pageSetup horizontalDpi="300" verticalDpi="300" orientation="landscape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2" max="3" width="8.8515625" style="0" customWidth="1"/>
    <col min="7" max="7" width="8.8515625" style="0" customWidth="1"/>
  </cols>
  <sheetData/>
  <printOptions horizontalCentered="1" verticalCentered="1"/>
  <pageMargins left="0.5" right="0.25" top="0.5" bottom="0.5" header="0.5" footer="0.5"/>
  <pageSetup horizontalDpi="300" verticalDpi="300" orientation="landscape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6" sqref="A6"/>
    </sheetView>
  </sheetViews>
  <sheetFormatPr defaultColWidth="9.140625" defaultRowHeight="12.75"/>
  <cols>
    <col min="2" max="3" width="8.8515625" style="0" customWidth="1"/>
    <col min="7" max="7" width="8.8515625" style="0" customWidth="1"/>
  </cols>
  <sheetData/>
  <printOptions horizontalCentered="1" verticalCentered="1"/>
  <pageMargins left="0.25" right="0.25" top="0.5" bottom="0.5" header="0.5" footer="0.5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ditjur</dc:creator>
  <cp:keywords/>
  <dc:description/>
  <cp:lastModifiedBy>State of Wisconsin</cp:lastModifiedBy>
  <cp:lastPrinted>2008-12-16T15:36:15Z</cp:lastPrinted>
  <dcterms:created xsi:type="dcterms:W3CDTF">1998-02-10T14:32:39Z</dcterms:created>
  <dcterms:modified xsi:type="dcterms:W3CDTF">2008-12-16T15:36:29Z</dcterms:modified>
  <cp:category/>
  <cp:version/>
  <cp:contentType/>
  <cp:contentStatus/>
</cp:coreProperties>
</file>