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95" windowHeight="12360" tabRatio="599" activeTab="0"/>
  </bookViews>
  <sheets>
    <sheet name="AOL" sheetId="1" r:id="rId1"/>
    <sheet name="COV" sheetId="2" r:id="rId2"/>
    <sheet name="DER" sheetId="3" r:id="rId3"/>
    <sheet name="WID" sheetId="4" r:id="rId4"/>
    <sheet name="SPR" sheetId="5" r:id="rId5"/>
    <sheet name="JPR" sheetId="6" r:id="rId6"/>
    <sheet name="EPV" sheetId="7" r:id="rId7"/>
    <sheet name="sheet 9" sheetId="8" r:id="rId8"/>
    <sheet name="sheet 8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'AOL'!$A$10:$N$58</definedName>
    <definedName name="_xlnm.Print_Area" localSheetId="1">'COV'!$A$10:$N$88</definedName>
    <definedName name="_xlnm.Print_Area" localSheetId="2">'DER'!$A$11:$N$54</definedName>
    <definedName name="_xlnm.Print_Area" localSheetId="6">'EPV'!$A$10:$N$88</definedName>
    <definedName name="_xlnm.Print_Area" localSheetId="5">'JPR'!$A$11:$N$38</definedName>
    <definedName name="_xlnm.Print_Area" localSheetId="8">'sheet 8'!#REF!</definedName>
    <definedName name="_xlnm.Print_Area" localSheetId="7">'sheet 9'!#REF!</definedName>
    <definedName name="_xlnm.Print_Area" localSheetId="4">'SPR'!$A$11:$N$38</definedName>
    <definedName name="_xlnm.Print_Area" localSheetId="3">'WID'!$A$11:$N$40</definedName>
    <definedName name="_xlnm.Print_Titles" localSheetId="0">'AOL'!$1:$10</definedName>
    <definedName name="_xlnm.Print_Titles" localSheetId="1">'COV'!$1:$10</definedName>
    <definedName name="_xlnm.Print_Titles" localSheetId="2">'DER'!$1:$10</definedName>
    <definedName name="_xlnm.Print_Titles" localSheetId="6">'EPV'!$1:$9</definedName>
    <definedName name="_xlnm.Print_Titles" localSheetId="5">'JPR'!$1:$10</definedName>
    <definedName name="_xlnm.Print_Titles" localSheetId="4">'SPR'!$1:$10</definedName>
    <definedName name="_xlnm.Print_Titles" localSheetId="3">'WID'!$1:$10</definedName>
  </definedNames>
  <calcPr fullCalcOnLoad="1"/>
</workbook>
</file>

<file path=xl/sharedStrings.xml><?xml version="1.0" encoding="utf-8"?>
<sst xmlns="http://schemas.openxmlformats.org/spreadsheetml/2006/main" count="538" uniqueCount="201">
  <si>
    <t>ASPHALTIC OVERLAY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</si>
  <si>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</si>
  <si>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</si>
  <si>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</si>
  <si>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</si>
  <si>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</si>
  <si>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</si>
  <si>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</si>
  <si>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</si>
  <si>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</si>
  <si>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</si>
  <si>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Overlay</t>
  </si>
  <si>
    <t>Date</t>
  </si>
  <si>
    <t>Number</t>
  </si>
  <si>
    <t>Type</t>
  </si>
  <si>
    <t>Spans</t>
  </si>
  <si>
    <t>Length</t>
  </si>
  <si>
    <t>Sq. Ft.</t>
  </si>
  <si>
    <t>Cost</t>
  </si>
  <si>
    <t>Sq. ft.</t>
  </si>
  <si>
    <t>$</t>
  </si>
  <si>
    <t>ON SYS</t>
  </si>
  <si>
    <t>OFF SYS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</si>
  <si>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</si>
  <si>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</si>
  <si>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</si>
  <si>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</si>
  <si>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</si>
  <si>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</si>
  <si>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</si>
  <si>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CONCRETE OVERLAY</t>
  </si>
  <si>
    <t>DECK REPLACEMENT</t>
  </si>
  <si>
    <t>Bearing</t>
  </si>
  <si>
    <t>Total Sq. ft. Cost</t>
  </si>
  <si>
    <t>BRIDGE WIDENING</t>
  </si>
  <si>
    <t>SUPERSTRUCTURE REPLACEMENT</t>
  </si>
  <si>
    <t>JOINT REPAIR</t>
  </si>
  <si>
    <t>2010 YEAR END COST SUMMARY</t>
  </si>
  <si>
    <t>B-29-54</t>
  </si>
  <si>
    <t>52'-0",87'-0",96'-0",87'-0",48'-0"</t>
  </si>
  <si>
    <t>B-29-55</t>
  </si>
  <si>
    <t>39'-0",77'-8",77'-6",39'-0"</t>
  </si>
  <si>
    <t>B-61-63</t>
  </si>
  <si>
    <t>48'-6",64'-6",48'-6"</t>
  </si>
  <si>
    <t>B-3-41</t>
  </si>
  <si>
    <t>113'-0", 113'-0"</t>
  </si>
  <si>
    <t>B-3-46</t>
  </si>
  <si>
    <t>126'-6", 130'-6"</t>
  </si>
  <si>
    <t>B-3-47</t>
  </si>
  <si>
    <t>112'-0", 126'-6"</t>
  </si>
  <si>
    <t>B-3-54</t>
  </si>
  <si>
    <t>110'-6", 117'-6"</t>
  </si>
  <si>
    <t>B-3-55</t>
  </si>
  <si>
    <t>124'-0", 119'-0"</t>
  </si>
  <si>
    <t>B-4-16</t>
  </si>
  <si>
    <t>24'-0", 30'-0", 24'-0"</t>
  </si>
  <si>
    <t>B-27-396</t>
  </si>
  <si>
    <t>37'-0", 46'-0", 37'-0"</t>
  </si>
  <si>
    <t>B-44-44</t>
  </si>
  <si>
    <t>35'-6", 70'-6", 70'-6", 35'-6"</t>
  </si>
  <si>
    <t>B-42-11</t>
  </si>
  <si>
    <t>69'-7"</t>
  </si>
  <si>
    <t>B-42-12</t>
  </si>
  <si>
    <t>40'-0", 50'-0", 40'-0"</t>
  </si>
  <si>
    <t>B-65-09</t>
  </si>
  <si>
    <t>30'-10", 40'-0", 30'-10"</t>
  </si>
  <si>
    <t>B-61-118</t>
  </si>
  <si>
    <t>59'-6"</t>
  </si>
  <si>
    <t>B-67-138</t>
  </si>
  <si>
    <t>A3</t>
  </si>
  <si>
    <t>Column</t>
  </si>
  <si>
    <t>99'-0",105'-0",105'-0",104'-4 1/2"</t>
  </si>
  <si>
    <t>P-40-723</t>
  </si>
  <si>
    <t>A5</t>
  </si>
  <si>
    <t>Encased</t>
  </si>
  <si>
    <t>26'-0"</t>
  </si>
  <si>
    <t>EPOXY OVERLAY</t>
  </si>
  <si>
    <t>B-11-89</t>
  </si>
  <si>
    <t>82'-0", 125'-0", 90'-6"</t>
  </si>
  <si>
    <t>B-23-41</t>
  </si>
  <si>
    <t>43'-0", 58'-0", 43'-0"</t>
  </si>
  <si>
    <t>B-28-31</t>
  </si>
  <si>
    <t>30'-6", 40'-0", 30'-6"</t>
  </si>
  <si>
    <t>B-28-51</t>
  </si>
  <si>
    <t>31'-0", 47'-0", 31'-0"</t>
  </si>
  <si>
    <t>B-40-387</t>
  </si>
  <si>
    <t>39'-6", 53'-0", 39'-6"</t>
  </si>
  <si>
    <t>B-05-198</t>
  </si>
  <si>
    <t>146'-0", 157'-0"</t>
  </si>
  <si>
    <t>B-13-17</t>
  </si>
  <si>
    <t>90'-0"</t>
  </si>
  <si>
    <t>B-13-174</t>
  </si>
  <si>
    <t>41'-0",2 at 68'-0",36'-0"</t>
  </si>
  <si>
    <t>B-13-192</t>
  </si>
  <si>
    <t>P-40-509</t>
  </si>
  <si>
    <t>36'-7 1/2",45'-9",36'-7 1/2"</t>
  </si>
  <si>
    <t>B-41-93</t>
  </si>
  <si>
    <t>31'-0",51'-0",31'-0"</t>
  </si>
  <si>
    <t>B-41-105</t>
  </si>
  <si>
    <t>B-41-109</t>
  </si>
  <si>
    <t>24'-6",39'-6",30'-0"</t>
  </si>
  <si>
    <t>B-41-110</t>
  </si>
  <si>
    <t>B-70-177</t>
  </si>
  <si>
    <t>115'-6", 115'-6"</t>
  </si>
  <si>
    <t>B-11-55</t>
  </si>
  <si>
    <t>115'-0", 3 at 148'-0"</t>
  </si>
  <si>
    <t>B-11-56</t>
  </si>
  <si>
    <t>B-22-58</t>
  </si>
  <si>
    <t>74'-6", 74'-6"</t>
  </si>
  <si>
    <t>B-26-15</t>
  </si>
  <si>
    <t>72'-0"</t>
  </si>
  <si>
    <t>B-26-22</t>
  </si>
  <si>
    <t>68'-0"</t>
  </si>
  <si>
    <t>B-28-32</t>
  </si>
  <si>
    <t>26'-6"</t>
  </si>
  <si>
    <t>B-30-51</t>
  </si>
  <si>
    <t>82'-0",82'-7 1/2",82'-0"</t>
  </si>
  <si>
    <t>B-30-57</t>
  </si>
  <si>
    <t>B-34-05</t>
  </si>
  <si>
    <t>28'-6",35'-0",28'-6"</t>
  </si>
  <si>
    <t>B-52-43</t>
  </si>
  <si>
    <t>45'-0",60'-0",45'-0"</t>
  </si>
  <si>
    <t>B-53-85</t>
  </si>
  <si>
    <t>38'-0",67'-6",62'-9",38'-0"</t>
  </si>
  <si>
    <t>B-70-33</t>
  </si>
  <si>
    <t>121'-10",9 at 122'-6",121'-10 1/2"</t>
  </si>
  <si>
    <t>B-33-11</t>
  </si>
  <si>
    <t>77'-0"</t>
  </si>
  <si>
    <t>B-18-35</t>
  </si>
  <si>
    <t>43'-0",92'-0",92'-0",39'-0"</t>
  </si>
  <si>
    <t>B-18-36</t>
  </si>
  <si>
    <t>B-59-20</t>
  </si>
  <si>
    <t>88'-0", 88'-0"</t>
  </si>
  <si>
    <t>B-59-23</t>
  </si>
  <si>
    <t>94'-6", 94'-6"</t>
  </si>
  <si>
    <t>B-59-44</t>
  </si>
  <si>
    <t>131'-0", 131'-0"</t>
  </si>
  <si>
    <t>B-59-47</t>
  </si>
  <si>
    <t>130'-0", 130'-0"</t>
  </si>
  <si>
    <t>B-59-81</t>
  </si>
  <si>
    <t>112'-0", 108'-6"</t>
  </si>
  <si>
    <t>B-59-82</t>
  </si>
  <si>
    <t>107'-0", 107'-0"</t>
  </si>
  <si>
    <t>B-40-33 WB</t>
  </si>
  <si>
    <t>33'-3", 63'-2", 34'-5"</t>
  </si>
  <si>
    <t>B-40-37</t>
  </si>
  <si>
    <t>51'-5 3/4"</t>
  </si>
  <si>
    <t>B-40-43</t>
  </si>
  <si>
    <t>86'-0", 64'-3 1/2"</t>
  </si>
  <si>
    <t>B-40-87</t>
  </si>
  <si>
    <t>51'-4",73'-2",52'-4"</t>
  </si>
  <si>
    <t>B-41-149</t>
  </si>
  <si>
    <t>37'-0",49'-0",37'-0"</t>
  </si>
  <si>
    <t>B-52-58</t>
  </si>
  <si>
    <t>42'-0",57'-0",43'-0"</t>
  </si>
  <si>
    <t>B-64-88</t>
  </si>
  <si>
    <t>101'-0",104'-6"</t>
  </si>
  <si>
    <t>B-64-89</t>
  </si>
  <si>
    <t>B-64-90</t>
  </si>
  <si>
    <t>106'-0",98'-0"</t>
  </si>
  <si>
    <t>B-64-91</t>
  </si>
  <si>
    <t>103'-0",97'-0"</t>
  </si>
  <si>
    <t>B-64-96</t>
  </si>
  <si>
    <t>187'-0",188'-6"</t>
  </si>
  <si>
    <t>B-64-97</t>
  </si>
  <si>
    <t>40'-6",83'-0",44'-6"</t>
  </si>
  <si>
    <t>B-64-98</t>
  </si>
  <si>
    <t>40'-0",73'-3",36'-0"</t>
  </si>
  <si>
    <t>B-64-99</t>
  </si>
  <si>
    <t>39'-6",79'-0",37'-6"</t>
  </si>
  <si>
    <t>B-64-100</t>
  </si>
  <si>
    <t>40'-6",79'-0",37'-6"</t>
  </si>
  <si>
    <t>B-64-101</t>
  </si>
  <si>
    <t>41'-0",69'-0",41'-0"</t>
  </si>
  <si>
    <t>B-64-102</t>
  </si>
  <si>
    <t>40'-0",69'-0",43'-6"</t>
  </si>
  <si>
    <t>B-67-16</t>
  </si>
  <si>
    <t>56'-9",57'-6",75'-9",75'-0"</t>
  </si>
  <si>
    <t>B-67-17</t>
  </si>
  <si>
    <t>B-67-18</t>
  </si>
  <si>
    <t>44'-0",55'-0",44'-0"</t>
  </si>
  <si>
    <t>B-67-19</t>
  </si>
  <si>
    <t>B-67-40</t>
  </si>
  <si>
    <t>44'-0", 55'-0",44'-0"</t>
  </si>
  <si>
    <t>B-67-41</t>
  </si>
  <si>
    <t>35'-6",44'-0",35'-6"</t>
  </si>
  <si>
    <t>B-67-48</t>
  </si>
  <si>
    <t>32'-0", 47'-0",32'-0"</t>
  </si>
  <si>
    <t>B-67-49</t>
  </si>
  <si>
    <t>36'-6",47'-0",36'-6"</t>
  </si>
  <si>
    <t>B-67-52</t>
  </si>
  <si>
    <t>29'-0",53'-0",34'-5",47'-0",34'-0"</t>
  </si>
  <si>
    <t>B-67-53</t>
  </si>
  <si>
    <t>B-11-71</t>
  </si>
  <si>
    <t>114'-6",3 at 143'-0",114'-6"</t>
  </si>
  <si>
    <t>B-13-176</t>
  </si>
  <si>
    <t>B-13-177</t>
  </si>
  <si>
    <t>37'-6",47'-0",37'-6"</t>
  </si>
  <si>
    <t>B-41-28</t>
  </si>
  <si>
    <t>46'-0",57'-0",57'-0",46'-0"</t>
  </si>
  <si>
    <t>B-70-176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</si>
</sst>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&quot;$&quot;#,##0.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Helv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Helv"/>
      <family val="0"/>
    </font>
    <font>
      <sz val="11"/>
      <name val="Tms Rmn"/>
      <family val="0"/>
    </font>
    <font>
      <sz val="7"/>
      <name val="Arial"/>
      <family val="2"/>
    </font>
    <font>
      <sz val="9"/>
      <name val="Tms Rmn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ill="1" applyBorder="1" applyAlignment="1">
      <alignment/>
    </xf>
    <xf numFmtId="165" fontId="0" fillId="33" borderId="23" xfId="0" applyNumberForma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7" fontId="10" fillId="0" borderId="19" xfId="0" applyNumberFormat="1" applyFon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11" fillId="0" borderId="28" xfId="0" applyFont="1" applyBorder="1" applyAlignment="1" applyProtection="1">
      <alignment horizontal="left"/>
      <protection/>
    </xf>
    <xf numFmtId="0" fontId="12" fillId="0" borderId="22" xfId="0" applyFont="1" applyBorder="1" applyAlignment="1">
      <alignment/>
    </xf>
    <xf numFmtId="0" fontId="0" fillId="0" borderId="22" xfId="0" applyBorder="1" applyAlignment="1">
      <alignment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2" fillId="0" borderId="23" xfId="0" applyFont="1" applyBorder="1" applyAlignment="1">
      <alignment/>
    </xf>
    <xf numFmtId="0" fontId="0" fillId="0" borderId="23" xfId="0" applyBorder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165" fontId="12" fillId="0" borderId="23" xfId="0" applyNumberFormat="1" applyFont="1" applyBorder="1" applyAlignment="1" applyProtection="1">
      <alignment/>
      <protection/>
    </xf>
    <xf numFmtId="165" fontId="12" fillId="0" borderId="19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/>
    </xf>
    <xf numFmtId="165" fontId="13" fillId="0" borderId="23" xfId="0" applyNumberFormat="1" applyFont="1" applyBorder="1" applyAlignment="1" applyProtection="1">
      <alignment/>
      <protection/>
    </xf>
    <xf numFmtId="165" fontId="12" fillId="0" borderId="24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7" fontId="14" fillId="0" borderId="10" xfId="0" applyNumberFormat="1" applyFont="1" applyBorder="1" applyAlignment="1" applyProtection="1">
      <alignment/>
      <protection/>
    </xf>
    <xf numFmtId="0" fontId="12" fillId="0" borderId="21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165" fontId="12" fillId="0" borderId="10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/>
    </xf>
    <xf numFmtId="7" fontId="14" fillId="0" borderId="27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Continuous"/>
      <protection/>
    </xf>
    <xf numFmtId="0" fontId="12" fillId="0" borderId="33" xfId="0" applyFont="1" applyBorder="1" applyAlignment="1">
      <alignment horizontal="centerContinuous"/>
    </xf>
    <xf numFmtId="0" fontId="11" fillId="0" borderId="34" xfId="0" applyFont="1" applyBorder="1" applyAlignment="1" applyProtection="1">
      <alignment horizontal="centerContinuous"/>
      <protection/>
    </xf>
    <xf numFmtId="0" fontId="12" fillId="0" borderId="22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5" xfId="0" applyNumberFormat="1" applyBorder="1" applyAlignment="1" applyProtection="1">
      <alignment/>
      <protection/>
    </xf>
    <xf numFmtId="14" fontId="0" fillId="0" borderId="36" xfId="0" applyNumberFormat="1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6" xfId="0" applyBorder="1" applyAlignment="1">
      <alignment/>
    </xf>
    <xf numFmtId="165" fontId="0" fillId="0" borderId="37" xfId="0" applyNumberFormat="1" applyBorder="1" applyAlignment="1" applyProtection="1">
      <alignment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>
      <alignment/>
    </xf>
    <xf numFmtId="0" fontId="15" fillId="0" borderId="19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2" fontId="0" fillId="0" borderId="19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37" xfId="0" applyFont="1" applyBorder="1" applyAlignment="1" applyProtection="1">
      <alignment horizontal="left"/>
      <protection/>
    </xf>
    <xf numFmtId="0" fontId="0" fillId="0" borderId="38" xfId="0" applyBorder="1" applyAlignment="1">
      <alignment horizontal="centerContinuous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 applyProtection="1">
      <alignment horizontal="left"/>
      <protection/>
    </xf>
    <xf numFmtId="3" fontId="0" fillId="0" borderId="37" xfId="0" applyNumberFormat="1" applyBorder="1" applyAlignment="1" applyProtection="1">
      <alignment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/>
      <protection/>
    </xf>
    <xf numFmtId="3" fontId="0" fillId="0" borderId="3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Border="1" applyAlignment="1" applyProtection="1">
      <alignment/>
      <protection/>
    </xf>
    <xf numFmtId="2" fontId="0" fillId="0" borderId="37" xfId="0" applyNumberFormat="1" applyBorder="1" applyAlignment="1">
      <alignment/>
    </xf>
    <xf numFmtId="0" fontId="20" fillId="0" borderId="37" xfId="0" applyFont="1" applyBorder="1" applyAlignment="1">
      <alignment horizontal="centerContinuous"/>
    </xf>
    <xf numFmtId="0" fontId="0" fillId="0" borderId="37" xfId="0" applyBorder="1" applyAlignment="1">
      <alignment horizontal="left"/>
    </xf>
    <xf numFmtId="0" fontId="19" fillId="0" borderId="37" xfId="0" applyFont="1" applyBorder="1" applyAlignment="1" applyProtection="1">
      <alignment horizontal="center"/>
      <protection/>
    </xf>
    <xf numFmtId="3" fontId="0" fillId="0" borderId="37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9" xfId="0" applyNumberFormat="1" applyBorder="1" applyAlignment="1">
      <alignment/>
    </xf>
    <xf numFmtId="3" fontId="20" fillId="0" borderId="37" xfId="0" applyNumberFormat="1" applyFont="1" applyBorder="1" applyAlignment="1" applyProtection="1">
      <alignment horizontal="center"/>
      <protection/>
    </xf>
    <xf numFmtId="165" fontId="21" fillId="0" borderId="23" xfId="0" applyNumberFormat="1" applyFont="1" applyBorder="1" applyAlignment="1" applyProtection="1">
      <alignment/>
      <protection/>
    </xf>
    <xf numFmtId="165" fontId="21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>
      <alignment/>
    </xf>
    <xf numFmtId="0" fontId="1" fillId="0" borderId="47" xfId="0" applyFont="1" applyBorder="1" applyAlignment="1" applyProtection="1">
      <alignment horizontal="center"/>
      <protection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0" fillId="0" borderId="37" xfId="0" applyFont="1" applyBorder="1" applyAlignment="1" applyProtection="1">
      <alignment horizontal="center"/>
      <protection/>
    </xf>
    <xf numFmtId="165" fontId="0" fillId="0" borderId="49" xfId="0" applyNumberFormat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3" fontId="0" fillId="0" borderId="4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33" borderId="50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46" xfId="0" applyBorder="1" applyAlignment="1" applyProtection="1">
      <alignment horizontal="center"/>
      <protection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3" borderId="50" xfId="0" applyFill="1" applyBorder="1" applyAlignment="1">
      <alignment/>
    </xf>
    <xf numFmtId="165" fontId="0" fillId="0" borderId="50" xfId="0" applyNumberForma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50" xfId="0" applyNumberFormat="1" applyFont="1" applyBorder="1" applyAlignment="1" applyProtection="1">
      <alignment/>
      <protection/>
    </xf>
    <xf numFmtId="4" fontId="22" fillId="0" borderId="19" xfId="0" applyNumberFormat="1" applyFont="1" applyBorder="1" applyAlignment="1" applyProtection="1">
      <alignment/>
      <protection/>
    </xf>
    <xf numFmtId="4" fontId="9" fillId="0" borderId="18" xfId="0" applyNumberFormat="1" applyFont="1" applyBorder="1" applyAlignment="1" applyProtection="1">
      <alignment/>
      <protection/>
    </xf>
    <xf numFmtId="4" fontId="10" fillId="0" borderId="23" xfId="0" applyNumberFormat="1" applyFont="1" applyBorder="1" applyAlignment="1" applyProtection="1">
      <alignment/>
      <protection/>
    </xf>
    <xf numFmtId="4" fontId="0" fillId="34" borderId="26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37" xfId="0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>
      <alignment horizontal="centerContinuous"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Font="1" applyBorder="1" applyAlignment="1">
      <alignment/>
    </xf>
    <xf numFmtId="3" fontId="19" fillId="0" borderId="37" xfId="0" applyNumberFormat="1" applyFont="1" applyBorder="1" applyAlignment="1" applyProtection="1">
      <alignment horizontal="center"/>
      <protection/>
    </xf>
    <xf numFmtId="0" fontId="7" fillId="0" borderId="42" xfId="0" applyFont="1" applyBorder="1" applyAlignment="1">
      <alignment/>
    </xf>
    <xf numFmtId="0" fontId="1" fillId="0" borderId="55" xfId="0" applyFont="1" applyBorder="1" applyAlignment="1" applyProtection="1">
      <alignment horizontal="center"/>
      <protection/>
    </xf>
    <xf numFmtId="2" fontId="0" fillId="0" borderId="49" xfId="0" applyNumberFormat="1" applyBorder="1" applyAlignment="1">
      <alignment/>
    </xf>
    <xf numFmtId="0" fontId="0" fillId="0" borderId="44" xfId="0" applyBorder="1" applyAlignment="1">
      <alignment/>
    </xf>
    <xf numFmtId="7" fontId="10" fillId="0" borderId="47" xfId="0" applyNumberFormat="1" applyFont="1" applyBorder="1" applyAlignment="1" applyProtection="1">
      <alignment/>
      <protection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11" fillId="0" borderId="58" xfId="0" applyFont="1" applyBorder="1" applyAlignment="1">
      <alignment horizontal="centerContinuous"/>
    </xf>
    <xf numFmtId="0" fontId="12" fillId="0" borderId="59" xfId="0" applyFont="1" applyBorder="1" applyAlignment="1">
      <alignment/>
    </xf>
    <xf numFmtId="165" fontId="12" fillId="0" borderId="46" xfId="0" applyNumberFormat="1" applyFont="1" applyBorder="1" applyAlignment="1" applyProtection="1">
      <alignment/>
      <protection/>
    </xf>
    <xf numFmtId="165" fontId="12" fillId="0" borderId="50" xfId="0" applyNumberFormat="1" applyFont="1" applyBorder="1" applyAlignment="1" applyProtection="1">
      <alignment/>
      <protection/>
    </xf>
    <xf numFmtId="165" fontId="13" fillId="0" borderId="46" xfId="0" applyNumberFormat="1" applyFont="1" applyBorder="1" applyAlignment="1" applyProtection="1">
      <alignment/>
      <protection/>
    </xf>
    <xf numFmtId="165" fontId="14" fillId="0" borderId="52" xfId="0" applyNumberFormat="1" applyFont="1" applyBorder="1" applyAlignment="1" applyProtection="1">
      <alignment/>
      <protection/>
    </xf>
    <xf numFmtId="165" fontId="12" fillId="0" borderId="60" xfId="0" applyNumberFormat="1" applyFont="1" applyBorder="1" applyAlignment="1" applyProtection="1">
      <alignment/>
      <protection/>
    </xf>
    <xf numFmtId="165" fontId="12" fillId="0" borderId="54" xfId="0" applyNumberFormat="1" applyFont="1" applyBorder="1" applyAlignment="1" applyProtection="1">
      <alignment/>
      <protection/>
    </xf>
    <xf numFmtId="4" fontId="15" fillId="0" borderId="18" xfId="0" applyNumberFormat="1" applyFont="1" applyBorder="1" applyAlignment="1" applyProtection="1">
      <alignment/>
      <protection/>
    </xf>
    <xf numFmtId="4" fontId="15" fillId="0" borderId="19" xfId="0" applyNumberFormat="1" applyFont="1" applyBorder="1" applyAlignment="1" applyProtection="1">
      <alignment/>
      <protection/>
    </xf>
    <xf numFmtId="0" fontId="23" fillId="0" borderId="37" xfId="0" applyFont="1" applyBorder="1" applyAlignment="1" applyProtection="1">
      <alignment horizontal="center"/>
      <protection/>
    </xf>
    <xf numFmtId="4" fontId="0" fillId="0" borderId="37" xfId="0" applyNumberFormat="1" applyBorder="1" applyAlignment="1" applyProtection="1">
      <alignment/>
      <protection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9" fillId="0" borderId="37" xfId="0" applyNumberFormat="1" applyFont="1" applyBorder="1" applyAlignment="1">
      <alignment/>
    </xf>
    <xf numFmtId="4" fontId="19" fillId="0" borderId="37" xfId="0" applyNumberFormat="1" applyFont="1" applyBorder="1" applyAlignment="1" applyProtection="1">
      <alignment/>
      <protection/>
    </xf>
    <xf numFmtId="0" fontId="0" fillId="33" borderId="61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2" xfId="0" applyFill="1" applyBorder="1" applyAlignment="1">
      <alignment/>
    </xf>
    <xf numFmtId="3" fontId="19" fillId="0" borderId="37" xfId="0" applyNumberFormat="1" applyFont="1" applyBorder="1" applyAlignment="1">
      <alignment/>
    </xf>
    <xf numFmtId="4" fontId="15" fillId="0" borderId="46" xfId="0" applyNumberFormat="1" applyFont="1" applyBorder="1" applyAlignment="1" applyProtection="1">
      <alignment/>
      <protection/>
    </xf>
    <xf numFmtId="3" fontId="0" fillId="33" borderId="19" xfId="0" applyNumberFormat="1" applyFill="1" applyBorder="1" applyAlignment="1">
      <alignment/>
    </xf>
    <xf numFmtId="4" fontId="24" fillId="0" borderId="18" xfId="0" applyNumberFormat="1" applyFont="1" applyBorder="1" applyAlignment="1" applyProtection="1">
      <alignment/>
      <protection/>
    </xf>
    <xf numFmtId="0" fontId="0" fillId="0" borderId="49" xfId="0" applyBorder="1" applyAlignment="1">
      <alignment horizontal="centerContinuous"/>
    </xf>
    <xf numFmtId="165" fontId="0" fillId="0" borderId="49" xfId="0" applyNumberFormat="1" applyBorder="1" applyAlignment="1" applyProtection="1">
      <alignment horizontal="centerContinuous"/>
      <protection/>
    </xf>
    <xf numFmtId="0" fontId="19" fillId="0" borderId="37" xfId="0" applyFont="1" applyBorder="1" applyAlignment="1">
      <alignment horizontal="centerContinuous"/>
    </xf>
    <xf numFmtId="3" fontId="19" fillId="0" borderId="37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 horizontal="centerContinuous"/>
    </xf>
    <xf numFmtId="4" fontId="0" fillId="0" borderId="37" xfId="0" applyNumberFormat="1" applyFont="1" applyBorder="1" applyAlignment="1">
      <alignment horizontal="center"/>
    </xf>
    <xf numFmtId="14" fontId="0" fillId="0" borderId="63" xfId="0" applyNumberFormat="1" applyBorder="1" applyAlignment="1" applyProtection="1">
      <alignment horizontal="left"/>
      <protection/>
    </xf>
    <xf numFmtId="0" fontId="0" fillId="0" borderId="64" xfId="0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23" fillId="0" borderId="64" xfId="0" applyFont="1" applyBorder="1" applyAlignment="1" applyProtection="1">
      <alignment horizontal="center"/>
      <protection/>
    </xf>
    <xf numFmtId="3" fontId="0" fillId="0" borderId="63" xfId="0" applyNumberFormat="1" applyBorder="1" applyAlignment="1" applyProtection="1">
      <alignment/>
      <protection/>
    </xf>
    <xf numFmtId="3" fontId="0" fillId="0" borderId="64" xfId="0" applyNumberFormat="1" applyBorder="1" applyAlignment="1" applyProtection="1">
      <alignment/>
      <protection/>
    </xf>
    <xf numFmtId="165" fontId="0" fillId="0" borderId="64" xfId="0" applyNumberFormat="1" applyBorder="1" applyAlignment="1" applyProtection="1">
      <alignment/>
      <protection/>
    </xf>
    <xf numFmtId="4" fontId="19" fillId="0" borderId="64" xfId="0" applyNumberFormat="1" applyFont="1" applyBorder="1" applyAlignment="1" applyProtection="1">
      <alignment/>
      <protection/>
    </xf>
    <xf numFmtId="165" fontId="0" fillId="0" borderId="65" xfId="0" applyNumberFormat="1" applyBorder="1" applyAlignment="1" applyProtection="1">
      <alignment/>
      <protection/>
    </xf>
    <xf numFmtId="0" fontId="16" fillId="0" borderId="64" xfId="0" applyFont="1" applyBorder="1" applyAlignment="1" applyProtection="1">
      <alignment horizontal="left"/>
      <protection/>
    </xf>
    <xf numFmtId="3" fontId="0" fillId="0" borderId="63" xfId="0" applyNumberFormat="1" applyBorder="1" applyAlignment="1">
      <alignment/>
    </xf>
    <xf numFmtId="4" fontId="19" fillId="0" borderId="64" xfId="0" applyNumberFormat="1" applyFont="1" applyBorder="1" applyAlignment="1">
      <alignment/>
    </xf>
    <xf numFmtId="0" fontId="19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>
      <alignment/>
    </xf>
    <xf numFmtId="4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Continuous"/>
    </xf>
    <xf numFmtId="0" fontId="0" fillId="0" borderId="64" xfId="0" applyBorder="1" applyAlignment="1">
      <alignment/>
    </xf>
    <xf numFmtId="0" fontId="19" fillId="0" borderId="64" xfId="0" applyFont="1" applyBorder="1" applyAlignment="1">
      <alignment horizontal="centerContinuous"/>
    </xf>
    <xf numFmtId="3" fontId="0" fillId="0" borderId="64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4" xfId="0" applyFont="1" applyBorder="1" applyAlignment="1" applyProtection="1">
      <alignment horizontal="left"/>
      <protection/>
    </xf>
    <xf numFmtId="3" fontId="0" fillId="0" borderId="64" xfId="0" applyNumberFormat="1" applyFont="1" applyBorder="1" applyAlignment="1" applyProtection="1">
      <alignment horizontal="center"/>
      <protection/>
    </xf>
    <xf numFmtId="165" fontId="0" fillId="0" borderId="67" xfId="0" applyNumberFormat="1" applyBorder="1" applyAlignment="1" applyProtection="1">
      <alignment/>
      <protection/>
    </xf>
    <xf numFmtId="165" fontId="0" fillId="0" borderId="68" xfId="0" applyNumberFormat="1" applyBorder="1" applyAlignment="1" applyProtection="1">
      <alignment/>
      <protection/>
    </xf>
    <xf numFmtId="14" fontId="0" fillId="0" borderId="63" xfId="0" applyNumberFormat="1" applyBorder="1" applyAlignment="1">
      <alignment horizontal="left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centerContinuous"/>
    </xf>
    <xf numFmtId="0" fontId="0" fillId="0" borderId="66" xfId="0" applyBorder="1" applyAlignment="1">
      <alignment/>
    </xf>
    <xf numFmtId="0" fontId="0" fillId="0" borderId="63" xfId="0" applyBorder="1" applyAlignment="1">
      <alignment/>
    </xf>
    <xf numFmtId="3" fontId="0" fillId="0" borderId="66" xfId="0" applyNumberFormat="1" applyBorder="1" applyAlignment="1" applyProtection="1">
      <alignment/>
      <protection/>
    </xf>
    <xf numFmtId="0" fontId="0" fillId="0" borderId="64" xfId="0" applyFont="1" applyBorder="1" applyAlignment="1" applyProtection="1">
      <alignment horizontal="center"/>
      <protection/>
    </xf>
    <xf numFmtId="0" fontId="20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3" fontId="19" fillId="0" borderId="64" xfId="0" applyNumberFormat="1" applyFon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left"/>
      <protection/>
    </xf>
    <xf numFmtId="3" fontId="23" fillId="0" borderId="37" xfId="0" applyNumberFormat="1" applyFont="1" applyBorder="1" applyAlignment="1" applyProtection="1">
      <alignment horizontal="center"/>
      <protection/>
    </xf>
    <xf numFmtId="0" fontId="25" fillId="0" borderId="37" xfId="0" applyFont="1" applyBorder="1" applyAlignment="1" applyProtection="1">
      <alignment horizontal="center"/>
      <protection/>
    </xf>
    <xf numFmtId="14" fontId="0" fillId="0" borderId="69" xfId="0" applyNumberFormat="1" applyBorder="1" applyAlignment="1" applyProtection="1">
      <alignment horizontal="left"/>
      <protection/>
    </xf>
    <xf numFmtId="0" fontId="0" fillId="0" borderId="70" xfId="0" applyBorder="1" applyAlignment="1" applyProtection="1">
      <alignment horizontal="left"/>
      <protection/>
    </xf>
    <xf numFmtId="0" fontId="0" fillId="0" borderId="70" xfId="0" applyBorder="1" applyAlignment="1" applyProtection="1">
      <alignment horizontal="center"/>
      <protection/>
    </xf>
    <xf numFmtId="1" fontId="0" fillId="0" borderId="69" xfId="0" applyNumberFormat="1" applyBorder="1" applyAlignment="1" applyProtection="1">
      <alignment/>
      <protection/>
    </xf>
    <xf numFmtId="3" fontId="0" fillId="0" borderId="70" xfId="0" applyNumberFormat="1" applyBorder="1" applyAlignment="1" applyProtection="1">
      <alignment/>
      <protection/>
    </xf>
    <xf numFmtId="165" fontId="0" fillId="0" borderId="70" xfId="0" applyNumberFormat="1" applyBorder="1" applyAlignment="1" applyProtection="1">
      <alignment/>
      <protection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3" fontId="0" fillId="0" borderId="69" xfId="0" applyNumberFormat="1" applyBorder="1" applyAlignment="1" applyProtection="1">
      <alignment/>
      <protection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 applyProtection="1">
      <alignment/>
      <protection/>
    </xf>
    <xf numFmtId="2" fontId="0" fillId="0" borderId="64" xfId="0" applyNumberFormat="1" applyBorder="1" applyAlignment="1">
      <alignment/>
    </xf>
    <xf numFmtId="3" fontId="0" fillId="0" borderId="64" xfId="0" applyNumberFormat="1" applyBorder="1" applyAlignment="1" applyProtection="1">
      <alignment horizontal="center"/>
      <protection/>
    </xf>
    <xf numFmtId="0" fontId="0" fillId="0" borderId="69" xfId="0" applyBorder="1" applyAlignment="1" applyProtection="1">
      <alignment/>
      <protection/>
    </xf>
    <xf numFmtId="0" fontId="0" fillId="0" borderId="69" xfId="0" applyBorder="1" applyAlignment="1">
      <alignment/>
    </xf>
    <xf numFmtId="0" fontId="0" fillId="0" borderId="70" xfId="0" applyBorder="1" applyAlignment="1" applyProtection="1">
      <alignment/>
      <protection/>
    </xf>
    <xf numFmtId="165" fontId="0" fillId="0" borderId="71" xfId="0" applyNumberFormat="1" applyBorder="1" applyAlignment="1" applyProtection="1">
      <alignment/>
      <protection/>
    </xf>
    <xf numFmtId="0" fontId="0" fillId="0" borderId="70" xfId="0" applyFont="1" applyBorder="1" applyAlignment="1" applyProtection="1">
      <alignment horizontal="left"/>
      <protection/>
    </xf>
    <xf numFmtId="0" fontId="23" fillId="0" borderId="70" xfId="0" applyFont="1" applyBorder="1" applyAlignment="1" applyProtection="1">
      <alignment horizontal="center"/>
      <protection/>
    </xf>
    <xf numFmtId="14" fontId="0" fillId="0" borderId="74" xfId="0" applyNumberFormat="1" applyBorder="1" applyAlignment="1" applyProtection="1">
      <alignment horizontal="left"/>
      <protection/>
    </xf>
    <xf numFmtId="0" fontId="0" fillId="0" borderId="75" xfId="0" applyFont="1" applyBorder="1" applyAlignment="1" applyProtection="1">
      <alignment horizontal="left"/>
      <protection/>
    </xf>
    <xf numFmtId="0" fontId="0" fillId="0" borderId="75" xfId="0" applyBorder="1" applyAlignment="1" applyProtection="1">
      <alignment horizontal="center"/>
      <protection/>
    </xf>
    <xf numFmtId="0" fontId="19" fillId="0" borderId="75" xfId="0" applyFont="1" applyBorder="1" applyAlignment="1" applyProtection="1">
      <alignment horizontal="center"/>
      <protection/>
    </xf>
    <xf numFmtId="3" fontId="0" fillId="0" borderId="74" xfId="0" applyNumberFormat="1" applyBorder="1" applyAlignment="1" applyProtection="1">
      <alignment/>
      <protection/>
    </xf>
    <xf numFmtId="3" fontId="0" fillId="0" borderId="75" xfId="0" applyNumberFormat="1" applyBorder="1" applyAlignment="1" applyProtection="1">
      <alignment/>
      <protection/>
    </xf>
    <xf numFmtId="165" fontId="0" fillId="0" borderId="75" xfId="0" applyNumberFormat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75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5" xfId="0" applyBorder="1" applyAlignment="1" applyProtection="1">
      <alignment horizontal="left"/>
      <protection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2" fontId="0" fillId="0" borderId="75" xfId="0" applyNumberFormat="1" applyBorder="1" applyAlignment="1">
      <alignment/>
    </xf>
    <xf numFmtId="3" fontId="0" fillId="0" borderId="76" xfId="0" applyNumberFormat="1" applyBorder="1" applyAlignment="1" applyProtection="1">
      <alignment/>
      <protection/>
    </xf>
    <xf numFmtId="165" fontId="0" fillId="0" borderId="77" xfId="0" applyNumberFormat="1" applyBorder="1" applyAlignment="1" applyProtection="1">
      <alignment/>
      <protection/>
    </xf>
    <xf numFmtId="165" fontId="0" fillId="0" borderId="78" xfId="0" applyNumberFormat="1" applyBorder="1" applyAlignment="1" applyProtection="1">
      <alignment/>
      <protection/>
    </xf>
    <xf numFmtId="14" fontId="0" fillId="0" borderId="79" xfId="0" applyNumberFormat="1" applyBorder="1" applyAlignment="1" applyProtection="1">
      <alignment horizontal="left"/>
      <protection/>
    </xf>
    <xf numFmtId="0" fontId="0" fillId="0" borderId="80" xfId="0" applyBorder="1" applyAlignment="1" applyProtection="1">
      <alignment horizontal="left"/>
      <protection/>
    </xf>
    <xf numFmtId="0" fontId="0" fillId="0" borderId="80" xfId="0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/>
      <protection/>
    </xf>
    <xf numFmtId="3" fontId="0" fillId="0" borderId="81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165" fontId="0" fillId="0" borderId="80" xfId="0" applyNumberFormat="1" applyBorder="1" applyAlignment="1" applyProtection="1">
      <alignment/>
      <protection/>
    </xf>
    <xf numFmtId="165" fontId="0" fillId="0" borderId="82" xfId="0" applyNumberFormat="1" applyBorder="1" applyAlignment="1" applyProtection="1">
      <alignment/>
      <protection/>
    </xf>
    <xf numFmtId="3" fontId="0" fillId="0" borderId="81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14" fontId="0" fillId="0" borderId="84" xfId="0" applyNumberFormat="1" applyBorder="1" applyAlignment="1" applyProtection="1">
      <alignment horizontal="left"/>
      <protection/>
    </xf>
    <xf numFmtId="0" fontId="0" fillId="0" borderId="85" xfId="0" applyFont="1" applyBorder="1" applyAlignment="1" applyProtection="1">
      <alignment horizontal="left"/>
      <protection/>
    </xf>
    <xf numFmtId="0" fontId="0" fillId="0" borderId="85" xfId="0" applyBorder="1" applyAlignment="1" applyProtection="1">
      <alignment horizontal="center"/>
      <protection/>
    </xf>
    <xf numFmtId="0" fontId="19" fillId="0" borderId="85" xfId="0" applyFont="1" applyBorder="1" applyAlignment="1" applyProtection="1">
      <alignment horizontal="center"/>
      <protection/>
    </xf>
    <xf numFmtId="3" fontId="0" fillId="0" borderId="86" xfId="0" applyNumberFormat="1" applyBorder="1" applyAlignment="1" applyProtection="1">
      <alignment/>
      <protection/>
    </xf>
    <xf numFmtId="3" fontId="0" fillId="0" borderId="85" xfId="0" applyNumberFormat="1" applyBorder="1" applyAlignment="1" applyProtection="1">
      <alignment/>
      <protection/>
    </xf>
    <xf numFmtId="165" fontId="0" fillId="0" borderId="85" xfId="0" applyNumberFormat="1" applyBorder="1" applyAlignment="1" applyProtection="1">
      <alignment/>
      <protection/>
    </xf>
    <xf numFmtId="165" fontId="0" fillId="0" borderId="87" xfId="0" applyNumberFormat="1" applyBorder="1" applyAlignment="1" applyProtection="1">
      <alignment/>
      <protection/>
    </xf>
    <xf numFmtId="3" fontId="0" fillId="0" borderId="86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0" fillId="0" borderId="85" xfId="0" applyBorder="1" applyAlignment="1">
      <alignment/>
    </xf>
    <xf numFmtId="0" fontId="0" fillId="0" borderId="87" xfId="0" applyBorder="1" applyAlignment="1">
      <alignment/>
    </xf>
    <xf numFmtId="0" fontId="0" fillId="0" borderId="85" xfId="0" applyFont="1" applyBorder="1" applyAlignment="1" applyProtection="1">
      <alignment horizontal="center"/>
      <protection/>
    </xf>
    <xf numFmtId="3" fontId="0" fillId="0" borderId="84" xfId="0" applyNumberFormat="1" applyBorder="1" applyAlignment="1">
      <alignment/>
    </xf>
    <xf numFmtId="2" fontId="0" fillId="0" borderId="85" xfId="0" applyNumberFormat="1" applyBorder="1" applyAlignment="1">
      <alignment/>
    </xf>
    <xf numFmtId="0" fontId="0" fillId="0" borderId="88" xfId="0" applyBorder="1" applyAlignment="1">
      <alignment/>
    </xf>
    <xf numFmtId="1" fontId="0" fillId="0" borderId="75" xfId="0" applyNumberFormat="1" applyFont="1" applyBorder="1" applyAlignment="1" applyProtection="1">
      <alignment horizontal="center"/>
      <protection/>
    </xf>
    <xf numFmtId="3" fontId="0" fillId="0" borderId="76" xfId="0" applyNumberFormat="1" applyBorder="1" applyAlignment="1">
      <alignment/>
    </xf>
    <xf numFmtId="0" fontId="0" fillId="0" borderId="85" xfId="0" applyFont="1" applyBorder="1" applyAlignment="1" applyProtection="1">
      <alignment horizontal="left"/>
      <protection/>
    </xf>
    <xf numFmtId="0" fontId="0" fillId="0" borderId="85" xfId="0" applyFont="1" applyBorder="1" applyAlignment="1" applyProtection="1">
      <alignment horizontal="center"/>
      <protection/>
    </xf>
    <xf numFmtId="1" fontId="23" fillId="0" borderId="85" xfId="0" applyNumberFormat="1" applyFont="1" applyBorder="1" applyAlignment="1" applyProtection="1">
      <alignment horizontal="center"/>
      <protection/>
    </xf>
    <xf numFmtId="165" fontId="0" fillId="0" borderId="89" xfId="0" applyNumberFormat="1" applyBorder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0" fontId="1" fillId="0" borderId="85" xfId="0" applyFont="1" applyBorder="1" applyAlignment="1" applyProtection="1">
      <alignment horizontal="center"/>
      <protection/>
    </xf>
    <xf numFmtId="1" fontId="0" fillId="0" borderId="85" xfId="0" applyNumberFormat="1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41" xfId="0" applyBorder="1" applyAlignment="1">
      <alignment/>
    </xf>
    <xf numFmtId="0" fontId="7" fillId="0" borderId="43" xfId="0" applyFont="1" applyBorder="1" applyAlignment="1" applyProtection="1">
      <alignment horizontal="center"/>
      <protection/>
    </xf>
    <xf numFmtId="14" fontId="0" fillId="0" borderId="66" xfId="0" applyNumberFormat="1" applyBorder="1" applyAlignment="1" applyProtection="1">
      <alignment horizontal="left"/>
      <protection/>
    </xf>
    <xf numFmtId="14" fontId="0" fillId="0" borderId="48" xfId="0" applyNumberFormat="1" applyBorder="1" applyAlignment="1" applyProtection="1">
      <alignment horizontal="left"/>
      <protection/>
    </xf>
    <xf numFmtId="14" fontId="0" fillId="0" borderId="48" xfId="0" applyNumberFormat="1" applyBorder="1" applyAlignment="1">
      <alignment horizontal="left"/>
    </xf>
    <xf numFmtId="14" fontId="0" fillId="0" borderId="66" xfId="0" applyNumberForma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3" xfId="0" applyBorder="1" applyAlignment="1">
      <alignment/>
    </xf>
    <xf numFmtId="0" fontId="7" fillId="0" borderId="46" xfId="0" applyFont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165" fontId="0" fillId="0" borderId="94" xfId="0" applyNumberFormat="1" applyBorder="1" applyAlignment="1" applyProtection="1">
      <alignment/>
      <protection/>
    </xf>
    <xf numFmtId="0" fontId="0" fillId="0" borderId="94" xfId="0" applyBorder="1" applyAlignment="1">
      <alignment/>
    </xf>
    <xf numFmtId="165" fontId="0" fillId="0" borderId="90" xfId="0" applyNumberFormat="1" applyBorder="1" applyAlignment="1" applyProtection="1">
      <alignment/>
      <protection/>
    </xf>
    <xf numFmtId="0" fontId="0" fillId="0" borderId="50" xfId="0" applyBorder="1" applyAlignment="1">
      <alignment/>
    </xf>
    <xf numFmtId="0" fontId="11" fillId="0" borderId="58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left"/>
      <protection/>
    </xf>
    <xf numFmtId="0" fontId="12" fillId="0" borderId="50" xfId="0" applyFont="1" applyBorder="1" applyAlignment="1">
      <alignment/>
    </xf>
    <xf numFmtId="0" fontId="12" fillId="0" borderId="52" xfId="0" applyFont="1" applyBorder="1" applyAlignment="1" applyProtection="1">
      <alignment horizontal="left"/>
      <protection/>
    </xf>
    <xf numFmtId="7" fontId="14" fillId="0" borderId="53" xfId="0" applyNumberFormat="1" applyFont="1" applyBorder="1" applyAlignment="1" applyProtection="1">
      <alignment/>
      <protection/>
    </xf>
    <xf numFmtId="0" fontId="0" fillId="0" borderId="53" xfId="0" applyBorder="1" applyAlignment="1">
      <alignment/>
    </xf>
    <xf numFmtId="0" fontId="12" fillId="0" borderId="60" xfId="0" applyFont="1" applyBorder="1" applyAlignment="1">
      <alignment/>
    </xf>
    <xf numFmtId="0" fontId="12" fillId="0" borderId="53" xfId="0" applyFont="1" applyBorder="1" applyAlignment="1" applyProtection="1">
      <alignment/>
      <protection/>
    </xf>
    <xf numFmtId="0" fontId="0" fillId="0" borderId="60" xfId="0" applyBorder="1" applyAlignment="1">
      <alignment/>
    </xf>
    <xf numFmtId="165" fontId="12" fillId="0" borderId="53" xfId="0" applyNumberFormat="1" applyFont="1" applyBorder="1" applyAlignment="1" applyProtection="1">
      <alignment/>
      <protection/>
    </xf>
    <xf numFmtId="7" fontId="14" fillId="0" borderId="54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center"/>
      <protection/>
    </xf>
    <xf numFmtId="14" fontId="0" fillId="0" borderId="81" xfId="0" applyNumberFormat="1" applyBorder="1" applyAlignment="1" applyProtection="1">
      <alignment horizontal="left"/>
      <protection/>
    </xf>
    <xf numFmtId="0" fontId="0" fillId="0" borderId="80" xfId="0" applyFont="1" applyBorder="1" applyAlignment="1" applyProtection="1">
      <alignment horizontal="left"/>
      <protection/>
    </xf>
    <xf numFmtId="0" fontId="0" fillId="0" borderId="80" xfId="0" applyFont="1" applyBorder="1" applyAlignment="1" applyProtection="1">
      <alignment horizontal="center"/>
      <protection/>
    </xf>
    <xf numFmtId="3" fontId="0" fillId="0" borderId="79" xfId="0" applyNumberFormat="1" applyBorder="1" applyAlignment="1" applyProtection="1">
      <alignment/>
      <protection/>
    </xf>
    <xf numFmtId="0" fontId="0" fillId="0" borderId="81" xfId="0" applyBorder="1" applyAlignment="1">
      <alignment/>
    </xf>
    <xf numFmtId="0" fontId="0" fillId="0" borderId="95" xfId="0" applyBorder="1" applyAlignment="1">
      <alignment/>
    </xf>
    <xf numFmtId="0" fontId="0" fillId="0" borderId="75" xfId="0" applyFont="1" applyBorder="1" applyAlignment="1" applyProtection="1">
      <alignment horizontal="left"/>
      <protection/>
    </xf>
    <xf numFmtId="0" fontId="0" fillId="0" borderId="75" xfId="0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2" fontId="0" fillId="0" borderId="37" xfId="0" applyNumberFormat="1" applyBorder="1" applyAlignment="1">
      <alignment horizontal="right"/>
    </xf>
    <xf numFmtId="3" fontId="0" fillId="0" borderId="75" xfId="0" applyNumberFormat="1" applyFont="1" applyBorder="1" applyAlignment="1" applyProtection="1">
      <alignment horizontal="center"/>
      <protection/>
    </xf>
    <xf numFmtId="4" fontId="0" fillId="0" borderId="75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85" xfId="0" applyBorder="1" applyAlignment="1" applyProtection="1">
      <alignment horizontal="left"/>
      <protection/>
    </xf>
    <xf numFmtId="1" fontId="19" fillId="0" borderId="85" xfId="0" applyNumberFormat="1" applyFont="1" applyBorder="1" applyAlignment="1" applyProtection="1">
      <alignment horizontal="center"/>
      <protection/>
    </xf>
    <xf numFmtId="165" fontId="0" fillId="0" borderId="88" xfId="0" applyNumberFormat="1" applyBorder="1" applyAlignment="1" applyProtection="1">
      <alignment/>
      <protection/>
    </xf>
    <xf numFmtId="3" fontId="0" fillId="0" borderId="64" xfId="0" applyNumberFormat="1" applyFont="1" applyBorder="1" applyAlignment="1" applyProtection="1">
      <alignment horizontal="center"/>
      <protection/>
    </xf>
    <xf numFmtId="14" fontId="0" fillId="0" borderId="74" xfId="0" applyNumberFormat="1" applyBorder="1" applyAlignment="1">
      <alignment horizontal="left"/>
    </xf>
    <xf numFmtId="0" fontId="0" fillId="0" borderId="75" xfId="0" applyFont="1" applyBorder="1" applyAlignment="1">
      <alignment/>
    </xf>
    <xf numFmtId="0" fontId="0" fillId="0" borderId="75" xfId="0" applyBorder="1" applyAlignment="1">
      <alignment horizontal="centerContinuous"/>
    </xf>
    <xf numFmtId="0" fontId="0" fillId="0" borderId="75" xfId="0" applyBorder="1" applyAlignment="1">
      <alignment/>
    </xf>
    <xf numFmtId="0" fontId="20" fillId="0" borderId="75" xfId="0" applyFont="1" applyBorder="1" applyAlignment="1">
      <alignment horizontal="centerContinuous"/>
    </xf>
    <xf numFmtId="4" fontId="0" fillId="0" borderId="75" xfId="0" applyNumberFormat="1" applyBorder="1" applyAlignment="1">
      <alignment/>
    </xf>
    <xf numFmtId="14" fontId="0" fillId="0" borderId="76" xfId="0" applyNumberFormat="1" applyBorder="1" applyAlignment="1" applyProtection="1">
      <alignment horizontal="left"/>
      <protection/>
    </xf>
    <xf numFmtId="0" fontId="0" fillId="0" borderId="96" xfId="0" applyBorder="1" applyAlignment="1">
      <alignment/>
    </xf>
    <xf numFmtId="14" fontId="0" fillId="0" borderId="84" xfId="0" applyNumberFormat="1" applyBorder="1" applyAlignment="1">
      <alignment horizontal="left"/>
    </xf>
    <xf numFmtId="0" fontId="0" fillId="0" borderId="85" xfId="0" applyFont="1" applyBorder="1" applyAlignment="1">
      <alignment/>
    </xf>
    <xf numFmtId="0" fontId="0" fillId="0" borderId="85" xfId="0" applyBorder="1" applyAlignment="1">
      <alignment horizontal="centerContinuous"/>
    </xf>
    <xf numFmtId="0" fontId="0" fillId="0" borderId="85" xfId="0" applyBorder="1" applyAlignment="1">
      <alignment/>
    </xf>
    <xf numFmtId="0" fontId="0" fillId="0" borderId="85" xfId="0" applyFont="1" applyBorder="1" applyAlignment="1">
      <alignment horizontal="centerContinuous"/>
    </xf>
    <xf numFmtId="4" fontId="0" fillId="0" borderId="85" xfId="0" applyNumberFormat="1" applyBorder="1" applyAlignment="1">
      <alignment/>
    </xf>
    <xf numFmtId="3" fontId="0" fillId="0" borderId="75" xfId="0" applyNumberFormat="1" applyBorder="1" applyAlignment="1" applyProtection="1">
      <alignment horizontal="center"/>
      <protection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0" fillId="0" borderId="75" xfId="0" applyFont="1" applyBorder="1" applyAlignment="1">
      <alignment horizontal="centerContinuous"/>
    </xf>
    <xf numFmtId="14" fontId="0" fillId="0" borderId="86" xfId="0" applyNumberFormat="1" applyBorder="1" applyAlignment="1" applyProtection="1">
      <alignment horizontal="left"/>
      <protection/>
    </xf>
    <xf numFmtId="165" fontId="0" fillId="0" borderId="97" xfId="0" applyNumberFormat="1" applyBorder="1" applyAlignment="1" applyProtection="1">
      <alignment/>
      <protection/>
    </xf>
    <xf numFmtId="4" fontId="0" fillId="0" borderId="37" xfId="0" applyNumberFormat="1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centerContinuous"/>
    </xf>
    <xf numFmtId="3" fontId="0" fillId="0" borderId="85" xfId="0" applyNumberFormat="1" applyFont="1" applyBorder="1" applyAlignment="1" applyProtection="1">
      <alignment horizontal="center"/>
      <protection/>
    </xf>
    <xf numFmtId="4" fontId="0" fillId="0" borderId="85" xfId="0" applyNumberFormat="1" applyBorder="1" applyAlignment="1" applyProtection="1">
      <alignment/>
      <protection/>
    </xf>
    <xf numFmtId="0" fontId="0" fillId="0" borderId="84" xfId="0" applyBorder="1" applyAlignment="1">
      <alignment/>
    </xf>
    <xf numFmtId="14" fontId="0" fillId="0" borderId="84" xfId="0" applyNumberFormat="1" applyFont="1" applyBorder="1" applyAlignment="1">
      <alignment horizontal="left"/>
    </xf>
    <xf numFmtId="0" fontId="0" fillId="0" borderId="8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1.14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72" t="s">
        <v>9</v>
      </c>
      <c r="L7" s="73" t="s">
        <v>10</v>
      </c>
      <c r="M7" s="73" t="s">
        <v>10</v>
      </c>
      <c r="N7" s="76" t="s">
        <v>11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19</v>
      </c>
      <c r="J8" s="73" t="s">
        <v>17</v>
      </c>
      <c r="K8" s="72" t="s">
        <v>17</v>
      </c>
      <c r="L8" s="73" t="s">
        <v>18</v>
      </c>
      <c r="M8" s="73" t="s">
        <v>17</v>
      </c>
      <c r="N8" s="76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75"/>
      <c r="L9" s="74" t="s">
        <v>20</v>
      </c>
      <c r="M9" s="74" t="s">
        <v>18</v>
      </c>
      <c r="N9" s="77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266"/>
      <c r="B11" s="267"/>
      <c r="C11" s="268"/>
      <c r="D11" s="268"/>
      <c r="E11" s="268"/>
      <c r="F11" s="268"/>
      <c r="G11" s="269"/>
      <c r="H11" s="270"/>
      <c r="I11" s="271"/>
      <c r="J11" s="271"/>
      <c r="K11" s="272"/>
      <c r="L11" s="273"/>
      <c r="M11" s="274"/>
      <c r="N11" s="275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2.75">
      <c r="A12" s="105"/>
      <c r="B12" s="92"/>
      <c r="C12" s="93"/>
      <c r="D12" s="93"/>
      <c r="E12" s="93"/>
      <c r="F12" s="93"/>
      <c r="G12" s="134"/>
      <c r="H12" s="106"/>
      <c r="I12" s="90"/>
      <c r="J12" s="90"/>
      <c r="K12" s="133"/>
      <c r="L12" s="132"/>
      <c r="M12" s="135"/>
      <c r="N12" s="96"/>
      <c r="P12" s="31">
        <f t="shared" si="0"/>
        <v>0</v>
      </c>
      <c r="Q12" s="31">
        <f t="shared" si="1"/>
        <v>0</v>
      </c>
    </row>
    <row r="13" spans="1:17" ht="12.75">
      <c r="A13" s="105"/>
      <c r="B13" s="92"/>
      <c r="C13" s="93"/>
      <c r="D13" s="93"/>
      <c r="E13" s="93"/>
      <c r="F13" s="93"/>
      <c r="G13" s="134"/>
      <c r="H13" s="106"/>
      <c r="I13" s="90"/>
      <c r="J13" s="90"/>
      <c r="K13" s="133"/>
      <c r="L13" s="132"/>
      <c r="M13" s="87"/>
      <c r="N13" s="96"/>
      <c r="P13" s="31">
        <f t="shared" si="0"/>
        <v>0</v>
      </c>
      <c r="Q13" s="31">
        <f t="shared" si="1"/>
        <v>0</v>
      </c>
    </row>
    <row r="14" spans="1:17" ht="13.5" thickBot="1">
      <c r="A14" s="288">
        <v>40218</v>
      </c>
      <c r="B14" s="299" t="s">
        <v>56</v>
      </c>
      <c r="C14" s="290"/>
      <c r="D14" s="290"/>
      <c r="E14" s="290">
        <v>3</v>
      </c>
      <c r="F14" s="290" t="s">
        <v>57</v>
      </c>
      <c r="G14" s="300">
        <v>4790</v>
      </c>
      <c r="H14" s="301">
        <v>39930.32</v>
      </c>
      <c r="I14" s="294">
        <v>1.25</v>
      </c>
      <c r="J14" s="294">
        <v>8.34</v>
      </c>
      <c r="K14" s="292"/>
      <c r="L14" s="293"/>
      <c r="M14" s="294"/>
      <c r="N14" s="305"/>
      <c r="P14" s="31">
        <f t="shared" si="0"/>
        <v>39948.6</v>
      </c>
      <c r="Q14" s="31">
        <f t="shared" si="1"/>
        <v>0</v>
      </c>
    </row>
    <row r="15" spans="1:17" ht="12.75">
      <c r="A15" s="105">
        <v>40281</v>
      </c>
      <c r="B15" s="378" t="s">
        <v>81</v>
      </c>
      <c r="C15" s="93"/>
      <c r="D15" s="93"/>
      <c r="E15" s="93">
        <v>3</v>
      </c>
      <c r="F15" s="138" t="s">
        <v>82</v>
      </c>
      <c r="G15" s="134">
        <v>4376</v>
      </c>
      <c r="H15" s="106">
        <v>92867.57</v>
      </c>
      <c r="I15" s="90">
        <v>14.22</v>
      </c>
      <c r="J15" s="90">
        <v>21.22</v>
      </c>
      <c r="K15" s="133"/>
      <c r="L15" s="132"/>
      <c r="M15" s="135"/>
      <c r="N15" s="96"/>
      <c r="P15" s="31">
        <f t="shared" si="0"/>
        <v>92858.72</v>
      </c>
      <c r="Q15" s="31">
        <f t="shared" si="1"/>
        <v>0</v>
      </c>
    </row>
    <row r="16" spans="1:17" ht="13.5" thickBot="1">
      <c r="A16" s="288">
        <v>40281</v>
      </c>
      <c r="B16" s="386" t="s">
        <v>83</v>
      </c>
      <c r="C16" s="290"/>
      <c r="D16" s="290"/>
      <c r="E16" s="290">
        <v>3</v>
      </c>
      <c r="F16" s="291" t="s">
        <v>84</v>
      </c>
      <c r="G16" s="292">
        <v>4745</v>
      </c>
      <c r="H16" s="293">
        <v>81303.73</v>
      </c>
      <c r="I16" s="294">
        <v>14.49</v>
      </c>
      <c r="J16" s="294">
        <v>17.14</v>
      </c>
      <c r="K16" s="300"/>
      <c r="L16" s="301"/>
      <c r="M16" s="296"/>
      <c r="N16" s="298"/>
      <c r="P16" s="31">
        <f t="shared" si="0"/>
        <v>81329.3</v>
      </c>
      <c r="Q16" s="31">
        <f t="shared" si="1"/>
        <v>0</v>
      </c>
    </row>
    <row r="17" spans="1:17" ht="13.5" thickBot="1">
      <c r="A17" s="319">
        <v>40309</v>
      </c>
      <c r="B17" s="393" t="s">
        <v>91</v>
      </c>
      <c r="C17" s="321"/>
      <c r="D17" s="321"/>
      <c r="E17" s="321">
        <v>4</v>
      </c>
      <c r="F17" s="321" t="s">
        <v>92</v>
      </c>
      <c r="G17" s="332">
        <v>6550</v>
      </c>
      <c r="H17" s="328">
        <v>132681.9</v>
      </c>
      <c r="I17" s="333">
        <v>14.1</v>
      </c>
      <c r="J17" s="333">
        <v>20.26</v>
      </c>
      <c r="K17" s="341"/>
      <c r="L17" s="324"/>
      <c r="M17" s="325"/>
      <c r="N17" s="395"/>
      <c r="P17" s="31">
        <f t="shared" si="0"/>
        <v>132703</v>
      </c>
      <c r="Q17" s="31">
        <f t="shared" si="1"/>
        <v>0</v>
      </c>
    </row>
    <row r="18" spans="1:17" ht="12.75">
      <c r="A18" s="105">
        <v>40337</v>
      </c>
      <c r="B18" s="378" t="s">
        <v>113</v>
      </c>
      <c r="C18" s="93"/>
      <c r="D18" s="93"/>
      <c r="E18" s="93">
        <v>1</v>
      </c>
      <c r="F18" s="379" t="s">
        <v>114</v>
      </c>
      <c r="G18" s="133">
        <v>1120</v>
      </c>
      <c r="H18" s="132">
        <v>41547.81</v>
      </c>
      <c r="I18" s="135">
        <v>30.69</v>
      </c>
      <c r="J18" s="135">
        <v>37.1</v>
      </c>
      <c r="K18" s="134"/>
      <c r="L18" s="106"/>
      <c r="M18" s="90"/>
      <c r="N18" s="85"/>
      <c r="P18" s="31">
        <f t="shared" si="0"/>
        <v>41552</v>
      </c>
      <c r="Q18" s="31">
        <f t="shared" si="1"/>
        <v>0</v>
      </c>
    </row>
    <row r="19" spans="1:17" ht="13.5" thickBot="1">
      <c r="A19" s="288">
        <v>40337</v>
      </c>
      <c r="B19" s="386" t="s">
        <v>122</v>
      </c>
      <c r="C19" s="290"/>
      <c r="D19" s="290"/>
      <c r="E19" s="290">
        <v>4</v>
      </c>
      <c r="F19" s="387" t="s">
        <v>123</v>
      </c>
      <c r="G19" s="292">
        <v>9147</v>
      </c>
      <c r="H19" s="293">
        <v>136820.75</v>
      </c>
      <c r="I19" s="294">
        <v>9.43</v>
      </c>
      <c r="J19" s="294">
        <v>14.96</v>
      </c>
      <c r="K19" s="300"/>
      <c r="L19" s="301"/>
      <c r="M19" s="296"/>
      <c r="N19" s="298"/>
      <c r="P19" s="31">
        <f t="shared" si="0"/>
        <v>136839.12</v>
      </c>
      <c r="Q19" s="31">
        <f t="shared" si="1"/>
        <v>0</v>
      </c>
    </row>
    <row r="20" spans="1:17" ht="12.75">
      <c r="A20" s="105"/>
      <c r="B20" s="92"/>
      <c r="C20" s="93"/>
      <c r="D20" s="93"/>
      <c r="E20" s="93"/>
      <c r="F20" s="93"/>
      <c r="G20" s="134"/>
      <c r="H20" s="106"/>
      <c r="I20" s="90"/>
      <c r="J20" s="90"/>
      <c r="K20" s="133"/>
      <c r="L20" s="132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83"/>
      <c r="G21" s="133"/>
      <c r="H21" s="132"/>
      <c r="I21" s="135"/>
      <c r="J21" s="135"/>
      <c r="K21" s="134"/>
      <c r="L21" s="106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105"/>
      <c r="B22" s="92"/>
      <c r="C22" s="93"/>
      <c r="D22" s="93"/>
      <c r="E22" s="93"/>
      <c r="F22" s="183"/>
      <c r="G22" s="134"/>
      <c r="H22" s="106"/>
      <c r="I22" s="90"/>
      <c r="J22" s="90"/>
      <c r="K22" s="133"/>
      <c r="L22" s="215"/>
      <c r="M22" s="87"/>
      <c r="N22" s="96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93"/>
      <c r="G23" s="133"/>
      <c r="H23" s="132"/>
      <c r="I23" s="87"/>
      <c r="J23" s="87"/>
      <c r="K23" s="134"/>
      <c r="L23" s="222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93"/>
      <c r="G24" s="133"/>
      <c r="H24" s="106"/>
      <c r="I24" s="90"/>
      <c r="J24" s="90"/>
      <c r="K24" s="133"/>
      <c r="L24" s="210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206"/>
      <c r="G25" s="134"/>
      <c r="H25" s="106"/>
      <c r="I25" s="90"/>
      <c r="J25" s="90"/>
      <c r="K25" s="133"/>
      <c r="L25" s="210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225"/>
      <c r="B26" s="226"/>
      <c r="C26" s="227"/>
      <c r="D26" s="227"/>
      <c r="E26" s="227"/>
      <c r="F26" s="228"/>
      <c r="G26" s="229"/>
      <c r="H26" s="230"/>
      <c r="I26" s="231"/>
      <c r="J26" s="231"/>
      <c r="K26" s="229"/>
      <c r="L26" s="232"/>
      <c r="M26" s="231"/>
      <c r="N26" s="233"/>
      <c r="P26" s="31">
        <f t="shared" si="0"/>
        <v>0</v>
      </c>
      <c r="Q26" s="31">
        <f t="shared" si="1"/>
        <v>0</v>
      </c>
    </row>
    <row r="27" spans="1:17" ht="12.75">
      <c r="A27" s="105"/>
      <c r="B27" s="102"/>
      <c r="C27" s="93"/>
      <c r="D27" s="93"/>
      <c r="E27" s="93"/>
      <c r="F27" s="93"/>
      <c r="G27" s="133"/>
      <c r="H27" s="132"/>
      <c r="I27" s="87"/>
      <c r="J27" s="87"/>
      <c r="K27" s="134"/>
      <c r="L27" s="211"/>
      <c r="M27" s="90"/>
      <c r="N27" s="85"/>
      <c r="P27" s="31">
        <f aca="true" t="shared" si="2" ref="P27:P42">G27*J27</f>
        <v>0</v>
      </c>
      <c r="Q27" s="31">
        <f aca="true" t="shared" si="3" ref="Q27:Q42">K27*N27</f>
        <v>0</v>
      </c>
    </row>
    <row r="28" spans="1:17" ht="12.75">
      <c r="A28" s="225"/>
      <c r="B28" s="234"/>
      <c r="C28" s="227"/>
      <c r="D28" s="227"/>
      <c r="E28" s="227"/>
      <c r="F28" s="227"/>
      <c r="G28" s="235"/>
      <c r="H28" s="230"/>
      <c r="I28" s="231"/>
      <c r="J28" s="231"/>
      <c r="K28" s="235"/>
      <c r="L28" s="236"/>
      <c r="M28" s="231"/>
      <c r="N28" s="233"/>
      <c r="P28" s="31">
        <f t="shared" si="2"/>
        <v>0</v>
      </c>
      <c r="Q28" s="31">
        <f t="shared" si="3"/>
        <v>0</v>
      </c>
    </row>
    <row r="29" spans="1:17" ht="12.75">
      <c r="A29" s="105"/>
      <c r="B29" s="102"/>
      <c r="C29" s="93"/>
      <c r="D29" s="93"/>
      <c r="E29" s="93"/>
      <c r="F29" s="93"/>
      <c r="G29" s="133"/>
      <c r="H29" s="210"/>
      <c r="I29" s="90"/>
      <c r="J29" s="85"/>
      <c r="K29" s="133"/>
      <c r="L29" s="210"/>
      <c r="M29" s="90"/>
      <c r="N29" s="85"/>
      <c r="P29" s="31">
        <f t="shared" si="2"/>
        <v>0</v>
      </c>
      <c r="Q29" s="31">
        <f t="shared" si="3"/>
        <v>0</v>
      </c>
    </row>
    <row r="30" spans="1:17" ht="12.75">
      <c r="A30" s="225"/>
      <c r="B30" s="234"/>
      <c r="C30" s="227"/>
      <c r="D30" s="227"/>
      <c r="E30" s="227"/>
      <c r="F30" s="237"/>
      <c r="G30" s="229"/>
      <c r="H30" s="230"/>
      <c r="I30" s="231"/>
      <c r="J30" s="231"/>
      <c r="K30" s="235"/>
      <c r="L30" s="238"/>
      <c r="M30" s="231"/>
      <c r="N30" s="233"/>
      <c r="P30" s="31">
        <f t="shared" si="2"/>
        <v>0</v>
      </c>
      <c r="Q30" s="31">
        <f t="shared" si="3"/>
        <v>0</v>
      </c>
    </row>
    <row r="31" spans="1:17" ht="12.75">
      <c r="A31" s="105"/>
      <c r="B31" s="102"/>
      <c r="C31" s="93"/>
      <c r="D31" s="93"/>
      <c r="E31" s="93"/>
      <c r="F31" s="93"/>
      <c r="G31" s="134"/>
      <c r="H31" s="106"/>
      <c r="I31" s="90"/>
      <c r="J31" s="90"/>
      <c r="K31" s="133"/>
      <c r="L31" s="209"/>
      <c r="M31" s="90"/>
      <c r="N31" s="85"/>
      <c r="P31" s="31">
        <f t="shared" si="2"/>
        <v>0</v>
      </c>
      <c r="Q31" s="31">
        <f t="shared" si="3"/>
        <v>0</v>
      </c>
    </row>
    <row r="32" spans="1:17" ht="12.75">
      <c r="A32" s="105"/>
      <c r="B32" s="102"/>
      <c r="C32" s="93"/>
      <c r="D32" s="93"/>
      <c r="E32" s="93"/>
      <c r="F32" s="184"/>
      <c r="G32" s="134"/>
      <c r="H32" s="106"/>
      <c r="I32" s="90"/>
      <c r="J32" s="90"/>
      <c r="K32" s="133"/>
      <c r="L32" s="209"/>
      <c r="M32" s="90"/>
      <c r="N32" s="85"/>
      <c r="P32" s="31">
        <f t="shared" si="2"/>
        <v>0</v>
      </c>
      <c r="Q32" s="31">
        <f t="shared" si="3"/>
        <v>0</v>
      </c>
    </row>
    <row r="33" spans="1:17" ht="12.75">
      <c r="A33" s="105"/>
      <c r="B33" s="102"/>
      <c r="C33" s="93"/>
      <c r="D33" s="93"/>
      <c r="E33" s="93"/>
      <c r="F33" s="93"/>
      <c r="G33" s="134"/>
      <c r="H33" s="106"/>
      <c r="I33" s="90"/>
      <c r="J33" s="90"/>
      <c r="K33" s="208"/>
      <c r="L33" s="209"/>
      <c r="M33" s="90"/>
      <c r="N33" s="85"/>
      <c r="P33" s="31">
        <f t="shared" si="2"/>
        <v>0</v>
      </c>
      <c r="Q33" s="31">
        <f t="shared" si="3"/>
        <v>0</v>
      </c>
    </row>
    <row r="34" spans="1:17" ht="12.75">
      <c r="A34" s="225"/>
      <c r="B34" s="234"/>
      <c r="C34" s="227"/>
      <c r="D34" s="227"/>
      <c r="E34" s="227"/>
      <c r="F34" s="227"/>
      <c r="G34" s="229"/>
      <c r="H34" s="230"/>
      <c r="I34" s="231"/>
      <c r="J34" s="231"/>
      <c r="K34" s="239"/>
      <c r="L34" s="240"/>
      <c r="M34" s="231"/>
      <c r="N34" s="233"/>
      <c r="P34" s="31">
        <f t="shared" si="2"/>
        <v>0</v>
      </c>
      <c r="Q34" s="31">
        <f t="shared" si="3"/>
        <v>0</v>
      </c>
    </row>
    <row r="35" spans="1:17" ht="12.75">
      <c r="A35" s="105"/>
      <c r="B35" s="87"/>
      <c r="C35" s="88"/>
      <c r="D35" s="98"/>
      <c r="E35" s="88"/>
      <c r="F35" s="185"/>
      <c r="G35" s="133"/>
      <c r="H35" s="132"/>
      <c r="I35" s="90"/>
      <c r="J35" s="90"/>
      <c r="K35" s="133"/>
      <c r="L35" s="87"/>
      <c r="M35" s="90"/>
      <c r="N35" s="85"/>
      <c r="P35" s="31">
        <f t="shared" si="2"/>
        <v>0</v>
      </c>
      <c r="Q35" s="31">
        <f t="shared" si="3"/>
        <v>0</v>
      </c>
    </row>
    <row r="36" spans="1:17" ht="12.75">
      <c r="A36" s="105"/>
      <c r="B36" s="87"/>
      <c r="C36" s="88"/>
      <c r="D36" s="98"/>
      <c r="E36" s="88"/>
      <c r="F36" s="88"/>
      <c r="G36" s="133"/>
      <c r="H36" s="132"/>
      <c r="I36" s="90"/>
      <c r="J36" s="90"/>
      <c r="K36" s="133"/>
      <c r="L36" s="87"/>
      <c r="M36" s="90"/>
      <c r="N36" s="85"/>
      <c r="P36" s="31">
        <f t="shared" si="2"/>
        <v>0</v>
      </c>
      <c r="Q36" s="31">
        <f t="shared" si="3"/>
        <v>0</v>
      </c>
    </row>
    <row r="37" spans="1:17" ht="12.75">
      <c r="A37" s="225"/>
      <c r="B37" s="240"/>
      <c r="C37" s="241"/>
      <c r="D37" s="242"/>
      <c r="E37" s="241"/>
      <c r="F37" s="243"/>
      <c r="G37" s="235"/>
      <c r="H37" s="244"/>
      <c r="I37" s="231"/>
      <c r="J37" s="231"/>
      <c r="K37" s="235"/>
      <c r="L37" s="240"/>
      <c r="M37" s="231"/>
      <c r="N37" s="233"/>
      <c r="P37" s="31">
        <f t="shared" si="2"/>
        <v>0</v>
      </c>
      <c r="Q37" s="31">
        <f t="shared" si="3"/>
        <v>0</v>
      </c>
    </row>
    <row r="38" spans="1:17" ht="12.75">
      <c r="A38" s="86"/>
      <c r="B38" s="87"/>
      <c r="C38" s="88"/>
      <c r="D38" s="98"/>
      <c r="E38" s="88"/>
      <c r="F38" s="136"/>
      <c r="G38" s="133"/>
      <c r="H38" s="132"/>
      <c r="I38" s="90"/>
      <c r="J38" s="90"/>
      <c r="K38" s="133"/>
      <c r="L38" s="87"/>
      <c r="M38" s="90"/>
      <c r="N38" s="85"/>
      <c r="P38" s="31">
        <f t="shared" si="2"/>
        <v>0</v>
      </c>
      <c r="Q38" s="31">
        <f t="shared" si="3"/>
        <v>0</v>
      </c>
    </row>
    <row r="39" spans="1:17" ht="12.75">
      <c r="A39" s="86"/>
      <c r="B39" s="87"/>
      <c r="C39" s="88"/>
      <c r="D39" s="98"/>
      <c r="E39" s="88"/>
      <c r="F39" s="88"/>
      <c r="G39" s="133"/>
      <c r="H39" s="132"/>
      <c r="I39" s="90"/>
      <c r="J39" s="90"/>
      <c r="K39" s="133"/>
      <c r="L39" s="132"/>
      <c r="M39" s="90"/>
      <c r="N39" s="85"/>
      <c r="P39" s="31">
        <f t="shared" si="2"/>
        <v>0</v>
      </c>
      <c r="Q39" s="31">
        <f t="shared" si="3"/>
        <v>0</v>
      </c>
    </row>
    <row r="40" spans="1:17" ht="12.75">
      <c r="A40" s="86"/>
      <c r="B40" s="87"/>
      <c r="C40" s="88"/>
      <c r="D40" s="98"/>
      <c r="E40" s="88"/>
      <c r="F40" s="223"/>
      <c r="G40" s="133"/>
      <c r="H40" s="132"/>
      <c r="I40" s="90"/>
      <c r="J40" s="90"/>
      <c r="K40" s="133"/>
      <c r="L40" s="132"/>
      <c r="M40" s="90"/>
      <c r="N40" s="85"/>
      <c r="P40" s="31">
        <f t="shared" si="2"/>
        <v>0</v>
      </c>
      <c r="Q40" s="31">
        <f t="shared" si="3"/>
        <v>0</v>
      </c>
    </row>
    <row r="41" spans="1:17" ht="12.75">
      <c r="A41" s="86"/>
      <c r="B41" s="87"/>
      <c r="C41" s="88"/>
      <c r="D41" s="98"/>
      <c r="E41" s="88"/>
      <c r="F41" s="88"/>
      <c r="G41" s="133"/>
      <c r="H41" s="132"/>
      <c r="I41" s="90"/>
      <c r="J41" s="90"/>
      <c r="K41" s="133"/>
      <c r="L41" s="132"/>
      <c r="M41" s="90"/>
      <c r="N41" s="85"/>
      <c r="P41" s="31">
        <f t="shared" si="2"/>
        <v>0</v>
      </c>
      <c r="Q41" s="31">
        <f t="shared" si="3"/>
        <v>0</v>
      </c>
    </row>
    <row r="42" spans="1:17" ht="12.75">
      <c r="A42" s="86"/>
      <c r="B42" s="87"/>
      <c r="C42" s="88"/>
      <c r="D42" s="98"/>
      <c r="E42" s="88"/>
      <c r="F42" s="88"/>
      <c r="G42" s="133"/>
      <c r="H42" s="132"/>
      <c r="I42" s="90"/>
      <c r="J42" s="90"/>
      <c r="K42" s="133"/>
      <c r="L42" s="132"/>
      <c r="M42" s="90"/>
      <c r="N42" s="85"/>
      <c r="P42" s="31">
        <f t="shared" si="2"/>
        <v>0</v>
      </c>
      <c r="Q42" s="31">
        <f t="shared" si="3"/>
        <v>0</v>
      </c>
    </row>
    <row r="43" spans="1:17" ht="12.75">
      <c r="A43" s="86"/>
      <c r="B43" s="87"/>
      <c r="C43" s="88"/>
      <c r="D43" s="98"/>
      <c r="E43" s="88"/>
      <c r="F43" s="88"/>
      <c r="G43" s="133"/>
      <c r="H43" s="132"/>
      <c r="I43" s="90"/>
      <c r="J43" s="90"/>
      <c r="K43" s="133"/>
      <c r="L43" s="132"/>
      <c r="M43" s="90"/>
      <c r="N43" s="85"/>
      <c r="P43" s="31">
        <f>G43*J43</f>
        <v>0</v>
      </c>
      <c r="Q43" s="31">
        <f>K43*N43</f>
        <v>0</v>
      </c>
    </row>
    <row r="44" spans="1:17" ht="12.75">
      <c r="A44" s="86"/>
      <c r="B44" s="87"/>
      <c r="C44" s="88"/>
      <c r="D44" s="98"/>
      <c r="E44" s="88"/>
      <c r="F44" s="136"/>
      <c r="G44" s="133"/>
      <c r="H44" s="132"/>
      <c r="I44" s="90"/>
      <c r="J44" s="90"/>
      <c r="K44" s="133"/>
      <c r="L44" s="132"/>
      <c r="M44" s="90"/>
      <c r="N44" s="85"/>
      <c r="P44" s="31">
        <f>G44*J44</f>
        <v>0</v>
      </c>
      <c r="Q44" s="31">
        <f>K44*N44</f>
        <v>0</v>
      </c>
    </row>
    <row r="45" spans="1:17" ht="12.75">
      <c r="A45" s="86"/>
      <c r="B45" s="87"/>
      <c r="C45" s="88"/>
      <c r="D45" s="98"/>
      <c r="E45" s="88"/>
      <c r="F45" s="88"/>
      <c r="G45" s="133"/>
      <c r="H45" s="132"/>
      <c r="I45" s="90"/>
      <c r="J45" s="90"/>
      <c r="K45" s="133"/>
      <c r="L45" s="132"/>
      <c r="M45" s="90"/>
      <c r="N45" s="85"/>
      <c r="P45" s="31">
        <f>G45*J45</f>
        <v>0</v>
      </c>
      <c r="Q45" s="31">
        <f>K45*N45</f>
        <v>0</v>
      </c>
    </row>
    <row r="46" spans="1:14" ht="12.75">
      <c r="A46" s="104"/>
      <c r="B46" s="87"/>
      <c r="C46" s="87"/>
      <c r="D46" s="87"/>
      <c r="E46" s="87"/>
      <c r="F46" s="87"/>
      <c r="G46" s="89"/>
      <c r="H46" s="87"/>
      <c r="I46" s="87"/>
      <c r="J46" s="87"/>
      <c r="K46" s="133"/>
      <c r="L46" s="132"/>
      <c r="M46" s="87"/>
      <c r="N46" s="96"/>
    </row>
    <row r="47" spans="1:14" ht="12.75">
      <c r="A47" s="89"/>
      <c r="B47" s="87"/>
      <c r="C47" s="87"/>
      <c r="D47" s="87"/>
      <c r="E47" s="87"/>
      <c r="F47" s="87"/>
      <c r="G47" s="89"/>
      <c r="H47" s="87"/>
      <c r="I47" s="87"/>
      <c r="J47" s="87"/>
      <c r="K47" s="133"/>
      <c r="L47" s="132"/>
      <c r="M47" s="87"/>
      <c r="N47" s="96"/>
    </row>
    <row r="48" spans="1:14" ht="12.75">
      <c r="A48" s="89"/>
      <c r="B48" s="87"/>
      <c r="C48" s="87"/>
      <c r="D48" s="87"/>
      <c r="E48" s="87"/>
      <c r="F48" s="87"/>
      <c r="G48" s="89"/>
      <c r="H48" s="87"/>
      <c r="I48" s="87"/>
      <c r="J48" s="87"/>
      <c r="K48" s="89"/>
      <c r="L48" s="132"/>
      <c r="M48" s="87"/>
      <c r="N48" s="96"/>
    </row>
    <row r="49" spans="1:17" ht="12.75">
      <c r="A49" s="18"/>
      <c r="B49" s="19"/>
      <c r="C49" s="19"/>
      <c r="D49" s="19"/>
      <c r="E49" s="19"/>
      <c r="F49" s="19"/>
      <c r="G49" s="18"/>
      <c r="H49" s="19"/>
      <c r="I49" s="19"/>
      <c r="J49" s="19"/>
      <c r="K49" s="18"/>
      <c r="L49" s="141"/>
      <c r="M49" s="19"/>
      <c r="N49" s="30"/>
      <c r="P49" s="35">
        <f>SUM(P11:P45)</f>
        <v>525230.74</v>
      </c>
      <c r="Q49" s="35">
        <f>SUM(Q11:Q45)</f>
        <v>0</v>
      </c>
    </row>
    <row r="50" spans="1:14" ht="3.75" customHeight="1">
      <c r="A50" s="22"/>
      <c r="B50" s="23"/>
      <c r="C50" s="23"/>
      <c r="D50" s="23"/>
      <c r="E50" s="23"/>
      <c r="F50" s="23"/>
      <c r="G50" s="22"/>
      <c r="H50" s="36"/>
      <c r="I50" s="37"/>
      <c r="J50" s="37"/>
      <c r="K50" s="22"/>
      <c r="L50" s="36"/>
      <c r="M50" s="36"/>
      <c r="N50" s="38"/>
    </row>
    <row r="51" spans="1:14" ht="12.75">
      <c r="A51" s="39"/>
      <c r="B51" s="8"/>
      <c r="C51" s="8"/>
      <c r="D51" s="8"/>
      <c r="E51" s="8"/>
      <c r="F51" s="8"/>
      <c r="G51" s="16"/>
      <c r="H51" s="17"/>
      <c r="I51" s="8"/>
      <c r="K51" s="16"/>
      <c r="L51" s="17"/>
      <c r="M51" s="8"/>
      <c r="N51" s="40"/>
    </row>
    <row r="52" spans="1:14" ht="12.75">
      <c r="A52" s="39"/>
      <c r="B52" s="8"/>
      <c r="C52" s="8"/>
      <c r="D52" s="8"/>
      <c r="E52" s="8"/>
      <c r="F52" s="8"/>
      <c r="G52" s="41"/>
      <c r="H52" s="20"/>
      <c r="I52" s="8"/>
      <c r="K52" s="41"/>
      <c r="L52" s="20"/>
      <c r="M52" s="8"/>
      <c r="N52" s="40"/>
    </row>
    <row r="53" spans="1:14" ht="15.75">
      <c r="A53" s="42"/>
      <c r="B53" s="19"/>
      <c r="C53" s="19"/>
      <c r="D53" s="19"/>
      <c r="E53" s="19"/>
      <c r="F53" s="19"/>
      <c r="G53" s="204">
        <f>SUM(G11:G49)</f>
        <v>30728</v>
      </c>
      <c r="H53" s="205">
        <f>SUM(H11:H49)</f>
        <v>525152.0800000001</v>
      </c>
      <c r="I53" s="176"/>
      <c r="J53" s="180"/>
      <c r="K53" s="204">
        <f>SUM(K11:K49)</f>
        <v>0</v>
      </c>
      <c r="L53" s="205">
        <f>SUM(L11:L49)</f>
        <v>0</v>
      </c>
      <c r="M53" s="43"/>
      <c r="N53" s="44"/>
    </row>
    <row r="54" spans="1:14" ht="6" customHeight="1" thickBot="1">
      <c r="A54" s="45"/>
      <c r="B54" s="46"/>
      <c r="C54" s="47"/>
      <c r="D54" s="47"/>
      <c r="E54" s="47"/>
      <c r="F54" s="47"/>
      <c r="G54" s="45"/>
      <c r="H54" s="46"/>
      <c r="I54" s="46"/>
      <c r="J54" s="46"/>
      <c r="K54" s="45"/>
      <c r="L54" s="46"/>
      <c r="M54" s="46"/>
      <c r="N54" s="48"/>
    </row>
    <row r="55" spans="1:14" ht="16.5" thickBot="1">
      <c r="A55" s="49" t="s">
        <v>23</v>
      </c>
      <c r="B55" s="50"/>
      <c r="C55" s="51"/>
      <c r="D55" s="51"/>
      <c r="E55" s="51"/>
      <c r="F55" s="51"/>
      <c r="G55" s="78" t="s">
        <v>24</v>
      </c>
      <c r="H55" s="79"/>
      <c r="I55" s="80" t="s">
        <v>25</v>
      </c>
      <c r="J55" s="81"/>
      <c r="K55" s="82"/>
      <c r="L55" s="52" t="s">
        <v>26</v>
      </c>
      <c r="M55" s="50"/>
      <c r="N55" s="53"/>
    </row>
    <row r="56" spans="1:14" ht="16.5" thickTop="1">
      <c r="A56" s="54" t="s">
        <v>27</v>
      </c>
      <c r="B56" s="55"/>
      <c r="C56" s="56"/>
      <c r="D56" s="56"/>
      <c r="E56" s="56"/>
      <c r="F56" s="56"/>
      <c r="G56" s="57"/>
      <c r="H56" s="58">
        <f>COUNTA(G11:G49)</f>
        <v>6</v>
      </c>
      <c r="I56" s="19"/>
      <c r="J56" s="59">
        <f>H53/G53</f>
        <v>17.09034366050508</v>
      </c>
      <c r="K56" s="59"/>
      <c r="L56" s="60"/>
      <c r="M56" s="59">
        <f>P49/G53</f>
        <v>17.092903540744597</v>
      </c>
      <c r="N56" s="61"/>
    </row>
    <row r="57" spans="1:14" ht="15.75">
      <c r="A57" s="54" t="s">
        <v>28</v>
      </c>
      <c r="B57" s="55"/>
      <c r="C57" s="56"/>
      <c r="D57" s="56"/>
      <c r="E57" s="56"/>
      <c r="F57" s="56"/>
      <c r="G57" s="57"/>
      <c r="H57" s="58">
        <f>COUNTA(K11:K49)</f>
        <v>0</v>
      </c>
      <c r="I57" s="19"/>
      <c r="J57" s="59" t="e">
        <f>L53/K53</f>
        <v>#DIV/0!</v>
      </c>
      <c r="K57" s="62"/>
      <c r="L57" s="60"/>
      <c r="M57" s="59" t="e">
        <f>Q49/K53</f>
        <v>#DIV/0!</v>
      </c>
      <c r="N57" s="63"/>
    </row>
    <row r="58" spans="1:14" ht="16.5" thickBot="1">
      <c r="A58" s="64" t="s">
        <v>29</v>
      </c>
      <c r="B58" s="65"/>
      <c r="C58" s="5"/>
      <c r="D58" s="5"/>
      <c r="E58" s="5"/>
      <c r="F58" s="5"/>
      <c r="G58" s="66"/>
      <c r="H58" s="67">
        <f>SUM(H56:H57)</f>
        <v>6</v>
      </c>
      <c r="I58" s="32"/>
      <c r="J58" s="68">
        <f>(H53+L53)/(G53+K53)</f>
        <v>17.09034366050508</v>
      </c>
      <c r="K58" s="69"/>
      <c r="L58" s="70"/>
      <c r="M58" s="68">
        <f>(P49+Q49)/(G53+K53)</f>
        <v>17.092903540744597</v>
      </c>
      <c r="N58" s="71"/>
    </row>
    <row r="70" ht="30.75">
      <c r="AH70" s="2"/>
    </row>
    <row r="71" ht="15.75">
      <c r="AC71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pane ySplit="10" topLeftCell="A62" activePane="bottomLeft" state="frozen"/>
      <selection pane="topLeft" activeCell="A1" sqref="A1"/>
      <selection pane="bottomLeft" activeCell="A66" sqref="A66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8" max="8" width="13.140625" style="0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6"/>
      <c r="L6" s="147" t="s">
        <v>2</v>
      </c>
      <c r="M6" s="189"/>
      <c r="N6" s="149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50" t="s">
        <v>9</v>
      </c>
      <c r="L7" s="73" t="s">
        <v>10</v>
      </c>
      <c r="M7" s="151" t="s">
        <v>11</v>
      </c>
      <c r="N7" s="151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50" t="s">
        <v>17</v>
      </c>
      <c r="L8" s="145" t="s">
        <v>18</v>
      </c>
      <c r="M8" s="190" t="s">
        <v>17</v>
      </c>
      <c r="N8" s="152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3"/>
      <c r="L9" s="74" t="s">
        <v>20</v>
      </c>
      <c r="M9" s="154" t="s">
        <v>18</v>
      </c>
      <c r="N9" s="154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17"/>
      <c r="I10" s="23"/>
      <c r="J10" s="23"/>
      <c r="K10" s="155"/>
      <c r="L10" s="23"/>
      <c r="M10" s="156"/>
      <c r="N10" s="156"/>
    </row>
    <row r="11" spans="1:17" ht="12.75">
      <c r="A11" s="266">
        <v>40190</v>
      </c>
      <c r="B11" s="286" t="s">
        <v>38</v>
      </c>
      <c r="C11" s="268"/>
      <c r="D11" s="268"/>
      <c r="E11" s="268">
        <v>5</v>
      </c>
      <c r="F11" s="287" t="s">
        <v>39</v>
      </c>
      <c r="G11" s="276">
        <v>15104</v>
      </c>
      <c r="H11" s="270">
        <v>165743.08</v>
      </c>
      <c r="I11" s="271">
        <v>6.92</v>
      </c>
      <c r="J11" s="271">
        <v>10.97</v>
      </c>
      <c r="K11" s="277"/>
      <c r="L11" s="273"/>
      <c r="M11" s="278"/>
      <c r="N11" s="278"/>
      <c r="P11" s="31">
        <f aca="true" t="shared" si="0" ref="P11:P26">G11*J11</f>
        <v>165690.88</v>
      </c>
      <c r="Q11" s="31">
        <f aca="true" t="shared" si="1" ref="Q11:Q26">K11*N11</f>
        <v>0</v>
      </c>
    </row>
    <row r="12" spans="1:17" ht="12.75">
      <c r="A12" s="225"/>
      <c r="B12" s="248" t="s">
        <v>40</v>
      </c>
      <c r="C12" s="227"/>
      <c r="D12" s="227"/>
      <c r="E12" s="227">
        <v>4</v>
      </c>
      <c r="F12" s="237" t="s">
        <v>41</v>
      </c>
      <c r="G12" s="229">
        <v>6692</v>
      </c>
      <c r="H12" s="230">
        <v>232456.52</v>
      </c>
      <c r="I12" s="231">
        <v>10.2</v>
      </c>
      <c r="J12" s="231">
        <v>34.74</v>
      </c>
      <c r="K12" s="255"/>
      <c r="L12" s="240"/>
      <c r="M12" s="246"/>
      <c r="N12" s="246"/>
      <c r="P12" s="31">
        <f t="shared" si="0"/>
        <v>232480.08000000002</v>
      </c>
      <c r="Q12" s="31">
        <f t="shared" si="1"/>
        <v>0</v>
      </c>
    </row>
    <row r="13" spans="1:17" ht="13.5" thickBot="1">
      <c r="A13" s="288">
        <v>40190</v>
      </c>
      <c r="B13" s="289" t="s">
        <v>42</v>
      </c>
      <c r="C13" s="290"/>
      <c r="D13" s="290"/>
      <c r="E13" s="290">
        <v>3</v>
      </c>
      <c r="F13" s="291" t="s">
        <v>43</v>
      </c>
      <c r="G13" s="292">
        <v>6533</v>
      </c>
      <c r="H13" s="293">
        <v>71896</v>
      </c>
      <c r="I13" s="294">
        <v>8.04</v>
      </c>
      <c r="J13" s="294">
        <v>11</v>
      </c>
      <c r="K13" s="295"/>
      <c r="L13" s="296"/>
      <c r="M13" s="297"/>
      <c r="N13" s="298"/>
      <c r="P13" s="31">
        <f t="shared" si="0"/>
        <v>71863</v>
      </c>
      <c r="Q13" s="31">
        <f t="shared" si="1"/>
        <v>0</v>
      </c>
    </row>
    <row r="14" spans="1:17" ht="12.75">
      <c r="A14" s="105">
        <v>40204</v>
      </c>
      <c r="B14" s="92" t="s">
        <v>44</v>
      </c>
      <c r="C14" s="93"/>
      <c r="D14" s="93"/>
      <c r="E14" s="93">
        <v>2</v>
      </c>
      <c r="F14" s="138" t="s">
        <v>45</v>
      </c>
      <c r="G14" s="134"/>
      <c r="H14" s="132"/>
      <c r="I14" s="90"/>
      <c r="J14" s="90"/>
      <c r="K14" s="134">
        <v>7788</v>
      </c>
      <c r="L14" s="132">
        <v>76126.27</v>
      </c>
      <c r="M14" s="90">
        <v>5.52</v>
      </c>
      <c r="N14" s="90">
        <v>9.77</v>
      </c>
      <c r="P14" s="31">
        <f t="shared" si="0"/>
        <v>0</v>
      </c>
      <c r="Q14" s="31">
        <f t="shared" si="1"/>
        <v>76088.76</v>
      </c>
    </row>
    <row r="15" spans="1:17" ht="12.75">
      <c r="A15" s="105"/>
      <c r="B15" s="92" t="s">
        <v>46</v>
      </c>
      <c r="C15" s="93"/>
      <c r="D15" s="93"/>
      <c r="E15" s="93">
        <v>2</v>
      </c>
      <c r="F15" s="93" t="s">
        <v>47</v>
      </c>
      <c r="G15" s="134"/>
      <c r="H15" s="106"/>
      <c r="I15" s="90"/>
      <c r="J15" s="90"/>
      <c r="K15" s="162">
        <v>12398</v>
      </c>
      <c r="L15" s="87">
        <v>107346.52</v>
      </c>
      <c r="M15" s="191">
        <v>5.4</v>
      </c>
      <c r="N15" s="96">
        <v>8.66</v>
      </c>
      <c r="P15" s="31">
        <f t="shared" si="0"/>
        <v>0</v>
      </c>
      <c r="Q15" s="31">
        <f t="shared" si="1"/>
        <v>107366.68000000001</v>
      </c>
    </row>
    <row r="16" spans="1:17" ht="12.75">
      <c r="A16" s="105"/>
      <c r="B16" s="92" t="s">
        <v>48</v>
      </c>
      <c r="C16" s="93"/>
      <c r="D16" s="93"/>
      <c r="E16" s="93">
        <v>2</v>
      </c>
      <c r="F16" s="93" t="s">
        <v>49</v>
      </c>
      <c r="G16" s="134"/>
      <c r="H16" s="106"/>
      <c r="I16" s="90"/>
      <c r="J16" s="90"/>
      <c r="K16" s="162">
        <v>10152</v>
      </c>
      <c r="L16" s="132">
        <v>88538.53</v>
      </c>
      <c r="M16" s="158">
        <v>5.75</v>
      </c>
      <c r="N16" s="96">
        <v>8.72</v>
      </c>
      <c r="P16" s="31">
        <f t="shared" si="0"/>
        <v>0</v>
      </c>
      <c r="Q16" s="31">
        <f t="shared" si="1"/>
        <v>88525.44</v>
      </c>
    </row>
    <row r="17" spans="1:17" ht="12.75">
      <c r="A17" s="225"/>
      <c r="B17" s="226" t="s">
        <v>50</v>
      </c>
      <c r="C17" s="227"/>
      <c r="D17" s="227"/>
      <c r="E17" s="227">
        <v>2</v>
      </c>
      <c r="F17" s="227" t="s">
        <v>51</v>
      </c>
      <c r="G17" s="235"/>
      <c r="H17" s="244"/>
      <c r="I17" s="240"/>
      <c r="J17" s="280"/>
      <c r="K17" s="257">
        <v>7854</v>
      </c>
      <c r="L17" s="230">
        <v>76580.79</v>
      </c>
      <c r="M17" s="250">
        <v>5.51</v>
      </c>
      <c r="N17" s="233">
        <v>9.75</v>
      </c>
      <c r="P17" s="31">
        <f t="shared" si="0"/>
        <v>0</v>
      </c>
      <c r="Q17" s="31">
        <f t="shared" si="1"/>
        <v>76576.5</v>
      </c>
    </row>
    <row r="18" spans="1:17" ht="13.5" thickBot="1">
      <c r="A18" s="288">
        <v>40204</v>
      </c>
      <c r="B18" s="299" t="s">
        <v>52</v>
      </c>
      <c r="C18" s="290"/>
      <c r="D18" s="290"/>
      <c r="E18" s="290">
        <v>2</v>
      </c>
      <c r="F18" s="291" t="s">
        <v>53</v>
      </c>
      <c r="G18" s="300"/>
      <c r="H18" s="301"/>
      <c r="I18" s="302"/>
      <c r="J18" s="296"/>
      <c r="K18" s="303">
        <v>8907</v>
      </c>
      <c r="L18" s="293">
        <v>84912.09</v>
      </c>
      <c r="M18" s="304">
        <v>5.39</v>
      </c>
      <c r="N18" s="305">
        <v>9.53</v>
      </c>
      <c r="P18" s="31">
        <f t="shared" si="0"/>
        <v>0</v>
      </c>
      <c r="Q18" s="31">
        <f t="shared" si="1"/>
        <v>84883.70999999999</v>
      </c>
    </row>
    <row r="19" spans="1:17" ht="13.5" thickBot="1">
      <c r="A19" s="319">
        <v>40232</v>
      </c>
      <c r="B19" s="320" t="s">
        <v>64</v>
      </c>
      <c r="C19" s="321"/>
      <c r="D19" s="321"/>
      <c r="E19" s="321">
        <v>3</v>
      </c>
      <c r="F19" s="331" t="s">
        <v>65</v>
      </c>
      <c r="G19" s="332"/>
      <c r="H19" s="328"/>
      <c r="I19" s="333"/>
      <c r="J19" s="325"/>
      <c r="K19" s="327">
        <v>3253</v>
      </c>
      <c r="L19" s="328">
        <v>145250.86</v>
      </c>
      <c r="M19" s="330">
        <v>18.43</v>
      </c>
      <c r="N19" s="334">
        <v>11.05</v>
      </c>
      <c r="P19" s="31">
        <f t="shared" si="0"/>
        <v>0</v>
      </c>
      <c r="Q19" s="31">
        <f t="shared" si="1"/>
        <v>35945.65</v>
      </c>
    </row>
    <row r="20" spans="1:17" ht="13.5" thickBot="1">
      <c r="A20" s="319">
        <v>40246</v>
      </c>
      <c r="B20" s="337" t="s">
        <v>66</v>
      </c>
      <c r="C20" s="321"/>
      <c r="D20" s="321"/>
      <c r="E20" s="321">
        <v>1</v>
      </c>
      <c r="F20" s="338" t="s">
        <v>67</v>
      </c>
      <c r="G20" s="341">
        <v>2380</v>
      </c>
      <c r="H20" s="324">
        <v>56255.7</v>
      </c>
      <c r="I20" s="325">
        <v>19.19</v>
      </c>
      <c r="J20" s="325">
        <v>23.64</v>
      </c>
      <c r="K20" s="327"/>
      <c r="L20" s="328"/>
      <c r="M20" s="330"/>
      <c r="N20" s="334"/>
      <c r="P20" s="31">
        <f t="shared" si="0"/>
        <v>56263.200000000004</v>
      </c>
      <c r="Q20" s="31">
        <f t="shared" si="1"/>
        <v>0</v>
      </c>
    </row>
    <row r="21" spans="1:17" ht="12.75">
      <c r="A21" s="105">
        <v>40281</v>
      </c>
      <c r="B21" s="378" t="s">
        <v>79</v>
      </c>
      <c r="C21" s="93"/>
      <c r="D21" s="93"/>
      <c r="E21" s="93">
        <v>3</v>
      </c>
      <c r="F21" s="379" t="s">
        <v>80</v>
      </c>
      <c r="G21" s="133">
        <v>6854</v>
      </c>
      <c r="H21" s="132">
        <v>89276.54</v>
      </c>
      <c r="I21" s="135">
        <v>8.94</v>
      </c>
      <c r="J21" s="135">
        <v>13.03</v>
      </c>
      <c r="K21" s="161"/>
      <c r="L21" s="106"/>
      <c r="M21" s="160"/>
      <c r="N21" s="340"/>
      <c r="P21" s="31">
        <f>G21*J21</f>
        <v>89307.62</v>
      </c>
      <c r="Q21" s="31">
        <f>K21*N21</f>
        <v>0</v>
      </c>
    </row>
    <row r="22" spans="1:17" ht="13.5" thickBot="1">
      <c r="A22" s="288">
        <v>40281</v>
      </c>
      <c r="B22" s="386" t="s">
        <v>85</v>
      </c>
      <c r="C22" s="290"/>
      <c r="D22" s="290"/>
      <c r="E22" s="290">
        <v>3</v>
      </c>
      <c r="F22" s="387" t="s">
        <v>86</v>
      </c>
      <c r="G22" s="292">
        <v>17407</v>
      </c>
      <c r="H22" s="293">
        <v>164419.63</v>
      </c>
      <c r="I22" s="294">
        <v>5.63</v>
      </c>
      <c r="J22" s="294">
        <v>9.45</v>
      </c>
      <c r="K22" s="336"/>
      <c r="L22" s="301"/>
      <c r="M22" s="297"/>
      <c r="N22" s="298"/>
      <c r="P22" s="31">
        <f>G22*J22</f>
        <v>164496.15</v>
      </c>
      <c r="Q22" s="31">
        <f>K22*N22</f>
        <v>0</v>
      </c>
    </row>
    <row r="23" spans="1:17" ht="12.75">
      <c r="A23" s="105">
        <v>40309</v>
      </c>
      <c r="B23" s="92" t="s">
        <v>87</v>
      </c>
      <c r="C23" s="93"/>
      <c r="D23" s="93"/>
      <c r="E23" s="93">
        <v>2</v>
      </c>
      <c r="F23" s="142" t="s">
        <v>88</v>
      </c>
      <c r="G23" s="133"/>
      <c r="H23" s="132"/>
      <c r="I23" s="87"/>
      <c r="J23" s="135"/>
      <c r="K23" s="161">
        <v>24824</v>
      </c>
      <c r="L23" s="106">
        <v>189907.17</v>
      </c>
      <c r="M23" s="160">
        <v>3.89</v>
      </c>
      <c r="N23" s="85">
        <v>7.65</v>
      </c>
      <c r="P23" s="31">
        <f t="shared" si="0"/>
        <v>0</v>
      </c>
      <c r="Q23" s="31">
        <f t="shared" si="1"/>
        <v>189903.6</v>
      </c>
    </row>
    <row r="24" spans="1:17" ht="12.75">
      <c r="A24" s="105"/>
      <c r="B24" s="378" t="s">
        <v>96</v>
      </c>
      <c r="C24" s="93"/>
      <c r="D24" s="93"/>
      <c r="E24" s="93">
        <v>3</v>
      </c>
      <c r="F24" s="188" t="s">
        <v>97</v>
      </c>
      <c r="G24" s="134">
        <v>4414</v>
      </c>
      <c r="H24" s="106">
        <v>58485.66</v>
      </c>
      <c r="I24" s="90">
        <v>9.19</v>
      </c>
      <c r="J24" s="90">
        <v>13.25</v>
      </c>
      <c r="K24" s="162"/>
      <c r="L24" s="132"/>
      <c r="M24" s="158"/>
      <c r="N24" s="85"/>
      <c r="P24" s="31">
        <f t="shared" si="0"/>
        <v>58485.5</v>
      </c>
      <c r="Q24" s="31">
        <f t="shared" si="1"/>
        <v>0</v>
      </c>
    </row>
    <row r="25" spans="1:17" ht="12.75">
      <c r="A25" s="105"/>
      <c r="B25" s="378" t="s">
        <v>98</v>
      </c>
      <c r="C25" s="93"/>
      <c r="D25" s="93"/>
      <c r="E25" s="93">
        <v>3</v>
      </c>
      <c r="F25" s="188" t="s">
        <v>97</v>
      </c>
      <c r="G25" s="134">
        <v>4414</v>
      </c>
      <c r="H25" s="106">
        <v>45617.59</v>
      </c>
      <c r="I25" s="90">
        <v>6.32</v>
      </c>
      <c r="J25" s="90">
        <v>10.34</v>
      </c>
      <c r="K25" s="161"/>
      <c r="L25" s="106"/>
      <c r="M25" s="160"/>
      <c r="N25" s="251"/>
      <c r="P25" s="31">
        <f t="shared" si="0"/>
        <v>45640.76</v>
      </c>
      <c r="Q25" s="31">
        <f t="shared" si="1"/>
        <v>0</v>
      </c>
    </row>
    <row r="26" spans="1:17" ht="12.75">
      <c r="A26" s="105"/>
      <c r="B26" s="378" t="s">
        <v>99</v>
      </c>
      <c r="C26" s="93"/>
      <c r="D26" s="93"/>
      <c r="E26" s="93">
        <v>3</v>
      </c>
      <c r="F26" s="388" t="s">
        <v>100</v>
      </c>
      <c r="G26" s="133">
        <v>3673</v>
      </c>
      <c r="H26" s="132">
        <v>52204.28</v>
      </c>
      <c r="I26" s="389">
        <v>9</v>
      </c>
      <c r="J26" s="87">
        <v>14.21</v>
      </c>
      <c r="K26" s="161"/>
      <c r="L26" s="106"/>
      <c r="M26" s="160"/>
      <c r="N26" s="85"/>
      <c r="P26" s="31">
        <f t="shared" si="0"/>
        <v>52193.33</v>
      </c>
      <c r="Q26" s="31">
        <f t="shared" si="1"/>
        <v>0</v>
      </c>
    </row>
    <row r="27" spans="1:17" ht="13.5" thickBot="1">
      <c r="A27" s="288">
        <v>40309</v>
      </c>
      <c r="B27" s="386" t="s">
        <v>101</v>
      </c>
      <c r="C27" s="290"/>
      <c r="D27" s="290"/>
      <c r="E27" s="290">
        <v>3</v>
      </c>
      <c r="F27" s="390" t="s">
        <v>100</v>
      </c>
      <c r="G27" s="300">
        <v>3673</v>
      </c>
      <c r="H27" s="301">
        <v>60420.88</v>
      </c>
      <c r="I27" s="302">
        <v>10.9</v>
      </c>
      <c r="J27" s="296">
        <v>16.45</v>
      </c>
      <c r="K27" s="303"/>
      <c r="L27" s="293"/>
      <c r="M27" s="304"/>
      <c r="N27" s="305"/>
      <c r="P27" s="31">
        <f aca="true" t="shared" si="2" ref="P27:P42">G27*J27</f>
        <v>60420.85</v>
      </c>
      <c r="Q27" s="31">
        <f aca="true" t="shared" si="3" ref="Q27:Q42">K27*N27</f>
        <v>0</v>
      </c>
    </row>
    <row r="28" spans="1:17" ht="12.75">
      <c r="A28" s="105">
        <v>40337</v>
      </c>
      <c r="B28" s="378" t="s">
        <v>107</v>
      </c>
      <c r="C28" s="93"/>
      <c r="D28" s="93"/>
      <c r="E28" s="93">
        <v>2</v>
      </c>
      <c r="F28" s="388" t="s">
        <v>108</v>
      </c>
      <c r="G28" s="134">
        <v>6486</v>
      </c>
      <c r="H28" s="106">
        <v>86083.02</v>
      </c>
      <c r="I28" s="90">
        <v>10.51</v>
      </c>
      <c r="J28" s="90">
        <v>13.27</v>
      </c>
      <c r="K28" s="162"/>
      <c r="L28" s="132"/>
      <c r="M28" s="160"/>
      <c r="N28" s="85"/>
      <c r="P28" s="31">
        <f t="shared" si="2"/>
        <v>86069.22</v>
      </c>
      <c r="Q28" s="31">
        <f t="shared" si="3"/>
        <v>0</v>
      </c>
    </row>
    <row r="29" spans="1:17" ht="12.75">
      <c r="A29" s="105"/>
      <c r="B29" s="378" t="s">
        <v>109</v>
      </c>
      <c r="C29" s="93"/>
      <c r="D29" s="93"/>
      <c r="E29" s="93">
        <v>1</v>
      </c>
      <c r="F29" s="188" t="s">
        <v>110</v>
      </c>
      <c r="G29" s="134">
        <v>3074</v>
      </c>
      <c r="H29" s="106">
        <v>54949.5</v>
      </c>
      <c r="I29" s="90">
        <v>11.35</v>
      </c>
      <c r="J29" s="90">
        <v>17.88</v>
      </c>
      <c r="K29" s="162"/>
      <c r="L29" s="132"/>
      <c r="M29" s="160"/>
      <c r="N29" s="85"/>
      <c r="P29" s="31">
        <f t="shared" si="2"/>
        <v>54963.119999999995</v>
      </c>
      <c r="Q29" s="31">
        <f t="shared" si="3"/>
        <v>0</v>
      </c>
    </row>
    <row r="30" spans="1:17" ht="12.75">
      <c r="A30" s="225"/>
      <c r="B30" s="344" t="s">
        <v>111</v>
      </c>
      <c r="C30" s="227"/>
      <c r="D30" s="227"/>
      <c r="E30" s="345">
        <v>1</v>
      </c>
      <c r="F30" s="396" t="s">
        <v>112</v>
      </c>
      <c r="G30" s="229">
        <v>2964</v>
      </c>
      <c r="H30" s="230">
        <v>30310.8</v>
      </c>
      <c r="I30" s="231">
        <v>7.54</v>
      </c>
      <c r="J30" s="231">
        <v>10.23</v>
      </c>
      <c r="K30" s="245"/>
      <c r="L30" s="244"/>
      <c r="M30" s="250"/>
      <c r="N30" s="233"/>
      <c r="P30" s="31">
        <f t="shared" si="2"/>
        <v>30321.72</v>
      </c>
      <c r="Q30" s="31">
        <f t="shared" si="3"/>
        <v>0</v>
      </c>
    </row>
    <row r="31" spans="1:17" ht="12.75">
      <c r="A31" s="225"/>
      <c r="B31" s="344" t="s">
        <v>115</v>
      </c>
      <c r="C31" s="227"/>
      <c r="D31" s="227"/>
      <c r="E31" s="227">
        <v>3</v>
      </c>
      <c r="F31" s="396" t="s">
        <v>116</v>
      </c>
      <c r="G31" s="229">
        <v>10779</v>
      </c>
      <c r="H31" s="230">
        <v>85924.75</v>
      </c>
      <c r="I31" s="231">
        <v>5.27</v>
      </c>
      <c r="J31" s="231">
        <v>7.97</v>
      </c>
      <c r="K31" s="245"/>
      <c r="L31" s="244"/>
      <c r="M31" s="250"/>
      <c r="N31" s="233"/>
      <c r="P31" s="31">
        <f t="shared" si="2"/>
        <v>85908.62999999999</v>
      </c>
      <c r="Q31" s="31">
        <f t="shared" si="3"/>
        <v>0</v>
      </c>
    </row>
    <row r="32" spans="1:17" ht="12.75">
      <c r="A32" s="105"/>
      <c r="B32" s="378" t="s">
        <v>117</v>
      </c>
      <c r="C32" s="93"/>
      <c r="D32" s="93"/>
      <c r="E32" s="93">
        <v>3</v>
      </c>
      <c r="F32" s="396" t="s">
        <v>116</v>
      </c>
      <c r="G32" s="229">
        <v>10779</v>
      </c>
      <c r="H32" s="106">
        <v>85102.15</v>
      </c>
      <c r="I32" s="90">
        <v>5.27</v>
      </c>
      <c r="J32" s="90">
        <v>7.9</v>
      </c>
      <c r="K32" s="162"/>
      <c r="L32" s="132"/>
      <c r="M32" s="160"/>
      <c r="N32" s="85"/>
      <c r="P32" s="31">
        <f t="shared" si="2"/>
        <v>85154.1</v>
      </c>
      <c r="Q32" s="31">
        <f t="shared" si="3"/>
        <v>0</v>
      </c>
    </row>
    <row r="33" spans="1:17" ht="12.75">
      <c r="A33" s="105"/>
      <c r="B33" s="378" t="s">
        <v>118</v>
      </c>
      <c r="C33" s="93"/>
      <c r="D33" s="93"/>
      <c r="E33" s="93">
        <v>3</v>
      </c>
      <c r="F33" s="388" t="s">
        <v>119</v>
      </c>
      <c r="G33" s="134">
        <v>3287</v>
      </c>
      <c r="H33" s="106">
        <v>135542.27</v>
      </c>
      <c r="I33" s="90">
        <v>10.89</v>
      </c>
      <c r="J33" s="90">
        <v>41.23</v>
      </c>
      <c r="K33" s="162"/>
      <c r="L33" s="132"/>
      <c r="M33" s="160"/>
      <c r="N33" s="85"/>
      <c r="P33" s="31">
        <f t="shared" si="2"/>
        <v>135523.00999999998</v>
      </c>
      <c r="Q33" s="31">
        <f t="shared" si="3"/>
        <v>0</v>
      </c>
    </row>
    <row r="34" spans="1:17" ht="12.75">
      <c r="A34" s="105"/>
      <c r="B34" s="378" t="s">
        <v>120</v>
      </c>
      <c r="C34" s="93"/>
      <c r="D34" s="93"/>
      <c r="E34" s="93">
        <v>3</v>
      </c>
      <c r="F34" s="379" t="s">
        <v>121</v>
      </c>
      <c r="G34" s="134">
        <v>7734</v>
      </c>
      <c r="H34" s="207">
        <v>126541.19</v>
      </c>
      <c r="I34" s="90">
        <v>8.84</v>
      </c>
      <c r="J34" s="90">
        <v>16.36</v>
      </c>
      <c r="K34" s="162"/>
      <c r="L34" s="132"/>
      <c r="M34" s="160"/>
      <c r="N34" s="85"/>
      <c r="P34" s="31">
        <f t="shared" si="2"/>
        <v>126528.23999999999</v>
      </c>
      <c r="Q34" s="31">
        <f t="shared" si="3"/>
        <v>0</v>
      </c>
    </row>
    <row r="35" spans="1:17" ht="13.5" thickBot="1">
      <c r="A35" s="397">
        <v>40337</v>
      </c>
      <c r="B35" s="398" t="s">
        <v>124</v>
      </c>
      <c r="C35" s="399"/>
      <c r="D35" s="400"/>
      <c r="E35" s="399">
        <v>11</v>
      </c>
      <c r="F35" s="401" t="s">
        <v>125</v>
      </c>
      <c r="G35" s="300"/>
      <c r="H35" s="402"/>
      <c r="I35" s="294"/>
      <c r="J35" s="294"/>
      <c r="K35" s="336">
        <v>90371</v>
      </c>
      <c r="L35" s="301">
        <v>430194.82</v>
      </c>
      <c r="M35" s="304">
        <v>3.41</v>
      </c>
      <c r="N35" s="305">
        <v>4.76</v>
      </c>
      <c r="P35" s="31">
        <f t="shared" si="2"/>
        <v>0</v>
      </c>
      <c r="Q35" s="31">
        <f t="shared" si="3"/>
        <v>430165.95999999996</v>
      </c>
    </row>
    <row r="36" spans="1:17" ht="13.5" thickBot="1">
      <c r="A36" s="405">
        <v>40372</v>
      </c>
      <c r="B36" s="406" t="s">
        <v>126</v>
      </c>
      <c r="C36" s="407"/>
      <c r="D36" s="408"/>
      <c r="E36" s="407">
        <v>1</v>
      </c>
      <c r="F36" s="409" t="s">
        <v>127</v>
      </c>
      <c r="G36" s="332">
        <v>3295</v>
      </c>
      <c r="H36" s="410">
        <v>34460.47</v>
      </c>
      <c r="I36" s="325">
        <v>7.61</v>
      </c>
      <c r="J36" s="325">
        <v>10.46</v>
      </c>
      <c r="K36" s="327"/>
      <c r="L36" s="328"/>
      <c r="M36" s="326"/>
      <c r="N36" s="395"/>
      <c r="P36" s="31">
        <f t="shared" si="2"/>
        <v>34465.700000000004</v>
      </c>
      <c r="Q36" s="31">
        <f t="shared" si="3"/>
        <v>0</v>
      </c>
    </row>
    <row r="37" spans="1:17" ht="12.75">
      <c r="A37" s="86">
        <v>40401</v>
      </c>
      <c r="B37" s="412" t="s">
        <v>133</v>
      </c>
      <c r="C37" s="88"/>
      <c r="D37" s="98"/>
      <c r="E37" s="88">
        <v>2</v>
      </c>
      <c r="F37" s="413" t="s">
        <v>134</v>
      </c>
      <c r="G37" s="133"/>
      <c r="H37" s="209"/>
      <c r="I37" s="90"/>
      <c r="J37" s="90"/>
      <c r="K37" s="162">
        <v>5720</v>
      </c>
      <c r="L37" s="132">
        <v>77823.34</v>
      </c>
      <c r="M37" s="160">
        <v>7.41</v>
      </c>
      <c r="N37" s="85">
        <v>13.6</v>
      </c>
      <c r="P37" s="31">
        <f t="shared" si="2"/>
        <v>0</v>
      </c>
      <c r="Q37" s="31">
        <f t="shared" si="3"/>
        <v>77792</v>
      </c>
    </row>
    <row r="38" spans="1:17" ht="12.75">
      <c r="A38" s="86"/>
      <c r="B38" s="412" t="s">
        <v>139</v>
      </c>
      <c r="C38" s="88"/>
      <c r="D38" s="98"/>
      <c r="E38" s="88">
        <v>2</v>
      </c>
      <c r="F38" s="413" t="s">
        <v>140</v>
      </c>
      <c r="G38" s="133"/>
      <c r="H38" s="209"/>
      <c r="I38" s="90"/>
      <c r="J38" s="90"/>
      <c r="K38" s="162">
        <v>7702</v>
      </c>
      <c r="L38" s="132">
        <v>87057.46</v>
      </c>
      <c r="M38" s="160">
        <v>7.18</v>
      </c>
      <c r="N38" s="85">
        <v>2.34</v>
      </c>
      <c r="P38" s="31">
        <f t="shared" si="2"/>
        <v>0</v>
      </c>
      <c r="Q38" s="31">
        <f t="shared" si="3"/>
        <v>18022.68</v>
      </c>
    </row>
    <row r="39" spans="1:17" ht="13.5" thickBot="1">
      <c r="A39" s="397">
        <v>40401</v>
      </c>
      <c r="B39" s="296" t="s">
        <v>141</v>
      </c>
      <c r="C39" s="399"/>
      <c r="D39" s="400"/>
      <c r="E39" s="399">
        <v>2</v>
      </c>
      <c r="F39" s="414" t="s">
        <v>142</v>
      </c>
      <c r="G39" s="300"/>
      <c r="H39" s="402"/>
      <c r="I39" s="294"/>
      <c r="J39" s="294"/>
      <c r="K39" s="336">
        <v>7460</v>
      </c>
      <c r="L39" s="301">
        <v>80179.66</v>
      </c>
      <c r="M39" s="304">
        <v>6.91</v>
      </c>
      <c r="N39" s="305">
        <v>2.37</v>
      </c>
      <c r="P39" s="31">
        <f t="shared" si="2"/>
        <v>0</v>
      </c>
      <c r="Q39" s="31">
        <f t="shared" si="3"/>
        <v>17680.2</v>
      </c>
    </row>
    <row r="40" spans="1:17" ht="12.75">
      <c r="A40" s="86">
        <v>40477</v>
      </c>
      <c r="B40" s="87" t="s">
        <v>143</v>
      </c>
      <c r="C40" s="88"/>
      <c r="D40" s="98"/>
      <c r="E40" s="88">
        <v>3</v>
      </c>
      <c r="F40" s="413" t="s">
        <v>144</v>
      </c>
      <c r="G40" s="133">
        <v>16033</v>
      </c>
      <c r="H40" s="209">
        <v>291335.6</v>
      </c>
      <c r="I40" s="90">
        <v>2.84</v>
      </c>
      <c r="J40" s="90">
        <v>18.17</v>
      </c>
      <c r="K40" s="157"/>
      <c r="L40" s="132"/>
      <c r="M40" s="160"/>
      <c r="N40" s="85"/>
      <c r="P40" s="31">
        <f t="shared" si="2"/>
        <v>291319.61000000004</v>
      </c>
      <c r="Q40" s="31">
        <f t="shared" si="3"/>
        <v>0</v>
      </c>
    </row>
    <row r="41" spans="1:17" ht="12.75">
      <c r="A41" s="86"/>
      <c r="B41" s="87" t="s">
        <v>145</v>
      </c>
      <c r="C41" s="88"/>
      <c r="D41" s="98"/>
      <c r="E41" s="88">
        <v>1</v>
      </c>
      <c r="F41" s="417" t="s">
        <v>146</v>
      </c>
      <c r="G41" s="133">
        <v>3959</v>
      </c>
      <c r="H41" s="209">
        <v>111834.95</v>
      </c>
      <c r="I41" s="90">
        <v>6.12</v>
      </c>
      <c r="J41" s="90">
        <v>28.25</v>
      </c>
      <c r="K41" s="157"/>
      <c r="L41" s="132"/>
      <c r="M41" s="160"/>
      <c r="N41" s="85"/>
      <c r="P41" s="31">
        <f t="shared" si="2"/>
        <v>111841.75</v>
      </c>
      <c r="Q41" s="31">
        <f t="shared" si="3"/>
        <v>0</v>
      </c>
    </row>
    <row r="42" spans="1:17" ht="12.75">
      <c r="A42" s="86"/>
      <c r="B42" s="87" t="s">
        <v>147</v>
      </c>
      <c r="C42" s="88"/>
      <c r="D42" s="98"/>
      <c r="E42" s="88">
        <v>2</v>
      </c>
      <c r="F42" s="413" t="s">
        <v>148</v>
      </c>
      <c r="G42" s="133"/>
      <c r="H42" s="209"/>
      <c r="I42" s="90"/>
      <c r="J42" s="90"/>
      <c r="K42" s="157">
        <v>13466</v>
      </c>
      <c r="L42" s="132">
        <v>256084.95</v>
      </c>
      <c r="M42" s="160">
        <v>2.85</v>
      </c>
      <c r="N42" s="85">
        <v>19.02</v>
      </c>
      <c r="P42" s="31">
        <f t="shared" si="2"/>
        <v>0</v>
      </c>
      <c r="Q42" s="31">
        <f t="shared" si="3"/>
        <v>256123.32</v>
      </c>
    </row>
    <row r="43" spans="1:17" ht="12.75">
      <c r="A43" s="252"/>
      <c r="B43" s="418" t="s">
        <v>151</v>
      </c>
      <c r="C43" s="241"/>
      <c r="D43" s="242"/>
      <c r="E43" s="241">
        <v>3</v>
      </c>
      <c r="F43" s="419" t="s">
        <v>152</v>
      </c>
      <c r="G43" s="235">
        <v>5812</v>
      </c>
      <c r="H43" s="238">
        <v>64781.51</v>
      </c>
      <c r="I43" s="231">
        <v>5.57</v>
      </c>
      <c r="J43" s="231">
        <v>11.15</v>
      </c>
      <c r="K43" s="255"/>
      <c r="L43" s="244"/>
      <c r="M43" s="250"/>
      <c r="N43" s="233"/>
      <c r="P43" s="31">
        <f aca="true" t="shared" si="4" ref="P43:P58">G43*J43</f>
        <v>64803.8</v>
      </c>
      <c r="Q43" s="31">
        <f aca="true" t="shared" si="5" ref="Q43:Q58">K43*N43</f>
        <v>0</v>
      </c>
    </row>
    <row r="44" spans="1:17" ht="12.75">
      <c r="A44" s="86"/>
      <c r="B44" s="412" t="s">
        <v>153</v>
      </c>
      <c r="C44" s="88"/>
      <c r="D44" s="98"/>
      <c r="E44" s="88">
        <v>3</v>
      </c>
      <c r="F44" s="413" t="s">
        <v>154</v>
      </c>
      <c r="G44" s="133">
        <v>6014</v>
      </c>
      <c r="H44" s="209">
        <v>65710.54</v>
      </c>
      <c r="I44" s="90">
        <v>9.02</v>
      </c>
      <c r="J44" s="90">
        <v>10.93</v>
      </c>
      <c r="K44" s="157"/>
      <c r="L44" s="132"/>
      <c r="M44" s="160"/>
      <c r="N44" s="85"/>
      <c r="P44" s="31">
        <f t="shared" si="4"/>
        <v>65733.02</v>
      </c>
      <c r="Q44" s="31">
        <f t="shared" si="5"/>
        <v>0</v>
      </c>
    </row>
    <row r="45" spans="1:17" ht="12.75">
      <c r="A45" s="86"/>
      <c r="B45" s="412" t="s">
        <v>155</v>
      </c>
      <c r="C45" s="88"/>
      <c r="D45" s="98"/>
      <c r="E45" s="88">
        <v>2</v>
      </c>
      <c r="F45" s="413" t="s">
        <v>156</v>
      </c>
      <c r="G45" s="133">
        <v>10108</v>
      </c>
      <c r="H45" s="209">
        <v>143560.18</v>
      </c>
      <c r="I45" s="90">
        <v>7.85</v>
      </c>
      <c r="J45" s="90">
        <v>14.2</v>
      </c>
      <c r="K45" s="157"/>
      <c r="L45" s="132"/>
      <c r="M45" s="160"/>
      <c r="N45" s="85"/>
      <c r="P45" s="31">
        <f t="shared" si="4"/>
        <v>143533.6</v>
      </c>
      <c r="Q45" s="31">
        <f t="shared" si="5"/>
        <v>0</v>
      </c>
    </row>
    <row r="46" spans="1:17" ht="12.75">
      <c r="A46" s="86"/>
      <c r="B46" s="412" t="s">
        <v>157</v>
      </c>
      <c r="C46" s="88"/>
      <c r="D46" s="98"/>
      <c r="E46" s="88">
        <v>2</v>
      </c>
      <c r="F46" s="413" t="s">
        <v>156</v>
      </c>
      <c r="G46" s="133">
        <v>10108</v>
      </c>
      <c r="H46" s="209">
        <v>143153.93</v>
      </c>
      <c r="I46" s="90">
        <v>7.85</v>
      </c>
      <c r="J46" s="90">
        <v>14.16</v>
      </c>
      <c r="K46" s="157"/>
      <c r="L46" s="132"/>
      <c r="M46" s="160"/>
      <c r="N46" s="85"/>
      <c r="P46" s="31">
        <f t="shared" si="4"/>
        <v>143129.28</v>
      </c>
      <c r="Q46" s="31">
        <f t="shared" si="5"/>
        <v>0</v>
      </c>
    </row>
    <row r="47" spans="1:17" ht="12.75">
      <c r="A47" s="86"/>
      <c r="B47" s="412" t="s">
        <v>158</v>
      </c>
      <c r="C47" s="88"/>
      <c r="D47" s="98"/>
      <c r="E47" s="88">
        <v>2</v>
      </c>
      <c r="F47" s="413" t="s">
        <v>159</v>
      </c>
      <c r="G47" s="133">
        <v>10123</v>
      </c>
      <c r="H47" s="209">
        <v>152116.73</v>
      </c>
      <c r="I47" s="90">
        <v>8.01</v>
      </c>
      <c r="J47" s="90">
        <v>15.03</v>
      </c>
      <c r="K47" s="157"/>
      <c r="L47" s="87"/>
      <c r="M47" s="158"/>
      <c r="N47" s="96"/>
      <c r="P47" s="31">
        <f t="shared" si="4"/>
        <v>152148.69</v>
      </c>
      <c r="Q47" s="31">
        <f t="shared" si="5"/>
        <v>0</v>
      </c>
    </row>
    <row r="48" spans="1:17" ht="12.75">
      <c r="A48" s="86"/>
      <c r="B48" s="412" t="s">
        <v>160</v>
      </c>
      <c r="C48" s="88"/>
      <c r="D48" s="98"/>
      <c r="E48" s="88">
        <v>2</v>
      </c>
      <c r="F48" s="413" t="s">
        <v>161</v>
      </c>
      <c r="G48" s="133">
        <v>11556</v>
      </c>
      <c r="H48" s="209">
        <v>181989.01</v>
      </c>
      <c r="I48" s="90">
        <v>8.68</v>
      </c>
      <c r="J48" s="90">
        <v>15.75</v>
      </c>
      <c r="K48" s="157"/>
      <c r="L48" s="87"/>
      <c r="M48" s="158"/>
      <c r="N48" s="96"/>
      <c r="P48" s="31">
        <f t="shared" si="4"/>
        <v>182007</v>
      </c>
      <c r="Q48" s="31">
        <f t="shared" si="5"/>
        <v>0</v>
      </c>
    </row>
    <row r="49" spans="1:17" ht="12.75">
      <c r="A49" s="86"/>
      <c r="B49" s="412" t="s">
        <v>164</v>
      </c>
      <c r="C49" s="88"/>
      <c r="D49" s="98"/>
      <c r="E49" s="88">
        <v>3</v>
      </c>
      <c r="F49" s="136" t="s">
        <v>165</v>
      </c>
      <c r="G49" s="133">
        <v>9628</v>
      </c>
      <c r="H49" s="209">
        <v>171441.6</v>
      </c>
      <c r="I49" s="90">
        <v>11.19</v>
      </c>
      <c r="J49" s="90">
        <v>17.81</v>
      </c>
      <c r="K49" s="157"/>
      <c r="L49" s="87"/>
      <c r="M49" s="158"/>
      <c r="N49" s="96"/>
      <c r="P49" s="31">
        <f t="shared" si="4"/>
        <v>171474.68</v>
      </c>
      <c r="Q49" s="31">
        <f t="shared" si="5"/>
        <v>0</v>
      </c>
    </row>
    <row r="50" spans="1:17" ht="12.75">
      <c r="A50" s="252"/>
      <c r="B50" s="418" t="s">
        <v>166</v>
      </c>
      <c r="C50" s="241"/>
      <c r="D50" s="242"/>
      <c r="E50" s="241">
        <v>3</v>
      </c>
      <c r="F50" s="419" t="s">
        <v>167</v>
      </c>
      <c r="G50" s="235">
        <v>7323</v>
      </c>
      <c r="H50" s="238">
        <v>78394.28</v>
      </c>
      <c r="I50" s="231">
        <v>8.07</v>
      </c>
      <c r="J50" s="231">
        <v>10.7</v>
      </c>
      <c r="K50" s="255"/>
      <c r="L50" s="240"/>
      <c r="M50" s="246"/>
      <c r="N50" s="247"/>
      <c r="P50" s="31">
        <f t="shared" si="4"/>
        <v>78356.09999999999</v>
      </c>
      <c r="Q50" s="31">
        <f t="shared" si="5"/>
        <v>0</v>
      </c>
    </row>
    <row r="51" spans="1:17" ht="12.75">
      <c r="A51" s="86"/>
      <c r="B51" s="412" t="s">
        <v>168</v>
      </c>
      <c r="C51" s="88"/>
      <c r="D51" s="98"/>
      <c r="E51" s="88">
        <v>3</v>
      </c>
      <c r="F51" s="413" t="s">
        <v>169</v>
      </c>
      <c r="G51" s="133">
        <v>8986</v>
      </c>
      <c r="H51" s="209">
        <v>118366.33</v>
      </c>
      <c r="I51" s="90">
        <v>7.37</v>
      </c>
      <c r="J51" s="90">
        <v>13.17</v>
      </c>
      <c r="K51" s="157"/>
      <c r="L51" s="87"/>
      <c r="M51" s="158"/>
      <c r="N51" s="96"/>
      <c r="P51" s="31">
        <f t="shared" si="4"/>
        <v>118345.62</v>
      </c>
      <c r="Q51" s="31">
        <f t="shared" si="5"/>
        <v>0</v>
      </c>
    </row>
    <row r="52" spans="1:17" ht="12.75">
      <c r="A52" s="86"/>
      <c r="B52" s="412" t="s">
        <v>170</v>
      </c>
      <c r="C52" s="88"/>
      <c r="D52" s="98"/>
      <c r="E52" s="88">
        <v>3</v>
      </c>
      <c r="F52" s="413" t="s">
        <v>171</v>
      </c>
      <c r="G52" s="133">
        <v>7753</v>
      </c>
      <c r="H52" s="209">
        <v>100548.9</v>
      </c>
      <c r="I52" s="90">
        <v>7.21</v>
      </c>
      <c r="J52" s="90">
        <v>12.97</v>
      </c>
      <c r="K52" s="157"/>
      <c r="L52" s="87"/>
      <c r="M52" s="160"/>
      <c r="N52" s="85"/>
      <c r="P52" s="31">
        <f t="shared" si="4"/>
        <v>100556.41</v>
      </c>
      <c r="Q52" s="31">
        <f t="shared" si="5"/>
        <v>0</v>
      </c>
    </row>
    <row r="53" spans="1:17" ht="12.75">
      <c r="A53" s="86"/>
      <c r="B53" s="412" t="s">
        <v>172</v>
      </c>
      <c r="C53" s="88"/>
      <c r="D53" s="98"/>
      <c r="E53" s="88">
        <v>3</v>
      </c>
      <c r="F53" s="413" t="s">
        <v>173</v>
      </c>
      <c r="G53" s="133">
        <v>7585</v>
      </c>
      <c r="H53" s="209">
        <v>145606.64</v>
      </c>
      <c r="I53" s="90">
        <v>9.06</v>
      </c>
      <c r="J53" s="90">
        <v>19.2</v>
      </c>
      <c r="K53" s="157"/>
      <c r="L53" s="87"/>
      <c r="M53" s="160"/>
      <c r="N53" s="85"/>
      <c r="P53" s="31">
        <f t="shared" si="4"/>
        <v>145632</v>
      </c>
      <c r="Q53" s="31">
        <f t="shared" si="5"/>
        <v>0</v>
      </c>
    </row>
    <row r="54" spans="1:17" ht="12.75">
      <c r="A54" s="86"/>
      <c r="B54" s="412" t="s">
        <v>174</v>
      </c>
      <c r="C54" s="88"/>
      <c r="D54" s="98"/>
      <c r="E54" s="88">
        <v>3</v>
      </c>
      <c r="F54" s="413" t="s">
        <v>175</v>
      </c>
      <c r="G54" s="133">
        <v>7656</v>
      </c>
      <c r="H54" s="209">
        <v>140027.11</v>
      </c>
      <c r="I54" s="90">
        <v>8.98</v>
      </c>
      <c r="J54" s="90">
        <v>18.29</v>
      </c>
      <c r="K54" s="157"/>
      <c r="L54" s="87"/>
      <c r="M54" s="160"/>
      <c r="N54" s="85"/>
      <c r="P54" s="31">
        <f t="shared" si="4"/>
        <v>140028.24</v>
      </c>
      <c r="Q54" s="31">
        <f t="shared" si="5"/>
        <v>0</v>
      </c>
    </row>
    <row r="55" spans="1:17" ht="12.75">
      <c r="A55" s="86"/>
      <c r="B55" s="412" t="s">
        <v>176</v>
      </c>
      <c r="C55" s="88"/>
      <c r="D55" s="98"/>
      <c r="E55" s="88">
        <v>4</v>
      </c>
      <c r="F55" s="413" t="s">
        <v>177</v>
      </c>
      <c r="G55" s="133">
        <v>17429</v>
      </c>
      <c r="H55" s="209">
        <v>199554.01</v>
      </c>
      <c r="I55" s="90">
        <v>4.47</v>
      </c>
      <c r="J55" s="90">
        <v>11.45</v>
      </c>
      <c r="K55" s="157"/>
      <c r="L55" s="87"/>
      <c r="M55" s="160"/>
      <c r="N55" s="85"/>
      <c r="P55" s="31">
        <f t="shared" si="4"/>
        <v>199562.05</v>
      </c>
      <c r="Q55" s="31">
        <f t="shared" si="5"/>
        <v>0</v>
      </c>
    </row>
    <row r="56" spans="1:17" ht="12.75">
      <c r="A56" s="86"/>
      <c r="B56" s="87" t="s">
        <v>178</v>
      </c>
      <c r="C56" s="88"/>
      <c r="D56" s="98"/>
      <c r="E56" s="88">
        <v>4</v>
      </c>
      <c r="F56" s="88" t="s">
        <v>177</v>
      </c>
      <c r="G56" s="133">
        <v>18855</v>
      </c>
      <c r="H56" s="209">
        <v>224194.76</v>
      </c>
      <c r="I56" s="90">
        <v>4.96</v>
      </c>
      <c r="J56" s="90">
        <v>11.89</v>
      </c>
      <c r="K56" s="157"/>
      <c r="L56" s="87"/>
      <c r="M56" s="160"/>
      <c r="N56" s="85"/>
      <c r="P56" s="31">
        <f t="shared" si="4"/>
        <v>224185.95</v>
      </c>
      <c r="Q56" s="31">
        <f t="shared" si="5"/>
        <v>0</v>
      </c>
    </row>
    <row r="57" spans="1:17" ht="12.75">
      <c r="A57" s="86"/>
      <c r="B57" s="87" t="s">
        <v>179</v>
      </c>
      <c r="C57" s="88"/>
      <c r="D57" s="88"/>
      <c r="E57" s="88">
        <v>3</v>
      </c>
      <c r="F57" s="88" t="s">
        <v>180</v>
      </c>
      <c r="G57" s="133">
        <v>8677</v>
      </c>
      <c r="H57" s="209">
        <v>135841.08</v>
      </c>
      <c r="I57" s="90">
        <v>5.61</v>
      </c>
      <c r="J57" s="90">
        <v>15.65</v>
      </c>
      <c r="K57" s="157"/>
      <c r="L57" s="87"/>
      <c r="M57" s="160"/>
      <c r="N57" s="85"/>
      <c r="P57" s="31">
        <f t="shared" si="4"/>
        <v>135795.05000000002</v>
      </c>
      <c r="Q57" s="31">
        <f t="shared" si="5"/>
        <v>0</v>
      </c>
    </row>
    <row r="58" spans="1:17" ht="12.75">
      <c r="A58" s="86"/>
      <c r="B58" s="87" t="s">
        <v>181</v>
      </c>
      <c r="C58" s="88"/>
      <c r="D58" s="88"/>
      <c r="E58" s="88">
        <v>3</v>
      </c>
      <c r="F58" s="88" t="s">
        <v>180</v>
      </c>
      <c r="G58" s="133">
        <v>8677</v>
      </c>
      <c r="H58" s="209">
        <v>135841.08</v>
      </c>
      <c r="I58" s="90">
        <v>5.61</v>
      </c>
      <c r="J58" s="90">
        <v>15.65</v>
      </c>
      <c r="K58" s="157"/>
      <c r="L58" s="87"/>
      <c r="M58" s="160"/>
      <c r="N58" s="85"/>
      <c r="P58" s="31">
        <f t="shared" si="4"/>
        <v>135795.05000000002</v>
      </c>
      <c r="Q58" s="31">
        <f t="shared" si="5"/>
        <v>0</v>
      </c>
    </row>
    <row r="59" spans="1:17" ht="12.75">
      <c r="A59" s="86"/>
      <c r="B59" s="87" t="s">
        <v>182</v>
      </c>
      <c r="C59" s="88"/>
      <c r="D59" s="88"/>
      <c r="E59" s="88">
        <v>3</v>
      </c>
      <c r="F59" s="88" t="s">
        <v>183</v>
      </c>
      <c r="G59" s="133">
        <v>6982</v>
      </c>
      <c r="H59" s="209">
        <v>45073.61</v>
      </c>
      <c r="I59" s="90">
        <v>4.98</v>
      </c>
      <c r="J59" s="90">
        <v>6.46</v>
      </c>
      <c r="K59" s="157"/>
      <c r="L59" s="87"/>
      <c r="M59" s="191"/>
      <c r="N59" s="96"/>
      <c r="P59" s="31">
        <f aca="true" t="shared" si="6" ref="P59:P74">G59*J59</f>
        <v>45103.72</v>
      </c>
      <c r="Q59" s="31">
        <f aca="true" t="shared" si="7" ref="Q59:Q74">K59*N59</f>
        <v>0</v>
      </c>
    </row>
    <row r="60" spans="1:17" ht="12.75">
      <c r="A60" s="86"/>
      <c r="B60" s="87" t="s">
        <v>184</v>
      </c>
      <c r="C60" s="88"/>
      <c r="D60" s="98"/>
      <c r="E60" s="88">
        <v>3</v>
      </c>
      <c r="F60" s="88" t="s">
        <v>185</v>
      </c>
      <c r="G60" s="133">
        <v>6982</v>
      </c>
      <c r="H60" s="209">
        <v>57428.27</v>
      </c>
      <c r="I60" s="90">
        <v>6.25</v>
      </c>
      <c r="J60" s="90">
        <v>8.23</v>
      </c>
      <c r="K60" s="157"/>
      <c r="L60" s="87"/>
      <c r="M60" s="160"/>
      <c r="N60" s="85"/>
      <c r="P60" s="31">
        <f t="shared" si="6"/>
        <v>57461.86</v>
      </c>
      <c r="Q60" s="31">
        <f t="shared" si="7"/>
        <v>0</v>
      </c>
    </row>
    <row r="61" spans="1:17" ht="12.75">
      <c r="A61" s="86"/>
      <c r="B61" s="87" t="s">
        <v>186</v>
      </c>
      <c r="C61" s="88"/>
      <c r="D61" s="87"/>
      <c r="E61" s="88">
        <v>3</v>
      </c>
      <c r="F61" s="88" t="s">
        <v>187</v>
      </c>
      <c r="G61" s="133">
        <v>6197</v>
      </c>
      <c r="H61" s="209">
        <v>339142.68</v>
      </c>
      <c r="I61" s="90">
        <v>45.29</v>
      </c>
      <c r="J61" s="90">
        <v>54.73</v>
      </c>
      <c r="K61" s="157"/>
      <c r="L61" s="87"/>
      <c r="M61" s="160"/>
      <c r="N61" s="85"/>
      <c r="P61" s="31">
        <f t="shared" si="6"/>
        <v>339161.81</v>
      </c>
      <c r="Q61" s="31">
        <f t="shared" si="7"/>
        <v>0</v>
      </c>
    </row>
    <row r="62" spans="1:17" ht="12.75">
      <c r="A62" s="86"/>
      <c r="B62" s="87" t="s">
        <v>188</v>
      </c>
      <c r="C62" s="88"/>
      <c r="D62" s="88"/>
      <c r="E62" s="88">
        <v>3</v>
      </c>
      <c r="F62" s="88" t="s">
        <v>189</v>
      </c>
      <c r="G62" s="133">
        <v>6711</v>
      </c>
      <c r="H62" s="209">
        <v>53847.71</v>
      </c>
      <c r="I62" s="90">
        <v>3.79</v>
      </c>
      <c r="J62" s="90">
        <v>8.02</v>
      </c>
      <c r="K62" s="157"/>
      <c r="L62" s="87"/>
      <c r="M62" s="160"/>
      <c r="N62" s="85"/>
      <c r="P62" s="31">
        <f t="shared" si="6"/>
        <v>53822.219999999994</v>
      </c>
      <c r="Q62" s="31">
        <f t="shared" si="7"/>
        <v>0</v>
      </c>
    </row>
    <row r="63" spans="1:17" ht="12.75">
      <c r="A63" s="86"/>
      <c r="B63" s="87" t="s">
        <v>190</v>
      </c>
      <c r="C63" s="103"/>
      <c r="D63" s="87"/>
      <c r="E63" s="88">
        <v>5</v>
      </c>
      <c r="F63" s="136" t="s">
        <v>191</v>
      </c>
      <c r="G63" s="133">
        <v>12144</v>
      </c>
      <c r="H63" s="209">
        <v>275221.6</v>
      </c>
      <c r="I63" s="90">
        <v>2.55</v>
      </c>
      <c r="J63" s="90">
        <v>22.66</v>
      </c>
      <c r="K63" s="157"/>
      <c r="L63" s="87"/>
      <c r="M63" s="160"/>
      <c r="N63" s="85"/>
      <c r="P63" s="31">
        <f t="shared" si="6"/>
        <v>275183.04</v>
      </c>
      <c r="Q63" s="31">
        <f t="shared" si="7"/>
        <v>0</v>
      </c>
    </row>
    <row r="64" spans="1:17" ht="13.5" thickBot="1">
      <c r="A64" s="397">
        <v>40477</v>
      </c>
      <c r="B64" s="398" t="s">
        <v>192</v>
      </c>
      <c r="C64" s="399"/>
      <c r="D64" s="399"/>
      <c r="E64" s="399">
        <v>5</v>
      </c>
      <c r="F64" s="401" t="s">
        <v>191</v>
      </c>
      <c r="G64" s="300">
        <v>12144</v>
      </c>
      <c r="H64" s="402">
        <v>277121.83</v>
      </c>
      <c r="I64" s="294">
        <v>1.93</v>
      </c>
      <c r="J64" s="294">
        <v>22.82</v>
      </c>
      <c r="K64" s="295"/>
      <c r="L64" s="296"/>
      <c r="M64" s="304"/>
      <c r="N64" s="305"/>
      <c r="P64" s="31">
        <f t="shared" si="6"/>
        <v>277126.08</v>
      </c>
      <c r="Q64" s="31">
        <f t="shared" si="7"/>
        <v>0</v>
      </c>
    </row>
    <row r="65" spans="1:17" ht="13.5" thickBot="1">
      <c r="A65" s="423">
        <v>40526</v>
      </c>
      <c r="B65" s="406" t="s">
        <v>198</v>
      </c>
      <c r="C65" s="407"/>
      <c r="D65" s="329"/>
      <c r="E65" s="407">
        <v>4</v>
      </c>
      <c r="F65" s="409" t="s">
        <v>199</v>
      </c>
      <c r="G65" s="332">
        <v>9139</v>
      </c>
      <c r="H65" s="410">
        <v>86938.57</v>
      </c>
      <c r="I65" s="325">
        <v>9.23</v>
      </c>
      <c r="J65" s="325">
        <v>9.51</v>
      </c>
      <c r="K65" s="424"/>
      <c r="L65" s="329"/>
      <c r="M65" s="326"/>
      <c r="N65" s="395"/>
      <c r="P65" s="31">
        <f t="shared" si="6"/>
        <v>86911.89</v>
      </c>
      <c r="Q65" s="31">
        <f t="shared" si="7"/>
        <v>0</v>
      </c>
    </row>
    <row r="66" spans="1:17" ht="12.75">
      <c r="A66" s="86"/>
      <c r="B66" s="87"/>
      <c r="C66" s="88"/>
      <c r="D66" s="87"/>
      <c r="E66" s="88"/>
      <c r="F66" s="88"/>
      <c r="G66" s="89"/>
      <c r="H66" s="209"/>
      <c r="I66" s="90"/>
      <c r="J66" s="90"/>
      <c r="K66" s="157"/>
      <c r="L66" s="87"/>
      <c r="M66" s="160"/>
      <c r="N66" s="85"/>
      <c r="P66" s="31">
        <f t="shared" si="6"/>
        <v>0</v>
      </c>
      <c r="Q66" s="31">
        <f t="shared" si="7"/>
        <v>0</v>
      </c>
    </row>
    <row r="67" spans="1:17" ht="12.75">
      <c r="A67" s="86"/>
      <c r="B67" s="87"/>
      <c r="C67" s="88"/>
      <c r="D67" s="88"/>
      <c r="E67" s="88"/>
      <c r="F67" s="88"/>
      <c r="G67" s="89"/>
      <c r="H67" s="87"/>
      <c r="I67" s="90"/>
      <c r="J67" s="90"/>
      <c r="K67" s="157"/>
      <c r="L67" s="87"/>
      <c r="M67" s="160"/>
      <c r="N67" s="85"/>
      <c r="P67" s="31">
        <f t="shared" si="6"/>
        <v>0</v>
      </c>
      <c r="Q67" s="31">
        <f t="shared" si="7"/>
        <v>0</v>
      </c>
    </row>
    <row r="68" spans="1:17" ht="12.75">
      <c r="A68" s="86"/>
      <c r="B68" s="87"/>
      <c r="C68" s="88"/>
      <c r="D68" s="88"/>
      <c r="E68" s="88"/>
      <c r="F68" s="88"/>
      <c r="G68" s="89"/>
      <c r="H68" s="87"/>
      <c r="I68" s="90"/>
      <c r="J68" s="90"/>
      <c r="K68" s="157"/>
      <c r="L68" s="87"/>
      <c r="M68" s="160"/>
      <c r="N68" s="85"/>
      <c r="P68" s="31">
        <f t="shared" si="6"/>
        <v>0</v>
      </c>
      <c r="Q68" s="31">
        <f t="shared" si="7"/>
        <v>0</v>
      </c>
    </row>
    <row r="69" spans="1:17" ht="12.75">
      <c r="A69" s="86"/>
      <c r="B69" s="87"/>
      <c r="C69" s="98"/>
      <c r="D69" s="88"/>
      <c r="E69" s="88"/>
      <c r="F69" s="88"/>
      <c r="G69" s="89"/>
      <c r="H69" s="87"/>
      <c r="I69" s="90"/>
      <c r="J69" s="90"/>
      <c r="K69" s="157"/>
      <c r="L69" s="87"/>
      <c r="M69" s="160"/>
      <c r="N69" s="85"/>
      <c r="P69" s="31">
        <f t="shared" si="6"/>
        <v>0</v>
      </c>
      <c r="Q69" s="31">
        <f t="shared" si="7"/>
        <v>0</v>
      </c>
    </row>
    <row r="70" spans="1:17" ht="12.75">
      <c r="A70" s="86"/>
      <c r="B70" s="87"/>
      <c r="C70" s="88"/>
      <c r="D70" s="88"/>
      <c r="E70" s="88"/>
      <c r="F70" s="88"/>
      <c r="G70" s="89"/>
      <c r="H70" s="87"/>
      <c r="I70" s="87"/>
      <c r="J70" s="87"/>
      <c r="K70" s="157"/>
      <c r="L70" s="87"/>
      <c r="M70" s="160"/>
      <c r="N70" s="85"/>
      <c r="P70" s="31">
        <f t="shared" si="6"/>
        <v>0</v>
      </c>
      <c r="Q70" s="31">
        <f t="shared" si="7"/>
        <v>0</v>
      </c>
    </row>
    <row r="71" spans="1:17" ht="12.75">
      <c r="A71" s="86"/>
      <c r="B71" s="87"/>
      <c r="C71" s="88"/>
      <c r="D71" s="88"/>
      <c r="E71" s="88"/>
      <c r="F71" s="88"/>
      <c r="G71" s="89"/>
      <c r="H71" s="87"/>
      <c r="I71" s="87"/>
      <c r="J71" s="87"/>
      <c r="K71" s="157"/>
      <c r="L71" s="87"/>
      <c r="M71" s="158"/>
      <c r="N71" s="96"/>
      <c r="P71" s="31">
        <f t="shared" si="6"/>
        <v>0</v>
      </c>
      <c r="Q71" s="31">
        <f t="shared" si="7"/>
        <v>0</v>
      </c>
    </row>
    <row r="72" spans="1:17" ht="12.75">
      <c r="A72" s="104"/>
      <c r="B72" s="87"/>
      <c r="C72" s="88"/>
      <c r="D72" s="88"/>
      <c r="E72" s="88"/>
      <c r="F72" s="88"/>
      <c r="G72" s="89"/>
      <c r="H72" s="87"/>
      <c r="I72" s="87"/>
      <c r="J72" s="87"/>
      <c r="K72" s="157"/>
      <c r="L72" s="87"/>
      <c r="M72" s="158"/>
      <c r="N72" s="96"/>
      <c r="P72" s="31">
        <f t="shared" si="6"/>
        <v>0</v>
      </c>
      <c r="Q72" s="31">
        <f t="shared" si="7"/>
        <v>0</v>
      </c>
    </row>
    <row r="73" spans="1:17" ht="12.75">
      <c r="A73" s="104"/>
      <c r="B73" s="87"/>
      <c r="C73" s="87"/>
      <c r="D73" s="87"/>
      <c r="E73" s="87"/>
      <c r="F73" s="87"/>
      <c r="G73" s="89"/>
      <c r="H73" s="87"/>
      <c r="I73" s="87"/>
      <c r="J73" s="87"/>
      <c r="K73" s="157"/>
      <c r="L73" s="87"/>
      <c r="M73" s="158"/>
      <c r="N73" s="96"/>
      <c r="P73" s="31">
        <f t="shared" si="6"/>
        <v>0</v>
      </c>
      <c r="Q73" s="31">
        <f t="shared" si="7"/>
        <v>0</v>
      </c>
    </row>
    <row r="74" spans="1:17" ht="13.5" thickBot="1">
      <c r="A74" s="104"/>
      <c r="B74" s="87"/>
      <c r="C74" s="87"/>
      <c r="D74" s="87"/>
      <c r="E74" s="87"/>
      <c r="F74" s="87"/>
      <c r="G74" s="89"/>
      <c r="H74" s="87"/>
      <c r="I74" s="87"/>
      <c r="J74" s="87"/>
      <c r="K74" s="157"/>
      <c r="L74" s="87"/>
      <c r="M74" s="158"/>
      <c r="N74" s="96"/>
      <c r="P74" s="34">
        <f t="shared" si="6"/>
        <v>0</v>
      </c>
      <c r="Q74" s="34">
        <f t="shared" si="7"/>
        <v>0</v>
      </c>
    </row>
    <row r="75" spans="1:14" ht="13.5" thickTop="1">
      <c r="A75" s="104"/>
      <c r="B75" s="87"/>
      <c r="C75" s="87"/>
      <c r="D75" s="87"/>
      <c r="E75" s="87"/>
      <c r="F75" s="87"/>
      <c r="G75" s="89"/>
      <c r="H75" s="87"/>
      <c r="I75" s="87"/>
      <c r="J75" s="87"/>
      <c r="K75" s="157"/>
      <c r="L75" s="87"/>
      <c r="M75" s="158"/>
      <c r="N75" s="96"/>
    </row>
    <row r="76" spans="1:14" ht="12.75">
      <c r="A76" s="104"/>
      <c r="B76" s="87"/>
      <c r="C76" s="87"/>
      <c r="D76" s="87"/>
      <c r="E76" s="87"/>
      <c r="F76" s="87"/>
      <c r="G76" s="89"/>
      <c r="H76" s="87"/>
      <c r="I76" s="87"/>
      <c r="J76" s="87"/>
      <c r="K76" s="157"/>
      <c r="L76" s="87"/>
      <c r="M76" s="158"/>
      <c r="N76" s="96"/>
    </row>
    <row r="77" spans="1:14" ht="12.75">
      <c r="A77" s="89"/>
      <c r="B77" s="87"/>
      <c r="C77" s="87"/>
      <c r="D77" s="87"/>
      <c r="E77" s="87"/>
      <c r="F77" s="87"/>
      <c r="G77" s="89"/>
      <c r="H77" s="87"/>
      <c r="I77" s="87"/>
      <c r="J77" s="87"/>
      <c r="K77" s="157"/>
      <c r="L77" s="87"/>
      <c r="M77" s="158"/>
      <c r="N77" s="96"/>
    </row>
    <row r="78" spans="1:14" ht="12.75">
      <c r="A78" s="89"/>
      <c r="B78" s="87"/>
      <c r="C78" s="87"/>
      <c r="D78" s="87"/>
      <c r="E78" s="87"/>
      <c r="F78" s="87"/>
      <c r="G78" s="89"/>
      <c r="H78" s="87"/>
      <c r="I78" s="87"/>
      <c r="J78" s="87"/>
      <c r="K78" s="157"/>
      <c r="L78" s="87"/>
      <c r="M78" s="158"/>
      <c r="N78" s="96"/>
    </row>
    <row r="79" spans="1:17" ht="12.75">
      <c r="A79" s="18"/>
      <c r="B79" s="19"/>
      <c r="C79" s="19"/>
      <c r="D79" s="19"/>
      <c r="E79" s="19"/>
      <c r="F79" s="19"/>
      <c r="G79" s="18"/>
      <c r="H79" s="19"/>
      <c r="I79" s="19"/>
      <c r="J79" s="19"/>
      <c r="K79" s="163"/>
      <c r="L79" s="19"/>
      <c r="M79" s="164"/>
      <c r="N79" s="30"/>
      <c r="P79" s="35">
        <f>SUM(P11:P74)</f>
        <v>5374793.629999999</v>
      </c>
      <c r="Q79" s="35">
        <f>SUM(Q11:Q74)</f>
        <v>1459074.4999999998</v>
      </c>
    </row>
    <row r="80" spans="1:14" ht="3.75" customHeight="1">
      <c r="A80" s="22"/>
      <c r="B80" s="23"/>
      <c r="C80" s="23"/>
      <c r="D80" s="23"/>
      <c r="E80" s="23"/>
      <c r="F80" s="23"/>
      <c r="G80" s="22"/>
      <c r="H80" s="36"/>
      <c r="I80" s="37"/>
      <c r="J80" s="37"/>
      <c r="K80" s="155"/>
      <c r="L80" s="36"/>
      <c r="M80" s="172"/>
      <c r="N80" s="38"/>
    </row>
    <row r="81" spans="1:14" ht="12.75">
      <c r="A81" s="39"/>
      <c r="B81" s="8"/>
      <c r="C81" s="8"/>
      <c r="D81" s="8"/>
      <c r="E81" s="8"/>
      <c r="F81" s="8"/>
      <c r="G81" s="16" t="s">
        <v>10</v>
      </c>
      <c r="H81" s="17" t="s">
        <v>10</v>
      </c>
      <c r="I81" s="8"/>
      <c r="K81" s="166" t="s">
        <v>10</v>
      </c>
      <c r="L81" s="17" t="s">
        <v>10</v>
      </c>
      <c r="M81" s="192"/>
      <c r="N81" s="40"/>
    </row>
    <row r="82" spans="1:14" ht="12.75">
      <c r="A82" s="39"/>
      <c r="B82" s="8"/>
      <c r="C82" s="8"/>
      <c r="D82" s="8"/>
      <c r="E82" s="8"/>
      <c r="F82" s="8"/>
      <c r="G82" s="41" t="s">
        <v>9</v>
      </c>
      <c r="H82" s="20" t="s">
        <v>18</v>
      </c>
      <c r="I82" s="8"/>
      <c r="K82" s="168" t="s">
        <v>9</v>
      </c>
      <c r="L82" s="20" t="s">
        <v>18</v>
      </c>
      <c r="M82" s="192"/>
      <c r="N82" s="40"/>
    </row>
    <row r="83" spans="1:14" ht="15.75">
      <c r="A83" s="42"/>
      <c r="B83" s="19"/>
      <c r="C83" s="19"/>
      <c r="D83" s="19"/>
      <c r="E83" s="19"/>
      <c r="F83" s="19"/>
      <c r="G83" s="204">
        <f>SUM(G11:G79)</f>
        <v>356123</v>
      </c>
      <c r="H83" s="175">
        <f>SUM(H11:H79)</f>
        <v>5374762.54</v>
      </c>
      <c r="I83" s="176"/>
      <c r="J83" s="180"/>
      <c r="K83" s="174">
        <f>SUM(K11:K79)</f>
        <v>199895</v>
      </c>
      <c r="L83" s="205">
        <f>SUM(L11:L79)</f>
        <v>1700002.46</v>
      </c>
      <c r="M83" s="193"/>
      <c r="N83" s="44"/>
    </row>
    <row r="84" spans="1:14" ht="6" customHeight="1" thickBot="1">
      <c r="A84" s="45"/>
      <c r="B84" s="46"/>
      <c r="C84" s="47"/>
      <c r="D84" s="47"/>
      <c r="E84" s="47"/>
      <c r="F84" s="47"/>
      <c r="G84" s="45"/>
      <c r="H84" s="46"/>
      <c r="I84" s="46"/>
      <c r="J84" s="46"/>
      <c r="K84" s="194"/>
      <c r="L84" s="46"/>
      <c r="M84" s="195"/>
      <c r="N84" s="48"/>
    </row>
    <row r="85" spans="1:14" ht="16.5" thickBot="1">
      <c r="A85" s="49" t="s">
        <v>23</v>
      </c>
      <c r="B85" s="50"/>
      <c r="C85" s="51"/>
      <c r="D85" s="51"/>
      <c r="E85" s="51"/>
      <c r="F85" s="51"/>
      <c r="G85" s="78" t="s">
        <v>24</v>
      </c>
      <c r="H85" s="79"/>
      <c r="I85" s="80" t="s">
        <v>25</v>
      </c>
      <c r="J85" s="81"/>
      <c r="K85" s="196"/>
      <c r="L85" s="52" t="s">
        <v>26</v>
      </c>
      <c r="M85" s="197"/>
      <c r="N85" s="53"/>
    </row>
    <row r="86" spans="1:14" ht="16.5" thickTop="1">
      <c r="A86" s="54" t="s">
        <v>27</v>
      </c>
      <c r="B86" s="55"/>
      <c r="C86" s="56"/>
      <c r="D86" s="56"/>
      <c r="E86" s="56"/>
      <c r="F86" s="56"/>
      <c r="G86" s="57"/>
      <c r="H86" s="58">
        <f>COUNTA(G11:G79)</f>
        <v>43</v>
      </c>
      <c r="I86" s="19"/>
      <c r="J86" s="59">
        <f>H83/G83</f>
        <v>15.09243306385715</v>
      </c>
      <c r="K86" s="198"/>
      <c r="L86" s="60"/>
      <c r="M86" s="199">
        <f>P79/G83</f>
        <v>15.092520365154733</v>
      </c>
      <c r="N86" s="61"/>
    </row>
    <row r="87" spans="1:14" ht="15.75">
      <c r="A87" s="54" t="s">
        <v>28</v>
      </c>
      <c r="B87" s="55"/>
      <c r="C87" s="56"/>
      <c r="D87" s="56"/>
      <c r="E87" s="56"/>
      <c r="F87" s="56"/>
      <c r="G87" s="57"/>
      <c r="H87" s="58">
        <f>COUNTA(K11:K79)</f>
        <v>12</v>
      </c>
      <c r="I87" s="19"/>
      <c r="J87" s="59">
        <f>L83/K83</f>
        <v>8.504477150504014</v>
      </c>
      <c r="K87" s="200"/>
      <c r="L87" s="60"/>
      <c r="M87" s="199">
        <f>Q79/K83</f>
        <v>7.299204582405761</v>
      </c>
      <c r="N87" s="63"/>
    </row>
    <row r="88" spans="1:14" ht="16.5" thickBot="1">
      <c r="A88" s="64" t="s">
        <v>29</v>
      </c>
      <c r="B88" s="65"/>
      <c r="C88" s="5"/>
      <c r="D88" s="5"/>
      <c r="E88" s="5"/>
      <c r="F88" s="5"/>
      <c r="G88" s="66"/>
      <c r="H88" s="67">
        <f>SUM(H86:H87)</f>
        <v>55</v>
      </c>
      <c r="I88" s="32"/>
      <c r="J88" s="68">
        <f>(H83+L83)/(G83+K83)</f>
        <v>12.723985554424496</v>
      </c>
      <c r="K88" s="201"/>
      <c r="L88" s="202"/>
      <c r="M88" s="203">
        <f>(P79+Q79)/(G83+K83)</f>
        <v>12.290731828825683</v>
      </c>
      <c r="N88" s="71"/>
    </row>
    <row r="100" ht="30.75">
      <c r="AH100" s="2"/>
    </row>
    <row r="101" ht="15.75">
      <c r="AC101" s="3"/>
    </row>
  </sheetData>
  <sheetProtection/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67"/>
  <sheetViews>
    <sheetView zoomScalePageLayoutView="0" workbookViewId="0" topLeftCell="A1">
      <pane ySplit="10" topLeftCell="A14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3.00390625" style="0" customWidth="1"/>
    <col min="12" max="12" width="12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31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146"/>
      <c r="H6" s="147" t="s">
        <v>1</v>
      </c>
      <c r="I6" s="148"/>
      <c r="J6" s="149"/>
      <c r="K6" s="146"/>
      <c r="L6" s="147" t="s">
        <v>2</v>
      </c>
      <c r="M6" s="148"/>
      <c r="N6" s="149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0" t="s">
        <v>9</v>
      </c>
      <c r="H7" s="73" t="s">
        <v>10</v>
      </c>
      <c r="I7" s="73" t="s">
        <v>10</v>
      </c>
      <c r="J7" s="151" t="s">
        <v>32</v>
      </c>
      <c r="K7" s="150" t="s">
        <v>9</v>
      </c>
      <c r="L7" s="73" t="s">
        <v>10</v>
      </c>
      <c r="M7" s="73" t="s">
        <v>10</v>
      </c>
      <c r="N7" s="151" t="s">
        <v>32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150" t="s">
        <v>17</v>
      </c>
      <c r="H8" s="73" t="s">
        <v>18</v>
      </c>
      <c r="I8" s="73" t="s">
        <v>17</v>
      </c>
      <c r="J8" s="151" t="s">
        <v>17</v>
      </c>
      <c r="K8" s="150" t="s">
        <v>17</v>
      </c>
      <c r="L8" s="73" t="s">
        <v>18</v>
      </c>
      <c r="M8" s="73" t="s">
        <v>17</v>
      </c>
      <c r="N8" s="151" t="s">
        <v>17</v>
      </c>
    </row>
    <row r="9" spans="1:17" ht="15.75">
      <c r="A9" s="18"/>
      <c r="B9" s="19"/>
      <c r="C9" s="19"/>
      <c r="D9" s="19"/>
      <c r="E9" s="19"/>
      <c r="F9" s="19"/>
      <c r="G9" s="153"/>
      <c r="H9" s="74" t="s">
        <v>20</v>
      </c>
      <c r="I9" s="74" t="s">
        <v>18</v>
      </c>
      <c r="J9" s="154" t="s">
        <v>18</v>
      </c>
      <c r="K9" s="153"/>
      <c r="L9" s="74" t="s">
        <v>20</v>
      </c>
      <c r="M9" s="74" t="s">
        <v>18</v>
      </c>
      <c r="N9" s="154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155"/>
      <c r="H10" s="23"/>
      <c r="I10" s="23"/>
      <c r="J10" s="156"/>
      <c r="K10" s="155"/>
      <c r="L10" s="23"/>
      <c r="M10" s="23"/>
      <c r="N10" s="156"/>
    </row>
    <row r="11" spans="1:17" ht="13.5" thickBot="1">
      <c r="A11" s="306">
        <v>40204</v>
      </c>
      <c r="B11" s="307" t="s">
        <v>54</v>
      </c>
      <c r="C11" s="308"/>
      <c r="D11" s="308"/>
      <c r="E11" s="308">
        <v>3</v>
      </c>
      <c r="F11" s="309" t="s">
        <v>55</v>
      </c>
      <c r="G11" s="310"/>
      <c r="H11" s="311"/>
      <c r="I11" s="312"/>
      <c r="J11" s="313"/>
      <c r="K11" s="314">
        <v>2777</v>
      </c>
      <c r="L11" s="315">
        <v>153062.11</v>
      </c>
      <c r="M11" s="316">
        <v>55.11</v>
      </c>
      <c r="N11" s="317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3.5" thickBot="1">
      <c r="A12" s="319">
        <v>40218</v>
      </c>
      <c r="B12" s="320" t="s">
        <v>58</v>
      </c>
      <c r="C12" s="321"/>
      <c r="D12" s="321"/>
      <c r="E12" s="321">
        <v>4</v>
      </c>
      <c r="F12" s="322" t="s">
        <v>59</v>
      </c>
      <c r="G12" s="323">
        <v>8027</v>
      </c>
      <c r="H12" s="324">
        <v>571398.79</v>
      </c>
      <c r="I12" s="325">
        <v>71.18</v>
      </c>
      <c r="J12" s="326">
        <v>0.39</v>
      </c>
      <c r="K12" s="327"/>
      <c r="L12" s="328"/>
      <c r="M12" s="329"/>
      <c r="N12" s="330"/>
      <c r="P12" s="31">
        <f t="shared" si="0"/>
        <v>3130.53</v>
      </c>
      <c r="Q12" s="31">
        <f t="shared" si="1"/>
        <v>0</v>
      </c>
    </row>
    <row r="13" spans="1:17" ht="12.75">
      <c r="A13" s="105">
        <v>40232</v>
      </c>
      <c r="B13" s="92" t="s">
        <v>60</v>
      </c>
      <c r="C13" s="93"/>
      <c r="D13" s="93"/>
      <c r="E13" s="93">
        <v>1</v>
      </c>
      <c r="F13" s="183" t="s">
        <v>61</v>
      </c>
      <c r="G13" s="161"/>
      <c r="H13" s="106"/>
      <c r="I13" s="90"/>
      <c r="J13" s="160"/>
      <c r="K13" s="162">
        <v>2536</v>
      </c>
      <c r="L13" s="132">
        <v>152384.38</v>
      </c>
      <c r="M13" s="318">
        <v>60.08</v>
      </c>
      <c r="N13" s="158"/>
      <c r="P13" s="31">
        <f t="shared" si="0"/>
        <v>0</v>
      </c>
      <c r="Q13" s="31">
        <f t="shared" si="1"/>
        <v>0</v>
      </c>
    </row>
    <row r="14" spans="1:17" ht="13.5" thickBot="1">
      <c r="A14" s="288">
        <v>40232</v>
      </c>
      <c r="B14" s="299" t="s">
        <v>62</v>
      </c>
      <c r="C14" s="290"/>
      <c r="D14" s="290"/>
      <c r="E14" s="290">
        <v>3</v>
      </c>
      <c r="F14" s="335" t="s">
        <v>63</v>
      </c>
      <c r="G14" s="336"/>
      <c r="H14" s="301"/>
      <c r="I14" s="294"/>
      <c r="J14" s="304"/>
      <c r="K14" s="303">
        <v>4551</v>
      </c>
      <c r="L14" s="293">
        <v>279387.57</v>
      </c>
      <c r="M14" s="294">
        <v>61.39</v>
      </c>
      <c r="N14" s="304"/>
      <c r="P14" s="31">
        <f t="shared" si="0"/>
        <v>0</v>
      </c>
      <c r="Q14" s="31">
        <f t="shared" si="1"/>
        <v>0</v>
      </c>
    </row>
    <row r="15" spans="1:17" ht="13.5" thickBot="1">
      <c r="A15" s="319">
        <v>40260</v>
      </c>
      <c r="B15" s="337" t="s">
        <v>72</v>
      </c>
      <c r="C15" s="342" t="s">
        <v>73</v>
      </c>
      <c r="D15" s="338" t="s">
        <v>74</v>
      </c>
      <c r="E15" s="321">
        <v>1</v>
      </c>
      <c r="F15" s="343" t="s">
        <v>75</v>
      </c>
      <c r="G15" s="323"/>
      <c r="H15" s="324"/>
      <c r="I15" s="325"/>
      <c r="J15" s="326"/>
      <c r="K15" s="327">
        <v>2213</v>
      </c>
      <c r="L15" s="328">
        <v>252995.12</v>
      </c>
      <c r="M15" s="333">
        <v>114.3</v>
      </c>
      <c r="N15" s="330"/>
      <c r="P15" s="31">
        <f t="shared" si="0"/>
        <v>0</v>
      </c>
      <c r="Q15" s="31">
        <f t="shared" si="1"/>
        <v>0</v>
      </c>
    </row>
    <row r="16" spans="1:17" ht="13.5" thickBot="1">
      <c r="A16" s="319">
        <v>40309</v>
      </c>
      <c r="B16" s="393" t="s">
        <v>94</v>
      </c>
      <c r="C16" s="321" t="s">
        <v>69</v>
      </c>
      <c r="D16" s="321" t="s">
        <v>70</v>
      </c>
      <c r="E16" s="321">
        <v>3</v>
      </c>
      <c r="F16" s="394" t="s">
        <v>95</v>
      </c>
      <c r="G16" s="323"/>
      <c r="H16" s="324"/>
      <c r="I16" s="325"/>
      <c r="J16" s="326"/>
      <c r="K16" s="327">
        <v>8856</v>
      </c>
      <c r="L16" s="328">
        <v>915579.82</v>
      </c>
      <c r="M16" s="329">
        <v>103.39</v>
      </c>
      <c r="N16" s="330"/>
      <c r="P16" s="31">
        <f t="shared" si="0"/>
        <v>0</v>
      </c>
      <c r="Q16" s="31">
        <f t="shared" si="1"/>
        <v>0</v>
      </c>
    </row>
    <row r="17" spans="1:17" ht="12.75">
      <c r="A17" s="105">
        <v>40372</v>
      </c>
      <c r="B17" s="92" t="s">
        <v>128</v>
      </c>
      <c r="C17" s="93"/>
      <c r="D17" s="93"/>
      <c r="E17" s="93">
        <v>4</v>
      </c>
      <c r="F17" s="139" t="s">
        <v>129</v>
      </c>
      <c r="G17" s="162">
        <v>12372</v>
      </c>
      <c r="H17" s="132">
        <v>868907.95</v>
      </c>
      <c r="I17" s="87">
        <v>70.23</v>
      </c>
      <c r="J17" s="158">
        <v>1.28</v>
      </c>
      <c r="K17" s="161"/>
      <c r="L17" s="106"/>
      <c r="M17" s="90"/>
      <c r="N17" s="160"/>
      <c r="P17" s="31">
        <f t="shared" si="0"/>
        <v>15836.16</v>
      </c>
      <c r="Q17" s="31">
        <f t="shared" si="1"/>
        <v>0</v>
      </c>
    </row>
    <row r="18" spans="1:17" ht="13.5" thickBot="1">
      <c r="A18" s="288">
        <v>40372</v>
      </c>
      <c r="B18" s="299" t="s">
        <v>130</v>
      </c>
      <c r="C18" s="290"/>
      <c r="D18" s="290"/>
      <c r="E18" s="290">
        <v>4</v>
      </c>
      <c r="F18" s="411" t="s">
        <v>129</v>
      </c>
      <c r="G18" s="336">
        <v>12577</v>
      </c>
      <c r="H18" s="301">
        <v>741610.44</v>
      </c>
      <c r="I18" s="296">
        <v>58.97</v>
      </c>
      <c r="J18" s="297">
        <v>0.63</v>
      </c>
      <c r="K18" s="303"/>
      <c r="L18" s="293"/>
      <c r="M18" s="294"/>
      <c r="N18" s="304"/>
      <c r="P18" s="31">
        <f t="shared" si="0"/>
        <v>7923.51</v>
      </c>
      <c r="Q18" s="31">
        <f t="shared" si="1"/>
        <v>0</v>
      </c>
    </row>
    <row r="19" spans="1:17" ht="12.75">
      <c r="A19" s="105">
        <v>40401</v>
      </c>
      <c r="B19" s="92" t="s">
        <v>135</v>
      </c>
      <c r="C19" s="93"/>
      <c r="D19" s="93"/>
      <c r="E19" s="93">
        <v>2</v>
      </c>
      <c r="F19" s="379" t="s">
        <v>136</v>
      </c>
      <c r="G19" s="161"/>
      <c r="H19" s="106"/>
      <c r="I19" s="90"/>
      <c r="J19" s="160"/>
      <c r="K19" s="162">
        <v>9997</v>
      </c>
      <c r="L19" s="132">
        <v>327586.15</v>
      </c>
      <c r="M19" s="87">
        <v>32.77</v>
      </c>
      <c r="N19" s="158"/>
      <c r="P19" s="31">
        <f t="shared" si="0"/>
        <v>0</v>
      </c>
      <c r="Q19" s="31">
        <f t="shared" si="1"/>
        <v>0</v>
      </c>
    </row>
    <row r="20" spans="1:17" ht="13.5" thickBot="1">
      <c r="A20" s="288">
        <v>40401</v>
      </c>
      <c r="B20" s="299" t="s">
        <v>137</v>
      </c>
      <c r="C20" s="290"/>
      <c r="D20" s="290"/>
      <c r="E20" s="290">
        <v>2</v>
      </c>
      <c r="F20" s="387" t="s">
        <v>138</v>
      </c>
      <c r="G20" s="303">
        <v>19474</v>
      </c>
      <c r="H20" s="293">
        <v>522494.17</v>
      </c>
      <c r="I20" s="294">
        <v>26.83</v>
      </c>
      <c r="J20" s="304">
        <v>0.25</v>
      </c>
      <c r="K20" s="336"/>
      <c r="L20" s="301"/>
      <c r="M20" s="296"/>
      <c r="N20" s="297"/>
      <c r="P20" s="31">
        <f t="shared" si="0"/>
        <v>4868.5</v>
      </c>
      <c r="Q20" s="31">
        <f t="shared" si="1"/>
        <v>0</v>
      </c>
    </row>
    <row r="21" spans="1:17" ht="12.75">
      <c r="A21" s="105">
        <v>40477</v>
      </c>
      <c r="B21" s="92" t="s">
        <v>149</v>
      </c>
      <c r="C21" s="93"/>
      <c r="D21" s="93"/>
      <c r="E21" s="93">
        <v>3</v>
      </c>
      <c r="F21" s="379" t="s">
        <v>150</v>
      </c>
      <c r="G21" s="162">
        <v>11488</v>
      </c>
      <c r="H21" s="132">
        <v>595414.09</v>
      </c>
      <c r="I21" s="87">
        <v>51.83</v>
      </c>
      <c r="J21" s="158"/>
      <c r="K21" s="161"/>
      <c r="L21" s="106"/>
      <c r="M21" s="90"/>
      <c r="N21" s="160"/>
      <c r="P21" s="31">
        <f t="shared" si="0"/>
        <v>0</v>
      </c>
      <c r="Q21" s="31">
        <f t="shared" si="1"/>
        <v>0</v>
      </c>
    </row>
    <row r="22" spans="1:17" ht="13.5" thickBot="1">
      <c r="A22" s="288">
        <v>40477</v>
      </c>
      <c r="B22" s="386" t="s">
        <v>162</v>
      </c>
      <c r="C22" s="290"/>
      <c r="D22" s="290"/>
      <c r="E22" s="290">
        <v>2</v>
      </c>
      <c r="F22" s="387" t="s">
        <v>163</v>
      </c>
      <c r="G22" s="303"/>
      <c r="H22" s="293"/>
      <c r="I22" s="294"/>
      <c r="J22" s="304"/>
      <c r="K22" s="336">
        <v>15661</v>
      </c>
      <c r="L22" s="301">
        <v>696554.85</v>
      </c>
      <c r="M22" s="296">
        <v>44.48</v>
      </c>
      <c r="N22" s="297"/>
      <c r="P22" s="31">
        <f t="shared" si="0"/>
        <v>0</v>
      </c>
      <c r="Q22" s="31">
        <f t="shared" si="1"/>
        <v>0</v>
      </c>
    </row>
    <row r="23" spans="1:17" ht="13.5" thickBot="1">
      <c r="A23" s="319">
        <v>40491</v>
      </c>
      <c r="B23" s="393" t="s">
        <v>193</v>
      </c>
      <c r="C23" s="321"/>
      <c r="D23" s="321"/>
      <c r="E23" s="321">
        <v>5</v>
      </c>
      <c r="F23" s="322" t="s">
        <v>194</v>
      </c>
      <c r="G23" s="327">
        <v>34161</v>
      </c>
      <c r="H23" s="328">
        <v>1423598.29</v>
      </c>
      <c r="I23" s="333">
        <v>41.67</v>
      </c>
      <c r="J23" s="330"/>
      <c r="K23" s="323"/>
      <c r="L23" s="324"/>
      <c r="M23" s="325"/>
      <c r="N23" s="326"/>
      <c r="P23" s="31">
        <f t="shared" si="0"/>
        <v>0</v>
      </c>
      <c r="Q23" s="31">
        <f t="shared" si="1"/>
        <v>0</v>
      </c>
    </row>
    <row r="24" spans="1:17" ht="12.75">
      <c r="A24" s="105">
        <v>40526</v>
      </c>
      <c r="B24" s="92" t="s">
        <v>195</v>
      </c>
      <c r="C24" s="93"/>
      <c r="D24" s="93"/>
      <c r="E24" s="93">
        <v>3</v>
      </c>
      <c r="F24" s="379" t="s">
        <v>63</v>
      </c>
      <c r="G24" s="161">
        <v>5864</v>
      </c>
      <c r="H24" s="106">
        <v>866688.07</v>
      </c>
      <c r="I24" s="207">
        <v>147.79</v>
      </c>
      <c r="J24" s="160">
        <v>2.05</v>
      </c>
      <c r="K24" s="162"/>
      <c r="L24" s="132"/>
      <c r="M24" s="87"/>
      <c r="N24" s="160"/>
      <c r="P24" s="31">
        <f t="shared" si="0"/>
        <v>12021.199999999999</v>
      </c>
      <c r="Q24" s="31">
        <f t="shared" si="1"/>
        <v>0</v>
      </c>
    </row>
    <row r="25" spans="1:17" ht="13.5" thickBot="1">
      <c r="A25" s="288">
        <v>40526</v>
      </c>
      <c r="B25" s="386" t="s">
        <v>196</v>
      </c>
      <c r="C25" s="290"/>
      <c r="D25" s="290"/>
      <c r="E25" s="290">
        <v>3</v>
      </c>
      <c r="F25" s="387" t="s">
        <v>197</v>
      </c>
      <c r="G25" s="303">
        <v>5504</v>
      </c>
      <c r="H25" s="293">
        <v>809085.16</v>
      </c>
      <c r="I25" s="391">
        <v>147</v>
      </c>
      <c r="J25" s="304">
        <v>1.93</v>
      </c>
      <c r="K25" s="336"/>
      <c r="L25" s="301"/>
      <c r="M25" s="294"/>
      <c r="N25" s="304"/>
      <c r="P25" s="31">
        <f t="shared" si="0"/>
        <v>10622.72</v>
      </c>
      <c r="Q25" s="31">
        <f t="shared" si="1"/>
        <v>0</v>
      </c>
    </row>
    <row r="26" spans="1:17" ht="12.75">
      <c r="A26" s="105"/>
      <c r="B26" s="92"/>
      <c r="C26" s="93"/>
      <c r="D26" s="93"/>
      <c r="E26" s="93"/>
      <c r="F26" s="183"/>
      <c r="G26" s="162"/>
      <c r="H26" s="132"/>
      <c r="I26" s="209"/>
      <c r="J26" s="158"/>
      <c r="K26" s="161"/>
      <c r="L26" s="106"/>
      <c r="M26" s="90"/>
      <c r="N26" s="160"/>
      <c r="P26" s="31">
        <f t="shared" si="0"/>
        <v>0</v>
      </c>
      <c r="Q26" s="31">
        <f t="shared" si="1"/>
        <v>0</v>
      </c>
    </row>
    <row r="27" spans="1:17" ht="12.75">
      <c r="A27" s="105"/>
      <c r="B27" s="102"/>
      <c r="C27" s="93"/>
      <c r="D27" s="93"/>
      <c r="E27" s="93"/>
      <c r="F27" s="183"/>
      <c r="G27" s="162"/>
      <c r="H27" s="132"/>
      <c r="I27" s="209"/>
      <c r="J27" s="158"/>
      <c r="K27" s="161"/>
      <c r="L27" s="106"/>
      <c r="M27" s="90"/>
      <c r="N27" s="160"/>
      <c r="P27" s="31">
        <f aca="true" t="shared" si="2" ref="P27:P33">G27*J27</f>
        <v>0</v>
      </c>
      <c r="Q27" s="31">
        <f aca="true" t="shared" si="3" ref="Q27:Q33">K27*N27</f>
        <v>0</v>
      </c>
    </row>
    <row r="28" spans="1:17" ht="12.75">
      <c r="A28" s="105"/>
      <c r="B28" s="102"/>
      <c r="C28" s="93"/>
      <c r="D28" s="93"/>
      <c r="E28" s="93"/>
      <c r="F28" s="159"/>
      <c r="G28" s="161"/>
      <c r="H28" s="106"/>
      <c r="I28" s="207"/>
      <c r="J28" s="160"/>
      <c r="K28" s="162"/>
      <c r="L28" s="132"/>
      <c r="M28" s="90"/>
      <c r="N28" s="160"/>
      <c r="P28" s="31">
        <f t="shared" si="2"/>
        <v>0</v>
      </c>
      <c r="Q28" s="31">
        <f t="shared" si="3"/>
        <v>0</v>
      </c>
    </row>
    <row r="29" spans="1:17" ht="12.75">
      <c r="A29" s="225"/>
      <c r="B29" s="234"/>
      <c r="C29" s="227"/>
      <c r="D29" s="227"/>
      <c r="E29" s="227"/>
      <c r="F29" s="259"/>
      <c r="G29" s="257"/>
      <c r="H29" s="230"/>
      <c r="I29" s="260"/>
      <c r="J29" s="250"/>
      <c r="K29" s="245"/>
      <c r="L29" s="244"/>
      <c r="M29" s="231"/>
      <c r="N29" s="250"/>
      <c r="P29" s="31">
        <f t="shared" si="2"/>
        <v>0</v>
      </c>
      <c r="Q29" s="31">
        <f t="shared" si="3"/>
        <v>0</v>
      </c>
    </row>
    <row r="30" spans="1:17" ht="12.75">
      <c r="A30" s="225"/>
      <c r="B30" s="234"/>
      <c r="C30" s="227"/>
      <c r="D30" s="227"/>
      <c r="E30" s="227"/>
      <c r="F30" s="258"/>
      <c r="G30" s="257"/>
      <c r="H30" s="230"/>
      <c r="I30" s="260"/>
      <c r="J30" s="250"/>
      <c r="K30" s="245"/>
      <c r="L30" s="244"/>
      <c r="M30" s="231"/>
      <c r="N30" s="250"/>
      <c r="P30" s="31">
        <f t="shared" si="2"/>
        <v>0</v>
      </c>
      <c r="Q30" s="31">
        <f t="shared" si="3"/>
        <v>0</v>
      </c>
    </row>
    <row r="31" spans="1:17" ht="12.75">
      <c r="A31" s="105"/>
      <c r="B31" s="102"/>
      <c r="C31" s="93"/>
      <c r="D31" s="93"/>
      <c r="E31" s="93"/>
      <c r="F31" s="183"/>
      <c r="G31" s="161"/>
      <c r="H31" s="106"/>
      <c r="I31" s="207"/>
      <c r="J31" s="160"/>
      <c r="K31" s="162"/>
      <c r="L31" s="132"/>
      <c r="M31" s="90"/>
      <c r="N31" s="160"/>
      <c r="P31" s="31">
        <f t="shared" si="2"/>
        <v>0</v>
      </c>
      <c r="Q31" s="31">
        <f t="shared" si="3"/>
        <v>0</v>
      </c>
    </row>
    <row r="32" spans="1:17" ht="12.75">
      <c r="A32" s="105"/>
      <c r="B32" s="102"/>
      <c r="C32" s="93"/>
      <c r="D32" s="93"/>
      <c r="E32" s="93"/>
      <c r="F32" s="183"/>
      <c r="G32" s="161"/>
      <c r="H32" s="106"/>
      <c r="I32" s="207"/>
      <c r="J32" s="160"/>
      <c r="K32" s="162"/>
      <c r="L32" s="132"/>
      <c r="M32" s="90"/>
      <c r="N32" s="160"/>
      <c r="P32" s="31">
        <f t="shared" si="2"/>
        <v>0</v>
      </c>
      <c r="Q32" s="31">
        <f t="shared" si="3"/>
        <v>0</v>
      </c>
    </row>
    <row r="33" spans="1:17" ht="12.75">
      <c r="A33" s="105"/>
      <c r="B33" s="102"/>
      <c r="C33" s="93"/>
      <c r="D33" s="93"/>
      <c r="E33" s="93"/>
      <c r="F33" s="183"/>
      <c r="G33" s="161"/>
      <c r="H33" s="106"/>
      <c r="I33" s="207"/>
      <c r="J33" s="160"/>
      <c r="K33" s="162"/>
      <c r="L33" s="132"/>
      <c r="M33" s="90"/>
      <c r="N33" s="160"/>
      <c r="P33" s="31">
        <f t="shared" si="2"/>
        <v>0</v>
      </c>
      <c r="Q33" s="31">
        <f t="shared" si="3"/>
        <v>0</v>
      </c>
    </row>
    <row r="34" spans="1:17" ht="12.75">
      <c r="A34" s="105"/>
      <c r="B34" s="102"/>
      <c r="C34" s="93"/>
      <c r="D34" s="93"/>
      <c r="E34" s="93"/>
      <c r="F34" s="183"/>
      <c r="G34" s="161"/>
      <c r="H34" s="106"/>
      <c r="I34" s="207"/>
      <c r="J34" s="160"/>
      <c r="K34" s="162"/>
      <c r="L34" s="132"/>
      <c r="M34" s="90"/>
      <c r="N34" s="220"/>
      <c r="P34" s="31"/>
      <c r="Q34" s="31"/>
    </row>
    <row r="35" spans="1:14" ht="12.75">
      <c r="A35" s="86"/>
      <c r="B35" s="87"/>
      <c r="C35" s="88"/>
      <c r="D35" s="88"/>
      <c r="E35" s="88"/>
      <c r="F35" s="183"/>
      <c r="G35" s="157"/>
      <c r="H35" s="87"/>
      <c r="I35" s="209"/>
      <c r="J35" s="158"/>
      <c r="K35" s="162"/>
      <c r="L35" s="132"/>
      <c r="M35" s="98"/>
      <c r="N35" s="219"/>
    </row>
    <row r="36" spans="1:14" ht="12.75">
      <c r="A36" s="86"/>
      <c r="B36" s="87"/>
      <c r="C36" s="88"/>
      <c r="D36" s="88"/>
      <c r="E36" s="88"/>
      <c r="F36" s="185"/>
      <c r="G36" s="162"/>
      <c r="H36" s="132"/>
      <c r="I36" s="209"/>
      <c r="J36" s="158"/>
      <c r="K36" s="162"/>
      <c r="L36" s="132"/>
      <c r="M36" s="87"/>
      <c r="N36" s="219"/>
    </row>
    <row r="37" spans="1:14" ht="12.75">
      <c r="A37" s="86"/>
      <c r="B37" s="137"/>
      <c r="C37" s="88"/>
      <c r="D37" s="88"/>
      <c r="E37" s="88"/>
      <c r="F37" s="136"/>
      <c r="G37" s="162"/>
      <c r="H37" s="132"/>
      <c r="I37" s="209"/>
      <c r="J37" s="158"/>
      <c r="K37" s="162"/>
      <c r="L37" s="132"/>
      <c r="M37" s="87"/>
      <c r="N37" s="219"/>
    </row>
    <row r="38" spans="1:14" ht="12.75">
      <c r="A38" s="86"/>
      <c r="B38" s="137"/>
      <c r="C38" s="88"/>
      <c r="D38" s="88"/>
      <c r="E38" s="88"/>
      <c r="F38" s="221"/>
      <c r="G38" s="162"/>
      <c r="H38" s="132"/>
      <c r="I38" s="209"/>
      <c r="J38" s="191"/>
      <c r="K38" s="162"/>
      <c r="L38" s="132"/>
      <c r="M38" s="87"/>
      <c r="N38" s="219"/>
    </row>
    <row r="39" spans="1:14" ht="12.75">
      <c r="A39" s="86"/>
      <c r="B39" s="137"/>
      <c r="C39" s="88"/>
      <c r="D39" s="88"/>
      <c r="E39" s="88"/>
      <c r="F39" s="221"/>
      <c r="G39" s="162"/>
      <c r="H39" s="132"/>
      <c r="I39" s="209"/>
      <c r="J39" s="191"/>
      <c r="K39" s="162"/>
      <c r="L39" s="132"/>
      <c r="M39" s="87"/>
      <c r="N39" s="219"/>
    </row>
    <row r="40" spans="1:14" ht="12.75">
      <c r="A40" s="86"/>
      <c r="B40" s="137"/>
      <c r="C40" s="88"/>
      <c r="D40" s="88"/>
      <c r="E40" s="88"/>
      <c r="F40" s="221"/>
      <c r="G40" s="162"/>
      <c r="H40" s="132"/>
      <c r="I40" s="209"/>
      <c r="J40" s="191"/>
      <c r="K40" s="162"/>
      <c r="L40" s="132"/>
      <c r="M40" s="87"/>
      <c r="N40" s="219"/>
    </row>
    <row r="41" spans="1:14" ht="12.75">
      <c r="A41" s="86"/>
      <c r="B41" s="137"/>
      <c r="C41" s="88"/>
      <c r="D41" s="88"/>
      <c r="E41" s="88"/>
      <c r="F41" s="136"/>
      <c r="G41" s="162"/>
      <c r="H41" s="132"/>
      <c r="I41" s="209"/>
      <c r="J41" s="191"/>
      <c r="K41" s="162"/>
      <c r="L41" s="132"/>
      <c r="M41" s="87"/>
      <c r="N41" s="219"/>
    </row>
    <row r="42" spans="1:14" ht="12.75">
      <c r="A42" s="86"/>
      <c r="B42" s="137"/>
      <c r="C42" s="88"/>
      <c r="D42" s="88"/>
      <c r="E42" s="88"/>
      <c r="F42" s="136"/>
      <c r="G42" s="162"/>
      <c r="H42" s="132"/>
      <c r="I42" s="209"/>
      <c r="J42" s="191"/>
      <c r="K42" s="162"/>
      <c r="L42" s="132"/>
      <c r="M42" s="87"/>
      <c r="N42" s="219"/>
    </row>
    <row r="43" spans="1:14" ht="12.75">
      <c r="A43" s="104"/>
      <c r="B43" s="88"/>
      <c r="C43" s="88"/>
      <c r="D43" s="88"/>
      <c r="E43" s="88"/>
      <c r="F43" s="88"/>
      <c r="G43" s="162"/>
      <c r="H43" s="132"/>
      <c r="I43" s="87"/>
      <c r="J43" s="191"/>
      <c r="K43" s="162"/>
      <c r="L43" s="132"/>
      <c r="M43" s="87"/>
      <c r="N43" s="219"/>
    </row>
    <row r="44" spans="1:14" ht="12.75">
      <c r="A44" s="104"/>
      <c r="B44" s="88"/>
      <c r="C44" s="88"/>
      <c r="D44" s="88"/>
      <c r="E44" s="88"/>
      <c r="F44" s="88"/>
      <c r="G44" s="157"/>
      <c r="H44" s="87"/>
      <c r="I44" s="87"/>
      <c r="J44" s="191"/>
      <c r="K44" s="157"/>
      <c r="L44" s="87"/>
      <c r="M44" s="87"/>
      <c r="N44" s="219"/>
    </row>
    <row r="45" spans="1:17" ht="12.75">
      <c r="A45" s="18"/>
      <c r="B45" s="19"/>
      <c r="C45" s="19"/>
      <c r="D45" s="19"/>
      <c r="E45" s="19"/>
      <c r="F45" s="19"/>
      <c r="G45" s="163"/>
      <c r="H45" s="19"/>
      <c r="I45" s="19"/>
      <c r="J45" s="164"/>
      <c r="K45" s="163"/>
      <c r="L45" s="19"/>
      <c r="M45" s="19"/>
      <c r="N45" s="164"/>
      <c r="P45" s="35">
        <f>SUM(P11:P33)</f>
        <v>54402.619999999995</v>
      </c>
      <c r="Q45" s="35">
        <f>SUM(Q11:Q33)</f>
        <v>0</v>
      </c>
    </row>
    <row r="46" spans="1:14" ht="3.75" customHeight="1">
      <c r="A46" s="22"/>
      <c r="B46" s="23"/>
      <c r="C46" s="23"/>
      <c r="D46" s="23"/>
      <c r="E46" s="23"/>
      <c r="F46" s="23"/>
      <c r="G46" s="155"/>
      <c r="H46" s="36"/>
      <c r="I46" s="37"/>
      <c r="J46" s="165"/>
      <c r="K46" s="155"/>
      <c r="L46" s="36"/>
      <c r="M46" s="36"/>
      <c r="N46" s="172"/>
    </row>
    <row r="47" spans="1:14" ht="12.75">
      <c r="A47" s="39"/>
      <c r="B47" s="8"/>
      <c r="C47" s="8"/>
      <c r="D47" s="8"/>
      <c r="E47" s="8"/>
      <c r="F47" s="8"/>
      <c r="G47" s="166" t="s">
        <v>10</v>
      </c>
      <c r="H47" s="17" t="s">
        <v>10</v>
      </c>
      <c r="I47" s="8"/>
      <c r="J47" s="167"/>
      <c r="K47" s="166" t="s">
        <v>10</v>
      </c>
      <c r="L47" s="17" t="s">
        <v>10</v>
      </c>
      <c r="M47" s="8"/>
      <c r="N47" s="167"/>
    </row>
    <row r="48" spans="1:14" ht="12.75">
      <c r="A48" s="39"/>
      <c r="B48" s="8"/>
      <c r="C48" s="8"/>
      <c r="D48" s="8"/>
      <c r="E48" s="8"/>
      <c r="F48" s="8"/>
      <c r="G48" s="168" t="s">
        <v>9</v>
      </c>
      <c r="H48" s="20" t="s">
        <v>18</v>
      </c>
      <c r="I48" s="8"/>
      <c r="J48" s="167"/>
      <c r="K48" s="168" t="s">
        <v>9</v>
      </c>
      <c r="L48" s="20" t="s">
        <v>18</v>
      </c>
      <c r="M48" s="8"/>
      <c r="N48" s="167"/>
    </row>
    <row r="49" spans="1:14" ht="15.75">
      <c r="A49" s="42"/>
      <c r="B49" s="19"/>
      <c r="C49" s="19"/>
      <c r="D49" s="19"/>
      <c r="E49" s="19"/>
      <c r="F49" s="19"/>
      <c r="G49" s="216">
        <f>SUM(G11:G45)</f>
        <v>109467</v>
      </c>
      <c r="H49" s="178">
        <f>SUM(H11:H45)</f>
        <v>6399196.96</v>
      </c>
      <c r="I49" s="176"/>
      <c r="J49" s="177"/>
      <c r="K49" s="216">
        <f>SUM(K11:K45)</f>
        <v>46591</v>
      </c>
      <c r="L49" s="205">
        <f>SUM(L11:L45)</f>
        <v>2777550</v>
      </c>
      <c r="M49" s="43"/>
      <c r="N49" s="173"/>
    </row>
    <row r="50" spans="1:14" ht="6" customHeight="1" thickBot="1">
      <c r="A50" s="45"/>
      <c r="B50" s="46"/>
      <c r="C50" s="47"/>
      <c r="D50" s="47"/>
      <c r="E50" s="47"/>
      <c r="F50" s="47"/>
      <c r="G50" s="169"/>
      <c r="H50" s="170"/>
      <c r="I50" s="170"/>
      <c r="J50" s="171"/>
      <c r="K50" s="169"/>
      <c r="L50" s="170"/>
      <c r="M50" s="170"/>
      <c r="N50" s="171"/>
    </row>
    <row r="51" spans="1:14" ht="16.5" thickBot="1">
      <c r="A51" s="49" t="s">
        <v>23</v>
      </c>
      <c r="B51" s="50"/>
      <c r="C51" s="51"/>
      <c r="D51" s="51"/>
      <c r="E51" s="51"/>
      <c r="F51" s="51"/>
      <c r="G51" s="78" t="s">
        <v>24</v>
      </c>
      <c r="H51" s="79"/>
      <c r="I51" s="80" t="s">
        <v>33</v>
      </c>
      <c r="J51" s="81"/>
      <c r="K51" s="82"/>
      <c r="L51" s="52" t="s">
        <v>26</v>
      </c>
      <c r="M51" s="50"/>
      <c r="N51" s="53"/>
    </row>
    <row r="52" spans="1:14" ht="16.5" thickTop="1">
      <c r="A52" s="54" t="s">
        <v>27</v>
      </c>
      <c r="B52" s="55"/>
      <c r="C52" s="56"/>
      <c r="D52" s="56"/>
      <c r="E52" s="56"/>
      <c r="F52" s="56"/>
      <c r="G52" s="57"/>
      <c r="H52" s="58">
        <f>COUNTA(G11:G45)</f>
        <v>8</v>
      </c>
      <c r="I52" s="19"/>
      <c r="J52" s="59">
        <f>H49/G49</f>
        <v>58.45777229667388</v>
      </c>
      <c r="K52" s="59"/>
      <c r="L52" s="60"/>
      <c r="M52" s="59">
        <f>P45/G49</f>
        <v>0.4969773539057432</v>
      </c>
      <c r="N52" s="61"/>
    </row>
    <row r="53" spans="1:14" ht="15.75">
      <c r="A53" s="54" t="s">
        <v>28</v>
      </c>
      <c r="B53" s="55"/>
      <c r="C53" s="56"/>
      <c r="D53" s="56"/>
      <c r="E53" s="56"/>
      <c r="F53" s="56"/>
      <c r="G53" s="57"/>
      <c r="H53" s="58">
        <f>COUNTA(K11:K45)</f>
        <v>7</v>
      </c>
      <c r="I53" s="19"/>
      <c r="J53" s="59">
        <f>L49/K49</f>
        <v>59.615590993968794</v>
      </c>
      <c r="K53" s="62"/>
      <c r="L53" s="60"/>
      <c r="M53" s="59">
        <f>Q45/K49</f>
        <v>0</v>
      </c>
      <c r="N53" s="63"/>
    </row>
    <row r="54" spans="1:14" ht="16.5" thickBot="1">
      <c r="A54" s="64" t="s">
        <v>29</v>
      </c>
      <c r="B54" s="65"/>
      <c r="C54" s="5"/>
      <c r="D54" s="5"/>
      <c r="E54" s="5"/>
      <c r="F54" s="5"/>
      <c r="G54" s="66"/>
      <c r="H54" s="67">
        <f>SUM(H52:H53)</f>
        <v>15</v>
      </c>
      <c r="I54" s="32"/>
      <c r="J54" s="68">
        <f>(H49+L49)/(G49+K49)</f>
        <v>58.803438208871064</v>
      </c>
      <c r="K54" s="69"/>
      <c r="L54" s="70"/>
      <c r="M54" s="68">
        <f>(P45+Q45)/(G49+K49)</f>
        <v>0.34860513398864523</v>
      </c>
      <c r="N54" s="71"/>
    </row>
    <row r="66" ht="30.75">
      <c r="AH66" s="2"/>
    </row>
    <row r="67" ht="15.75">
      <c r="AC67" s="3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0.7109375" style="0" customWidth="1"/>
    <col min="12" max="12" width="11.0039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34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 thickBot="1">
      <c r="A10" s="212"/>
      <c r="B10" s="213"/>
      <c r="C10" s="213"/>
      <c r="D10" s="213"/>
      <c r="E10" s="213"/>
      <c r="F10" s="213"/>
      <c r="G10" s="212"/>
      <c r="H10" s="213"/>
      <c r="I10" s="213"/>
      <c r="J10" s="213"/>
      <c r="K10" s="212"/>
      <c r="L10" s="213"/>
      <c r="M10" s="213"/>
      <c r="N10" s="214"/>
    </row>
    <row r="11" spans="1:17" ht="13.5" thickBot="1">
      <c r="A11" s="319">
        <v>40246</v>
      </c>
      <c r="B11" s="337" t="s">
        <v>68</v>
      </c>
      <c r="C11" s="338" t="s">
        <v>69</v>
      </c>
      <c r="D11" s="338" t="s">
        <v>70</v>
      </c>
      <c r="E11" s="321">
        <v>4</v>
      </c>
      <c r="F11" s="339" t="s">
        <v>71</v>
      </c>
      <c r="G11" s="323"/>
      <c r="H11" s="324"/>
      <c r="I11" s="325"/>
      <c r="J11" s="326"/>
      <c r="K11" s="327">
        <v>37683</v>
      </c>
      <c r="L11" s="328">
        <v>3069236.62</v>
      </c>
      <c r="M11" s="329">
        <v>81.45</v>
      </c>
      <c r="N11" s="334"/>
      <c r="P11" s="31">
        <f aca="true" t="shared" si="0" ref="P11:P27">G11*J11</f>
        <v>0</v>
      </c>
      <c r="Q11" s="31">
        <f aca="true" t="shared" si="1" ref="Q11:Q26">K11*N11</f>
        <v>0</v>
      </c>
    </row>
    <row r="12" spans="1:17" ht="12.75">
      <c r="A12" s="105">
        <v>40309</v>
      </c>
      <c r="B12" s="92" t="s">
        <v>89</v>
      </c>
      <c r="C12" s="93" t="s">
        <v>69</v>
      </c>
      <c r="D12" s="93"/>
      <c r="E12" s="93">
        <v>1</v>
      </c>
      <c r="F12" s="139" t="s">
        <v>90</v>
      </c>
      <c r="G12" s="134">
        <v>8097</v>
      </c>
      <c r="H12" s="106">
        <v>203975.43</v>
      </c>
      <c r="I12" s="207">
        <v>25.19</v>
      </c>
      <c r="J12" s="90"/>
      <c r="K12" s="89"/>
      <c r="L12" s="132"/>
      <c r="M12" s="87"/>
      <c r="N12" s="96"/>
      <c r="P12" s="31">
        <f t="shared" si="0"/>
        <v>0</v>
      </c>
      <c r="Q12" s="31">
        <f t="shared" si="1"/>
        <v>0</v>
      </c>
    </row>
    <row r="13" spans="1:17" ht="12.75">
      <c r="A13" s="225"/>
      <c r="B13" s="226" t="s">
        <v>93</v>
      </c>
      <c r="C13" s="227" t="s">
        <v>69</v>
      </c>
      <c r="D13" s="227"/>
      <c r="E13" s="227">
        <v>1</v>
      </c>
      <c r="F13" s="281" t="s">
        <v>90</v>
      </c>
      <c r="G13" s="229">
        <v>7133</v>
      </c>
      <c r="H13" s="230">
        <v>156281.99</v>
      </c>
      <c r="I13" s="260">
        <v>21.91</v>
      </c>
      <c r="J13" s="231"/>
      <c r="K13" s="256"/>
      <c r="L13" s="244"/>
      <c r="M13" s="240"/>
      <c r="N13" s="247"/>
      <c r="P13" s="31">
        <f t="shared" si="0"/>
        <v>0</v>
      </c>
      <c r="Q13" s="31">
        <f t="shared" si="1"/>
        <v>0</v>
      </c>
    </row>
    <row r="14" spans="1:17" ht="13.5" thickBot="1">
      <c r="A14" s="288">
        <v>40309</v>
      </c>
      <c r="B14" s="386" t="s">
        <v>102</v>
      </c>
      <c r="C14" s="387" t="s">
        <v>69</v>
      </c>
      <c r="D14" s="387" t="s">
        <v>70</v>
      </c>
      <c r="E14" s="290">
        <v>2</v>
      </c>
      <c r="F14" s="390" t="s">
        <v>103</v>
      </c>
      <c r="G14" s="300">
        <v>15019</v>
      </c>
      <c r="H14" s="301"/>
      <c r="I14" s="391"/>
      <c r="J14" s="294"/>
      <c r="K14" s="392"/>
      <c r="L14" s="293"/>
      <c r="M14" s="294"/>
      <c r="N14" s="305"/>
      <c r="P14" s="31">
        <f t="shared" si="0"/>
        <v>0</v>
      </c>
      <c r="Q14" s="31">
        <f t="shared" si="1"/>
        <v>0</v>
      </c>
    </row>
    <row r="15" spans="1:17" ht="13.5" thickBot="1">
      <c r="A15" s="319">
        <v>40526</v>
      </c>
      <c r="B15" s="337" t="s">
        <v>200</v>
      </c>
      <c r="C15" s="338" t="s">
        <v>69</v>
      </c>
      <c r="D15" s="338" t="s">
        <v>70</v>
      </c>
      <c r="E15" s="321">
        <v>2</v>
      </c>
      <c r="F15" s="420" t="s">
        <v>103</v>
      </c>
      <c r="G15" s="341">
        <v>15032</v>
      </c>
      <c r="H15" s="324">
        <v>629973.3</v>
      </c>
      <c r="I15" s="421">
        <v>41.91</v>
      </c>
      <c r="J15" s="325"/>
      <c r="K15" s="422"/>
      <c r="L15" s="328"/>
      <c r="M15" s="329"/>
      <c r="N15" s="334"/>
      <c r="P15" s="31">
        <f t="shared" si="0"/>
        <v>0</v>
      </c>
      <c r="Q15" s="31">
        <f t="shared" si="1"/>
        <v>0</v>
      </c>
    </row>
    <row r="16" spans="1:17" ht="12.75">
      <c r="A16" s="105"/>
      <c r="B16" s="92"/>
      <c r="C16" s="93"/>
      <c r="D16" s="93"/>
      <c r="E16" s="93"/>
      <c r="F16" s="184"/>
      <c r="G16" s="134"/>
      <c r="H16" s="106"/>
      <c r="I16" s="207"/>
      <c r="J16" s="90"/>
      <c r="K16" s="89"/>
      <c r="L16" s="132"/>
      <c r="M16" s="87"/>
      <c r="N16" s="96"/>
      <c r="P16" s="31">
        <f t="shared" si="0"/>
        <v>0</v>
      </c>
      <c r="Q16" s="31">
        <f t="shared" si="1"/>
        <v>0</v>
      </c>
    </row>
    <row r="17" spans="1:17" ht="12.75">
      <c r="A17" s="105"/>
      <c r="B17" s="92"/>
      <c r="C17" s="93"/>
      <c r="D17" s="93"/>
      <c r="E17" s="93"/>
      <c r="F17" s="184"/>
      <c r="G17" s="133"/>
      <c r="H17" s="132"/>
      <c r="I17" s="209"/>
      <c r="J17" s="87"/>
      <c r="K17" s="94"/>
      <c r="L17" s="106"/>
      <c r="M17" s="90"/>
      <c r="N17" s="85"/>
      <c r="P17" s="31">
        <f t="shared" si="0"/>
        <v>0</v>
      </c>
      <c r="Q17" s="31">
        <f t="shared" si="1"/>
        <v>0</v>
      </c>
    </row>
    <row r="18" spans="1:17" ht="12.75">
      <c r="A18" s="225"/>
      <c r="B18" s="226"/>
      <c r="C18" s="227"/>
      <c r="D18" s="227"/>
      <c r="E18" s="227"/>
      <c r="F18" s="184"/>
      <c r="G18" s="235"/>
      <c r="H18" s="244"/>
      <c r="I18" s="238"/>
      <c r="J18" s="240"/>
      <c r="K18" s="261"/>
      <c r="L18" s="230"/>
      <c r="M18" s="231"/>
      <c r="N18" s="233"/>
      <c r="P18" s="31">
        <f t="shared" si="0"/>
        <v>0</v>
      </c>
      <c r="Q18" s="31">
        <f t="shared" si="1"/>
        <v>0</v>
      </c>
    </row>
    <row r="19" spans="1:17" ht="12.75">
      <c r="A19" s="225"/>
      <c r="B19" s="226"/>
      <c r="C19" s="227"/>
      <c r="D19" s="227"/>
      <c r="E19" s="227"/>
      <c r="F19" s="262"/>
      <c r="G19" s="229"/>
      <c r="H19" s="230"/>
      <c r="I19" s="260"/>
      <c r="J19" s="231"/>
      <c r="K19" s="256"/>
      <c r="L19" s="244"/>
      <c r="M19" s="240"/>
      <c r="N19" s="247"/>
      <c r="P19" s="31">
        <f t="shared" si="0"/>
        <v>0</v>
      </c>
      <c r="Q19" s="31">
        <f t="shared" si="1"/>
        <v>0</v>
      </c>
    </row>
    <row r="20" spans="1:17" ht="12.75">
      <c r="A20" s="105"/>
      <c r="B20" s="92"/>
      <c r="C20" s="93"/>
      <c r="D20" s="93"/>
      <c r="E20" s="93"/>
      <c r="F20" s="139"/>
      <c r="G20" s="134"/>
      <c r="H20" s="106"/>
      <c r="I20" s="207"/>
      <c r="J20" s="90"/>
      <c r="K20" s="89"/>
      <c r="L20" s="132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39"/>
      <c r="G21" s="133"/>
      <c r="H21" s="132"/>
      <c r="I21" s="209"/>
      <c r="J21" s="87"/>
      <c r="K21" s="94"/>
      <c r="L21" s="106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105"/>
      <c r="B22" s="186"/>
      <c r="C22" s="93"/>
      <c r="D22" s="93"/>
      <c r="E22" s="93"/>
      <c r="F22" s="264"/>
      <c r="G22" s="134"/>
      <c r="H22" s="106"/>
      <c r="I22" s="207"/>
      <c r="J22" s="90"/>
      <c r="K22" s="89"/>
      <c r="L22" s="132"/>
      <c r="M22" s="87"/>
      <c r="N22" s="96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139"/>
      <c r="G23" s="133"/>
      <c r="H23" s="132"/>
      <c r="I23" s="209"/>
      <c r="J23" s="87"/>
      <c r="K23" s="94"/>
      <c r="L23" s="106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139"/>
      <c r="G24" s="94"/>
      <c r="H24" s="106"/>
      <c r="I24" s="207"/>
      <c r="J24" s="90"/>
      <c r="K24" s="89"/>
      <c r="L24" s="132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139"/>
      <c r="G25" s="94"/>
      <c r="H25" s="106"/>
      <c r="I25" s="207"/>
      <c r="J25" s="90"/>
      <c r="K25" s="89"/>
      <c r="L25" s="132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105"/>
      <c r="B26" s="92"/>
      <c r="C26" s="93"/>
      <c r="D26" s="93"/>
      <c r="E26" s="93"/>
      <c r="F26" s="265"/>
      <c r="G26" s="89"/>
      <c r="H26" s="132"/>
      <c r="I26" s="209"/>
      <c r="J26" s="87"/>
      <c r="K26" s="94"/>
      <c r="L26" s="106"/>
      <c r="M26" s="90"/>
      <c r="N26" s="85"/>
      <c r="P26" s="31">
        <f t="shared" si="0"/>
        <v>0</v>
      </c>
      <c r="Q26" s="31">
        <f t="shared" si="1"/>
        <v>0</v>
      </c>
    </row>
    <row r="27" spans="1:17" ht="12.75">
      <c r="A27" s="225"/>
      <c r="B27" s="226"/>
      <c r="C27" s="227"/>
      <c r="D27" s="227"/>
      <c r="E27" s="227"/>
      <c r="F27" s="258"/>
      <c r="G27" s="256"/>
      <c r="H27" s="244"/>
      <c r="I27" s="238"/>
      <c r="J27" s="240"/>
      <c r="K27" s="261"/>
      <c r="L27" s="230"/>
      <c r="M27" s="231"/>
      <c r="N27" s="233"/>
      <c r="P27" s="31">
        <f t="shared" si="0"/>
        <v>0</v>
      </c>
      <c r="Q27" s="31"/>
    </row>
    <row r="28" spans="1:17" ht="12.75">
      <c r="A28" s="105"/>
      <c r="B28" s="92"/>
      <c r="C28" s="93"/>
      <c r="D28" s="93"/>
      <c r="E28" s="93"/>
      <c r="F28" s="265"/>
      <c r="G28" s="89"/>
      <c r="H28" s="132"/>
      <c r="I28" s="209"/>
      <c r="J28" s="87"/>
      <c r="K28" s="94"/>
      <c r="L28" s="106"/>
      <c r="M28" s="90"/>
      <c r="N28" s="85"/>
      <c r="P28" s="31"/>
      <c r="Q28" s="31"/>
    </row>
    <row r="29" spans="1:17" ht="12.75">
      <c r="A29" s="91"/>
      <c r="B29" s="102"/>
      <c r="C29" s="93"/>
      <c r="D29" s="93"/>
      <c r="E29" s="93"/>
      <c r="F29" s="93"/>
      <c r="G29" s="89"/>
      <c r="H29" s="87"/>
      <c r="I29" s="87"/>
      <c r="J29" s="87"/>
      <c r="K29" s="94"/>
      <c r="L29" s="106"/>
      <c r="M29" s="90"/>
      <c r="N29" s="85"/>
      <c r="P29" s="31">
        <f>G29*J29</f>
        <v>0</v>
      </c>
      <c r="Q29" s="31">
        <f>K29*N29</f>
        <v>0</v>
      </c>
    </row>
    <row r="30" spans="1:17" ht="12.75">
      <c r="A30" s="91"/>
      <c r="B30" s="102"/>
      <c r="C30" s="93"/>
      <c r="D30" s="93"/>
      <c r="E30" s="93"/>
      <c r="F30" s="93"/>
      <c r="G30" s="94"/>
      <c r="H30" s="95"/>
      <c r="I30" s="90"/>
      <c r="J30" s="90"/>
      <c r="K30" s="89"/>
      <c r="L30" s="132"/>
      <c r="M30" s="90"/>
      <c r="N30" s="85"/>
      <c r="P30" s="31">
        <f aca="true" t="shared" si="2" ref="P30:P42">G30*J30</f>
        <v>0</v>
      </c>
      <c r="Q30" s="31">
        <f aca="true" t="shared" si="3" ref="Q30:Q42">K30*N30</f>
        <v>0</v>
      </c>
    </row>
    <row r="31" spans="1:17" ht="12.75">
      <c r="A31" s="18"/>
      <c r="B31" s="19"/>
      <c r="C31" s="19"/>
      <c r="D31" s="19"/>
      <c r="E31" s="19"/>
      <c r="F31" s="19"/>
      <c r="G31" s="18"/>
      <c r="H31" s="19"/>
      <c r="I31" s="19"/>
      <c r="J31" s="19"/>
      <c r="K31" s="18"/>
      <c r="L31" s="19"/>
      <c r="M31" s="19"/>
      <c r="N31" s="30"/>
      <c r="P31" s="31">
        <f t="shared" si="2"/>
        <v>0</v>
      </c>
      <c r="Q31" s="31">
        <f t="shared" si="3"/>
        <v>0</v>
      </c>
    </row>
    <row r="32" spans="1:17" ht="6" customHeight="1">
      <c r="A32" s="22"/>
      <c r="B32" s="23"/>
      <c r="C32" s="23"/>
      <c r="D32" s="23"/>
      <c r="E32" s="23"/>
      <c r="F32" s="23"/>
      <c r="G32" s="22"/>
      <c r="H32" s="36"/>
      <c r="I32" s="37"/>
      <c r="J32" s="37"/>
      <c r="K32" s="22"/>
      <c r="L32" s="36"/>
      <c r="M32" s="36"/>
      <c r="N32" s="38"/>
      <c r="P32" s="31">
        <f t="shared" si="2"/>
        <v>0</v>
      </c>
      <c r="Q32" s="31">
        <f t="shared" si="3"/>
        <v>0</v>
      </c>
    </row>
    <row r="33" spans="1:17" ht="12.75">
      <c r="A33" s="39"/>
      <c r="B33" s="8"/>
      <c r="C33" s="8"/>
      <c r="D33" s="8"/>
      <c r="E33" s="8"/>
      <c r="F33" s="8"/>
      <c r="G33" s="16" t="s">
        <v>10</v>
      </c>
      <c r="H33" s="17" t="s">
        <v>10</v>
      </c>
      <c r="I33" s="8"/>
      <c r="K33" s="16" t="s">
        <v>10</v>
      </c>
      <c r="L33" s="17" t="s">
        <v>10</v>
      </c>
      <c r="M33" s="8"/>
      <c r="N33" s="40"/>
      <c r="P33" s="31" t="e">
        <f t="shared" si="2"/>
        <v>#VALUE!</v>
      </c>
      <c r="Q33" s="31" t="e">
        <f t="shared" si="3"/>
        <v>#VALUE!</v>
      </c>
    </row>
    <row r="34" spans="1:17" ht="12.75">
      <c r="A34" s="39"/>
      <c r="B34" s="8"/>
      <c r="C34" s="8"/>
      <c r="D34" s="8"/>
      <c r="E34" s="8"/>
      <c r="F34" s="8"/>
      <c r="G34" s="41" t="s">
        <v>9</v>
      </c>
      <c r="H34" s="20" t="s">
        <v>18</v>
      </c>
      <c r="I34" s="8"/>
      <c r="K34" s="41" t="s">
        <v>9</v>
      </c>
      <c r="L34" s="20" t="s">
        <v>18</v>
      </c>
      <c r="M34" s="8"/>
      <c r="N34" s="40"/>
      <c r="P34" s="31" t="e">
        <f t="shared" si="2"/>
        <v>#VALUE!</v>
      </c>
      <c r="Q34" s="31" t="e">
        <f t="shared" si="3"/>
        <v>#VALUE!</v>
      </c>
    </row>
    <row r="35" spans="1:17" ht="15.75">
      <c r="A35" s="42"/>
      <c r="B35" s="19"/>
      <c r="C35" s="19"/>
      <c r="D35" s="19"/>
      <c r="E35" s="19"/>
      <c r="F35" s="19"/>
      <c r="G35" s="204">
        <f>SUM(G11:G30)</f>
        <v>45281</v>
      </c>
      <c r="H35" s="218">
        <f>SUM(H11:H30)</f>
        <v>990230.72</v>
      </c>
      <c r="I35" s="176"/>
      <c r="J35" s="180"/>
      <c r="K35" s="204">
        <f>SUM(K11:K30)</f>
        <v>37683</v>
      </c>
      <c r="L35" s="205">
        <f>SUM(L11:L30)</f>
        <v>3069236.62</v>
      </c>
      <c r="M35" s="43"/>
      <c r="N35" s="44"/>
      <c r="P35" s="31">
        <f t="shared" si="2"/>
        <v>0</v>
      </c>
      <c r="Q35" s="31">
        <f t="shared" si="3"/>
        <v>0</v>
      </c>
    </row>
    <row r="36" spans="1:17" ht="6" customHeight="1" thickBot="1">
      <c r="A36" s="45"/>
      <c r="B36" s="46"/>
      <c r="C36" s="47"/>
      <c r="D36" s="47"/>
      <c r="E36" s="47"/>
      <c r="F36" s="47"/>
      <c r="G36" s="45"/>
      <c r="H36" s="46"/>
      <c r="I36" s="46"/>
      <c r="J36" s="46"/>
      <c r="K36" s="45"/>
      <c r="L36" s="46"/>
      <c r="M36" s="46"/>
      <c r="N36" s="48"/>
      <c r="P36" s="31">
        <f t="shared" si="2"/>
        <v>0</v>
      </c>
      <c r="Q36" s="31">
        <f t="shared" si="3"/>
        <v>0</v>
      </c>
    </row>
    <row r="37" spans="1:17" ht="16.5" thickBot="1">
      <c r="A37" s="49" t="s">
        <v>23</v>
      </c>
      <c r="B37" s="50"/>
      <c r="C37" s="51"/>
      <c r="D37" s="51"/>
      <c r="E37" s="51"/>
      <c r="F37" s="51"/>
      <c r="G37" s="78" t="s">
        <v>24</v>
      </c>
      <c r="H37" s="79"/>
      <c r="I37" s="80" t="s">
        <v>25</v>
      </c>
      <c r="J37" s="81"/>
      <c r="K37" s="82"/>
      <c r="L37" s="52"/>
      <c r="M37" s="50"/>
      <c r="N37" s="53"/>
      <c r="P37" s="31" t="e">
        <f t="shared" si="2"/>
        <v>#VALUE!</v>
      </c>
      <c r="Q37" s="31">
        <f t="shared" si="3"/>
        <v>0</v>
      </c>
    </row>
    <row r="38" spans="1:17" ht="16.5" thickTop="1">
      <c r="A38" s="54" t="s">
        <v>27</v>
      </c>
      <c r="B38" s="55"/>
      <c r="C38" s="56"/>
      <c r="D38" s="56"/>
      <c r="E38" s="56"/>
      <c r="F38" s="56"/>
      <c r="G38" s="57"/>
      <c r="H38" s="58">
        <f>COUNTA(G11:G31)</f>
        <v>4</v>
      </c>
      <c r="I38" s="19"/>
      <c r="J38" s="143">
        <f>H35/G35</f>
        <v>21.8685700404143</v>
      </c>
      <c r="K38" s="59"/>
      <c r="L38" s="60"/>
      <c r="M38" s="59"/>
      <c r="N38" s="61"/>
      <c r="P38" s="31">
        <f t="shared" si="2"/>
        <v>0</v>
      </c>
      <c r="Q38" s="31">
        <f t="shared" si="3"/>
        <v>0</v>
      </c>
    </row>
    <row r="39" spans="1:17" ht="15.75">
      <c r="A39" s="54" t="s">
        <v>28</v>
      </c>
      <c r="B39" s="55"/>
      <c r="C39" s="56"/>
      <c r="D39" s="56"/>
      <c r="E39" s="56"/>
      <c r="F39" s="56"/>
      <c r="G39" s="57"/>
      <c r="H39" s="58">
        <f>COUNTA(K11:K31)</f>
        <v>1</v>
      </c>
      <c r="I39" s="19"/>
      <c r="J39" s="59">
        <f>L35/K35</f>
        <v>81.44883952976143</v>
      </c>
      <c r="K39" s="62"/>
      <c r="L39" s="60"/>
      <c r="M39" s="59"/>
      <c r="N39" s="63"/>
      <c r="P39" s="31">
        <f t="shared" si="2"/>
        <v>0</v>
      </c>
      <c r="Q39" s="31">
        <f t="shared" si="3"/>
        <v>0</v>
      </c>
    </row>
    <row r="40" spans="1:17" ht="16.5" thickBot="1">
      <c r="A40" s="64" t="s">
        <v>29</v>
      </c>
      <c r="B40" s="65"/>
      <c r="C40" s="5"/>
      <c r="D40" s="5"/>
      <c r="E40" s="5"/>
      <c r="F40" s="5"/>
      <c r="G40" s="66"/>
      <c r="H40" s="67">
        <f>SUM(H38:H39)</f>
        <v>5</v>
      </c>
      <c r="I40" s="32"/>
      <c r="J40" s="144">
        <f>(H35+L35)/(G35+K35)</f>
        <v>48.93046791379393</v>
      </c>
      <c r="K40" s="69"/>
      <c r="L40" s="70"/>
      <c r="M40" s="68"/>
      <c r="N40" s="71"/>
      <c r="P40" s="31">
        <f t="shared" si="2"/>
        <v>0</v>
      </c>
      <c r="Q40" s="31">
        <f t="shared" si="3"/>
        <v>0</v>
      </c>
    </row>
    <row r="41" spans="1:17" ht="12.75">
      <c r="A41" s="107"/>
      <c r="B41" s="108"/>
      <c r="C41" s="109"/>
      <c r="D41" s="110"/>
      <c r="E41" s="109"/>
      <c r="F41" s="113"/>
      <c r="G41" s="108"/>
      <c r="H41" s="108"/>
      <c r="I41" s="111"/>
      <c r="J41" s="111"/>
      <c r="K41" s="108"/>
      <c r="L41" s="108"/>
      <c r="M41" s="111"/>
      <c r="N41" s="111"/>
      <c r="P41" s="31">
        <f t="shared" si="2"/>
        <v>0</v>
      </c>
      <c r="Q41" s="31">
        <f t="shared" si="3"/>
        <v>0</v>
      </c>
    </row>
    <row r="42" spans="1:17" ht="12.75">
      <c r="A42" s="107"/>
      <c r="B42" s="108"/>
      <c r="C42" s="109"/>
      <c r="D42" s="110"/>
      <c r="E42" s="109"/>
      <c r="F42" s="109"/>
      <c r="G42" s="108"/>
      <c r="H42" s="108"/>
      <c r="I42" s="111"/>
      <c r="J42" s="111"/>
      <c r="K42" s="108"/>
      <c r="L42" s="108"/>
      <c r="M42" s="111"/>
      <c r="N42" s="111"/>
      <c r="P42" s="31">
        <f t="shared" si="2"/>
        <v>0</v>
      </c>
      <c r="Q42" s="31">
        <f t="shared" si="3"/>
        <v>0</v>
      </c>
    </row>
    <row r="43" spans="1:17" ht="12.75">
      <c r="A43" s="107"/>
      <c r="B43" s="108"/>
      <c r="C43" s="109"/>
      <c r="D43" s="110"/>
      <c r="E43" s="109"/>
      <c r="F43" s="109"/>
      <c r="G43" s="108"/>
      <c r="H43" s="108"/>
      <c r="I43" s="111"/>
      <c r="J43" s="111"/>
      <c r="K43" s="108"/>
      <c r="L43" s="108"/>
      <c r="M43" s="111"/>
      <c r="N43" s="111"/>
      <c r="P43" s="31">
        <f aca="true" t="shared" si="4" ref="P43:P58">G43*J43</f>
        <v>0</v>
      </c>
      <c r="Q43" s="31">
        <f aca="true" t="shared" si="5" ref="Q43:Q58">K43*N43</f>
        <v>0</v>
      </c>
    </row>
    <row r="44" spans="1:17" ht="12.75">
      <c r="A44" s="107"/>
      <c r="B44" s="108"/>
      <c r="C44" s="109"/>
      <c r="D44" s="110"/>
      <c r="E44" s="109"/>
      <c r="F44" s="109"/>
      <c r="G44" s="108"/>
      <c r="H44" s="108"/>
      <c r="I44" s="111"/>
      <c r="J44" s="111"/>
      <c r="K44" s="108"/>
      <c r="L44" s="108"/>
      <c r="M44" s="111"/>
      <c r="N44" s="111"/>
      <c r="P44" s="31">
        <f t="shared" si="4"/>
        <v>0</v>
      </c>
      <c r="Q44" s="31">
        <f t="shared" si="5"/>
        <v>0</v>
      </c>
    </row>
    <row r="45" spans="1:17" ht="12.75">
      <c r="A45" s="107"/>
      <c r="B45" s="108"/>
      <c r="C45" s="109"/>
      <c r="D45" s="110"/>
      <c r="E45" s="109"/>
      <c r="F45" s="109"/>
      <c r="G45" s="108"/>
      <c r="H45" s="108"/>
      <c r="I45" s="111"/>
      <c r="J45" s="111"/>
      <c r="K45" s="108"/>
      <c r="L45" s="108"/>
      <c r="M45" s="111"/>
      <c r="N45" s="111"/>
      <c r="P45" s="31">
        <f t="shared" si="4"/>
        <v>0</v>
      </c>
      <c r="Q45" s="31">
        <f t="shared" si="5"/>
        <v>0</v>
      </c>
    </row>
    <row r="46" spans="1:17" ht="12.75">
      <c r="A46" s="107"/>
      <c r="B46" s="108"/>
      <c r="C46" s="109"/>
      <c r="D46" s="110"/>
      <c r="E46" s="109"/>
      <c r="F46" s="109"/>
      <c r="G46" s="108"/>
      <c r="H46" s="108"/>
      <c r="I46" s="111"/>
      <c r="J46" s="111"/>
      <c r="K46" s="108"/>
      <c r="L46" s="108"/>
      <c r="M46" s="111"/>
      <c r="N46" s="111"/>
      <c r="P46" s="31">
        <f t="shared" si="4"/>
        <v>0</v>
      </c>
      <c r="Q46" s="31">
        <f t="shared" si="5"/>
        <v>0</v>
      </c>
    </row>
    <row r="47" spans="1:17" ht="12.75">
      <c r="A47" s="107"/>
      <c r="B47" s="108"/>
      <c r="C47" s="109"/>
      <c r="D47" s="110"/>
      <c r="E47" s="109"/>
      <c r="F47" s="109"/>
      <c r="G47" s="108"/>
      <c r="H47" s="108"/>
      <c r="I47" s="111"/>
      <c r="J47" s="111"/>
      <c r="K47" s="108"/>
      <c r="L47" s="108"/>
      <c r="M47" s="108"/>
      <c r="N47" s="108"/>
      <c r="P47" s="31">
        <f t="shared" si="4"/>
        <v>0</v>
      </c>
      <c r="Q47" s="31">
        <f t="shared" si="5"/>
        <v>0</v>
      </c>
    </row>
    <row r="48" spans="1:17" ht="12.75">
      <c r="A48" s="107"/>
      <c r="B48" s="108"/>
      <c r="C48" s="109"/>
      <c r="D48" s="110"/>
      <c r="E48" s="109"/>
      <c r="F48" s="109"/>
      <c r="G48" s="108"/>
      <c r="H48" s="108"/>
      <c r="I48" s="111"/>
      <c r="J48" s="111"/>
      <c r="K48" s="108"/>
      <c r="L48" s="108"/>
      <c r="M48" s="108"/>
      <c r="N48" s="108"/>
      <c r="P48" s="31">
        <f t="shared" si="4"/>
        <v>0</v>
      </c>
      <c r="Q48" s="31">
        <f t="shared" si="5"/>
        <v>0</v>
      </c>
    </row>
    <row r="49" spans="1:17" ht="12.75">
      <c r="A49" s="107"/>
      <c r="B49" s="108"/>
      <c r="C49" s="109"/>
      <c r="D49" s="110"/>
      <c r="E49" s="109"/>
      <c r="F49" s="109"/>
      <c r="G49" s="108"/>
      <c r="H49" s="108"/>
      <c r="I49" s="111"/>
      <c r="J49" s="111"/>
      <c r="K49" s="108"/>
      <c r="L49" s="108"/>
      <c r="M49" s="108"/>
      <c r="N49" s="108"/>
      <c r="P49" s="31">
        <f t="shared" si="4"/>
        <v>0</v>
      </c>
      <c r="Q49" s="31">
        <f t="shared" si="5"/>
        <v>0</v>
      </c>
    </row>
    <row r="50" spans="1:17" ht="12.75">
      <c r="A50" s="107"/>
      <c r="B50" s="108"/>
      <c r="C50" s="109"/>
      <c r="D50" s="110"/>
      <c r="E50" s="109"/>
      <c r="F50" s="109"/>
      <c r="G50" s="108"/>
      <c r="H50" s="108"/>
      <c r="I50" s="111"/>
      <c r="J50" s="111"/>
      <c r="K50" s="108"/>
      <c r="L50" s="108"/>
      <c r="M50" s="108"/>
      <c r="N50" s="108"/>
      <c r="P50" s="31">
        <f t="shared" si="4"/>
        <v>0</v>
      </c>
      <c r="Q50" s="31">
        <f t="shared" si="5"/>
        <v>0</v>
      </c>
    </row>
    <row r="51" spans="1:17" ht="12.75">
      <c r="A51" s="107"/>
      <c r="B51" s="108"/>
      <c r="C51" s="109"/>
      <c r="D51" s="110"/>
      <c r="E51" s="109"/>
      <c r="F51" s="109"/>
      <c r="G51" s="108"/>
      <c r="H51" s="108"/>
      <c r="I51" s="111"/>
      <c r="J51" s="111"/>
      <c r="K51" s="108"/>
      <c r="L51" s="108"/>
      <c r="M51" s="108"/>
      <c r="N51" s="108"/>
      <c r="P51" s="31">
        <f t="shared" si="4"/>
        <v>0</v>
      </c>
      <c r="Q51" s="31">
        <f t="shared" si="5"/>
        <v>0</v>
      </c>
    </row>
    <row r="52" spans="1:17" ht="12.75">
      <c r="A52" s="107"/>
      <c r="B52" s="108"/>
      <c r="C52" s="109"/>
      <c r="D52" s="110"/>
      <c r="E52" s="109"/>
      <c r="F52" s="109"/>
      <c r="G52" s="108"/>
      <c r="H52" s="108"/>
      <c r="I52" s="111"/>
      <c r="J52" s="111"/>
      <c r="K52" s="108"/>
      <c r="L52" s="108"/>
      <c r="M52" s="111"/>
      <c r="N52" s="111"/>
      <c r="P52" s="31">
        <f t="shared" si="4"/>
        <v>0</v>
      </c>
      <c r="Q52" s="31">
        <f t="shared" si="5"/>
        <v>0</v>
      </c>
    </row>
    <row r="53" spans="1:17" ht="12.75">
      <c r="A53" s="107"/>
      <c r="B53" s="108"/>
      <c r="C53" s="109"/>
      <c r="D53" s="110"/>
      <c r="E53" s="109"/>
      <c r="F53" s="109"/>
      <c r="G53" s="108"/>
      <c r="H53" s="108"/>
      <c r="I53" s="111"/>
      <c r="J53" s="111"/>
      <c r="K53" s="108"/>
      <c r="L53" s="108"/>
      <c r="M53" s="111"/>
      <c r="N53" s="111"/>
      <c r="P53" s="31">
        <f t="shared" si="4"/>
        <v>0</v>
      </c>
      <c r="Q53" s="31">
        <f t="shared" si="5"/>
        <v>0</v>
      </c>
    </row>
    <row r="54" spans="1:17" ht="12.75">
      <c r="A54" s="107"/>
      <c r="B54" s="108"/>
      <c r="C54" s="109"/>
      <c r="D54" s="110"/>
      <c r="E54" s="109"/>
      <c r="F54" s="109"/>
      <c r="G54" s="108"/>
      <c r="H54" s="108"/>
      <c r="I54" s="111"/>
      <c r="J54" s="111"/>
      <c r="K54" s="108"/>
      <c r="L54" s="108"/>
      <c r="M54" s="111"/>
      <c r="N54" s="111"/>
      <c r="P54" s="31">
        <f t="shared" si="4"/>
        <v>0</v>
      </c>
      <c r="Q54" s="31">
        <f t="shared" si="5"/>
        <v>0</v>
      </c>
    </row>
    <row r="55" spans="1:17" ht="12.75">
      <c r="A55" s="107"/>
      <c r="B55" s="108"/>
      <c r="C55" s="109"/>
      <c r="D55" s="110"/>
      <c r="E55" s="109"/>
      <c r="F55" s="109"/>
      <c r="G55" s="108"/>
      <c r="H55" s="108"/>
      <c r="I55" s="111"/>
      <c r="J55" s="111"/>
      <c r="K55" s="108"/>
      <c r="L55" s="108"/>
      <c r="M55" s="111"/>
      <c r="N55" s="111"/>
      <c r="P55" s="31">
        <f t="shared" si="4"/>
        <v>0</v>
      </c>
      <c r="Q55" s="31">
        <f t="shared" si="5"/>
        <v>0</v>
      </c>
    </row>
    <row r="56" spans="1:17" ht="12.75">
      <c r="A56" s="107"/>
      <c r="B56" s="108"/>
      <c r="C56" s="109"/>
      <c r="D56" s="110"/>
      <c r="E56" s="109"/>
      <c r="F56" s="109"/>
      <c r="G56" s="108"/>
      <c r="H56" s="108"/>
      <c r="I56" s="111"/>
      <c r="J56" s="111"/>
      <c r="K56" s="108"/>
      <c r="L56" s="108"/>
      <c r="M56" s="111"/>
      <c r="N56" s="111"/>
      <c r="P56" s="31">
        <f t="shared" si="4"/>
        <v>0</v>
      </c>
      <c r="Q56" s="31">
        <f t="shared" si="5"/>
        <v>0</v>
      </c>
    </row>
    <row r="57" spans="1:17" ht="12.75">
      <c r="A57" s="107"/>
      <c r="B57" s="108"/>
      <c r="C57" s="109"/>
      <c r="D57" s="109"/>
      <c r="E57" s="109"/>
      <c r="F57" s="109"/>
      <c r="G57" s="108"/>
      <c r="H57" s="108"/>
      <c r="I57" s="111"/>
      <c r="J57" s="111"/>
      <c r="K57" s="108"/>
      <c r="L57" s="108"/>
      <c r="M57" s="111"/>
      <c r="N57" s="111"/>
      <c r="P57" s="31">
        <f t="shared" si="4"/>
        <v>0</v>
      </c>
      <c r="Q57" s="31">
        <f t="shared" si="5"/>
        <v>0</v>
      </c>
    </row>
    <row r="58" spans="1:17" ht="12.75">
      <c r="A58" s="107"/>
      <c r="B58" s="108"/>
      <c r="C58" s="109"/>
      <c r="D58" s="109"/>
      <c r="E58" s="109"/>
      <c r="F58" s="109"/>
      <c r="G58" s="108"/>
      <c r="H58" s="108"/>
      <c r="I58" s="111"/>
      <c r="J58" s="111"/>
      <c r="K58" s="108"/>
      <c r="L58" s="108"/>
      <c r="M58" s="111"/>
      <c r="N58" s="111"/>
      <c r="P58" s="31">
        <f t="shared" si="4"/>
        <v>0</v>
      </c>
      <c r="Q58" s="31">
        <f t="shared" si="5"/>
        <v>0</v>
      </c>
    </row>
    <row r="59" spans="1:17" ht="12.75">
      <c r="A59" s="107"/>
      <c r="B59" s="108"/>
      <c r="C59" s="109"/>
      <c r="D59" s="109"/>
      <c r="E59" s="109"/>
      <c r="F59" s="109"/>
      <c r="G59" s="108"/>
      <c r="H59" s="108"/>
      <c r="I59" s="111"/>
      <c r="J59" s="111"/>
      <c r="K59" s="108"/>
      <c r="L59" s="108"/>
      <c r="M59" s="112"/>
      <c r="N59" s="108"/>
      <c r="P59" s="31">
        <f aca="true" t="shared" si="6" ref="P59:P74">G59*J59</f>
        <v>0</v>
      </c>
      <c r="Q59" s="31">
        <f aca="true" t="shared" si="7" ref="Q59:Q74">K59*N59</f>
        <v>0</v>
      </c>
    </row>
    <row r="60" spans="1:17" ht="12.75">
      <c r="A60" s="107"/>
      <c r="B60" s="108"/>
      <c r="C60" s="109"/>
      <c r="D60" s="110"/>
      <c r="E60" s="109"/>
      <c r="F60" s="109"/>
      <c r="G60" s="108"/>
      <c r="H60" s="108"/>
      <c r="I60" s="111"/>
      <c r="J60" s="111"/>
      <c r="K60" s="108"/>
      <c r="L60" s="108"/>
      <c r="M60" s="111"/>
      <c r="N60" s="111"/>
      <c r="P60" s="31">
        <f t="shared" si="6"/>
        <v>0</v>
      </c>
      <c r="Q60" s="31">
        <f t="shared" si="7"/>
        <v>0</v>
      </c>
    </row>
    <row r="61" spans="1:17" ht="12.75">
      <c r="A61" s="107"/>
      <c r="B61" s="108"/>
      <c r="C61" s="109"/>
      <c r="D61" s="108"/>
      <c r="E61" s="109"/>
      <c r="F61" s="109"/>
      <c r="G61" s="108"/>
      <c r="H61" s="108"/>
      <c r="I61" s="111"/>
      <c r="J61" s="111"/>
      <c r="K61" s="108"/>
      <c r="L61" s="108"/>
      <c r="M61" s="111"/>
      <c r="N61" s="111"/>
      <c r="P61" s="31">
        <f t="shared" si="6"/>
        <v>0</v>
      </c>
      <c r="Q61" s="31">
        <f t="shared" si="7"/>
        <v>0</v>
      </c>
    </row>
    <row r="62" spans="1:17" ht="12.75">
      <c r="A62" s="107"/>
      <c r="B62" s="108"/>
      <c r="C62" s="109"/>
      <c r="D62" s="109"/>
      <c r="E62" s="109"/>
      <c r="F62" s="109"/>
      <c r="G62" s="108"/>
      <c r="H62" s="108"/>
      <c r="I62" s="111"/>
      <c r="J62" s="111"/>
      <c r="K62" s="108"/>
      <c r="L62" s="108"/>
      <c r="M62" s="111"/>
      <c r="N62" s="111"/>
      <c r="P62" s="31">
        <f t="shared" si="6"/>
        <v>0</v>
      </c>
      <c r="Q62" s="31">
        <f t="shared" si="7"/>
        <v>0</v>
      </c>
    </row>
    <row r="63" spans="1:17" ht="12.75">
      <c r="A63" s="107"/>
      <c r="B63" s="108"/>
      <c r="C63" s="109"/>
      <c r="D63" s="108"/>
      <c r="E63" s="109"/>
      <c r="F63" s="109"/>
      <c r="G63" s="108"/>
      <c r="H63" s="108"/>
      <c r="I63" s="111"/>
      <c r="J63" s="111"/>
      <c r="K63" s="108"/>
      <c r="L63" s="108"/>
      <c r="M63" s="111"/>
      <c r="N63" s="111"/>
      <c r="P63" s="31">
        <f t="shared" si="6"/>
        <v>0</v>
      </c>
      <c r="Q63" s="31">
        <f t="shared" si="7"/>
        <v>0</v>
      </c>
    </row>
    <row r="64" spans="1:17" ht="12.75">
      <c r="A64" s="107"/>
      <c r="B64" s="108"/>
      <c r="C64" s="109"/>
      <c r="D64" s="109"/>
      <c r="E64" s="109"/>
      <c r="F64" s="109"/>
      <c r="G64" s="108"/>
      <c r="H64" s="108"/>
      <c r="I64" s="111"/>
      <c r="J64" s="111"/>
      <c r="K64" s="108"/>
      <c r="L64" s="108"/>
      <c r="M64" s="111"/>
      <c r="N64" s="111"/>
      <c r="P64" s="31">
        <f t="shared" si="6"/>
        <v>0</v>
      </c>
      <c r="Q64" s="31">
        <f t="shared" si="7"/>
        <v>0</v>
      </c>
    </row>
    <row r="65" spans="1:17" ht="12.75">
      <c r="A65" s="107"/>
      <c r="B65" s="108"/>
      <c r="C65" s="109"/>
      <c r="D65" s="108"/>
      <c r="E65" s="109"/>
      <c r="F65" s="109"/>
      <c r="G65" s="108"/>
      <c r="H65" s="108"/>
      <c r="I65" s="111"/>
      <c r="J65" s="111"/>
      <c r="K65" s="108"/>
      <c r="L65" s="108"/>
      <c r="M65" s="111"/>
      <c r="N65" s="111"/>
      <c r="P65" s="31">
        <f t="shared" si="6"/>
        <v>0</v>
      </c>
      <c r="Q65" s="31">
        <f t="shared" si="7"/>
        <v>0</v>
      </c>
    </row>
    <row r="66" spans="1:17" ht="12.75">
      <c r="A66" s="107"/>
      <c r="B66" s="108"/>
      <c r="C66" s="109"/>
      <c r="D66" s="108"/>
      <c r="E66" s="109"/>
      <c r="F66" s="109"/>
      <c r="G66" s="108"/>
      <c r="H66" s="108"/>
      <c r="I66" s="111"/>
      <c r="J66" s="111"/>
      <c r="K66" s="108"/>
      <c r="L66" s="108"/>
      <c r="M66" s="111"/>
      <c r="N66" s="111"/>
      <c r="P66" s="31">
        <f t="shared" si="6"/>
        <v>0</v>
      </c>
      <c r="Q66" s="31">
        <f t="shared" si="7"/>
        <v>0</v>
      </c>
    </row>
    <row r="67" spans="1:17" ht="12.75">
      <c r="A67" s="107"/>
      <c r="B67" s="108"/>
      <c r="C67" s="109"/>
      <c r="D67" s="109"/>
      <c r="E67" s="109"/>
      <c r="F67" s="109"/>
      <c r="G67" s="108"/>
      <c r="H67" s="108"/>
      <c r="I67" s="111"/>
      <c r="J67" s="111"/>
      <c r="K67" s="108"/>
      <c r="L67" s="108"/>
      <c r="M67" s="111"/>
      <c r="N67" s="111"/>
      <c r="P67" s="31">
        <f t="shared" si="6"/>
        <v>0</v>
      </c>
      <c r="Q67" s="31">
        <f t="shared" si="7"/>
        <v>0</v>
      </c>
    </row>
    <row r="68" spans="1:17" ht="12.75">
      <c r="A68" s="107"/>
      <c r="B68" s="108"/>
      <c r="C68" s="109"/>
      <c r="D68" s="109"/>
      <c r="E68" s="109"/>
      <c r="F68" s="109"/>
      <c r="G68" s="108"/>
      <c r="H68" s="108"/>
      <c r="I68" s="111"/>
      <c r="J68" s="111"/>
      <c r="K68" s="108"/>
      <c r="L68" s="108"/>
      <c r="M68" s="111"/>
      <c r="N68" s="111"/>
      <c r="P68" s="31">
        <f t="shared" si="6"/>
        <v>0</v>
      </c>
      <c r="Q68" s="31">
        <f t="shared" si="7"/>
        <v>0</v>
      </c>
    </row>
    <row r="69" spans="1:17" ht="12.75">
      <c r="A69" s="107"/>
      <c r="B69" s="108"/>
      <c r="C69" s="110"/>
      <c r="D69" s="109"/>
      <c r="E69" s="109"/>
      <c r="F69" s="109"/>
      <c r="G69" s="108"/>
      <c r="H69" s="108"/>
      <c r="I69" s="111"/>
      <c r="J69" s="111"/>
      <c r="K69" s="108"/>
      <c r="L69" s="108"/>
      <c r="M69" s="111"/>
      <c r="N69" s="111"/>
      <c r="P69" s="31">
        <f t="shared" si="6"/>
        <v>0</v>
      </c>
      <c r="Q69" s="31">
        <f t="shared" si="7"/>
        <v>0</v>
      </c>
    </row>
    <row r="70" spans="1:17" ht="12.75">
      <c r="A70" s="107"/>
      <c r="B70" s="108"/>
      <c r="C70" s="109"/>
      <c r="D70" s="109"/>
      <c r="E70" s="109"/>
      <c r="F70" s="109"/>
      <c r="G70" s="108"/>
      <c r="H70" s="108"/>
      <c r="I70" s="108"/>
      <c r="J70" s="108"/>
      <c r="K70" s="108"/>
      <c r="L70" s="108"/>
      <c r="M70" s="111"/>
      <c r="N70" s="111"/>
      <c r="P70" s="31">
        <f t="shared" si="6"/>
        <v>0</v>
      </c>
      <c r="Q70" s="31">
        <f t="shared" si="7"/>
        <v>0</v>
      </c>
    </row>
    <row r="71" spans="1:17" ht="12.75">
      <c r="A71" s="107"/>
      <c r="B71" s="108"/>
      <c r="C71" s="109"/>
      <c r="D71" s="109"/>
      <c r="E71" s="109"/>
      <c r="F71" s="109"/>
      <c r="G71" s="108"/>
      <c r="H71" s="108"/>
      <c r="I71" s="108"/>
      <c r="J71" s="108"/>
      <c r="K71" s="108"/>
      <c r="L71" s="108"/>
      <c r="M71" s="108"/>
      <c r="N71" s="108"/>
      <c r="P71" s="31">
        <f t="shared" si="6"/>
        <v>0</v>
      </c>
      <c r="Q71" s="31">
        <f t="shared" si="7"/>
        <v>0</v>
      </c>
    </row>
    <row r="72" spans="1:17" ht="12.75">
      <c r="A72" s="113"/>
      <c r="B72" s="108"/>
      <c r="C72" s="109"/>
      <c r="D72" s="109"/>
      <c r="E72" s="109"/>
      <c r="F72" s="109"/>
      <c r="G72" s="108"/>
      <c r="H72" s="108"/>
      <c r="I72" s="108"/>
      <c r="J72" s="108"/>
      <c r="K72" s="108"/>
      <c r="L72" s="108"/>
      <c r="M72" s="108"/>
      <c r="N72" s="108"/>
      <c r="P72" s="31">
        <f t="shared" si="6"/>
        <v>0</v>
      </c>
      <c r="Q72" s="31">
        <f t="shared" si="7"/>
        <v>0</v>
      </c>
    </row>
    <row r="73" spans="1:17" ht="12.75">
      <c r="A73" s="113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P73" s="31">
        <f t="shared" si="6"/>
        <v>0</v>
      </c>
      <c r="Q73" s="31">
        <f t="shared" si="7"/>
        <v>0</v>
      </c>
    </row>
    <row r="74" spans="1:17" ht="13.5" thickBot="1">
      <c r="A74" s="113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P74" s="34">
        <f t="shared" si="6"/>
        <v>0</v>
      </c>
      <c r="Q74" s="34">
        <f t="shared" si="7"/>
        <v>0</v>
      </c>
    </row>
    <row r="75" spans="1:14" ht="13.5" thickTop="1">
      <c r="A75" s="113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 ht="12.75">
      <c r="A76" s="113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1:14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1:17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P79" s="35" t="e">
        <f>SUM(P11:P74)</f>
        <v>#VALUE!</v>
      </c>
      <c r="Q79" s="35" t="e">
        <f>SUM(Q11:Q74)</f>
        <v>#VALUE!</v>
      </c>
    </row>
    <row r="80" spans="1:14" ht="13.5" customHeight="1">
      <c r="A80" s="125"/>
      <c r="B80" s="125"/>
      <c r="C80" s="125"/>
      <c r="D80" s="125"/>
      <c r="E80" s="125"/>
      <c r="F80" s="125"/>
      <c r="G80" s="125"/>
      <c r="H80" s="125"/>
      <c r="I80" s="126"/>
      <c r="J80" s="126"/>
      <c r="K80" s="125"/>
      <c r="L80" s="125"/>
      <c r="M80" s="125"/>
      <c r="N80" s="125"/>
    </row>
    <row r="81" spans="1:14" ht="12.75">
      <c r="A81" s="125"/>
      <c r="B81" s="125"/>
      <c r="C81" s="125"/>
      <c r="D81" s="125"/>
      <c r="E81" s="125"/>
      <c r="F81" s="125"/>
      <c r="G81" s="127"/>
      <c r="H81" s="127"/>
      <c r="I81" s="125"/>
      <c r="J81" s="125"/>
      <c r="K81" s="127"/>
      <c r="L81" s="127"/>
      <c r="M81" s="125"/>
      <c r="N81" s="125"/>
    </row>
    <row r="82" spans="1:14" ht="12.75">
      <c r="A82" s="125"/>
      <c r="B82" s="125"/>
      <c r="C82" s="125"/>
      <c r="D82" s="125"/>
      <c r="E82" s="125"/>
      <c r="F82" s="125"/>
      <c r="G82" s="127"/>
      <c r="H82" s="127"/>
      <c r="I82" s="125"/>
      <c r="J82" s="125"/>
      <c r="K82" s="127"/>
      <c r="L82" s="127"/>
      <c r="M82" s="125"/>
      <c r="N82" s="125"/>
    </row>
    <row r="83" spans="1:14" ht="15.75">
      <c r="A83" s="128"/>
      <c r="B83" s="125"/>
      <c r="C83" s="125"/>
      <c r="D83" s="125"/>
      <c r="E83" s="125"/>
      <c r="F83" s="125"/>
      <c r="G83" s="129"/>
      <c r="H83" s="130"/>
      <c r="I83" s="131"/>
      <c r="J83" s="131"/>
      <c r="K83" s="129"/>
      <c r="L83" s="129"/>
      <c r="M83" s="131"/>
      <c r="N83" s="126"/>
    </row>
    <row r="84" spans="1:14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1:14" ht="15.75">
      <c r="A85" s="114"/>
      <c r="B85" s="115"/>
      <c r="C85" s="108"/>
      <c r="D85" s="108"/>
      <c r="E85" s="108"/>
      <c r="F85" s="108"/>
      <c r="G85" s="116"/>
      <c r="H85" s="117"/>
      <c r="I85" s="116"/>
      <c r="J85" s="117"/>
      <c r="K85" s="118"/>
      <c r="L85" s="114"/>
      <c r="M85" s="115"/>
      <c r="N85" s="115"/>
    </row>
    <row r="86" spans="1:14" ht="15.75">
      <c r="A86" s="119"/>
      <c r="B86" s="115"/>
      <c r="C86" s="108"/>
      <c r="D86" s="108"/>
      <c r="E86" s="108"/>
      <c r="F86" s="108"/>
      <c r="G86" s="115"/>
      <c r="H86" s="120"/>
      <c r="I86" s="108"/>
      <c r="J86" s="121"/>
      <c r="K86" s="121"/>
      <c r="L86" s="121"/>
      <c r="M86" s="121"/>
      <c r="N86" s="115"/>
    </row>
    <row r="87" spans="1:14" ht="15.75">
      <c r="A87" s="119"/>
      <c r="B87" s="115"/>
      <c r="C87" s="108"/>
      <c r="D87" s="108"/>
      <c r="E87" s="108"/>
      <c r="F87" s="108"/>
      <c r="G87" s="115"/>
      <c r="H87" s="120"/>
      <c r="I87" s="108"/>
      <c r="J87" s="121"/>
      <c r="K87" s="122"/>
      <c r="L87" s="121"/>
      <c r="M87" s="121"/>
      <c r="N87" s="121"/>
    </row>
    <row r="88" spans="1:14" ht="15.75">
      <c r="A88" s="119"/>
      <c r="B88" s="123"/>
      <c r="C88" s="108"/>
      <c r="D88" s="108"/>
      <c r="E88" s="108"/>
      <c r="F88" s="108"/>
      <c r="G88" s="115"/>
      <c r="H88" s="120"/>
      <c r="I88" s="108"/>
      <c r="J88" s="121"/>
      <c r="K88" s="124"/>
      <c r="L88" s="121"/>
      <c r="M88" s="121"/>
      <c r="N88" s="123"/>
    </row>
    <row r="89" spans="1:14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1:14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1:14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100" ht="30.75">
      <c r="AH100" s="2"/>
    </row>
    <row r="101" ht="15.75">
      <c r="AC10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0.281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35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266"/>
      <c r="B11" s="267"/>
      <c r="C11" s="268"/>
      <c r="D11" s="268"/>
      <c r="E11" s="268"/>
      <c r="F11" s="268"/>
      <c r="G11" s="282"/>
      <c r="H11" s="270"/>
      <c r="I11" s="271"/>
      <c r="J11" s="271"/>
      <c r="K11" s="283"/>
      <c r="L11" s="274"/>
      <c r="M11" s="274"/>
      <c r="N11" s="275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2.75">
      <c r="A12" s="225"/>
      <c r="B12" s="226"/>
      <c r="C12" s="227"/>
      <c r="D12" s="227"/>
      <c r="E12" s="227"/>
      <c r="F12" s="227"/>
      <c r="G12" s="261"/>
      <c r="H12" s="230"/>
      <c r="I12" s="231"/>
      <c r="J12" s="231"/>
      <c r="K12" s="256"/>
      <c r="L12" s="240"/>
      <c r="M12" s="240"/>
      <c r="N12" s="247"/>
      <c r="P12" s="31">
        <f t="shared" si="0"/>
        <v>0</v>
      </c>
      <c r="Q12" s="31">
        <f t="shared" si="1"/>
        <v>0</v>
      </c>
    </row>
    <row r="13" spans="1:17" ht="12.75">
      <c r="A13" s="105"/>
      <c r="B13" s="92"/>
      <c r="C13" s="93"/>
      <c r="D13" s="93"/>
      <c r="E13" s="93"/>
      <c r="F13" s="93"/>
      <c r="G13" s="94"/>
      <c r="H13" s="106"/>
      <c r="I13" s="90"/>
      <c r="J13" s="90"/>
      <c r="K13" s="89"/>
      <c r="L13" s="209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25"/>
      <c r="B14" s="226"/>
      <c r="C14" s="227"/>
      <c r="D14" s="227"/>
      <c r="E14" s="227"/>
      <c r="F14" s="228"/>
      <c r="G14" s="256"/>
      <c r="H14" s="244"/>
      <c r="I14" s="231"/>
      <c r="J14" s="231"/>
      <c r="K14" s="261"/>
      <c r="L14" s="279"/>
      <c r="M14" s="231"/>
      <c r="N14" s="233"/>
      <c r="P14" s="31">
        <f t="shared" si="0"/>
        <v>0</v>
      </c>
      <c r="Q14" s="31">
        <f t="shared" si="1"/>
        <v>0</v>
      </c>
    </row>
    <row r="15" spans="1:17" ht="12.75">
      <c r="A15" s="263"/>
      <c r="B15" s="26"/>
      <c r="C15" s="20"/>
      <c r="D15" s="20"/>
      <c r="E15" s="20"/>
      <c r="F15" s="20"/>
      <c r="G15" s="27"/>
      <c r="H15" s="140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63"/>
      <c r="B16" s="26"/>
      <c r="C16" s="20"/>
      <c r="D16" s="20"/>
      <c r="E16" s="20"/>
      <c r="F16" s="20"/>
      <c r="G16" s="27"/>
      <c r="H16" s="140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66"/>
      <c r="B17" s="267"/>
      <c r="C17" s="268"/>
      <c r="D17" s="268"/>
      <c r="E17" s="268"/>
      <c r="F17" s="268"/>
      <c r="G17" s="283"/>
      <c r="H17" s="273"/>
      <c r="I17" s="274"/>
      <c r="J17" s="274"/>
      <c r="K17" s="282"/>
      <c r="L17" s="284"/>
      <c r="M17" s="271"/>
      <c r="N17" s="285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1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40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1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40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1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40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 t="shared" si="0"/>
        <v>0</v>
      </c>
      <c r="Q26" s="31">
        <f t="shared" si="1"/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179">
        <f>SUM(G11:G29)</f>
        <v>0</v>
      </c>
      <c r="H33" s="175">
        <f>SUM(H11:H29)</f>
        <v>0</v>
      </c>
      <c r="I33" s="176"/>
      <c r="J33" s="180"/>
      <c r="K33" s="204">
        <f>SUM(K11:K29)</f>
        <v>0</v>
      </c>
      <c r="L33" s="205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81"/>
      <c r="H34" s="182"/>
      <c r="I34" s="182"/>
      <c r="J34" s="182"/>
      <c r="K34" s="181"/>
      <c r="L34" s="182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0</v>
      </c>
      <c r="I36" s="19"/>
      <c r="J36" s="143" t="e">
        <f>H33/G33</f>
        <v>#DIV/0!</v>
      </c>
      <c r="K36" s="59"/>
      <c r="L36" s="60"/>
      <c r="M36" s="143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0</v>
      </c>
      <c r="I38" s="32"/>
      <c r="J38" s="144" t="e">
        <f>(H33+L33)/(G33+K33)</f>
        <v>#DIV/0!</v>
      </c>
      <c r="K38" s="69"/>
      <c r="L38" s="70"/>
      <c r="M38" s="144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36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105"/>
      <c r="B11" s="92"/>
      <c r="C11" s="93"/>
      <c r="D11" s="93"/>
      <c r="E11" s="93"/>
      <c r="F11" s="93"/>
      <c r="G11" s="94"/>
      <c r="H11" s="106"/>
      <c r="I11" s="90"/>
      <c r="J11" s="90"/>
      <c r="K11" s="89"/>
      <c r="L11" s="87"/>
      <c r="M11" s="87"/>
      <c r="N11" s="96"/>
      <c r="P11" s="31">
        <f aca="true" t="shared" si="0" ref="P11:P25">G11*J11</f>
        <v>0</v>
      </c>
      <c r="Q11" s="31">
        <f aca="true" t="shared" si="1" ref="Q11:Q25">K11*N11</f>
        <v>0</v>
      </c>
    </row>
    <row r="12" spans="1:17" ht="12.75">
      <c r="A12" s="105"/>
      <c r="B12" s="92"/>
      <c r="C12" s="93"/>
      <c r="D12" s="93"/>
      <c r="E12" s="93"/>
      <c r="F12" s="93"/>
      <c r="G12" s="94"/>
      <c r="H12" s="106"/>
      <c r="I12" s="90"/>
      <c r="J12" s="90"/>
      <c r="K12" s="89"/>
      <c r="L12" s="87"/>
      <c r="M12" s="87"/>
      <c r="N12" s="96"/>
      <c r="P12" s="31">
        <f t="shared" si="0"/>
        <v>0</v>
      </c>
      <c r="Q12" s="31">
        <f t="shared" si="1"/>
        <v>0</v>
      </c>
    </row>
    <row r="13" spans="1:17" ht="12.75">
      <c r="A13" s="91"/>
      <c r="B13" s="92"/>
      <c r="C13" s="93"/>
      <c r="D13" s="93"/>
      <c r="E13" s="93"/>
      <c r="F13" s="93"/>
      <c r="G13" s="94"/>
      <c r="H13" s="106"/>
      <c r="I13" s="90"/>
      <c r="J13" s="90"/>
      <c r="K13" s="89"/>
      <c r="L13" s="87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5"/>
      <c r="B14" s="26"/>
      <c r="C14" s="20"/>
      <c r="D14" s="20"/>
      <c r="E14" s="20"/>
      <c r="F14" s="20"/>
      <c r="G14" s="18"/>
      <c r="H14" s="141"/>
      <c r="I14" s="29"/>
      <c r="J14" s="29"/>
      <c r="K14" s="27"/>
      <c r="L14" s="28"/>
      <c r="M14" s="29"/>
      <c r="N14" s="33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140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27"/>
      <c r="H16" s="140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5"/>
      <c r="B17" s="26"/>
      <c r="C17" s="20"/>
      <c r="D17" s="20"/>
      <c r="E17" s="20"/>
      <c r="F17" s="20"/>
      <c r="G17" s="18"/>
      <c r="H17" s="141"/>
      <c r="I17" s="19"/>
      <c r="J17" s="19"/>
      <c r="K17" s="27"/>
      <c r="L17" s="28"/>
      <c r="M17" s="29"/>
      <c r="N17" s="33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1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40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1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40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1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40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>G26*J26</f>
        <v>0</v>
      </c>
      <c r="Q26" s="31">
        <f>K26*N26</f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179">
        <f>SUM(G11:G29)</f>
        <v>0</v>
      </c>
      <c r="H33" s="175">
        <f>SUM(H11:H29)</f>
        <v>0</v>
      </c>
      <c r="I33" s="176"/>
      <c r="J33" s="180"/>
      <c r="K33" s="179">
        <f>SUM(K11:K29)</f>
        <v>0</v>
      </c>
      <c r="L33" s="175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81"/>
      <c r="H34" s="182"/>
      <c r="I34" s="182"/>
      <c r="J34" s="182"/>
      <c r="K34" s="181"/>
      <c r="L34" s="182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0</v>
      </c>
      <c r="I36" s="19"/>
      <c r="J36" s="143" t="e">
        <f>H33/G33</f>
        <v>#DIV/0!</v>
      </c>
      <c r="K36" s="59"/>
      <c r="L36" s="60"/>
      <c r="M36" s="143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0</v>
      </c>
      <c r="I38" s="32"/>
      <c r="J38" s="144" t="e">
        <f>(H33+L33)/(G33+K33)</f>
        <v>#DIV/0!</v>
      </c>
      <c r="K38" s="69"/>
      <c r="L38" s="70"/>
      <c r="M38" s="144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8" max="8" width="13.140625" style="0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76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108"/>
      <c r="D5" s="108"/>
      <c r="E5" s="108"/>
      <c r="F5" s="108"/>
      <c r="G5" s="3"/>
    </row>
    <row r="6" spans="1:14" ht="15.75">
      <c r="A6" s="349"/>
      <c r="B6" s="350"/>
      <c r="C6" s="350"/>
      <c r="D6" s="350"/>
      <c r="E6" s="350"/>
      <c r="F6" s="350"/>
      <c r="G6" s="351"/>
      <c r="H6" s="147" t="s">
        <v>1</v>
      </c>
      <c r="I6" s="148"/>
      <c r="J6" s="352"/>
      <c r="K6" s="146"/>
      <c r="L6" s="147" t="s">
        <v>2</v>
      </c>
      <c r="M6" s="189"/>
      <c r="N6" s="149"/>
    </row>
    <row r="7" spans="1:14" ht="15.75">
      <c r="A7" s="353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50" t="s">
        <v>9</v>
      </c>
      <c r="L7" s="73" t="s">
        <v>10</v>
      </c>
      <c r="M7" s="151" t="s">
        <v>11</v>
      </c>
      <c r="N7" s="346" t="s">
        <v>10</v>
      </c>
    </row>
    <row r="8" spans="1:14" ht="15.75">
      <c r="A8" s="353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50" t="s">
        <v>17</v>
      </c>
      <c r="L8" s="145" t="s">
        <v>18</v>
      </c>
      <c r="M8" s="190" t="s">
        <v>17</v>
      </c>
      <c r="N8" s="346" t="s">
        <v>17</v>
      </c>
    </row>
    <row r="9" spans="1:17" ht="15.75">
      <c r="A9" s="163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3"/>
      <c r="L9" s="74" t="s">
        <v>20</v>
      </c>
      <c r="M9" s="154" t="s">
        <v>18</v>
      </c>
      <c r="N9" s="347" t="s">
        <v>18</v>
      </c>
      <c r="P9" s="21" t="s">
        <v>21</v>
      </c>
      <c r="Q9" s="21" t="s">
        <v>22</v>
      </c>
    </row>
    <row r="10" spans="1:14" ht="3.75" customHeight="1">
      <c r="A10" s="155"/>
      <c r="B10" s="23"/>
      <c r="C10" s="23"/>
      <c r="D10" s="23"/>
      <c r="E10" s="23"/>
      <c r="F10" s="23"/>
      <c r="G10" s="22"/>
      <c r="H10" s="217"/>
      <c r="I10" s="23"/>
      <c r="J10" s="23"/>
      <c r="K10" s="155"/>
      <c r="L10" s="23"/>
      <c r="M10" s="156"/>
      <c r="N10" s="172"/>
    </row>
    <row r="11" spans="1:17" ht="13.5" thickBot="1">
      <c r="A11" s="380">
        <v>40281</v>
      </c>
      <c r="B11" s="381" t="s">
        <v>77</v>
      </c>
      <c r="C11" s="308"/>
      <c r="D11" s="308"/>
      <c r="E11" s="308">
        <v>3</v>
      </c>
      <c r="F11" s="382" t="s">
        <v>78</v>
      </c>
      <c r="G11" s="383">
        <v>18653</v>
      </c>
      <c r="H11" s="311">
        <v>307062.34</v>
      </c>
      <c r="I11" s="312">
        <v>6.78</v>
      </c>
      <c r="J11" s="312">
        <v>16.46</v>
      </c>
      <c r="K11" s="384"/>
      <c r="L11" s="315"/>
      <c r="M11" s="317"/>
      <c r="N11" s="385"/>
      <c r="P11" s="31">
        <f aca="true" t="shared" si="0" ref="P11:P74">G11*J11</f>
        <v>307028.38</v>
      </c>
      <c r="Q11" s="31">
        <f aca="true" t="shared" si="1" ref="Q11:Q74">K11*N11</f>
        <v>0</v>
      </c>
    </row>
    <row r="12" spans="1:17" ht="12.75">
      <c r="A12" s="355">
        <v>40337</v>
      </c>
      <c r="B12" s="378" t="s">
        <v>104</v>
      </c>
      <c r="C12" s="93"/>
      <c r="D12" s="93"/>
      <c r="E12" s="93">
        <v>4</v>
      </c>
      <c r="F12" s="138" t="s">
        <v>105</v>
      </c>
      <c r="G12" s="134">
        <v>17956</v>
      </c>
      <c r="H12" s="106">
        <v>163092.62</v>
      </c>
      <c r="I12" s="90">
        <v>7.09</v>
      </c>
      <c r="J12" s="90">
        <v>9.08</v>
      </c>
      <c r="K12" s="157"/>
      <c r="L12" s="87"/>
      <c r="M12" s="158"/>
      <c r="N12" s="364"/>
      <c r="P12" s="31">
        <f t="shared" si="0"/>
        <v>163040.48</v>
      </c>
      <c r="Q12" s="31">
        <f t="shared" si="1"/>
        <v>0</v>
      </c>
    </row>
    <row r="13" spans="1:17" ht="13.5" thickBot="1">
      <c r="A13" s="403">
        <v>40337</v>
      </c>
      <c r="B13" s="386" t="s">
        <v>106</v>
      </c>
      <c r="C13" s="290"/>
      <c r="D13" s="290"/>
      <c r="E13" s="290">
        <v>4</v>
      </c>
      <c r="F13" s="291" t="s">
        <v>105</v>
      </c>
      <c r="G13" s="292">
        <v>17956</v>
      </c>
      <c r="H13" s="293">
        <v>163092.62</v>
      </c>
      <c r="I13" s="294">
        <v>7.09</v>
      </c>
      <c r="J13" s="294">
        <v>9.08</v>
      </c>
      <c r="K13" s="295"/>
      <c r="L13" s="296"/>
      <c r="M13" s="297"/>
      <c r="N13" s="404"/>
      <c r="P13" s="31">
        <f t="shared" si="0"/>
        <v>163040.48</v>
      </c>
      <c r="Q13" s="31">
        <f t="shared" si="1"/>
        <v>0</v>
      </c>
    </row>
    <row r="14" spans="1:17" ht="13.5" thickBot="1">
      <c r="A14" s="415">
        <v>40401</v>
      </c>
      <c r="B14" s="393" t="s">
        <v>131</v>
      </c>
      <c r="C14" s="321"/>
      <c r="D14" s="321"/>
      <c r="E14" s="321">
        <v>2</v>
      </c>
      <c r="F14" s="322" t="s">
        <v>132</v>
      </c>
      <c r="G14" s="341"/>
      <c r="H14" s="328"/>
      <c r="I14" s="325"/>
      <c r="J14" s="325"/>
      <c r="K14" s="341">
        <v>9161</v>
      </c>
      <c r="L14" s="328">
        <v>40152.31</v>
      </c>
      <c r="M14" s="326">
        <v>4.04</v>
      </c>
      <c r="N14" s="416">
        <v>4.38</v>
      </c>
      <c r="P14" s="31">
        <f t="shared" si="0"/>
        <v>0</v>
      </c>
      <c r="Q14" s="31">
        <f t="shared" si="1"/>
        <v>40125.18</v>
      </c>
    </row>
    <row r="15" spans="1:17" ht="12.75">
      <c r="A15" s="355"/>
      <c r="B15" s="92"/>
      <c r="C15" s="93"/>
      <c r="D15" s="93"/>
      <c r="E15" s="93"/>
      <c r="F15" s="93"/>
      <c r="G15" s="134"/>
      <c r="H15" s="106"/>
      <c r="I15" s="90"/>
      <c r="J15" s="90"/>
      <c r="K15" s="162"/>
      <c r="L15" s="87"/>
      <c r="M15" s="191"/>
      <c r="N15" s="364"/>
      <c r="P15" s="31">
        <f t="shared" si="0"/>
        <v>0</v>
      </c>
      <c r="Q15" s="31">
        <f t="shared" si="1"/>
        <v>0</v>
      </c>
    </row>
    <row r="16" spans="1:17" ht="12.75">
      <c r="A16" s="355"/>
      <c r="B16" s="92"/>
      <c r="C16" s="93"/>
      <c r="D16" s="93"/>
      <c r="E16" s="93"/>
      <c r="F16" s="93"/>
      <c r="G16" s="134"/>
      <c r="H16" s="106"/>
      <c r="I16" s="90"/>
      <c r="J16" s="90"/>
      <c r="K16" s="162"/>
      <c r="L16" s="132"/>
      <c r="M16" s="158"/>
      <c r="N16" s="364"/>
      <c r="P16" s="31">
        <f t="shared" si="0"/>
        <v>0</v>
      </c>
      <c r="Q16" s="31">
        <f t="shared" si="1"/>
        <v>0</v>
      </c>
    </row>
    <row r="17" spans="1:17" ht="12.75">
      <c r="A17" s="354"/>
      <c r="B17" s="226"/>
      <c r="C17" s="227"/>
      <c r="D17" s="227"/>
      <c r="E17" s="227"/>
      <c r="F17" s="227"/>
      <c r="G17" s="235"/>
      <c r="H17" s="244"/>
      <c r="I17" s="240"/>
      <c r="J17" s="280"/>
      <c r="K17" s="257"/>
      <c r="L17" s="230"/>
      <c r="M17" s="250"/>
      <c r="N17" s="365"/>
      <c r="P17" s="31">
        <f t="shared" si="0"/>
        <v>0</v>
      </c>
      <c r="Q17" s="31">
        <f t="shared" si="1"/>
        <v>0</v>
      </c>
    </row>
    <row r="18" spans="1:17" ht="12.75">
      <c r="A18" s="354"/>
      <c r="B18" s="226"/>
      <c r="C18" s="227"/>
      <c r="D18" s="227"/>
      <c r="E18" s="227"/>
      <c r="F18" s="237"/>
      <c r="G18" s="235"/>
      <c r="H18" s="244"/>
      <c r="I18" s="280"/>
      <c r="J18" s="240"/>
      <c r="K18" s="257"/>
      <c r="L18" s="230"/>
      <c r="M18" s="250"/>
      <c r="N18" s="365"/>
      <c r="P18" s="31">
        <f t="shared" si="0"/>
        <v>0</v>
      </c>
      <c r="Q18" s="31">
        <f t="shared" si="1"/>
        <v>0</v>
      </c>
    </row>
    <row r="19" spans="1:17" ht="12.75">
      <c r="A19" s="354"/>
      <c r="B19" s="248"/>
      <c r="C19" s="227"/>
      <c r="D19" s="227"/>
      <c r="E19" s="227"/>
      <c r="F19" s="258"/>
      <c r="G19" s="235"/>
      <c r="H19" s="244"/>
      <c r="I19" s="280"/>
      <c r="J19" s="231"/>
      <c r="K19" s="245"/>
      <c r="L19" s="244"/>
      <c r="M19" s="246"/>
      <c r="N19" s="348"/>
      <c r="P19" s="31">
        <f t="shared" si="0"/>
        <v>0</v>
      </c>
      <c r="Q19" s="31">
        <f t="shared" si="1"/>
        <v>0</v>
      </c>
    </row>
    <row r="20" spans="1:17" ht="12.75">
      <c r="A20" s="354"/>
      <c r="B20" s="344"/>
      <c r="C20" s="227"/>
      <c r="D20" s="227"/>
      <c r="E20" s="227"/>
      <c r="F20" s="345"/>
      <c r="G20" s="229"/>
      <c r="H20" s="230"/>
      <c r="I20" s="231"/>
      <c r="J20" s="231"/>
      <c r="K20" s="245"/>
      <c r="L20" s="244"/>
      <c r="M20" s="246"/>
      <c r="N20" s="348"/>
      <c r="P20" s="31">
        <f t="shared" si="0"/>
        <v>0</v>
      </c>
      <c r="Q20" s="31">
        <f t="shared" si="1"/>
        <v>0</v>
      </c>
    </row>
    <row r="21" spans="1:17" ht="12.75">
      <c r="A21" s="355"/>
      <c r="B21" s="186"/>
      <c r="C21" s="93"/>
      <c r="D21" s="93"/>
      <c r="E21" s="93"/>
      <c r="F21" s="93"/>
      <c r="G21" s="133"/>
      <c r="H21" s="132"/>
      <c r="I21" s="135"/>
      <c r="J21" s="135"/>
      <c r="K21" s="161"/>
      <c r="L21" s="106"/>
      <c r="M21" s="160"/>
      <c r="N21" s="363"/>
      <c r="P21" s="31">
        <f>G21*J21</f>
        <v>0</v>
      </c>
      <c r="Q21" s="31">
        <f>K21*N21</f>
        <v>0</v>
      </c>
    </row>
    <row r="22" spans="1:17" ht="12.75">
      <c r="A22" s="355"/>
      <c r="B22" s="92"/>
      <c r="C22" s="93"/>
      <c r="D22" s="93"/>
      <c r="E22" s="93"/>
      <c r="F22" s="93"/>
      <c r="G22" s="134"/>
      <c r="H22" s="106"/>
      <c r="I22" s="90"/>
      <c r="J22" s="90"/>
      <c r="K22" s="162"/>
      <c r="L22" s="132"/>
      <c r="M22" s="158"/>
      <c r="N22" s="364"/>
      <c r="P22" s="31">
        <f>G22*J22</f>
        <v>0</v>
      </c>
      <c r="Q22" s="31">
        <f>K22*N22</f>
        <v>0</v>
      </c>
    </row>
    <row r="23" spans="1:17" ht="12.75">
      <c r="A23" s="355"/>
      <c r="B23" s="92"/>
      <c r="C23" s="93"/>
      <c r="D23" s="93"/>
      <c r="E23" s="93"/>
      <c r="F23" s="142"/>
      <c r="G23" s="133"/>
      <c r="H23" s="132"/>
      <c r="I23" s="87"/>
      <c r="J23" s="135"/>
      <c r="K23" s="161"/>
      <c r="L23" s="106"/>
      <c r="M23" s="160"/>
      <c r="N23" s="363"/>
      <c r="P23" s="31">
        <f t="shared" si="0"/>
        <v>0</v>
      </c>
      <c r="Q23" s="31">
        <f t="shared" si="1"/>
        <v>0</v>
      </c>
    </row>
    <row r="24" spans="1:17" ht="12.75">
      <c r="A24" s="355"/>
      <c r="B24" s="92"/>
      <c r="C24" s="93"/>
      <c r="D24" s="93"/>
      <c r="E24" s="93"/>
      <c r="F24" s="188"/>
      <c r="G24" s="134"/>
      <c r="H24" s="106"/>
      <c r="I24" s="90"/>
      <c r="J24" s="90"/>
      <c r="K24" s="162"/>
      <c r="L24" s="132"/>
      <c r="M24" s="158"/>
      <c r="N24" s="363"/>
      <c r="P24" s="31">
        <f t="shared" si="0"/>
        <v>0</v>
      </c>
      <c r="Q24" s="31">
        <f t="shared" si="1"/>
        <v>0</v>
      </c>
    </row>
    <row r="25" spans="1:17" ht="12.75">
      <c r="A25" s="355"/>
      <c r="B25" s="92"/>
      <c r="C25" s="93"/>
      <c r="D25" s="93"/>
      <c r="E25" s="93"/>
      <c r="F25" s="184"/>
      <c r="G25" s="134"/>
      <c r="H25" s="106"/>
      <c r="I25" s="90"/>
      <c r="J25" s="90"/>
      <c r="K25" s="161"/>
      <c r="L25" s="106"/>
      <c r="M25" s="160"/>
      <c r="N25" s="365"/>
      <c r="P25" s="31">
        <f t="shared" si="0"/>
        <v>0</v>
      </c>
      <c r="Q25" s="31">
        <f t="shared" si="1"/>
        <v>0</v>
      </c>
    </row>
    <row r="26" spans="1:17" ht="12.75">
      <c r="A26" s="355"/>
      <c r="B26" s="92"/>
      <c r="C26" s="93"/>
      <c r="D26" s="93"/>
      <c r="E26" s="93"/>
      <c r="F26" s="184"/>
      <c r="G26" s="133"/>
      <c r="H26" s="132"/>
      <c r="I26" s="87"/>
      <c r="J26" s="87"/>
      <c r="K26" s="161"/>
      <c r="L26" s="106"/>
      <c r="M26" s="160"/>
      <c r="N26" s="363"/>
      <c r="P26" s="31">
        <f t="shared" si="0"/>
        <v>0</v>
      </c>
      <c r="Q26" s="31">
        <f t="shared" si="1"/>
        <v>0</v>
      </c>
    </row>
    <row r="27" spans="1:17" ht="12.75">
      <c r="A27" s="354"/>
      <c r="B27" s="248"/>
      <c r="C27" s="227"/>
      <c r="D27" s="227"/>
      <c r="E27" s="227"/>
      <c r="F27" s="249"/>
      <c r="G27" s="235"/>
      <c r="H27" s="244"/>
      <c r="I27" s="240"/>
      <c r="J27" s="240"/>
      <c r="K27" s="257"/>
      <c r="L27" s="230"/>
      <c r="M27" s="250"/>
      <c r="N27" s="365"/>
      <c r="P27" s="31">
        <f t="shared" si="0"/>
        <v>0</v>
      </c>
      <c r="Q27" s="31">
        <f t="shared" si="1"/>
        <v>0</v>
      </c>
    </row>
    <row r="28" spans="1:17" ht="12.75">
      <c r="A28" s="355"/>
      <c r="B28" s="186"/>
      <c r="C28" s="93"/>
      <c r="D28" s="93"/>
      <c r="E28" s="93"/>
      <c r="F28" s="184"/>
      <c r="G28" s="134"/>
      <c r="H28" s="106"/>
      <c r="I28" s="90"/>
      <c r="J28" s="90"/>
      <c r="K28" s="162"/>
      <c r="L28" s="132"/>
      <c r="M28" s="160"/>
      <c r="N28" s="363"/>
      <c r="P28" s="31">
        <f t="shared" si="0"/>
        <v>0</v>
      </c>
      <c r="Q28" s="31">
        <f t="shared" si="1"/>
        <v>0</v>
      </c>
    </row>
    <row r="29" spans="1:17" ht="12.75">
      <c r="A29" s="355"/>
      <c r="B29" s="186"/>
      <c r="C29" s="93"/>
      <c r="D29" s="93"/>
      <c r="E29" s="93"/>
      <c r="F29" s="188"/>
      <c r="G29" s="134"/>
      <c r="H29" s="106"/>
      <c r="I29" s="90"/>
      <c r="J29" s="90"/>
      <c r="K29" s="162"/>
      <c r="L29" s="132"/>
      <c r="M29" s="160"/>
      <c r="N29" s="363"/>
      <c r="P29" s="31">
        <f t="shared" si="0"/>
        <v>0</v>
      </c>
      <c r="Q29" s="31">
        <f t="shared" si="1"/>
        <v>0</v>
      </c>
    </row>
    <row r="30" spans="1:17" ht="12.75">
      <c r="A30" s="354"/>
      <c r="B30" s="248"/>
      <c r="C30" s="227"/>
      <c r="D30" s="227"/>
      <c r="E30" s="227"/>
      <c r="F30" s="249"/>
      <c r="G30" s="229"/>
      <c r="H30" s="230"/>
      <c r="I30" s="231"/>
      <c r="J30" s="231"/>
      <c r="K30" s="245"/>
      <c r="L30" s="244"/>
      <c r="M30" s="250"/>
      <c r="N30" s="365"/>
      <c r="P30" s="31">
        <f t="shared" si="0"/>
        <v>0</v>
      </c>
      <c r="Q30" s="31">
        <f t="shared" si="1"/>
        <v>0</v>
      </c>
    </row>
    <row r="31" spans="1:17" ht="12.75">
      <c r="A31" s="354"/>
      <c r="B31" s="248"/>
      <c r="C31" s="227"/>
      <c r="D31" s="227"/>
      <c r="E31" s="227"/>
      <c r="F31" s="249"/>
      <c r="G31" s="229"/>
      <c r="H31" s="230"/>
      <c r="I31" s="231"/>
      <c r="J31" s="231"/>
      <c r="K31" s="245"/>
      <c r="L31" s="244"/>
      <c r="M31" s="250"/>
      <c r="N31" s="365"/>
      <c r="P31" s="31">
        <f t="shared" si="0"/>
        <v>0</v>
      </c>
      <c r="Q31" s="31">
        <f t="shared" si="1"/>
        <v>0</v>
      </c>
    </row>
    <row r="32" spans="1:17" ht="12.75">
      <c r="A32" s="355"/>
      <c r="B32" s="186"/>
      <c r="C32" s="93"/>
      <c r="D32" s="93"/>
      <c r="E32" s="93"/>
      <c r="F32" s="188"/>
      <c r="G32" s="134"/>
      <c r="H32" s="106"/>
      <c r="I32" s="90"/>
      <c r="J32" s="90"/>
      <c r="K32" s="162"/>
      <c r="L32" s="132"/>
      <c r="M32" s="160"/>
      <c r="N32" s="363"/>
      <c r="P32" s="31">
        <f t="shared" si="0"/>
        <v>0</v>
      </c>
      <c r="Q32" s="31">
        <f t="shared" si="1"/>
        <v>0</v>
      </c>
    </row>
    <row r="33" spans="1:17" ht="12.75">
      <c r="A33" s="355"/>
      <c r="B33" s="186"/>
      <c r="C33" s="93"/>
      <c r="D33" s="93"/>
      <c r="E33" s="93"/>
      <c r="F33" s="184"/>
      <c r="G33" s="134"/>
      <c r="H33" s="106"/>
      <c r="I33" s="90"/>
      <c r="J33" s="90"/>
      <c r="K33" s="162"/>
      <c r="L33" s="132"/>
      <c r="M33" s="160"/>
      <c r="N33" s="363"/>
      <c r="P33" s="31">
        <f t="shared" si="0"/>
        <v>0</v>
      </c>
      <c r="Q33" s="31">
        <f t="shared" si="1"/>
        <v>0</v>
      </c>
    </row>
    <row r="34" spans="1:17" ht="12.75">
      <c r="A34" s="355"/>
      <c r="B34" s="186"/>
      <c r="C34" s="93"/>
      <c r="D34" s="93"/>
      <c r="E34" s="93"/>
      <c r="F34" s="183"/>
      <c r="G34" s="134"/>
      <c r="H34" s="207"/>
      <c r="I34" s="90"/>
      <c r="J34" s="90"/>
      <c r="K34" s="162"/>
      <c r="L34" s="132"/>
      <c r="M34" s="160"/>
      <c r="N34" s="363"/>
      <c r="P34" s="31">
        <f t="shared" si="0"/>
        <v>0</v>
      </c>
      <c r="Q34" s="31">
        <f t="shared" si="1"/>
        <v>0</v>
      </c>
    </row>
    <row r="35" spans="1:17" ht="12.75">
      <c r="A35" s="356"/>
      <c r="B35" s="187"/>
      <c r="C35" s="88"/>
      <c r="D35" s="98"/>
      <c r="E35" s="88"/>
      <c r="F35" s="223"/>
      <c r="G35" s="133"/>
      <c r="H35" s="209"/>
      <c r="I35" s="90"/>
      <c r="J35" s="90"/>
      <c r="K35" s="162"/>
      <c r="L35" s="132"/>
      <c r="M35" s="160"/>
      <c r="N35" s="363"/>
      <c r="P35" s="31">
        <f t="shared" si="0"/>
        <v>0</v>
      </c>
      <c r="Q35" s="31">
        <f t="shared" si="1"/>
        <v>0</v>
      </c>
    </row>
    <row r="36" spans="1:17" ht="12.75">
      <c r="A36" s="357"/>
      <c r="B36" s="253"/>
      <c r="C36" s="241"/>
      <c r="D36" s="242"/>
      <c r="E36" s="241"/>
      <c r="F36" s="254"/>
      <c r="G36" s="235"/>
      <c r="H36" s="238"/>
      <c r="I36" s="231"/>
      <c r="J36" s="231"/>
      <c r="K36" s="245"/>
      <c r="L36" s="244"/>
      <c r="M36" s="250"/>
      <c r="N36" s="365"/>
      <c r="P36" s="31">
        <f t="shared" si="0"/>
        <v>0</v>
      </c>
      <c r="Q36" s="31">
        <f t="shared" si="1"/>
        <v>0</v>
      </c>
    </row>
    <row r="37" spans="1:17" ht="12.75">
      <c r="A37" s="356"/>
      <c r="B37" s="187"/>
      <c r="C37" s="88"/>
      <c r="D37" s="98"/>
      <c r="E37" s="88"/>
      <c r="F37" s="185"/>
      <c r="G37" s="133"/>
      <c r="H37" s="209"/>
      <c r="I37" s="90"/>
      <c r="J37" s="90"/>
      <c r="K37" s="162"/>
      <c r="L37" s="132"/>
      <c r="M37" s="160"/>
      <c r="N37" s="363"/>
      <c r="P37" s="31">
        <f t="shared" si="0"/>
        <v>0</v>
      </c>
      <c r="Q37" s="31">
        <f t="shared" si="1"/>
        <v>0</v>
      </c>
    </row>
    <row r="38" spans="1:17" ht="12.75">
      <c r="A38" s="356"/>
      <c r="B38" s="187"/>
      <c r="C38" s="88"/>
      <c r="D38" s="98"/>
      <c r="E38" s="88"/>
      <c r="F38" s="185"/>
      <c r="G38" s="133"/>
      <c r="H38" s="209"/>
      <c r="I38" s="90"/>
      <c r="J38" s="90"/>
      <c r="K38" s="162"/>
      <c r="L38" s="132"/>
      <c r="M38" s="160"/>
      <c r="N38" s="363"/>
      <c r="P38" s="31">
        <f t="shared" si="0"/>
        <v>0</v>
      </c>
      <c r="Q38" s="31">
        <f t="shared" si="1"/>
        <v>0</v>
      </c>
    </row>
    <row r="39" spans="1:17" ht="12.75">
      <c r="A39" s="356"/>
      <c r="B39" s="87"/>
      <c r="C39" s="88"/>
      <c r="D39" s="98"/>
      <c r="E39" s="88"/>
      <c r="F39" s="185"/>
      <c r="G39" s="133"/>
      <c r="H39" s="209"/>
      <c r="I39" s="90"/>
      <c r="J39" s="90"/>
      <c r="K39" s="162"/>
      <c r="L39" s="132"/>
      <c r="M39" s="160"/>
      <c r="N39" s="363"/>
      <c r="P39" s="31">
        <f t="shared" si="0"/>
        <v>0</v>
      </c>
      <c r="Q39" s="31">
        <f t="shared" si="1"/>
        <v>0</v>
      </c>
    </row>
    <row r="40" spans="1:17" ht="12.75">
      <c r="A40" s="356"/>
      <c r="B40" s="87"/>
      <c r="C40" s="88"/>
      <c r="D40" s="98"/>
      <c r="E40" s="88"/>
      <c r="F40" s="185"/>
      <c r="G40" s="133"/>
      <c r="H40" s="209"/>
      <c r="I40" s="90"/>
      <c r="J40" s="90"/>
      <c r="K40" s="157"/>
      <c r="L40" s="132"/>
      <c r="M40" s="160"/>
      <c r="N40" s="363"/>
      <c r="P40" s="31">
        <f t="shared" si="0"/>
        <v>0</v>
      </c>
      <c r="Q40" s="31">
        <f t="shared" si="1"/>
        <v>0</v>
      </c>
    </row>
    <row r="41" spans="1:17" ht="12.75">
      <c r="A41" s="356"/>
      <c r="B41" s="87"/>
      <c r="C41" s="88"/>
      <c r="D41" s="98"/>
      <c r="E41" s="88"/>
      <c r="F41" s="224"/>
      <c r="G41" s="133"/>
      <c r="H41" s="209"/>
      <c r="I41" s="90"/>
      <c r="J41" s="90"/>
      <c r="K41" s="157"/>
      <c r="L41" s="132"/>
      <c r="M41" s="160"/>
      <c r="N41" s="363"/>
      <c r="P41" s="31">
        <f t="shared" si="0"/>
        <v>0</v>
      </c>
      <c r="Q41" s="31">
        <f t="shared" si="1"/>
        <v>0</v>
      </c>
    </row>
    <row r="42" spans="1:17" ht="12.75">
      <c r="A42" s="356"/>
      <c r="B42" s="87"/>
      <c r="C42" s="88"/>
      <c r="D42" s="98"/>
      <c r="E42" s="88"/>
      <c r="F42" s="185"/>
      <c r="G42" s="133"/>
      <c r="H42" s="209"/>
      <c r="I42" s="90"/>
      <c r="J42" s="90"/>
      <c r="K42" s="157"/>
      <c r="L42" s="132"/>
      <c r="M42" s="160"/>
      <c r="N42" s="363"/>
      <c r="P42" s="31">
        <f t="shared" si="0"/>
        <v>0</v>
      </c>
      <c r="Q42" s="31">
        <f t="shared" si="1"/>
        <v>0</v>
      </c>
    </row>
    <row r="43" spans="1:17" ht="12.75">
      <c r="A43" s="357"/>
      <c r="B43" s="240"/>
      <c r="C43" s="241"/>
      <c r="D43" s="242"/>
      <c r="E43" s="241"/>
      <c r="F43" s="254"/>
      <c r="G43" s="235"/>
      <c r="H43" s="238"/>
      <c r="I43" s="231"/>
      <c r="J43" s="231"/>
      <c r="K43" s="255"/>
      <c r="L43" s="244"/>
      <c r="M43" s="250"/>
      <c r="N43" s="365"/>
      <c r="P43" s="31">
        <f t="shared" si="0"/>
        <v>0</v>
      </c>
      <c r="Q43" s="31">
        <f t="shared" si="1"/>
        <v>0</v>
      </c>
    </row>
    <row r="44" spans="1:17" ht="12.75">
      <c r="A44" s="356"/>
      <c r="B44" s="87"/>
      <c r="C44" s="88"/>
      <c r="D44" s="98"/>
      <c r="E44" s="88"/>
      <c r="F44" s="185"/>
      <c r="G44" s="133"/>
      <c r="H44" s="209"/>
      <c r="I44" s="90"/>
      <c r="J44" s="90"/>
      <c r="K44" s="157"/>
      <c r="L44" s="132"/>
      <c r="M44" s="160"/>
      <c r="N44" s="363"/>
      <c r="P44" s="31">
        <f t="shared" si="0"/>
        <v>0</v>
      </c>
      <c r="Q44" s="31">
        <f t="shared" si="1"/>
        <v>0</v>
      </c>
    </row>
    <row r="45" spans="1:17" ht="12.75">
      <c r="A45" s="356"/>
      <c r="B45" s="87"/>
      <c r="C45" s="88"/>
      <c r="D45" s="98"/>
      <c r="E45" s="88"/>
      <c r="F45" s="185"/>
      <c r="G45" s="89"/>
      <c r="H45" s="209"/>
      <c r="I45" s="90"/>
      <c r="J45" s="90"/>
      <c r="K45" s="157"/>
      <c r="L45" s="132"/>
      <c r="M45" s="160"/>
      <c r="N45" s="363"/>
      <c r="P45" s="31">
        <f t="shared" si="0"/>
        <v>0</v>
      </c>
      <c r="Q45" s="31">
        <f t="shared" si="1"/>
        <v>0</v>
      </c>
    </row>
    <row r="46" spans="1:17" ht="12.75">
      <c r="A46" s="356"/>
      <c r="B46" s="87"/>
      <c r="C46" s="88"/>
      <c r="D46" s="98"/>
      <c r="E46" s="88"/>
      <c r="F46" s="185"/>
      <c r="G46" s="89"/>
      <c r="H46" s="209"/>
      <c r="I46" s="90"/>
      <c r="J46" s="90"/>
      <c r="K46" s="157"/>
      <c r="L46" s="132"/>
      <c r="M46" s="160"/>
      <c r="N46" s="363"/>
      <c r="P46" s="31">
        <f t="shared" si="0"/>
        <v>0</v>
      </c>
      <c r="Q46" s="31">
        <f t="shared" si="1"/>
        <v>0</v>
      </c>
    </row>
    <row r="47" spans="1:17" ht="12.75">
      <c r="A47" s="356"/>
      <c r="B47" s="87"/>
      <c r="C47" s="88"/>
      <c r="D47" s="98"/>
      <c r="E47" s="88"/>
      <c r="F47" s="185"/>
      <c r="G47" s="89"/>
      <c r="H47" s="209"/>
      <c r="I47" s="90"/>
      <c r="J47" s="90"/>
      <c r="K47" s="157"/>
      <c r="L47" s="87"/>
      <c r="M47" s="158"/>
      <c r="N47" s="364"/>
      <c r="P47" s="31">
        <f t="shared" si="0"/>
        <v>0</v>
      </c>
      <c r="Q47" s="31">
        <f t="shared" si="1"/>
        <v>0</v>
      </c>
    </row>
    <row r="48" spans="1:17" ht="12.75">
      <c r="A48" s="356"/>
      <c r="B48" s="87"/>
      <c r="C48" s="88"/>
      <c r="D48" s="98"/>
      <c r="E48" s="88"/>
      <c r="F48" s="185"/>
      <c r="G48" s="89"/>
      <c r="H48" s="209"/>
      <c r="I48" s="90"/>
      <c r="J48" s="90"/>
      <c r="K48" s="157"/>
      <c r="L48" s="87"/>
      <c r="M48" s="158"/>
      <c r="N48" s="364"/>
      <c r="P48" s="31">
        <f t="shared" si="0"/>
        <v>0</v>
      </c>
      <c r="Q48" s="31">
        <f t="shared" si="1"/>
        <v>0</v>
      </c>
    </row>
    <row r="49" spans="1:17" ht="12.75">
      <c r="A49" s="356"/>
      <c r="B49" s="87"/>
      <c r="C49" s="88"/>
      <c r="D49" s="98"/>
      <c r="E49" s="88"/>
      <c r="F49" s="136"/>
      <c r="G49" s="89"/>
      <c r="H49" s="87"/>
      <c r="I49" s="90"/>
      <c r="J49" s="90"/>
      <c r="K49" s="157"/>
      <c r="L49" s="87"/>
      <c r="M49" s="158"/>
      <c r="N49" s="364"/>
      <c r="P49" s="31">
        <f t="shared" si="0"/>
        <v>0</v>
      </c>
      <c r="Q49" s="31">
        <f t="shared" si="1"/>
        <v>0</v>
      </c>
    </row>
    <row r="50" spans="1:17" ht="12.75">
      <c r="A50" s="357"/>
      <c r="B50" s="240"/>
      <c r="C50" s="241"/>
      <c r="D50" s="242"/>
      <c r="E50" s="241"/>
      <c r="F50" s="241"/>
      <c r="G50" s="256"/>
      <c r="H50" s="240"/>
      <c r="I50" s="231"/>
      <c r="J50" s="231"/>
      <c r="K50" s="255"/>
      <c r="L50" s="240"/>
      <c r="M50" s="246"/>
      <c r="N50" s="348"/>
      <c r="P50" s="31">
        <f t="shared" si="0"/>
        <v>0</v>
      </c>
      <c r="Q50" s="31">
        <f t="shared" si="1"/>
        <v>0</v>
      </c>
    </row>
    <row r="51" spans="1:17" ht="12.75">
      <c r="A51" s="356"/>
      <c r="B51" s="87"/>
      <c r="C51" s="88"/>
      <c r="D51" s="98"/>
      <c r="E51" s="88"/>
      <c r="F51" s="88"/>
      <c r="G51" s="89"/>
      <c r="H51" s="87"/>
      <c r="I51" s="90"/>
      <c r="J51" s="90"/>
      <c r="K51" s="157"/>
      <c r="L51" s="87"/>
      <c r="M51" s="158"/>
      <c r="N51" s="364"/>
      <c r="P51" s="31">
        <f t="shared" si="0"/>
        <v>0</v>
      </c>
      <c r="Q51" s="31">
        <f t="shared" si="1"/>
        <v>0</v>
      </c>
    </row>
    <row r="52" spans="1:17" ht="12.75">
      <c r="A52" s="356"/>
      <c r="B52" s="87"/>
      <c r="C52" s="88"/>
      <c r="D52" s="98"/>
      <c r="E52" s="88"/>
      <c r="F52" s="88"/>
      <c r="G52" s="89"/>
      <c r="H52" s="87"/>
      <c r="I52" s="90"/>
      <c r="J52" s="90"/>
      <c r="K52" s="157"/>
      <c r="L52" s="87"/>
      <c r="M52" s="160"/>
      <c r="N52" s="363"/>
      <c r="P52" s="31">
        <f t="shared" si="0"/>
        <v>0</v>
      </c>
      <c r="Q52" s="31">
        <f t="shared" si="1"/>
        <v>0</v>
      </c>
    </row>
    <row r="53" spans="1:17" ht="12.75">
      <c r="A53" s="356"/>
      <c r="B53" s="87"/>
      <c r="C53" s="88"/>
      <c r="D53" s="98"/>
      <c r="E53" s="88"/>
      <c r="F53" s="88"/>
      <c r="G53" s="89"/>
      <c r="H53" s="87"/>
      <c r="I53" s="90"/>
      <c r="J53" s="90"/>
      <c r="K53" s="157"/>
      <c r="L53" s="87"/>
      <c r="M53" s="160"/>
      <c r="N53" s="363"/>
      <c r="P53" s="31">
        <f t="shared" si="0"/>
        <v>0</v>
      </c>
      <c r="Q53" s="31">
        <f t="shared" si="1"/>
        <v>0</v>
      </c>
    </row>
    <row r="54" spans="1:17" ht="12.75">
      <c r="A54" s="356"/>
      <c r="B54" s="87"/>
      <c r="C54" s="88"/>
      <c r="D54" s="98"/>
      <c r="E54" s="88"/>
      <c r="F54" s="88"/>
      <c r="G54" s="89"/>
      <c r="H54" s="87"/>
      <c r="I54" s="90"/>
      <c r="J54" s="90"/>
      <c r="K54" s="157"/>
      <c r="L54" s="87"/>
      <c r="M54" s="160"/>
      <c r="N54" s="363"/>
      <c r="P54" s="31">
        <f t="shared" si="0"/>
        <v>0</v>
      </c>
      <c r="Q54" s="31">
        <f t="shared" si="1"/>
        <v>0</v>
      </c>
    </row>
    <row r="55" spans="1:17" ht="12.75">
      <c r="A55" s="356"/>
      <c r="B55" s="87"/>
      <c r="C55" s="88"/>
      <c r="D55" s="98"/>
      <c r="E55" s="88"/>
      <c r="F55" s="88"/>
      <c r="G55" s="89"/>
      <c r="H55" s="87"/>
      <c r="I55" s="90"/>
      <c r="J55" s="90"/>
      <c r="K55" s="157"/>
      <c r="L55" s="87"/>
      <c r="M55" s="160"/>
      <c r="N55" s="363"/>
      <c r="P55" s="31">
        <f t="shared" si="0"/>
        <v>0</v>
      </c>
      <c r="Q55" s="31">
        <f t="shared" si="1"/>
        <v>0</v>
      </c>
    </row>
    <row r="56" spans="1:17" ht="12.75">
      <c r="A56" s="356"/>
      <c r="B56" s="87"/>
      <c r="C56" s="88"/>
      <c r="D56" s="98"/>
      <c r="E56" s="88"/>
      <c r="F56" s="88"/>
      <c r="G56" s="89"/>
      <c r="H56" s="87"/>
      <c r="I56" s="90"/>
      <c r="J56" s="90"/>
      <c r="K56" s="157"/>
      <c r="L56" s="87"/>
      <c r="M56" s="160"/>
      <c r="N56" s="363"/>
      <c r="P56" s="31">
        <f t="shared" si="0"/>
        <v>0</v>
      </c>
      <c r="Q56" s="31">
        <f t="shared" si="1"/>
        <v>0</v>
      </c>
    </row>
    <row r="57" spans="1:17" ht="12.75">
      <c r="A57" s="356"/>
      <c r="B57" s="87"/>
      <c r="C57" s="88"/>
      <c r="D57" s="88"/>
      <c r="E57" s="88"/>
      <c r="F57" s="88"/>
      <c r="G57" s="89"/>
      <c r="H57" s="87"/>
      <c r="I57" s="90"/>
      <c r="J57" s="90"/>
      <c r="K57" s="157"/>
      <c r="L57" s="87"/>
      <c r="M57" s="160"/>
      <c r="N57" s="363"/>
      <c r="P57" s="31">
        <f t="shared" si="0"/>
        <v>0</v>
      </c>
      <c r="Q57" s="31">
        <f t="shared" si="1"/>
        <v>0</v>
      </c>
    </row>
    <row r="58" spans="1:17" ht="12.75">
      <c r="A58" s="356"/>
      <c r="B58" s="87"/>
      <c r="C58" s="88"/>
      <c r="D58" s="88"/>
      <c r="E58" s="88"/>
      <c r="F58" s="88"/>
      <c r="G58" s="89"/>
      <c r="H58" s="87"/>
      <c r="I58" s="90"/>
      <c r="J58" s="90"/>
      <c r="K58" s="157"/>
      <c r="L58" s="87"/>
      <c r="M58" s="160"/>
      <c r="N58" s="363"/>
      <c r="P58" s="31">
        <f t="shared" si="0"/>
        <v>0</v>
      </c>
      <c r="Q58" s="31">
        <f t="shared" si="1"/>
        <v>0</v>
      </c>
    </row>
    <row r="59" spans="1:17" ht="12.75">
      <c r="A59" s="356"/>
      <c r="B59" s="87"/>
      <c r="C59" s="88"/>
      <c r="D59" s="88"/>
      <c r="E59" s="88"/>
      <c r="F59" s="88"/>
      <c r="G59" s="89"/>
      <c r="H59" s="87"/>
      <c r="I59" s="90"/>
      <c r="J59" s="90"/>
      <c r="K59" s="157"/>
      <c r="L59" s="87"/>
      <c r="M59" s="191"/>
      <c r="N59" s="364"/>
      <c r="P59" s="31">
        <f t="shared" si="0"/>
        <v>0</v>
      </c>
      <c r="Q59" s="31">
        <f t="shared" si="1"/>
        <v>0</v>
      </c>
    </row>
    <row r="60" spans="1:17" ht="12.75">
      <c r="A60" s="356"/>
      <c r="B60" s="87"/>
      <c r="C60" s="88"/>
      <c r="D60" s="98"/>
      <c r="E60" s="88"/>
      <c r="F60" s="88"/>
      <c r="G60" s="89"/>
      <c r="H60" s="87"/>
      <c r="I60" s="90"/>
      <c r="J60" s="90"/>
      <c r="K60" s="157"/>
      <c r="L60" s="87"/>
      <c r="M60" s="160"/>
      <c r="N60" s="363"/>
      <c r="P60" s="31">
        <f t="shared" si="0"/>
        <v>0</v>
      </c>
      <c r="Q60" s="31">
        <f t="shared" si="1"/>
        <v>0</v>
      </c>
    </row>
    <row r="61" spans="1:17" ht="12.75">
      <c r="A61" s="356"/>
      <c r="B61" s="87"/>
      <c r="C61" s="88"/>
      <c r="D61" s="87"/>
      <c r="E61" s="88"/>
      <c r="F61" s="88"/>
      <c r="G61" s="89"/>
      <c r="H61" s="87"/>
      <c r="I61" s="90"/>
      <c r="J61" s="90"/>
      <c r="K61" s="157"/>
      <c r="L61" s="87"/>
      <c r="M61" s="160"/>
      <c r="N61" s="363"/>
      <c r="P61" s="31">
        <f t="shared" si="0"/>
        <v>0</v>
      </c>
      <c r="Q61" s="31">
        <f t="shared" si="1"/>
        <v>0</v>
      </c>
    </row>
    <row r="62" spans="1:17" ht="12.75">
      <c r="A62" s="356"/>
      <c r="B62" s="87"/>
      <c r="C62" s="88"/>
      <c r="D62" s="88"/>
      <c r="E62" s="88"/>
      <c r="F62" s="88"/>
      <c r="G62" s="89"/>
      <c r="H62" s="87"/>
      <c r="I62" s="90"/>
      <c r="J62" s="90"/>
      <c r="K62" s="157"/>
      <c r="L62" s="87"/>
      <c r="M62" s="160"/>
      <c r="N62" s="363"/>
      <c r="P62" s="31">
        <f t="shared" si="0"/>
        <v>0</v>
      </c>
      <c r="Q62" s="31">
        <f t="shared" si="1"/>
        <v>0</v>
      </c>
    </row>
    <row r="63" spans="1:17" ht="12.75">
      <c r="A63" s="356"/>
      <c r="B63" s="87"/>
      <c r="C63" s="103"/>
      <c r="D63" s="87"/>
      <c r="E63" s="88"/>
      <c r="F63" s="88"/>
      <c r="G63" s="89"/>
      <c r="H63" s="87"/>
      <c r="I63" s="90"/>
      <c r="J63" s="90"/>
      <c r="K63" s="157"/>
      <c r="L63" s="87"/>
      <c r="M63" s="160"/>
      <c r="N63" s="363"/>
      <c r="P63" s="31">
        <f t="shared" si="0"/>
        <v>0</v>
      </c>
      <c r="Q63" s="31">
        <f t="shared" si="1"/>
        <v>0</v>
      </c>
    </row>
    <row r="64" spans="1:17" ht="12.75">
      <c r="A64" s="356"/>
      <c r="B64" s="87"/>
      <c r="C64" s="88"/>
      <c r="D64" s="88"/>
      <c r="E64" s="88"/>
      <c r="F64" s="88"/>
      <c r="G64" s="89"/>
      <c r="H64" s="87"/>
      <c r="I64" s="90"/>
      <c r="J64" s="90"/>
      <c r="K64" s="157"/>
      <c r="L64" s="87"/>
      <c r="M64" s="160"/>
      <c r="N64" s="363"/>
      <c r="P64" s="31">
        <f t="shared" si="0"/>
        <v>0</v>
      </c>
      <c r="Q64" s="31">
        <f t="shared" si="1"/>
        <v>0</v>
      </c>
    </row>
    <row r="65" spans="1:17" ht="12.75">
      <c r="A65" s="356"/>
      <c r="B65" s="87"/>
      <c r="C65" s="88"/>
      <c r="D65" s="87"/>
      <c r="E65" s="88"/>
      <c r="F65" s="88"/>
      <c r="G65" s="89"/>
      <c r="H65" s="87"/>
      <c r="I65" s="90"/>
      <c r="J65" s="90"/>
      <c r="K65" s="157"/>
      <c r="L65" s="87"/>
      <c r="M65" s="160"/>
      <c r="N65" s="363"/>
      <c r="P65" s="31">
        <f t="shared" si="0"/>
        <v>0</v>
      </c>
      <c r="Q65" s="31">
        <f t="shared" si="1"/>
        <v>0</v>
      </c>
    </row>
    <row r="66" spans="1:17" ht="12.75">
      <c r="A66" s="356"/>
      <c r="B66" s="87"/>
      <c r="C66" s="88"/>
      <c r="D66" s="87"/>
      <c r="E66" s="88"/>
      <c r="F66" s="88"/>
      <c r="G66" s="89"/>
      <c r="H66" s="87"/>
      <c r="I66" s="90"/>
      <c r="J66" s="90"/>
      <c r="K66" s="157"/>
      <c r="L66" s="87"/>
      <c r="M66" s="160"/>
      <c r="N66" s="363"/>
      <c r="P66" s="31">
        <f t="shared" si="0"/>
        <v>0</v>
      </c>
      <c r="Q66" s="31">
        <f t="shared" si="1"/>
        <v>0</v>
      </c>
    </row>
    <row r="67" spans="1:17" ht="12.75">
      <c r="A67" s="356"/>
      <c r="B67" s="87"/>
      <c r="C67" s="88"/>
      <c r="D67" s="88"/>
      <c r="E67" s="88"/>
      <c r="F67" s="88"/>
      <c r="G67" s="89"/>
      <c r="H67" s="87"/>
      <c r="I67" s="90"/>
      <c r="J67" s="90"/>
      <c r="K67" s="157"/>
      <c r="L67" s="87"/>
      <c r="M67" s="160"/>
      <c r="N67" s="363"/>
      <c r="P67" s="31">
        <f t="shared" si="0"/>
        <v>0</v>
      </c>
      <c r="Q67" s="31">
        <f t="shared" si="1"/>
        <v>0</v>
      </c>
    </row>
    <row r="68" spans="1:17" ht="12.75">
      <c r="A68" s="356"/>
      <c r="B68" s="87"/>
      <c r="C68" s="88"/>
      <c r="D68" s="88"/>
      <c r="E68" s="88"/>
      <c r="F68" s="88"/>
      <c r="G68" s="89"/>
      <c r="H68" s="87"/>
      <c r="I68" s="90"/>
      <c r="J68" s="90"/>
      <c r="K68" s="157"/>
      <c r="L68" s="87"/>
      <c r="M68" s="160"/>
      <c r="N68" s="363"/>
      <c r="P68" s="31">
        <f t="shared" si="0"/>
        <v>0</v>
      </c>
      <c r="Q68" s="31">
        <f t="shared" si="1"/>
        <v>0</v>
      </c>
    </row>
    <row r="69" spans="1:17" ht="12.75">
      <c r="A69" s="356"/>
      <c r="B69" s="87"/>
      <c r="C69" s="98"/>
      <c r="D69" s="88"/>
      <c r="E69" s="88"/>
      <c r="F69" s="88"/>
      <c r="G69" s="89"/>
      <c r="H69" s="87"/>
      <c r="I69" s="90"/>
      <c r="J69" s="90"/>
      <c r="K69" s="157"/>
      <c r="L69" s="87"/>
      <c r="M69" s="160"/>
      <c r="N69" s="363"/>
      <c r="P69" s="31">
        <f t="shared" si="0"/>
        <v>0</v>
      </c>
      <c r="Q69" s="31">
        <f t="shared" si="1"/>
        <v>0</v>
      </c>
    </row>
    <row r="70" spans="1:17" ht="12.75">
      <c r="A70" s="356"/>
      <c r="B70" s="87"/>
      <c r="C70" s="88"/>
      <c r="D70" s="88"/>
      <c r="E70" s="88"/>
      <c r="F70" s="88"/>
      <c r="G70" s="89"/>
      <c r="H70" s="87"/>
      <c r="I70" s="87"/>
      <c r="J70" s="87"/>
      <c r="K70" s="157"/>
      <c r="L70" s="87"/>
      <c r="M70" s="160"/>
      <c r="N70" s="363"/>
      <c r="P70" s="31">
        <f t="shared" si="0"/>
        <v>0</v>
      </c>
      <c r="Q70" s="31">
        <f t="shared" si="1"/>
        <v>0</v>
      </c>
    </row>
    <row r="71" spans="1:17" ht="12.75">
      <c r="A71" s="356"/>
      <c r="B71" s="87"/>
      <c r="C71" s="88"/>
      <c r="D71" s="88"/>
      <c r="E71" s="88"/>
      <c r="F71" s="88"/>
      <c r="G71" s="89"/>
      <c r="H71" s="87"/>
      <c r="I71" s="87"/>
      <c r="J71" s="87"/>
      <c r="K71" s="157"/>
      <c r="L71" s="87"/>
      <c r="M71" s="158"/>
      <c r="N71" s="364"/>
      <c r="P71" s="31">
        <f t="shared" si="0"/>
        <v>0</v>
      </c>
      <c r="Q71" s="31">
        <f t="shared" si="1"/>
        <v>0</v>
      </c>
    </row>
    <row r="72" spans="1:17" ht="12.75">
      <c r="A72" s="358"/>
      <c r="B72" s="87"/>
      <c r="C72" s="88"/>
      <c r="D72" s="88"/>
      <c r="E72" s="88"/>
      <c r="F72" s="88"/>
      <c r="G72" s="89"/>
      <c r="H72" s="87"/>
      <c r="I72" s="87"/>
      <c r="J72" s="87"/>
      <c r="K72" s="157"/>
      <c r="L72" s="87"/>
      <c r="M72" s="158"/>
      <c r="N72" s="364"/>
      <c r="P72" s="31">
        <f t="shared" si="0"/>
        <v>0</v>
      </c>
      <c r="Q72" s="31">
        <f t="shared" si="1"/>
        <v>0</v>
      </c>
    </row>
    <row r="73" spans="1:17" ht="12.75">
      <c r="A73" s="358"/>
      <c r="B73" s="87"/>
      <c r="C73" s="87"/>
      <c r="D73" s="87"/>
      <c r="E73" s="87"/>
      <c r="F73" s="87"/>
      <c r="G73" s="89"/>
      <c r="H73" s="87"/>
      <c r="I73" s="87"/>
      <c r="J73" s="87"/>
      <c r="K73" s="157"/>
      <c r="L73" s="87"/>
      <c r="M73" s="158"/>
      <c r="N73" s="364"/>
      <c r="P73" s="31">
        <f t="shared" si="0"/>
        <v>0</v>
      </c>
      <c r="Q73" s="31">
        <f t="shared" si="1"/>
        <v>0</v>
      </c>
    </row>
    <row r="74" spans="1:17" ht="13.5" thickBot="1">
      <c r="A74" s="358"/>
      <c r="B74" s="87"/>
      <c r="C74" s="87"/>
      <c r="D74" s="87"/>
      <c r="E74" s="87"/>
      <c r="F74" s="87"/>
      <c r="G74" s="89"/>
      <c r="H74" s="87"/>
      <c r="I74" s="87"/>
      <c r="J74" s="87"/>
      <c r="K74" s="157"/>
      <c r="L74" s="87"/>
      <c r="M74" s="158"/>
      <c r="N74" s="364"/>
      <c r="P74" s="34">
        <f t="shared" si="0"/>
        <v>0</v>
      </c>
      <c r="Q74" s="34">
        <f t="shared" si="1"/>
        <v>0</v>
      </c>
    </row>
    <row r="75" spans="1:14" ht="13.5" thickTop="1">
      <c r="A75" s="358"/>
      <c r="B75" s="87"/>
      <c r="C75" s="87"/>
      <c r="D75" s="87"/>
      <c r="E75" s="87"/>
      <c r="F75" s="87"/>
      <c r="G75" s="89"/>
      <c r="H75" s="87"/>
      <c r="I75" s="87"/>
      <c r="J75" s="87"/>
      <c r="K75" s="157"/>
      <c r="L75" s="87"/>
      <c r="M75" s="158"/>
      <c r="N75" s="364"/>
    </row>
    <row r="76" spans="1:14" ht="12.75">
      <c r="A76" s="358"/>
      <c r="B76" s="87"/>
      <c r="C76" s="87"/>
      <c r="D76" s="87"/>
      <c r="E76" s="87"/>
      <c r="F76" s="87"/>
      <c r="G76" s="89"/>
      <c r="H76" s="87"/>
      <c r="I76" s="87"/>
      <c r="J76" s="87"/>
      <c r="K76" s="157"/>
      <c r="L76" s="87"/>
      <c r="M76" s="158"/>
      <c r="N76" s="364"/>
    </row>
    <row r="77" spans="1:14" ht="12.75">
      <c r="A77" s="157"/>
      <c r="B77" s="87"/>
      <c r="C77" s="87"/>
      <c r="D77" s="87"/>
      <c r="E77" s="87"/>
      <c r="F77" s="87"/>
      <c r="G77" s="89"/>
      <c r="H77" s="87"/>
      <c r="I77" s="87"/>
      <c r="J77" s="87"/>
      <c r="K77" s="157"/>
      <c r="L77" s="87"/>
      <c r="M77" s="158"/>
      <c r="N77" s="364"/>
    </row>
    <row r="78" spans="1:14" ht="12.75">
      <c r="A78" s="157"/>
      <c r="B78" s="87"/>
      <c r="C78" s="87"/>
      <c r="D78" s="87"/>
      <c r="E78" s="87"/>
      <c r="F78" s="87"/>
      <c r="G78" s="89"/>
      <c r="H78" s="87"/>
      <c r="I78" s="87"/>
      <c r="J78" s="87"/>
      <c r="K78" s="157"/>
      <c r="L78" s="87"/>
      <c r="M78" s="158"/>
      <c r="N78" s="364"/>
    </row>
    <row r="79" spans="1:17" ht="12.75">
      <c r="A79" s="163"/>
      <c r="B79" s="19"/>
      <c r="C79" s="19"/>
      <c r="D79" s="19"/>
      <c r="E79" s="19"/>
      <c r="F79" s="19"/>
      <c r="G79" s="18"/>
      <c r="H79" s="19"/>
      <c r="I79" s="19"/>
      <c r="J79" s="19"/>
      <c r="K79" s="163"/>
      <c r="L79" s="19"/>
      <c r="M79" s="164"/>
      <c r="N79" s="366"/>
      <c r="P79" s="35">
        <f>SUM(P11:P74)</f>
        <v>633109.34</v>
      </c>
      <c r="Q79" s="35">
        <f>SUM(Q11:Q74)</f>
        <v>40125.18</v>
      </c>
    </row>
    <row r="80" spans="1:14" ht="3.75" customHeight="1">
      <c r="A80" s="155"/>
      <c r="B80" s="23"/>
      <c r="C80" s="23"/>
      <c r="D80" s="23"/>
      <c r="E80" s="23"/>
      <c r="F80" s="23"/>
      <c r="G80" s="22"/>
      <c r="H80" s="36"/>
      <c r="I80" s="37"/>
      <c r="J80" s="37"/>
      <c r="K80" s="155"/>
      <c r="L80" s="36"/>
      <c r="M80" s="172"/>
      <c r="N80" s="172"/>
    </row>
    <row r="81" spans="1:14" ht="12.75">
      <c r="A81" s="359"/>
      <c r="B81" s="8"/>
      <c r="C81" s="8"/>
      <c r="D81" s="8"/>
      <c r="E81" s="8"/>
      <c r="F81" s="8"/>
      <c r="G81" s="16" t="s">
        <v>10</v>
      </c>
      <c r="H81" s="17" t="s">
        <v>10</v>
      </c>
      <c r="I81" s="8"/>
      <c r="J81" s="108"/>
      <c r="K81" s="166" t="s">
        <v>10</v>
      </c>
      <c r="L81" s="17" t="s">
        <v>10</v>
      </c>
      <c r="M81" s="192"/>
      <c r="N81" s="167"/>
    </row>
    <row r="82" spans="1:14" ht="12.75">
      <c r="A82" s="359"/>
      <c r="B82" s="8"/>
      <c r="C82" s="8"/>
      <c r="D82" s="8"/>
      <c r="E82" s="8"/>
      <c r="F82" s="8"/>
      <c r="G82" s="41" t="s">
        <v>9</v>
      </c>
      <c r="H82" s="20" t="s">
        <v>18</v>
      </c>
      <c r="I82" s="8"/>
      <c r="J82" s="108"/>
      <c r="K82" s="168" t="s">
        <v>9</v>
      </c>
      <c r="L82" s="20" t="s">
        <v>18</v>
      </c>
      <c r="M82" s="192"/>
      <c r="N82" s="167"/>
    </row>
    <row r="83" spans="1:14" ht="15.75">
      <c r="A83" s="360"/>
      <c r="B83" s="19"/>
      <c r="C83" s="19"/>
      <c r="D83" s="19"/>
      <c r="E83" s="19"/>
      <c r="F83" s="19"/>
      <c r="G83" s="204">
        <f>SUM(G11:G79)</f>
        <v>54565</v>
      </c>
      <c r="H83" s="175">
        <f>SUM(H11:H79)</f>
        <v>633247.5800000001</v>
      </c>
      <c r="I83" s="176"/>
      <c r="J83" s="180"/>
      <c r="K83" s="174">
        <f>SUM(K11:K79)</f>
        <v>9161</v>
      </c>
      <c r="L83" s="205">
        <f>SUM(L11:L79)</f>
        <v>40152.31</v>
      </c>
      <c r="M83" s="193"/>
      <c r="N83" s="173"/>
    </row>
    <row r="84" spans="1:14" ht="6" customHeight="1" thickBot="1">
      <c r="A84" s="169"/>
      <c r="B84" s="170"/>
      <c r="C84" s="361"/>
      <c r="D84" s="361"/>
      <c r="E84" s="361"/>
      <c r="F84" s="361"/>
      <c r="G84" s="362"/>
      <c r="H84" s="170"/>
      <c r="I84" s="170"/>
      <c r="J84" s="170"/>
      <c r="K84" s="169"/>
      <c r="L84" s="170"/>
      <c r="M84" s="171"/>
      <c r="N84" s="195"/>
    </row>
    <row r="85" spans="1:14" ht="16.5" thickBot="1">
      <c r="A85" s="367" t="s">
        <v>23</v>
      </c>
      <c r="B85" s="50"/>
      <c r="C85" s="51"/>
      <c r="D85" s="51"/>
      <c r="E85" s="51"/>
      <c r="F85" s="51"/>
      <c r="G85" s="78" t="s">
        <v>24</v>
      </c>
      <c r="H85" s="79"/>
      <c r="I85" s="80" t="s">
        <v>25</v>
      </c>
      <c r="J85" s="81"/>
      <c r="K85" s="196"/>
      <c r="L85" s="52" t="s">
        <v>26</v>
      </c>
      <c r="M85" s="197"/>
      <c r="N85" s="197"/>
    </row>
    <row r="86" spans="1:14" ht="16.5" thickTop="1">
      <c r="A86" s="368" t="s">
        <v>27</v>
      </c>
      <c r="B86" s="55"/>
      <c r="C86" s="56"/>
      <c r="D86" s="56"/>
      <c r="E86" s="56"/>
      <c r="F86" s="56"/>
      <c r="G86" s="57"/>
      <c r="H86" s="58">
        <f>COUNTA(G11:G79)</f>
        <v>3</v>
      </c>
      <c r="I86" s="19"/>
      <c r="J86" s="59">
        <f>H83/G83</f>
        <v>11.605380372033355</v>
      </c>
      <c r="K86" s="198"/>
      <c r="L86" s="60"/>
      <c r="M86" s="199">
        <f>P79/G83</f>
        <v>11.602846879868046</v>
      </c>
      <c r="N86" s="369"/>
    </row>
    <row r="87" spans="1:14" ht="15.75">
      <c r="A87" s="368" t="s">
        <v>28</v>
      </c>
      <c r="B87" s="55"/>
      <c r="C87" s="56"/>
      <c r="D87" s="56"/>
      <c r="E87" s="56"/>
      <c r="F87" s="56"/>
      <c r="G87" s="57"/>
      <c r="H87" s="58">
        <f>COUNTA(K11:K79)</f>
        <v>1</v>
      </c>
      <c r="I87" s="19"/>
      <c r="J87" s="59">
        <f>L83/K83</f>
        <v>4.382961467088745</v>
      </c>
      <c r="K87" s="200"/>
      <c r="L87" s="60"/>
      <c r="M87" s="199">
        <f>Q79/K83</f>
        <v>4.38</v>
      </c>
      <c r="N87" s="199"/>
    </row>
    <row r="88" spans="1:14" ht="16.5" thickBot="1">
      <c r="A88" s="370" t="s">
        <v>29</v>
      </c>
      <c r="B88" s="371"/>
      <c r="C88" s="372"/>
      <c r="D88" s="372"/>
      <c r="E88" s="372"/>
      <c r="F88" s="372"/>
      <c r="G88" s="373"/>
      <c r="H88" s="374">
        <f>SUM(H86:H87)</f>
        <v>4</v>
      </c>
      <c r="I88" s="375"/>
      <c r="J88" s="376">
        <f>(H83+L83)/(G83+K83)</f>
        <v>10.56711373693626</v>
      </c>
      <c r="K88" s="201"/>
      <c r="L88" s="202"/>
      <c r="M88" s="203">
        <f>(P79+Q79)/(G83+K83)</f>
        <v>10.564518720773311</v>
      </c>
      <c r="N88" s="377"/>
    </row>
    <row r="100" ht="30.75">
      <c r="AH100" s="2"/>
    </row>
    <row r="101" ht="15.75">
      <c r="AC10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5" right="0.25" top="0.5" bottom="0.5" header="0.5" footer="0.5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ditjur</dc:creator>
  <cp:keywords/>
  <dc:description/>
  <cp:lastModifiedBy>james ries</cp:lastModifiedBy>
  <cp:lastPrinted>2001-12-18T19:14:24Z</cp:lastPrinted>
  <dcterms:created xsi:type="dcterms:W3CDTF">1998-02-10T14:32:39Z</dcterms:created>
  <dcterms:modified xsi:type="dcterms:W3CDTF">2010-12-16T13:55:13Z</dcterms:modified>
  <cp:category/>
  <cp:version/>
  <cp:contentType/>
  <cp:contentStatus/>
</cp:coreProperties>
</file>