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BoxDrv\Box\DTSD\DTSD-BTS\Environmental\WaterResources\Wetlands\Wetland Mitigation\Credit Transaction and Ledgers\Wetland Tracking Form &amp; WMBAS\"/>
    </mc:Choice>
  </mc:AlternateContent>
  <xr:revisionPtr revIDLastSave="0" documentId="8_{BA4AE5AE-540A-4C90-AC77-AE01A812DC42}" xr6:coauthVersionLast="47" xr6:coauthVersionMax="47" xr10:uidLastSave="{00000000-0000-0000-0000-000000000000}"/>
  <bookViews>
    <workbookView xWindow="-108" yWindow="-108" windowWidth="23256" windowHeight="13896" tabRatio="457" xr2:uid="{00000000-000D-0000-FFFF-FFFF00000000}"/>
  </bookViews>
  <sheets>
    <sheet name="WITF_P1" sheetId="1" r:id="rId1"/>
    <sheet name="WITF_P2" sheetId="4" r:id="rId2"/>
    <sheet name="Legacy Abbreviations" sheetId="6" state="hidden" r:id="rId3"/>
    <sheet name="Wetland Types, BSAs &amp; Ratios" sheetId="8" r:id="rId4"/>
    <sheet name="Contacts" sheetId="7" r:id="rId5"/>
    <sheet name="Sheet2" sheetId="2" state="hidden" r:id="rId6"/>
    <sheet name="Sheet3" sheetId="3" state="hidden" r:id="rId7"/>
  </sheets>
  <definedNames>
    <definedName name="designID">WITF_P1!$T$10</definedName>
    <definedName name="ImpactType">Sheet2!$A$2:$A$19</definedName>
    <definedName name="ImpType">Sheet2!$A$3:$A$19</definedName>
    <definedName name="_xlnm.Print_Area" localSheetId="0">WITF_P1!$B$1:$X$60</definedName>
    <definedName name="_xlnm.Print_Area" localSheetId="1">WITF_P2!$A$1:$R$47</definedName>
    <definedName name="Ratio">Sheet2!$B$2:$B$36</definedName>
    <definedName name="ReplType">Sheet2!$C$2:$C$11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4" l="1"/>
  <c r="R22" i="4"/>
  <c r="R23" i="4"/>
  <c r="R24" i="4"/>
  <c r="R25" i="4"/>
  <c r="R26" i="4"/>
  <c r="K8" i="3"/>
  <c r="D3" i="3"/>
  <c r="D15" i="3" l="1"/>
  <c r="E15" i="3"/>
  <c r="F15" i="3"/>
  <c r="G15" i="3"/>
  <c r="H15" i="3"/>
  <c r="I15" i="3"/>
  <c r="J15" i="3"/>
  <c r="K15" i="3"/>
  <c r="D16" i="3"/>
  <c r="E16" i="3"/>
  <c r="F16" i="3"/>
  <c r="G16" i="3"/>
  <c r="H16" i="3"/>
  <c r="I16" i="3"/>
  <c r="J16" i="3"/>
  <c r="K16" i="3"/>
  <c r="D17" i="3"/>
  <c r="E17" i="3"/>
  <c r="F17" i="3"/>
  <c r="G17" i="3"/>
  <c r="H17" i="3"/>
  <c r="I17" i="3"/>
  <c r="J17" i="3"/>
  <c r="K17" i="3"/>
  <c r="D18" i="3"/>
  <c r="E18" i="3"/>
  <c r="F18" i="3"/>
  <c r="G18" i="3"/>
  <c r="H18" i="3"/>
  <c r="I18" i="3"/>
  <c r="J18" i="3"/>
  <c r="K18" i="3"/>
  <c r="D19" i="3"/>
  <c r="E19" i="3"/>
  <c r="F19" i="3"/>
  <c r="G19" i="3"/>
  <c r="H19" i="3"/>
  <c r="I19" i="3"/>
  <c r="J19" i="3"/>
  <c r="K19" i="3"/>
  <c r="D20" i="3"/>
  <c r="E20" i="3"/>
  <c r="F20" i="3"/>
  <c r="G20" i="3"/>
  <c r="H20" i="3"/>
  <c r="I20" i="3"/>
  <c r="J20" i="3"/>
  <c r="K20" i="3"/>
  <c r="D21" i="3"/>
  <c r="E21" i="3"/>
  <c r="F21" i="3"/>
  <c r="G21" i="3"/>
  <c r="H21" i="3"/>
  <c r="I21" i="3"/>
  <c r="J21" i="3"/>
  <c r="K21" i="3"/>
  <c r="D22" i="3"/>
  <c r="E22" i="3"/>
  <c r="F22" i="3"/>
  <c r="G22" i="3"/>
  <c r="H22" i="3"/>
  <c r="I22" i="3"/>
  <c r="J22" i="3"/>
  <c r="K22" i="3"/>
  <c r="D23" i="3"/>
  <c r="E23" i="3"/>
  <c r="F23" i="3"/>
  <c r="G23" i="3"/>
  <c r="H23" i="3"/>
  <c r="I23" i="3"/>
  <c r="J23" i="3"/>
  <c r="K23" i="3"/>
  <c r="D24" i="3"/>
  <c r="E24" i="3"/>
  <c r="F24" i="3"/>
  <c r="G24" i="3"/>
  <c r="H24" i="3"/>
  <c r="I24" i="3"/>
  <c r="J24" i="3"/>
  <c r="K24" i="3"/>
  <c r="D25" i="3"/>
  <c r="E25" i="3"/>
  <c r="F25" i="3"/>
  <c r="G25" i="3"/>
  <c r="H25" i="3"/>
  <c r="I25" i="3"/>
  <c r="J25" i="3"/>
  <c r="K25" i="3"/>
  <c r="D26" i="3"/>
  <c r="E26" i="3"/>
  <c r="F26" i="3"/>
  <c r="G26" i="3"/>
  <c r="H26" i="3"/>
  <c r="I26" i="3"/>
  <c r="J26" i="3"/>
  <c r="K26" i="3"/>
  <c r="D27" i="3"/>
  <c r="E27" i="3"/>
  <c r="F27" i="3"/>
  <c r="G27" i="3"/>
  <c r="H27" i="3"/>
  <c r="I27" i="3"/>
  <c r="J27" i="3"/>
  <c r="K27" i="3"/>
  <c r="D28" i="3"/>
  <c r="E28" i="3"/>
  <c r="F28" i="3"/>
  <c r="G28" i="3"/>
  <c r="H28" i="3"/>
  <c r="I28" i="3"/>
  <c r="J28" i="3"/>
  <c r="K28" i="3"/>
  <c r="E14" i="3"/>
  <c r="F14" i="3"/>
  <c r="G14" i="3"/>
  <c r="H14" i="3"/>
  <c r="I14" i="3"/>
  <c r="J14" i="3"/>
  <c r="K14" i="3"/>
  <c r="D1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D8" i="3"/>
  <c r="E8" i="3"/>
  <c r="F8" i="3"/>
  <c r="G8" i="3"/>
  <c r="H8" i="3"/>
  <c r="I8" i="3"/>
  <c r="J8" i="3"/>
  <c r="L8" i="3"/>
  <c r="M8" i="3"/>
  <c r="N8" i="3"/>
  <c r="O8" i="3"/>
  <c r="P8" i="3"/>
  <c r="Q8" i="3"/>
  <c r="R8" i="3"/>
  <c r="D9" i="3"/>
  <c r="E9" i="3"/>
  <c r="F9" i="3"/>
  <c r="G9" i="3"/>
  <c r="H9" i="3"/>
  <c r="K9" i="3"/>
  <c r="L9" i="3"/>
  <c r="M9" i="3"/>
  <c r="N9" i="3"/>
  <c r="O9" i="3"/>
  <c r="P9" i="3"/>
  <c r="Q9" i="3"/>
  <c r="R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L18" i="3" l="1"/>
  <c r="T47" i="1" s="1"/>
  <c r="L15" i="3"/>
  <c r="T44" i="1" s="1"/>
  <c r="L17" i="3"/>
  <c r="T46" i="1" s="1"/>
  <c r="L16" i="3"/>
  <c r="T45" i="1" s="1"/>
  <c r="L28" i="3"/>
  <c r="T57" i="1" s="1"/>
  <c r="L25" i="3"/>
  <c r="T54" i="1" s="1"/>
  <c r="L19" i="3"/>
  <c r="T48" i="1" s="1"/>
  <c r="L26" i="3"/>
  <c r="T55" i="1" s="1"/>
  <c r="L23" i="3"/>
  <c r="T52" i="1" s="1"/>
  <c r="L20" i="3"/>
  <c r="T49" i="1" s="1"/>
  <c r="L22" i="3"/>
  <c r="T51" i="1" s="1"/>
  <c r="L27" i="3"/>
  <c r="T56" i="1" s="1"/>
  <c r="L24" i="3"/>
  <c r="T53" i="1" s="1"/>
  <c r="L21" i="3"/>
  <c r="T50" i="1" s="1"/>
  <c r="L14" i="3"/>
  <c r="T43" i="1" s="1"/>
  <c r="S5" i="3" l="1"/>
  <c r="X45" i="1" s="1"/>
  <c r="S8" i="3"/>
  <c r="X48" i="1" s="1"/>
  <c r="S7" i="3"/>
  <c r="X47" i="1" s="1"/>
  <c r="S6" i="3"/>
  <c r="X46" i="1" s="1"/>
  <c r="R38" i="4" l="1"/>
  <c r="R37" i="4"/>
  <c r="R36" i="4"/>
  <c r="R35" i="4"/>
  <c r="R34" i="4"/>
  <c r="R33" i="4"/>
  <c r="R32" i="4"/>
  <c r="R31" i="4"/>
  <c r="R30" i="4"/>
  <c r="R29" i="4"/>
  <c r="R28" i="4"/>
  <c r="R27" i="4"/>
  <c r="J9" i="3"/>
  <c r="I9" i="3" l="1"/>
  <c r="S10" i="3"/>
  <c r="X50" i="1" s="1"/>
  <c r="S4" i="3"/>
  <c r="X44" i="1" s="1"/>
  <c r="S3" i="3"/>
  <c r="S9" i="3" l="1"/>
  <c r="X49" i="1" s="1"/>
  <c r="X43" i="1"/>
  <c r="T58" i="1"/>
  <c r="X51" i="1" l="1"/>
</calcChain>
</file>

<file path=xl/sharedStrings.xml><?xml version="1.0" encoding="utf-8"?>
<sst xmlns="http://schemas.openxmlformats.org/spreadsheetml/2006/main" count="333" uniqueCount="217">
  <si>
    <t>Revised 11/2025</t>
  </si>
  <si>
    <r>
      <t xml:space="preserve"> </t>
    </r>
    <r>
      <rPr>
        <b/>
        <u/>
        <sz val="18"/>
        <rFont val="Times New Roman"/>
        <family val="1"/>
      </rPr>
      <t>WETLAND IMPACT TRACKING FORM</t>
    </r>
  </si>
  <si>
    <t xml:space="preserve"> **This form must be filled out for all projects.**</t>
  </si>
  <si>
    <t>Return This Completed Form to:</t>
  </si>
  <si>
    <t>Select the appropriate region contact</t>
  </si>
  <si>
    <t xml:space="preserve">Please Complete All Information Highlighted In Yellow </t>
  </si>
  <si>
    <t>Project Design ID #:</t>
  </si>
  <si>
    <t>Project Construction ID #:</t>
  </si>
  <si>
    <t xml:space="preserve"> Hwy/Project Title :</t>
  </si>
  <si>
    <t>WisDOT Regional Environmental Coordinator (REC) Will Complete Sections Highlighted In Green</t>
  </si>
  <si>
    <t>County :</t>
  </si>
  <si>
    <t>Construction Year :</t>
  </si>
  <si>
    <t>Let Date:</t>
  </si>
  <si>
    <t>Date this form is completed:</t>
  </si>
  <si>
    <t>Date this form is approved:</t>
  </si>
  <si>
    <t>This Form Prepared by:</t>
  </si>
  <si>
    <t>NAME</t>
  </si>
  <si>
    <t>PHONE</t>
  </si>
  <si>
    <t>EMAIL</t>
  </si>
  <si>
    <t>This Form Approved by:</t>
  </si>
  <si>
    <t>Is a discharge of dredged or fill material into wetlands anticipated?</t>
  </si>
  <si>
    <t xml:space="preserve">NO </t>
  </si>
  <si>
    <t>Form complete; no further information is required  (RETURN FORM TO REC).</t>
  </si>
  <si>
    <t>YES</t>
  </si>
  <si>
    <t>1. Complete remainder of form:</t>
  </si>
  <si>
    <t>After final wetland impacts are determined, complete yellow portions on both pages of this form and submit to REC for finalization and approval. Also provide a copy of wetland impact displays.</t>
  </si>
  <si>
    <t>2. Include this final APPROVED form with DNR 401 request and USACE 404 permit application.</t>
  </si>
  <si>
    <t>3. Provide a PDF copy of the USACE 404 permit and DNR 401/final concurrence letter to REC.</t>
  </si>
  <si>
    <t>Wetland Delineation/ Determination completed by:</t>
  </si>
  <si>
    <t>QUALIFICATIONS</t>
  </si>
  <si>
    <t xml:space="preserve"> Describe methods used to avoid and minimize impacts to wetlands:</t>
  </si>
  <si>
    <t>WETLAND IMPACT / REPLACEMENT SUMMARY</t>
  </si>
  <si>
    <t>Type
Impacted</t>
  </si>
  <si>
    <t>Area 
Impacted</t>
  </si>
  <si>
    <t>Type
Mitigated</t>
  </si>
  <si>
    <t>Area Mitigated</t>
  </si>
  <si>
    <t>BOG</t>
  </si>
  <si>
    <t>FF</t>
  </si>
  <si>
    <t>MR</t>
  </si>
  <si>
    <t>SFB</t>
  </si>
  <si>
    <t>SOW</t>
  </si>
  <si>
    <t>SS</t>
  </si>
  <si>
    <t>WM</t>
  </si>
  <si>
    <t>Was professional discretion used to determine debit ratio?</t>
  </si>
  <si>
    <t>No</t>
  </si>
  <si>
    <t>WS</t>
  </si>
  <si>
    <t>Yes</t>
  </si>
  <si>
    <t>Describe discretionary rationale below:</t>
  </si>
  <si>
    <t>FF(D)</t>
  </si>
  <si>
    <t>TOTAL</t>
  </si>
  <si>
    <t>MR(D)</t>
  </si>
  <si>
    <t>SFB(D)</t>
  </si>
  <si>
    <t>SOW(D)</t>
  </si>
  <si>
    <t>SS(D)</t>
  </si>
  <si>
    <t>WM(D)</t>
  </si>
  <si>
    <t>WS(D)</t>
  </si>
  <si>
    <t>Approver certifies that there are available credits in the RIBITS ledger</t>
  </si>
  <si>
    <t xml:space="preserve">Project Design ID #: </t>
  </si>
  <si>
    <r>
      <t xml:space="preserve"> </t>
    </r>
    <r>
      <rPr>
        <b/>
        <u/>
        <sz val="18"/>
        <rFont val="Times New Roman"/>
        <family val="1"/>
      </rPr>
      <t>WETLAND IMPACT TRACKING FORM - PAGE 2</t>
    </r>
  </si>
  <si>
    <t>DETAILED TABLE OF WETLAND IMPACTS</t>
  </si>
  <si>
    <t>Notes for Page 2 completion:</t>
  </si>
  <si>
    <t>1.  A wetland area (ID) may be made up of multiple wetland types. Separate the impact area by type and report in separate rows.</t>
  </si>
  <si>
    <t>2.  To add additional rows, right click on row number within the table and select "insert". Repeat as needed.</t>
  </si>
  <si>
    <t>3.  Use WI Guidelines V2 wetland types. See the Wetland Types, BSAs &amp; Ratios tab</t>
  </si>
  <si>
    <r>
      <t xml:space="preserve">4.  Individual wetland impacts should be reported to the </t>
    </r>
    <r>
      <rPr>
        <sz val="10"/>
        <color indexed="10"/>
        <rFont val="Times New Roman"/>
        <family val="1"/>
      </rPr>
      <t>nearest 0.001-acre</t>
    </r>
    <r>
      <rPr>
        <sz val="10"/>
        <rFont val="Times New Roman"/>
        <family val="1"/>
      </rPr>
      <t xml:space="preserve">. </t>
    </r>
  </si>
  <si>
    <t>5.  The Regional Environmental Coordinator will enter the appropriate debit ratio, mitigation type, area and bank information.</t>
  </si>
  <si>
    <t>6.  Impacts and mitigation are automatically summed by type and rounded to the nearest 0.01-acre. See page 1.</t>
  </si>
  <si>
    <t>DOT REC will provide this information.</t>
  </si>
  <si>
    <t>Decimal Degrees</t>
  </si>
  <si>
    <t>Point #</t>
  </si>
  <si>
    <t>Wetland ID</t>
  </si>
  <si>
    <t>Impact Location        (project station)</t>
  </si>
  <si>
    <t>Latitude</t>
  </si>
  <si>
    <t>Longitude</t>
  </si>
  <si>
    <t>Type Impacted</t>
  </si>
  <si>
    <t>Area Impacted</t>
  </si>
  <si>
    <t>Debit       Ratio</t>
  </si>
  <si>
    <t>Type Mitigated</t>
  </si>
  <si>
    <t>Is there potential for onsite mitigation?  If unknown, check with the REC.</t>
  </si>
  <si>
    <t xml:space="preserve">  Where is it located?  (T/R, station, map)</t>
  </si>
  <si>
    <t>NO</t>
  </si>
  <si>
    <r>
      <t xml:space="preserve">  List bank site to be used. </t>
    </r>
    <r>
      <rPr>
        <b/>
        <sz val="10"/>
        <rFont val="Times New Roman"/>
        <family val="1"/>
      </rPr>
      <t>(Determined by REC)</t>
    </r>
  </si>
  <si>
    <t>Wetland Type Correspondance Table</t>
  </si>
  <si>
    <t>WisDOT Wetland Bank Types and Wisconsin Wetland Inventory</t>
  </si>
  <si>
    <t>Wetland Type</t>
  </si>
  <si>
    <t>Description</t>
  </si>
  <si>
    <t>Wisconsin Wetland Inventory (subclasses and modifiers)</t>
  </si>
  <si>
    <t>Example</t>
  </si>
  <si>
    <t>RPF</t>
  </si>
  <si>
    <t>Riparian wetland (wooded)
Floodplain forests, shrub carr and
alder thickets in riverine or
lacustrine system</t>
  </si>
  <si>
    <t>T (1,2,3)K, S(1,2,3)K, (w,s)</t>
  </si>
  <si>
    <t>T3Kw
S3k</t>
  </si>
  <si>
    <t>RPF(D)</t>
  </si>
  <si>
    <t>Degraded Wooded Riparian
Wetland</t>
  </si>
  <si>
    <t>T(1,2,3)K, S (1,2,3) K, (a,f,g,v)</t>
  </si>
  <si>
    <t>T3Kg</t>
  </si>
  <si>
    <t>RPE</t>
  </si>
  <si>
    <t>Riparian wetland (emergent)
Sedge and wet meadows, bars
and mudflats, shallow and deep
marsh in riverine or lacustine
system</t>
  </si>
  <si>
    <t>E(1,2,3)K
F(2,3,4,5)K,
E(1,2,3,4,5,6)(K,H,L)</t>
  </si>
  <si>
    <t>E1K
F5K
E4H</t>
  </si>
  <si>
    <t>RPE(D)</t>
  </si>
  <si>
    <t>Degraded Emergent Riparian
Wetland</t>
  </si>
  <si>
    <t>E(1,2,3)K(a,f,g,v)
E(1,2,3,4,5,6)(K,H,L)(a,f,g,v)</t>
  </si>
  <si>
    <t>E1Kg
E3Hg</t>
  </si>
  <si>
    <t>M</t>
  </si>
  <si>
    <t>Wet and sedge meadows, wet
prairie, vernal pools, fens</t>
  </si>
  <si>
    <t>E(1,2,3)K
E(1,2,3)K(a,f,g,v)</t>
  </si>
  <si>
    <t>E3K</t>
  </si>
  <si>
    <t>M(D)</t>
  </si>
  <si>
    <t>Degraded Meadow</t>
  </si>
  <si>
    <t>E3Kf</t>
  </si>
  <si>
    <t>SM</t>
  </si>
  <si>
    <t>Shallow Marsh</t>
  </si>
  <si>
    <t>E(1,2,3,4,5,6)(K,H,L)</t>
  </si>
  <si>
    <t>E3H</t>
  </si>
  <si>
    <t>DM</t>
  </si>
  <si>
    <t>Deep Marsh</t>
  </si>
  <si>
    <t>AB</t>
  </si>
  <si>
    <t>Aquatic Bed</t>
  </si>
  <si>
    <t>A(1,2,3,4)(L,R,H)
W(2,3,4)H</t>
  </si>
  <si>
    <t>A3H
W3H</t>
  </si>
  <si>
    <t>Shrub Swamp
Shrub carr, Alder thicket</t>
  </si>
  <si>
    <t>S(1,2,3,5,6)K</t>
  </si>
  <si>
    <t>S3K</t>
  </si>
  <si>
    <t>Degraded Shrub Swamp</t>
  </si>
  <si>
    <t>S(1,2,3,56)K(g,a)</t>
  </si>
  <si>
    <t>S3Kg</t>
  </si>
  <si>
    <t>Wooded Swamp</t>
  </si>
  <si>
    <t>T(1,2,3,5,8)K</t>
  </si>
  <si>
    <t>T3K</t>
  </si>
  <si>
    <t>Degraded Wooded Swamp</t>
  </si>
  <si>
    <t>T(1,2,3,5,8)K(g,a)</t>
  </si>
  <si>
    <t>Open and Forested Bogs</t>
  </si>
  <si>
    <t>E2,
S(2,4,5,6,8,9)K
T(2,4,5,6,8,9)K</t>
  </si>
  <si>
    <t>E2Km
S5K
T8K</t>
  </si>
  <si>
    <t>National Wetland Inventory based on Cowardin, et al. 1987.</t>
  </si>
  <si>
    <t>P=Palustrine, L=Lacustrine, R=Riverine</t>
  </si>
  <si>
    <t>EM=Emergent, SS=Shrub/Scrub, FO=Forested, AB=Acquatic Bed, ML=Moss/Lichen</t>
  </si>
  <si>
    <t>1=persistant, 2=nonpersistant (EM)</t>
  </si>
  <si>
    <t>Comparative</t>
  </si>
  <si>
    <t>1=broad leaved deciduous, 2=needle leaved decidous,etc.(SS,FO)</t>
  </si>
  <si>
    <t>Examples</t>
  </si>
  <si>
    <t>A=Temporarily flooded</t>
  </si>
  <si>
    <t>PEM1F=E1K</t>
  </si>
  <si>
    <t>B=Seasonally Flooded</t>
  </si>
  <si>
    <t>PFO1F=T3K</t>
  </si>
  <si>
    <t>C=Semipermanently flooded</t>
  </si>
  <si>
    <t>PSS1F=S3K</t>
  </si>
  <si>
    <t>E=Permanently flooded</t>
  </si>
  <si>
    <t>PEM2C=E4H</t>
  </si>
  <si>
    <t>F=Saturated</t>
  </si>
  <si>
    <t>PAB2E=A3H</t>
  </si>
  <si>
    <t>Wetland Community Types</t>
  </si>
  <si>
    <t>Bank Service Areas (BSA)</t>
  </si>
  <si>
    <r>
      <t xml:space="preserve">The wetland community types in Procedures for Project Proponents on Compensatory Mitigation Requirements in Wisconsin (WI Guidelines Version 2) </t>
    </r>
    <r>
      <rPr>
        <u/>
        <sz val="12"/>
        <color rgb="FF0070C0"/>
        <rFont val="Times New Roman"/>
      </rPr>
      <t>superceed</t>
    </r>
    <r>
      <rPr>
        <sz val="12"/>
        <color rgb="FF0070C0"/>
        <rFont val="Times New Roman"/>
      </rPr>
      <t xml:space="preserve"> the WisDOT Wetland Mitigation Banking Technical Guideline community types. </t>
    </r>
  </si>
  <si>
    <r>
      <rPr>
        <sz val="12"/>
        <color rgb="FF0070C0"/>
        <rFont val="Times New Roman"/>
      </rPr>
      <t xml:space="preserve">The wetland bank service areas (BSAs) in Procedures for Project Proponents on Compensatory Mitigation Requirements in Wisconsin (WI Guidelines Version 2) </t>
    </r>
    <r>
      <rPr>
        <u/>
        <sz val="12"/>
        <color rgb="FF0070C0"/>
        <rFont val="Times New Roman"/>
      </rPr>
      <t>superceed</t>
    </r>
    <r>
      <rPr>
        <sz val="12"/>
        <color rgb="FF0070C0"/>
        <rFont val="Times New Roman"/>
      </rPr>
      <t xml:space="preserve"> the WisDOT Wetland Mitigation Banking Technical Guideline Appendix C bank region map. Refer to the preferred hierarchy for WisDOT credit usage in: </t>
    </r>
  </si>
  <si>
    <t>Below is a crosswalk from the legacy WisDOT wetland types to the new Version 2 wetland types. It also provides the WisDOT-preferred abbreviations.</t>
  </si>
  <si>
    <t>2025 DNR/DOT Cooperative Agreement Attachment on Compensatory Mitigation for Wetland Losses.</t>
  </si>
  <si>
    <r>
      <rPr>
        <b/>
        <sz val="12"/>
        <color rgb="FF0070C0"/>
        <rFont val="Times New Roman"/>
      </rPr>
      <t>Legacy mitigation site credits:</t>
    </r>
    <r>
      <rPr>
        <sz val="12"/>
        <color rgb="FF0070C0"/>
        <rFont val="Times New Roman"/>
      </rPr>
      <t xml:space="preserve"> Refer to the 2025 USACE/WisDOT/WDNR MOU Appendix A &amp; B to understand the BSAs for legacy wetland credit use. </t>
    </r>
  </si>
  <si>
    <r>
      <t xml:space="preserve">Legacy WisDOT Wetland Types </t>
    </r>
    <r>
      <rPr>
        <sz val="12"/>
        <color rgb="FF000000"/>
        <rFont val="Times New Roman"/>
      </rPr>
      <t>(WisDOT Technical Guidelines)</t>
    </r>
  </si>
  <si>
    <r>
      <t xml:space="preserve">New WisDOT Wetland Types </t>
    </r>
    <r>
      <rPr>
        <sz val="12"/>
        <color rgb="FF000000"/>
        <rFont val="Times New Roman"/>
      </rPr>
      <t>(WI Guidelines Version 2*)</t>
    </r>
  </si>
  <si>
    <t>Notes</t>
  </si>
  <si>
    <t>See link: MOU</t>
  </si>
  <si>
    <r>
      <rPr>
        <b/>
        <sz val="12"/>
        <color rgb="FF0070C0"/>
        <rFont val="Times New Roman"/>
      </rPr>
      <t>Newly developed mitigation bank site credits:</t>
    </r>
    <r>
      <rPr>
        <sz val="12"/>
        <color rgb="FF0070C0"/>
        <rFont val="Times New Roman"/>
      </rPr>
      <t xml:space="preserve"> This includes Peshtigo Brook Phase 3 bank site and those sites developed after the signature of the 2025 USACE/WisDOT/WDNR MOU. Increased ratio applies to credit use outside the site's BSA (HUC 6). </t>
    </r>
  </si>
  <si>
    <t>Wet Meadow (M)</t>
  </si>
  <si>
    <t>Wet Meadow (WM)</t>
  </si>
  <si>
    <t>Includes fresh wet meadow, wet to wet-mesic prairie, sedge meadow, calcareous fen.</t>
  </si>
  <si>
    <t>Compensation (Debit) Ratios</t>
  </si>
  <si>
    <t>N/A</t>
  </si>
  <si>
    <t>Seasonally Flooded Basin (SFB)</t>
  </si>
  <si>
    <t>Shallow depressions or flats. Temporary standing water but dry most of the growing season.</t>
  </si>
  <si>
    <t xml:space="preserve">The 2025 DNR/DOT Cooperative Agreement Attachment on Compensatory Mitigation for Wetland Losses contains the new compensation ratio table/professional discretion guidance and superceeds the WisDOT Wetland Mitigation Banking Technical Guideline Appendix C tables. </t>
  </si>
  <si>
    <t>Shallow Marsh (SM)</t>
  </si>
  <si>
    <t>Marsh (MR)</t>
  </si>
  <si>
    <t>Permanent to seasonal shallow water with emergent aquatic plants.</t>
  </si>
  <si>
    <t>Deep Marsh (DM)</t>
  </si>
  <si>
    <t>See link: The 2025 DNR/DOT Cooperative Agreement Attachment on Compensatory Mitigation for Wetland Losses</t>
  </si>
  <si>
    <t>Riparian Wetland, Emergent (RPE)</t>
  </si>
  <si>
    <t xml:space="preserve">No directly correlated type. For emergent riparian areas, use either: Wet Meadow (WM); Marsh (MR); Seasonally Flooded Basin (SFB). Professional discretion can be used to apply an add-on to the compensation ratio to account for riparian conditions - </t>
  </si>
  <si>
    <t>see 2025 DNR/DOT cooperative agreement attachment on compensatory mitigation for wetland losses.</t>
  </si>
  <si>
    <t>Riparian Wetland, Wooded (RPF)</t>
  </si>
  <si>
    <t>Floodplain Forest (FF)</t>
  </si>
  <si>
    <t>Also includes riparian shrub-carr and alder thickets.</t>
  </si>
  <si>
    <t>Aquatic Bed (AB)</t>
  </si>
  <si>
    <t>Shallow Open Water (SOW)</t>
  </si>
  <si>
    <t xml:space="preserve">Water depths less than 6.6 ft (2 m), may contain submergent, floating, and floating-leaved aquatic vegetation. </t>
  </si>
  <si>
    <t>Shrub Scrub (SS)</t>
  </si>
  <si>
    <t>Shrub Swamp (SS)</t>
  </si>
  <si>
    <t>Includes shrub-carr, alder thicket</t>
  </si>
  <si>
    <t>Wooded Swamp (WS)</t>
  </si>
  <si>
    <t>Includes hardwood swamp, coniferous swamp</t>
  </si>
  <si>
    <t>Bog (Bog)</t>
  </si>
  <si>
    <t xml:space="preserve"> Bog (BOG)</t>
  </si>
  <si>
    <t>Includes open bog, coniferous bog</t>
  </si>
  <si>
    <t>*Adapted from Eggers and Reed (2011)</t>
  </si>
  <si>
    <t>REC Contact Map</t>
  </si>
  <si>
    <t>NCR</t>
  </si>
  <si>
    <t xml:space="preserve">Bree Richardson         Environmental Coordinator     WisDOT-NC Region                 1681 2nd Ave. South         Wisconsin Rapids, WI 54495  Phone: (715) 421-8322 Bree.Richardson@dot.wi.gov </t>
  </si>
  <si>
    <t xml:space="preserve">Emma Graves         Environmental Coordinator     WisDOT-NC Region                 1681 2nd Ave. South         Wisconsin Rapids, WI 54495  Phone: (715) 499-3015  Emma.Graves1@dot.wi.gov </t>
  </si>
  <si>
    <t xml:space="preserve">Greer Lundquist         Environmental Coordinator     WisDOT-NC Region                 510 Hanson Lake Rd.         Rhinelander, WI 54501       Phone: (715) 365-5758  GreerI.Lundquist@dot.wi.gov </t>
  </si>
  <si>
    <t xml:space="preserve">Leeann Reid            Environmental Coordinator     WisDOT-NC Region                 510 Hanson Lake Rd.         Rhinelander, WI 54501       Phone: (715) 365-5703  Leeann.Reid@dot.wi.gov </t>
  </si>
  <si>
    <t>NER</t>
  </si>
  <si>
    <t xml:space="preserve">Kira Lee                  Environmental Coordinator  WisDOT-NE Region                      944 Vanderperren Way            Green Bay, WI 54304            Phone: (920) 492-5739       Kira.Lee@dot.wi.gov </t>
  </si>
  <si>
    <t>SER</t>
  </si>
  <si>
    <t xml:space="preserve">Scott Lee                Environmental Coordinator  WisDOT-SE Region                      141 N.W. Barstow St            Waukesha, WI 53188            Phone: (262) 548-6708     Scott.Lee@dot.wi.gov </t>
  </si>
  <si>
    <t xml:space="preserve">Brenda Ruenger           Environmental Coordinator  WisDOT-SE Region                      141 N.W. Barstow St                                      Waukesha, WI 53188             Phone: (262) 548-6709       Brenda.Ruenger@dot.wi.gov </t>
  </si>
  <si>
    <t xml:space="preserve">Tommy Curran           Environmental Coordinator  WisDOT-SE Region                      141 N.W. Barstow St            Waukesha, WI 53188              Phone: (262) 548-5682       Thomas1.Curran@dot.wi.gov </t>
  </si>
  <si>
    <t>Kiley Schmitz          Environmental Coordinator                        WisDOT-SE Region                     141 NW Barstow St         Waukesha, WI 53188                   262-548-5913           Kiley.Schmitz@dot.wi.gov</t>
  </si>
  <si>
    <t>Ashton Modjeska     Environmental Coordinator                   WisDOT-SE Region                     141 NW Barstow St           Waukesha, WI 53188                 262-548-5849           Ashton.Modjeska@dot.wi.gov</t>
  </si>
  <si>
    <t>SWR</t>
  </si>
  <si>
    <t xml:space="preserve">Sara Atwater              Environmental Coordinator  WisDOT-SW Region                      2101 Wright St.                           Madison, WI 53704             Phone: (608) 246-3805       Sara.Atwater@dot.wi.gov </t>
  </si>
  <si>
    <t>NWR</t>
  </si>
  <si>
    <t xml:space="preserve">Dannielle Wemhoff            Environmental Coordinator  WisDOT-NW Region                      1701 N 4th St                                Superior, WI 54880             Phone: (715) 498-8930       Dannielle.Wemhoff@dot.wi.gov </t>
  </si>
  <si>
    <t>Andrew Gorniak           Environmental Coordinator     WisDOT-NW Region                  1701 N 4th St                                Superior, WI 54880               Phone: (715) 395-3030       Andrew.Gorniak@dot.wi.gov</t>
  </si>
  <si>
    <t>Sadie Hunter                         Environmental Coordinator          WisDOT-NW Region                  1701 N 4th St                                Superior, WI 54880                     Phone: (715) 836-2823               Sadie.Hunter@dot.wi.gov</t>
  </si>
  <si>
    <t>Emily Melton                    Environmental Coordinator     WisDOT-NW Region                  718 Clairemont Ave                      Eau Claire, WI 54701                Phone: (715) 836-2893        Emily.Melton@dot.wi.gov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</si>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</sst>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4" x14ac:knownFonts="1">
    <font>
      <sz val="10"/>
      <name val="Arial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u/>
      <sz val="10"/>
      <color indexed="12"/>
      <name val="Arial"/>
      <family val="2"/>
    </font>
    <font>
      <u/>
      <sz val="10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.5"/>
      <name val="Times New Roman"/>
      <family val="1"/>
    </font>
    <font>
      <sz val="10"/>
      <name val="Arial"/>
      <family val="2"/>
    </font>
    <font>
      <u/>
      <sz val="16"/>
      <name val="Times New Roman"/>
      <family val="1"/>
    </font>
    <font>
      <b/>
      <sz val="10"/>
      <name val="Arial"/>
      <family val="2"/>
    </font>
    <font>
      <b/>
      <sz val="12"/>
      <color theme="0"/>
      <name val="Times New Roman"/>
      <family val="1"/>
    </font>
    <font>
      <u/>
      <sz val="8"/>
      <color indexed="12"/>
      <name val="Arial"/>
      <family val="2"/>
    </font>
    <font>
      <sz val="10"/>
      <color indexed="1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.5"/>
      <color rgb="FFFFFFFF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</font>
    <font>
      <sz val="12"/>
      <color rgb="FF0070C0"/>
      <name val="Times New Roman"/>
    </font>
    <font>
      <u/>
      <sz val="12"/>
      <color rgb="FF0070C0"/>
      <name val="Times New Roman"/>
    </font>
    <font>
      <sz val="12"/>
      <name val="Arial"/>
    </font>
    <font>
      <u/>
      <sz val="12"/>
      <color indexed="12"/>
      <name val="Times New Roman"/>
    </font>
    <font>
      <b/>
      <sz val="12"/>
      <color rgb="FF0070C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2623F8"/>
      <name val="Times New Roman"/>
    </font>
    <font>
      <sz val="12"/>
      <color rgb="FF000000"/>
      <name val="Times New Roman"/>
      <family val="1"/>
    </font>
    <font>
      <sz val="12"/>
      <name val="Times New Roman"/>
    </font>
    <font>
      <sz val="12"/>
      <color rgb="FFFF0000"/>
      <name val="Arial"/>
    </font>
    <font>
      <sz val="10"/>
      <name val="Times New Roman"/>
    </font>
    <font>
      <sz val="10"/>
      <color rgb="FF000000"/>
      <name val="Times New Roman"/>
    </font>
    <font>
      <b/>
      <sz val="11"/>
      <color rgb="FF000000"/>
      <name val="Times New Roman"/>
    </font>
    <font>
      <b/>
      <sz val="10"/>
      <color rgb="FF242424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64">
    <xf numFmtId="0" fontId="0" fillId="0" borderId="0" xfId="0"/>
    <xf numFmtId="0" fontId="4" fillId="0" borderId="0" xfId="0" applyFont="1" applyBorder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49" fontId="4" fillId="0" borderId="0" xfId="0" applyNumberFormat="1" applyFont="1"/>
    <xf numFmtId="0" fontId="5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wrapText="1"/>
    </xf>
    <xf numFmtId="49" fontId="6" fillId="0" borderId="0" xfId="0" applyNumberFormat="1" applyFont="1" applyAlignment="1">
      <alignment horizontal="left"/>
    </xf>
    <xf numFmtId="0" fontId="4" fillId="0" borderId="0" xfId="0" applyFont="1" applyFill="1" applyBorder="1"/>
    <xf numFmtId="0" fontId="0" fillId="0" borderId="0" xfId="0" applyAlignment="1"/>
    <xf numFmtId="0" fontId="4" fillId="0" borderId="0" xfId="0" applyFont="1" applyAlignment="1"/>
    <xf numFmtId="0" fontId="7" fillId="0" borderId="0" xfId="1" applyAlignment="1" applyProtection="1"/>
    <xf numFmtId="0" fontId="4" fillId="2" borderId="1" xfId="0" applyFont="1" applyFill="1" applyBorder="1" applyAlignment="1">
      <alignment horizontal="center" wrapText="1"/>
    </xf>
    <xf numFmtId="0" fontId="6" fillId="0" borderId="0" xfId="0" applyFont="1" applyBorder="1"/>
    <xf numFmtId="0" fontId="17" fillId="0" borderId="0" xfId="0" applyFont="1" applyBorder="1"/>
    <xf numFmtId="49" fontId="6" fillId="0" borderId="0" xfId="0" applyNumberFormat="1" applyFont="1" applyBorder="1" applyAlignment="1">
      <alignment horizontal="centerContinuous"/>
    </xf>
    <xf numFmtId="0" fontId="4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164" fontId="4" fillId="2" borderId="4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49" fontId="4" fillId="3" borderId="13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7" borderId="0" xfId="0" applyFill="1" applyAlignment="1">
      <alignment horizontal="left" vertical="top"/>
    </xf>
    <xf numFmtId="0" fontId="0" fillId="7" borderId="0" xfId="0" applyFill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49" fontId="4" fillId="3" borderId="9" xfId="0" applyNumberFormat="1" applyFont="1" applyFill="1" applyBorder="1" applyAlignment="1"/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10" borderId="0" xfId="0" applyFont="1" applyFill="1" applyBorder="1"/>
    <xf numFmtId="0" fontId="4" fillId="10" borderId="0" xfId="0" applyFont="1" applyFill="1" applyBorder="1" applyAlignment="1">
      <alignment horizontal="centerContinuous"/>
    </xf>
    <xf numFmtId="2" fontId="0" fillId="0" borderId="0" xfId="0" applyNumberFormat="1" applyBorder="1"/>
    <xf numFmtId="0" fontId="4" fillId="10" borderId="1" xfId="0" applyFont="1" applyFill="1" applyBorder="1" applyAlignment="1">
      <alignment horizontal="center"/>
    </xf>
    <xf numFmtId="0" fontId="4" fillId="10" borderId="34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/>
    </xf>
    <xf numFmtId="0" fontId="4" fillId="10" borderId="36" xfId="0" applyFont="1" applyFill="1" applyBorder="1" applyAlignment="1">
      <alignment horizontal="center"/>
    </xf>
    <xf numFmtId="0" fontId="4" fillId="10" borderId="37" xfId="0" applyFont="1" applyFill="1" applyBorder="1" applyAlignment="1">
      <alignment horizontal="center"/>
    </xf>
    <xf numFmtId="0" fontId="4" fillId="10" borderId="38" xfId="0" applyFont="1" applyFill="1" applyBorder="1" applyAlignment="1">
      <alignment horizontal="center"/>
    </xf>
    <xf numFmtId="0" fontId="4" fillId="10" borderId="39" xfId="0" applyFont="1" applyFill="1" applyBorder="1" applyAlignment="1">
      <alignment horizontal="center"/>
    </xf>
    <xf numFmtId="0" fontId="0" fillId="11" borderId="0" xfId="0" applyFill="1"/>
    <xf numFmtId="0" fontId="0" fillId="0" borderId="1" xfId="0" applyFill="1" applyBorder="1"/>
    <xf numFmtId="0" fontId="4" fillId="10" borderId="40" xfId="0" applyFont="1" applyFill="1" applyBorder="1" applyAlignment="1">
      <alignment horizontal="center"/>
    </xf>
    <xf numFmtId="0" fontId="19" fillId="0" borderId="0" xfId="0" applyFont="1" applyBorder="1"/>
    <xf numFmtId="2" fontId="19" fillId="0" borderId="0" xfId="0" applyNumberFormat="1" applyFont="1" applyBorder="1"/>
    <xf numFmtId="0" fontId="0" fillId="11" borderId="41" xfId="0" applyFill="1" applyBorder="1"/>
    <xf numFmtId="0" fontId="19" fillId="11" borderId="16" xfId="0" applyFont="1" applyFill="1" applyBorder="1"/>
    <xf numFmtId="0" fontId="0" fillId="0" borderId="1" xfId="0" applyBorder="1"/>
    <xf numFmtId="2" fontId="0" fillId="0" borderId="0" xfId="0" applyNumberFormat="1"/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/>
    <xf numFmtId="0" fontId="31" fillId="0" borderId="0" xfId="1" applyFont="1" applyAlignment="1" applyProtection="1">
      <alignment vertical="top" wrapText="1"/>
    </xf>
    <xf numFmtId="0" fontId="36" fillId="0" borderId="0" xfId="0" applyFont="1" applyAlignment="1">
      <alignment vertical="top" wrapText="1"/>
    </xf>
    <xf numFmtId="0" fontId="6" fillId="0" borderId="50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27" fillId="0" borderId="0" xfId="0" applyFont="1"/>
    <xf numFmtId="0" fontId="6" fillId="0" borderId="2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8" fillId="0" borderId="46" xfId="0" applyFont="1" applyBorder="1" applyAlignment="1">
      <alignment vertical="top" wrapText="1"/>
    </xf>
    <xf numFmtId="0" fontId="39" fillId="0" borderId="0" xfId="0" applyFont="1"/>
    <xf numFmtId="0" fontId="31" fillId="0" borderId="50" xfId="1" applyFont="1" applyBorder="1" applyAlignment="1" applyProtection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31" fillId="0" borderId="0" xfId="1" applyFont="1" applyAlignment="1" applyProtection="1">
      <alignment wrapText="1"/>
    </xf>
    <xf numFmtId="0" fontId="38" fillId="0" borderId="0" xfId="0" applyFont="1"/>
    <xf numFmtId="0" fontId="40" fillId="0" borderId="0" xfId="0" applyFont="1"/>
    <xf numFmtId="0" fontId="6" fillId="0" borderId="2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4" fontId="38" fillId="0" borderId="0" xfId="0" applyNumberFormat="1" applyFont="1"/>
    <xf numFmtId="0" fontId="17" fillId="10" borderId="0" xfId="0" applyFont="1" applyFill="1"/>
    <xf numFmtId="0" fontId="4" fillId="10" borderId="0" xfId="0" applyFont="1" applyFill="1"/>
    <xf numFmtId="0" fontId="3" fillId="10" borderId="0" xfId="0" applyFont="1" applyFill="1" applyAlignment="1">
      <alignment horizontal="left"/>
    </xf>
    <xf numFmtId="0" fontId="3" fillId="10" borderId="0" xfId="0" applyFont="1" applyFill="1"/>
    <xf numFmtId="0" fontId="6" fillId="10" borderId="0" xfId="0" applyFont="1" applyFill="1"/>
    <xf numFmtId="0" fontId="3" fillId="0" borderId="0" xfId="0" applyFont="1" applyAlignment="1">
      <alignment horizontal="left"/>
    </xf>
    <xf numFmtId="0" fontId="3" fillId="0" borderId="0" xfId="0" quotePrefix="1" applyFont="1"/>
    <xf numFmtId="49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6" fillId="0" borderId="0" xfId="0" quotePrefix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1" fillId="0" borderId="0" xfId="0" applyFont="1" applyBorder="1"/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49" fontId="4" fillId="5" borderId="57" xfId="0" applyNumberFormat="1" applyFont="1" applyFill="1" applyBorder="1" applyAlignment="1" applyProtection="1">
      <protection locked="0"/>
    </xf>
    <xf numFmtId="0" fontId="4" fillId="5" borderId="46" xfId="0" applyFont="1" applyFill="1" applyBorder="1"/>
    <xf numFmtId="0" fontId="4" fillId="0" borderId="0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Alignment="1"/>
    <xf numFmtId="0" fontId="7" fillId="10" borderId="0" xfId="1" applyFill="1" applyAlignment="1" applyProtection="1"/>
    <xf numFmtId="0" fontId="4" fillId="10" borderId="0" xfId="0" applyFont="1" applyFill="1" applyAlignment="1">
      <alignment horizontal="centerContinuous"/>
    </xf>
    <xf numFmtId="0" fontId="16" fillId="10" borderId="0" xfId="0" applyFont="1" applyFill="1" applyBorder="1" applyAlignment="1">
      <alignment horizontal="center" vertical="center" wrapText="1"/>
    </xf>
    <xf numFmtId="0" fontId="1" fillId="10" borderId="0" xfId="0" applyFont="1" applyFill="1"/>
    <xf numFmtId="0" fontId="4" fillId="10" borderId="0" xfId="0" applyFont="1" applyFill="1" applyBorder="1"/>
    <xf numFmtId="49" fontId="2" fillId="10" borderId="0" xfId="0" applyNumberFormat="1" applyFont="1" applyFill="1" applyAlignment="1">
      <alignment horizontal="left"/>
    </xf>
    <xf numFmtId="49" fontId="4" fillId="10" borderId="0" xfId="0" applyNumberFormat="1" applyFont="1" applyFill="1"/>
    <xf numFmtId="49" fontId="15" fillId="10" borderId="0" xfId="0" applyNumberFormat="1" applyFont="1" applyFill="1" applyBorder="1" applyAlignment="1">
      <alignment horizontal="center" vertical="top"/>
    </xf>
    <xf numFmtId="49" fontId="4" fillId="10" borderId="0" xfId="0" applyNumberFormat="1" applyFont="1" applyFill="1" applyAlignment="1"/>
    <xf numFmtId="49" fontId="7" fillId="10" borderId="0" xfId="1" applyNumberFormat="1" applyFill="1" applyAlignment="1" applyProtection="1">
      <alignment horizontal="left"/>
    </xf>
    <xf numFmtId="49" fontId="5" fillId="10" borderId="0" xfId="0" applyNumberFormat="1" applyFont="1" applyFill="1" applyBorder="1" applyAlignment="1">
      <alignment horizontal="center" wrapText="1"/>
    </xf>
    <xf numFmtId="49" fontId="6" fillId="10" borderId="0" xfId="0" applyNumberFormat="1" applyFont="1" applyFill="1" applyAlignment="1">
      <alignment horizontal="left"/>
    </xf>
    <xf numFmtId="0" fontId="9" fillId="10" borderId="0" xfId="0" applyFont="1" applyFill="1" applyAlignment="1">
      <alignment horizontal="left" vertical="center"/>
    </xf>
    <xf numFmtId="0" fontId="4" fillId="10" borderId="0" xfId="0" applyFont="1" applyFill="1" applyBorder="1" applyAlignment="1">
      <alignment horizontal="right"/>
    </xf>
    <xf numFmtId="164" fontId="4" fillId="10" borderId="0" xfId="0" applyNumberFormat="1" applyFont="1" applyFill="1" applyBorder="1"/>
    <xf numFmtId="49" fontId="6" fillId="10" borderId="0" xfId="0" applyNumberFormat="1" applyFont="1" applyFill="1" applyBorder="1" applyAlignment="1">
      <alignment horizontal="left"/>
    </xf>
    <xf numFmtId="0" fontId="11" fillId="10" borderId="3" xfId="0" applyFont="1" applyFill="1" applyBorder="1" applyAlignment="1">
      <alignment horizontal="center"/>
    </xf>
    <xf numFmtId="0" fontId="5" fillId="10" borderId="0" xfId="0" applyFont="1" applyFill="1"/>
    <xf numFmtId="0" fontId="2" fillId="10" borderId="0" xfId="0" applyFont="1" applyFill="1"/>
    <xf numFmtId="0" fontId="5" fillId="10" borderId="0" xfId="0" applyFont="1" applyFill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4" fillId="10" borderId="0" xfId="0" applyFont="1" applyFill="1" applyAlignment="1">
      <alignment horizontal="left"/>
    </xf>
    <xf numFmtId="0" fontId="4" fillId="10" borderId="0" xfId="0" applyFont="1" applyFill="1" applyBorder="1" applyAlignment="1">
      <alignment horizontal="center"/>
    </xf>
    <xf numFmtId="0" fontId="4" fillId="10" borderId="0" xfId="0" applyFont="1" applyFill="1" applyBorder="1" applyAlignment="1"/>
    <xf numFmtId="0" fontId="11" fillId="10" borderId="0" xfId="0" applyFont="1" applyFill="1" applyBorder="1" applyAlignment="1" applyProtection="1">
      <alignment horizontal="center" vertical="top"/>
      <protection locked="0"/>
    </xf>
    <xf numFmtId="0" fontId="4" fillId="10" borderId="0" xfId="0" applyFont="1" applyFill="1" applyProtection="1">
      <protection locked="0"/>
    </xf>
    <xf numFmtId="0" fontId="0" fillId="10" borderId="0" xfId="0" applyFill="1" applyBorder="1" applyAlignment="1" applyProtection="1">
      <alignment horizontal="center"/>
      <protection locked="0"/>
    </xf>
    <xf numFmtId="0" fontId="11" fillId="10" borderId="0" xfId="0" applyFont="1" applyFill="1" applyBorder="1" applyAlignment="1" applyProtection="1">
      <alignment horizontal="left" vertical="top" wrapText="1"/>
      <protection locked="0"/>
    </xf>
    <xf numFmtId="0" fontId="5" fillId="10" borderId="0" xfId="0" applyFont="1" applyFill="1" applyBorder="1" applyAlignment="1" applyProtection="1">
      <alignment horizontal="left" wrapText="1"/>
      <protection locked="0"/>
    </xf>
    <xf numFmtId="0" fontId="1" fillId="10" borderId="0" xfId="0" applyFont="1" applyFill="1" applyProtection="1">
      <protection locked="0"/>
    </xf>
    <xf numFmtId="0" fontId="4" fillId="10" borderId="0" xfId="0" applyFont="1" applyFill="1" applyBorder="1" applyAlignment="1" applyProtection="1">
      <alignment horizontal="center"/>
      <protection locked="0"/>
    </xf>
    <xf numFmtId="0" fontId="4" fillId="10" borderId="0" xfId="0" applyFont="1" applyFill="1" applyAlignment="1" applyProtection="1">
      <alignment horizontal="centerContinuous"/>
      <protection locked="0"/>
    </xf>
    <xf numFmtId="0" fontId="4" fillId="10" borderId="0" xfId="0" applyFont="1" applyFill="1" applyAlignment="1"/>
    <xf numFmtId="0" fontId="1" fillId="10" borderId="0" xfId="0" applyFont="1" applyFill="1" applyAlignment="1" applyProtection="1">
      <alignment horizontal="right"/>
      <protection locked="0"/>
    </xf>
    <xf numFmtId="0" fontId="4" fillId="10" borderId="0" xfId="0" applyFont="1" applyFill="1" applyAlignment="1" applyProtection="1">
      <alignment horizontal="right"/>
      <protection locked="0"/>
    </xf>
    <xf numFmtId="0" fontId="5" fillId="10" borderId="0" xfId="0" applyFont="1" applyFill="1" applyBorder="1" applyAlignment="1"/>
    <xf numFmtId="0" fontId="0" fillId="10" borderId="0" xfId="0" applyFill="1" applyBorder="1" applyAlignment="1"/>
    <xf numFmtId="0" fontId="4" fillId="10" borderId="0" xfId="0" applyFont="1" applyFill="1" applyBorder="1" applyProtection="1">
      <protection locked="0"/>
    </xf>
    <xf numFmtId="0" fontId="3" fillId="10" borderId="0" xfId="0" applyFont="1" applyFill="1" applyProtection="1">
      <protection locked="0"/>
    </xf>
    <xf numFmtId="0" fontId="5" fillId="10" borderId="0" xfId="0" quotePrefix="1" applyFont="1" applyFill="1" applyProtection="1">
      <protection locked="0"/>
    </xf>
    <xf numFmtId="0" fontId="5" fillId="10" borderId="0" xfId="0" applyFont="1" applyFill="1" applyAlignment="1" applyProtection="1">
      <alignment horizontal="right"/>
      <protection locked="0"/>
    </xf>
    <xf numFmtId="0" fontId="1" fillId="10" borderId="0" xfId="0" quotePrefix="1" applyFont="1" applyFill="1" applyProtection="1">
      <protection locked="0"/>
    </xf>
    <xf numFmtId="0" fontId="2" fillId="10" borderId="0" xfId="0" applyFont="1" applyFill="1" applyProtection="1">
      <protection locked="0"/>
    </xf>
    <xf numFmtId="49" fontId="2" fillId="10" borderId="0" xfId="0" applyNumberFormat="1" applyFont="1" applyFill="1" applyBorder="1" applyAlignment="1" applyProtection="1">
      <alignment horizontal="left" vertical="top" wrapText="1"/>
      <protection locked="0"/>
    </xf>
    <xf numFmtId="49" fontId="14" fillId="10" borderId="0" xfId="0" applyNumberFormat="1" applyFont="1" applyFill="1" applyBorder="1" applyAlignment="1">
      <alignment horizontal="center" vertical="top"/>
    </xf>
    <xf numFmtId="49" fontId="2" fillId="10" borderId="56" xfId="0" applyNumberFormat="1" applyFont="1" applyFill="1" applyBorder="1" applyAlignment="1" applyProtection="1">
      <protection locked="0"/>
    </xf>
    <xf numFmtId="0" fontId="4" fillId="10" borderId="0" xfId="0" applyNumberFormat="1" applyFont="1" applyFill="1" applyBorder="1" applyAlignment="1" applyProtection="1">
      <alignment vertical="top" wrapText="1"/>
      <protection locked="0"/>
    </xf>
    <xf numFmtId="49" fontId="5" fillId="10" borderId="0" xfId="0" applyNumberFormat="1" applyFont="1" applyFill="1" applyBorder="1" applyAlignment="1" applyProtection="1">
      <alignment horizontal="right"/>
      <protection locked="0"/>
    </xf>
    <xf numFmtId="49" fontId="5" fillId="10" borderId="0" xfId="0" applyNumberFormat="1" applyFont="1" applyFill="1" applyBorder="1" applyAlignment="1" applyProtection="1">
      <protection locked="0"/>
    </xf>
    <xf numFmtId="49" fontId="5" fillId="10" borderId="63" xfId="0" applyNumberFormat="1" applyFont="1" applyFill="1" applyBorder="1" applyAlignment="1" applyProtection="1">
      <protection locked="0"/>
    </xf>
    <xf numFmtId="164" fontId="4" fillId="10" borderId="0" xfId="0" applyNumberFormat="1" applyFont="1" applyFill="1" applyBorder="1" applyAlignment="1">
      <alignment horizontal="right"/>
    </xf>
    <xf numFmtId="0" fontId="4" fillId="10" borderId="0" xfId="0" applyFont="1" applyFill="1" applyBorder="1" applyAlignment="1">
      <alignment wrapText="1"/>
    </xf>
    <xf numFmtId="49" fontId="4" fillId="10" borderId="0" xfId="0" applyNumberFormat="1" applyFont="1" applyFill="1" applyBorder="1" applyAlignment="1">
      <alignment wrapText="1"/>
    </xf>
    <xf numFmtId="0" fontId="7" fillId="10" borderId="0" xfId="1" applyFill="1" applyBorder="1" applyAlignment="1" applyProtection="1"/>
    <xf numFmtId="164" fontId="4" fillId="10" borderId="0" xfId="0" applyNumberFormat="1" applyFont="1" applyFill="1" applyBorder="1" applyAlignment="1">
      <alignment horizontal="center"/>
    </xf>
    <xf numFmtId="164" fontId="41" fillId="10" borderId="0" xfId="0" applyNumberFormat="1" applyFont="1" applyFill="1" applyBorder="1" applyAlignment="1">
      <alignment horizontal="center"/>
    </xf>
    <xf numFmtId="0" fontId="2" fillId="10" borderId="0" xfId="0" applyFont="1" applyFill="1" applyAlignment="1">
      <alignment horizontal="left" vertical="top" wrapText="1"/>
    </xf>
    <xf numFmtId="0" fontId="4" fillId="10" borderId="0" xfId="0" applyFont="1" applyFill="1" applyAlignment="1" applyProtection="1">
      <alignment horizontal="left" wrapText="1"/>
      <protection locked="0"/>
    </xf>
    <xf numFmtId="49" fontId="4" fillId="3" borderId="9" xfId="0" applyNumberFormat="1" applyFont="1" applyFill="1" applyBorder="1" applyAlignment="1">
      <alignment horizontal="center"/>
    </xf>
    <xf numFmtId="0" fontId="9" fillId="10" borderId="0" xfId="0" applyFont="1" applyFill="1" applyAlignment="1">
      <alignment horizontal="left"/>
    </xf>
    <xf numFmtId="0" fontId="4" fillId="10" borderId="0" xfId="0" applyFont="1" applyFill="1" applyAlignment="1">
      <alignment horizontal="center"/>
    </xf>
    <xf numFmtId="0" fontId="9" fillId="10" borderId="0" xfId="0" applyFont="1" applyFill="1" applyAlignment="1"/>
    <xf numFmtId="49" fontId="4" fillId="10" borderId="0" xfId="0" applyNumberFormat="1" applyFont="1" applyFill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0" fontId="4" fillId="8" borderId="13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49" fontId="21" fillId="3" borderId="3" xfId="1" applyNumberFormat="1" applyFont="1" applyFill="1" applyBorder="1" applyAlignment="1" applyProtection="1">
      <alignment horizontal="center"/>
    </xf>
    <xf numFmtId="49" fontId="15" fillId="3" borderId="3" xfId="0" applyNumberFormat="1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3" fillId="10" borderId="0" xfId="0" applyFont="1" applyFill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Alignment="1">
      <alignment horizontal="center" vertical="top"/>
    </xf>
    <xf numFmtId="0" fontId="11" fillId="5" borderId="54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 applyProtection="1">
      <alignment horizontal="left"/>
      <protection locked="0"/>
    </xf>
    <xf numFmtId="49" fontId="1" fillId="10" borderId="0" xfId="0" applyNumberFormat="1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2" fontId="4" fillId="2" borderId="13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 wrapText="1"/>
    </xf>
    <xf numFmtId="164" fontId="4" fillId="2" borderId="9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 vertical="center"/>
    </xf>
    <xf numFmtId="164" fontId="4" fillId="10" borderId="0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2" fontId="5" fillId="10" borderId="0" xfId="0" applyNumberFormat="1" applyFont="1" applyFill="1" applyBorder="1" applyAlignment="1">
      <alignment horizontal="center"/>
    </xf>
    <xf numFmtId="0" fontId="9" fillId="10" borderId="0" xfId="0" applyFont="1" applyFill="1" applyBorder="1" applyAlignment="1">
      <alignment horizontal="right"/>
    </xf>
    <xf numFmtId="0" fontId="25" fillId="9" borderId="55" xfId="0" applyFont="1" applyFill="1" applyBorder="1" applyAlignment="1"/>
    <xf numFmtId="2" fontId="5" fillId="2" borderId="14" xfId="0" applyNumberFormat="1" applyFont="1" applyFill="1" applyBorder="1" applyAlignment="1">
      <alignment horizontal="center"/>
    </xf>
    <xf numFmtId="2" fontId="5" fillId="2" borderId="9" xfId="0" applyNumberFormat="1" applyFont="1" applyFill="1" applyBorder="1" applyAlignment="1">
      <alignment horizontal="center"/>
    </xf>
    <xf numFmtId="0" fontId="20" fillId="10" borderId="0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vertical="top"/>
    </xf>
    <xf numFmtId="49" fontId="3" fillId="6" borderId="54" xfId="0" applyNumberFormat="1" applyFont="1" applyFill="1" applyBorder="1" applyAlignment="1" applyProtection="1">
      <alignment horizontal="left"/>
      <protection locked="0"/>
    </xf>
    <xf numFmtId="49" fontId="1" fillId="10" borderId="0" xfId="0" applyNumberFormat="1" applyFont="1" applyFill="1" applyAlignment="1" applyProtection="1">
      <protection locked="0"/>
    </xf>
    <xf numFmtId="49" fontId="1" fillId="10" borderId="0" xfId="0" applyNumberFormat="1" applyFont="1" applyFill="1" applyBorder="1" applyAlignment="1" applyProtection="1">
      <protection locked="0"/>
    </xf>
    <xf numFmtId="164" fontId="41" fillId="10" borderId="0" xfId="0" applyNumberFormat="1" applyFont="1" applyFill="1" applyBorder="1" applyAlignment="1">
      <alignment horizontal="center"/>
    </xf>
    <xf numFmtId="0" fontId="1" fillId="10" borderId="0" xfId="0" applyFont="1" applyFill="1" applyAlignment="1" applyProtection="1">
      <alignment horizontal="left" wrapText="1"/>
      <protection locked="0"/>
    </xf>
    <xf numFmtId="0" fontId="1" fillId="10" borderId="0" xfId="0" applyFont="1" applyFill="1" applyAlignment="1" applyProtection="1">
      <protection locked="0"/>
    </xf>
    <xf numFmtId="0" fontId="4" fillId="3" borderId="61" xfId="0" applyNumberFormat="1" applyFont="1" applyFill="1" applyBorder="1" applyAlignment="1" applyProtection="1">
      <alignment vertical="top" wrapText="1"/>
      <protection locked="0"/>
    </xf>
    <xf numFmtId="0" fontId="4" fillId="3" borderId="62" xfId="0" applyNumberFormat="1" applyFont="1" applyFill="1" applyBorder="1" applyAlignment="1" applyProtection="1">
      <alignment vertical="top" wrapText="1"/>
      <protection locked="0"/>
    </xf>
    <xf numFmtId="0" fontId="4" fillId="3" borderId="47" xfId="0" applyNumberFormat="1" applyFont="1" applyFill="1" applyBorder="1" applyAlignment="1" applyProtection="1">
      <alignment vertical="top" wrapText="1"/>
      <protection locked="0"/>
    </xf>
    <xf numFmtId="0" fontId="4" fillId="3" borderId="63" xfId="0" applyNumberFormat="1" applyFont="1" applyFill="1" applyBorder="1" applyAlignment="1" applyProtection="1">
      <alignment vertical="top" wrapText="1"/>
      <protection locked="0"/>
    </xf>
    <xf numFmtId="0" fontId="4" fillId="3" borderId="0" xfId="0" applyNumberFormat="1" applyFont="1" applyFill="1" applyBorder="1" applyAlignment="1" applyProtection="1">
      <alignment vertical="top" wrapText="1"/>
      <protection locked="0"/>
    </xf>
    <xf numFmtId="0" fontId="4" fillId="3" borderId="49" xfId="0" applyNumberFormat="1" applyFont="1" applyFill="1" applyBorder="1" applyAlignment="1" applyProtection="1">
      <alignment vertical="top" wrapText="1"/>
      <protection locked="0"/>
    </xf>
    <xf numFmtId="0" fontId="4" fillId="3" borderId="64" xfId="0" applyNumberFormat="1" applyFont="1" applyFill="1" applyBorder="1" applyAlignment="1" applyProtection="1">
      <alignment vertical="top" wrapText="1"/>
      <protection locked="0"/>
    </xf>
    <xf numFmtId="0" fontId="4" fillId="3" borderId="56" xfId="0" applyNumberFormat="1" applyFont="1" applyFill="1" applyBorder="1" applyAlignment="1" applyProtection="1">
      <alignment vertical="top" wrapText="1"/>
      <protection locked="0"/>
    </xf>
    <xf numFmtId="0" fontId="4" fillId="3" borderId="33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Fill="1" applyAlignment="1">
      <alignment horizontal="left" vertical="top" wrapText="1"/>
    </xf>
    <xf numFmtId="0" fontId="7" fillId="3" borderId="3" xfId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7" fillId="5" borderId="3" xfId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2" fillId="10" borderId="0" xfId="0" applyFont="1" applyFill="1" applyAlignment="1">
      <alignment horizontal="left" vertical="top" wrapText="1"/>
    </xf>
    <xf numFmtId="0" fontId="6" fillId="5" borderId="3" xfId="0" applyFont="1" applyFill="1" applyBorder="1" applyAlignment="1" applyProtection="1">
      <alignment horizontal="center" vertical="top" wrapText="1"/>
      <protection locked="0"/>
    </xf>
    <xf numFmtId="49" fontId="4" fillId="10" borderId="0" xfId="0" quotePrefix="1" applyNumberFormat="1" applyFont="1" applyFill="1" applyAlignment="1" applyProtection="1">
      <alignment horizontal="left" vertical="center" wrapText="1"/>
      <protection locked="0"/>
    </xf>
    <xf numFmtId="0" fontId="1" fillId="10" borderId="0" xfId="0" applyFont="1" applyFill="1" applyAlignment="1" applyProtection="1">
      <alignment horizontal="left" vertical="top" wrapText="1"/>
      <protection locked="0"/>
    </xf>
    <xf numFmtId="49" fontId="2" fillId="10" borderId="0" xfId="0" applyNumberFormat="1" applyFont="1" applyFill="1" applyBorder="1" applyAlignment="1" applyProtection="1">
      <alignment horizontal="left" wrapText="1"/>
      <protection locked="0"/>
    </xf>
    <xf numFmtId="0" fontId="4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49" fontId="1" fillId="1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56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0" xfId="0" applyFont="1" applyFill="1" applyAlignment="1" applyProtection="1">
      <alignment horizontal="left" wrapText="1"/>
      <protection locked="0"/>
    </xf>
    <xf numFmtId="0" fontId="4" fillId="10" borderId="56" xfId="0" applyFont="1" applyFill="1" applyBorder="1" applyAlignment="1" applyProtection="1">
      <alignment horizontal="left" wrapText="1"/>
      <protection locked="0"/>
    </xf>
    <xf numFmtId="49" fontId="4" fillId="5" borderId="61" xfId="0" applyNumberFormat="1" applyFont="1" applyFill="1" applyBorder="1" applyAlignment="1" applyProtection="1">
      <alignment vertical="top" wrapText="1"/>
      <protection locked="0"/>
    </xf>
    <xf numFmtId="49" fontId="4" fillId="5" borderId="62" xfId="0" applyNumberFormat="1" applyFont="1" applyFill="1" applyBorder="1" applyAlignment="1" applyProtection="1">
      <alignment vertical="top" wrapText="1"/>
      <protection locked="0"/>
    </xf>
    <xf numFmtId="49" fontId="4" fillId="5" borderId="47" xfId="0" applyNumberFormat="1" applyFont="1" applyFill="1" applyBorder="1" applyAlignment="1" applyProtection="1">
      <alignment vertical="top" wrapText="1"/>
      <protection locked="0"/>
    </xf>
    <xf numFmtId="49" fontId="4" fillId="5" borderId="63" xfId="0" applyNumberFormat="1" applyFont="1" applyFill="1" applyBorder="1" applyAlignment="1" applyProtection="1">
      <alignment vertical="top" wrapText="1"/>
      <protection locked="0"/>
    </xf>
    <xf numFmtId="49" fontId="4" fillId="5" borderId="0" xfId="0" applyNumberFormat="1" applyFont="1" applyFill="1" applyBorder="1" applyAlignment="1" applyProtection="1">
      <alignment vertical="top" wrapText="1"/>
      <protection locked="0"/>
    </xf>
    <xf numFmtId="49" fontId="4" fillId="5" borderId="49" xfId="0" applyNumberFormat="1" applyFont="1" applyFill="1" applyBorder="1" applyAlignment="1" applyProtection="1">
      <alignment vertical="top" wrapText="1"/>
      <protection locked="0"/>
    </xf>
    <xf numFmtId="49" fontId="4" fillId="5" borderId="64" xfId="0" applyNumberFormat="1" applyFont="1" applyFill="1" applyBorder="1" applyAlignment="1" applyProtection="1">
      <alignment vertical="top" wrapText="1"/>
      <protection locked="0"/>
    </xf>
    <xf numFmtId="49" fontId="4" fillId="5" borderId="56" xfId="0" applyNumberFormat="1" applyFont="1" applyFill="1" applyBorder="1" applyAlignment="1" applyProtection="1">
      <alignment vertical="top" wrapText="1"/>
      <protection locked="0"/>
    </xf>
    <xf numFmtId="49" fontId="4" fillId="5" borderId="33" xfId="0" applyNumberFormat="1" applyFont="1" applyFill="1" applyBorder="1" applyAlignment="1" applyProtection="1">
      <alignment vertical="top" wrapText="1"/>
      <protection locked="0"/>
    </xf>
    <xf numFmtId="0" fontId="43" fillId="10" borderId="0" xfId="0" applyFont="1" applyFill="1" applyAlignment="1"/>
    <xf numFmtId="49" fontId="4" fillId="5" borderId="58" xfId="0" applyNumberFormat="1" applyFont="1" applyFill="1" applyBorder="1" applyAlignment="1" applyProtection="1">
      <alignment horizontal="center" vertical="top" wrapText="1"/>
      <protection locked="0"/>
    </xf>
    <xf numFmtId="49" fontId="4" fillId="5" borderId="59" xfId="0" applyNumberFormat="1" applyFont="1" applyFill="1" applyBorder="1" applyAlignment="1" applyProtection="1">
      <alignment horizontal="center" vertical="top" wrapText="1"/>
      <protection locked="0"/>
    </xf>
    <xf numFmtId="49" fontId="3" fillId="6" borderId="60" xfId="0" applyNumberFormat="1" applyFont="1" applyFill="1" applyBorder="1" applyAlignment="1" applyProtection="1">
      <protection locked="0"/>
    </xf>
    <xf numFmtId="49" fontId="1" fillId="10" borderId="2" xfId="0" applyNumberFormat="1" applyFont="1" applyFill="1" applyBorder="1" applyAlignment="1" applyProtection="1">
      <protection locked="0"/>
    </xf>
    <xf numFmtId="49" fontId="1" fillId="6" borderId="65" xfId="0" applyNumberFormat="1" applyFont="1" applyFill="1" applyBorder="1" applyAlignment="1" applyProtection="1">
      <alignment horizontal="left"/>
      <protection locked="0"/>
    </xf>
    <xf numFmtId="49" fontId="1" fillId="6" borderId="60" xfId="0" applyNumberFormat="1" applyFont="1" applyFill="1" applyBorder="1" applyAlignment="1" applyProtection="1">
      <alignment horizontal="left"/>
      <protection locked="0"/>
    </xf>
    <xf numFmtId="49" fontId="1" fillId="6" borderId="54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49" fontId="42" fillId="10" borderId="0" xfId="0" applyNumberFormat="1" applyFont="1" applyFill="1" applyBorder="1" applyAlignment="1" applyProtection="1">
      <protection locked="0"/>
    </xf>
    <xf numFmtId="49" fontId="24" fillId="10" borderId="0" xfId="0" applyNumberFormat="1" applyFont="1" applyFill="1" applyBorder="1" applyAlignment="1" applyProtection="1">
      <protection locked="0"/>
    </xf>
    <xf numFmtId="49" fontId="42" fillId="6" borderId="60" xfId="0" applyNumberFormat="1" applyFont="1" applyFill="1" applyBorder="1" applyAlignment="1" applyProtection="1">
      <alignment horizontal="left"/>
      <protection locked="0"/>
    </xf>
    <xf numFmtId="49" fontId="24" fillId="5" borderId="5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center"/>
    </xf>
    <xf numFmtId="164" fontId="4" fillId="3" borderId="20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0" fontId="9" fillId="10" borderId="0" xfId="0" applyFont="1" applyFill="1" applyAlignment="1">
      <alignment horizontal="left"/>
    </xf>
    <xf numFmtId="49" fontId="4" fillId="10" borderId="0" xfId="0" applyNumberFormat="1" applyFont="1" applyFill="1" applyBorder="1" applyAlignment="1">
      <alignment horizontal="right"/>
    </xf>
    <xf numFmtId="164" fontId="4" fillId="2" borderId="44" xfId="0" applyNumberFormat="1" applyFont="1" applyFill="1" applyBorder="1" applyAlignment="1">
      <alignment horizontal="center"/>
    </xf>
    <xf numFmtId="164" fontId="4" fillId="2" borderId="45" xfId="0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0" fontId="9" fillId="10" borderId="0" xfId="0" applyFont="1" applyFill="1" applyAlignment="1"/>
    <xf numFmtId="0" fontId="26" fillId="10" borderId="0" xfId="0" applyFont="1" applyFill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4" fillId="10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49" fontId="4" fillId="10" borderId="0" xfId="0" applyNumberFormat="1" applyFont="1" applyFill="1" applyAlignment="1">
      <alignment horizontal="left"/>
    </xf>
    <xf numFmtId="49" fontId="5" fillId="2" borderId="22" xfId="0" applyNumberFormat="1" applyFont="1" applyFill="1" applyBorder="1" applyAlignment="1">
      <alignment horizontal="center" wrapText="1"/>
    </xf>
    <xf numFmtId="49" fontId="5" fillId="2" borderId="23" xfId="0" applyNumberFormat="1" applyFont="1" applyFill="1" applyBorder="1" applyAlignment="1">
      <alignment horizontal="center" wrapText="1"/>
    </xf>
    <xf numFmtId="49" fontId="5" fillId="2" borderId="24" xfId="0" applyNumberFormat="1" applyFont="1" applyFill="1" applyBorder="1" applyAlignment="1">
      <alignment horizontal="center" wrapText="1"/>
    </xf>
    <xf numFmtId="49" fontId="5" fillId="2" borderId="2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1" fillId="0" borderId="0" xfId="1" applyFont="1" applyAlignment="1" applyProtection="1">
      <alignment horizontal="left" vertical="top" wrapText="1"/>
    </xf>
    <xf numFmtId="0" fontId="6" fillId="0" borderId="27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31" fillId="0" borderId="0" xfId="1" applyFont="1" applyAlignment="1" applyProtection="1">
      <alignment horizontal="left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4" fillId="10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BE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386988</xdr:colOff>
      <xdr:row>0</xdr:row>
      <xdr:rowOff>66675</xdr:rowOff>
    </xdr:from>
    <xdr:to>
      <xdr:col>21</xdr:col>
      <xdr:colOff>206648</xdr:colOff>
      <xdr:row>2</xdr:row>
      <xdr:rowOff>93345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861605" y="66675"/>
          <a:ext cx="5225415" cy="3682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Wisconsin Department of Transportation                  </a:t>
          </a:r>
        </a:p>
      </xdr:txBody>
    </xdr:sp>
    <xdr:clientData/>
  </xdr:twoCellAnchor>
  <xdr:oneCellAnchor>
    <xdr:from>
      <xdr:col>4</xdr:col>
      <xdr:colOff>29664</xdr:colOff>
      <xdr:row>2</xdr:row>
      <xdr:rowOff>7620</xdr:rowOff>
    </xdr:from>
    <xdr:ext cx="2654316" cy="155748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39710" y="347254"/>
          <a:ext cx="2654316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Division of Transportation System Development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</xdr:col>
      <xdr:colOff>51353</xdr:colOff>
      <xdr:row>0</xdr:row>
      <xdr:rowOff>53340</xdr:rowOff>
    </xdr:from>
    <xdr:to>
      <xdr:col>3</xdr:col>
      <xdr:colOff>336074</xdr:colOff>
      <xdr:row>5</xdr:row>
      <xdr:rowOff>55990</xdr:rowOff>
    </xdr:to>
    <xdr:pic>
      <xdr:nvPicPr>
        <xdr:cNvPr id="1717" name="Picture 8" descr="C:\Graphics\Logos\WisDOT logo color.tif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1353" y="53340"/>
          <a:ext cx="755173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144780</xdr:colOff>
      <xdr:row>26</xdr:row>
      <xdr:rowOff>45720</xdr:rowOff>
    </xdr:from>
    <xdr:to>
      <xdr:col>5</xdr:col>
      <xdr:colOff>129540</xdr:colOff>
      <xdr:row>26</xdr:row>
      <xdr:rowOff>137160</xdr:rowOff>
    </xdr:to>
    <xdr:sp macro="" textlink="">
      <xdr:nvSpPr>
        <xdr:cNvPr id="1718" name="Right Arrow 5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1501140" y="3878580"/>
          <a:ext cx="213360" cy="91440"/>
        </a:xfrm>
        <a:prstGeom prst="rightArrow">
          <a:avLst>
            <a:gd name="adj1" fmla="val 50000"/>
            <a:gd name="adj2" fmla="val 50005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144780</xdr:colOff>
      <xdr:row>28</xdr:row>
      <xdr:rowOff>45720</xdr:rowOff>
    </xdr:from>
    <xdr:to>
      <xdr:col>5</xdr:col>
      <xdr:colOff>129540</xdr:colOff>
      <xdr:row>28</xdr:row>
      <xdr:rowOff>137160</xdr:rowOff>
    </xdr:to>
    <xdr:sp macro="" textlink="">
      <xdr:nvSpPr>
        <xdr:cNvPr id="1719" name="Right Arrow 6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1501140" y="4091940"/>
          <a:ext cx="213360" cy="91440"/>
        </a:xfrm>
        <a:prstGeom prst="rightArrow">
          <a:avLst>
            <a:gd name="adj1" fmla="val 50000"/>
            <a:gd name="adj2" fmla="val 50005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121920</xdr:colOff>
      <xdr:row>50</xdr:row>
      <xdr:rowOff>38100</xdr:rowOff>
    </xdr:from>
    <xdr:to>
      <xdr:col>11</xdr:col>
      <xdr:colOff>106680</xdr:colOff>
      <xdr:row>50</xdr:row>
      <xdr:rowOff>129540</xdr:rowOff>
    </xdr:to>
    <xdr:sp macro="" textlink="">
      <xdr:nvSpPr>
        <xdr:cNvPr id="1720" name="Right Arrow 7">
          <a:extLst>
            <a:ext uri="{FF2B5EF4-FFF2-40B4-BE49-F238E27FC236}">
              <a16:creationId xmlns:a16="http://schemas.microsoft.com/office/drawing/2014/main" id="{00000000-0008-0000-0000-0000B8060000}"/>
            </a:ext>
            <a:ext uri="{147F2762-F138-4A5C-976F-8EAC2B608ADB}">
              <a16:predDERef xmlns:a16="http://schemas.microsoft.com/office/drawing/2014/main" pre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2722245" y="8839200"/>
          <a:ext cx="213360" cy="91440"/>
        </a:xfrm>
        <a:prstGeom prst="rightArrow">
          <a:avLst>
            <a:gd name="adj1" fmla="val 50000"/>
            <a:gd name="adj2" fmla="val 50005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7062</xdr:colOff>
      <xdr:row>1</xdr:row>
      <xdr:rowOff>164432</xdr:rowOff>
    </xdr:from>
    <xdr:to>
      <xdr:col>23</xdr:col>
      <xdr:colOff>762000</xdr:colOff>
      <xdr:row>1</xdr:row>
      <xdr:rowOff>166619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48B0DDF-CD0E-4C14-ADC1-B57C692B9565}"/>
            </a:ext>
          </a:extLst>
        </xdr:cNvPr>
        <xdr:cNvCxnSpPr/>
      </xdr:nvCxnSpPr>
      <xdr:spPr bwMode="auto">
        <a:xfrm flipV="1">
          <a:off x="913441" y="332874"/>
          <a:ext cx="6229306" cy="2187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211786</xdr:colOff>
      <xdr:row>0</xdr:row>
      <xdr:rowOff>93570</xdr:rowOff>
    </xdr:from>
    <xdr:to>
      <xdr:col>11</xdr:col>
      <xdr:colOff>19686</xdr:colOff>
      <xdr:row>3</xdr:row>
      <xdr:rowOff>76425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21386" y="93570"/>
          <a:ext cx="3742995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Wisconsin Department of Transportation                  </a:t>
          </a:r>
        </a:p>
      </xdr:txBody>
    </xdr:sp>
    <xdr:clientData/>
  </xdr:twoCellAnchor>
  <xdr:oneCellAnchor>
    <xdr:from>
      <xdr:col>2</xdr:col>
      <xdr:colOff>282270</xdr:colOff>
      <xdr:row>3</xdr:row>
      <xdr:rowOff>26895</xdr:rowOff>
    </xdr:from>
    <xdr:ext cx="2654316" cy="155748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891870" y="407895"/>
          <a:ext cx="2654316" cy="15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Division of Transportation System Development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61609</xdr:colOff>
      <xdr:row>0</xdr:row>
      <xdr:rowOff>64995</xdr:rowOff>
    </xdr:from>
    <xdr:to>
      <xdr:col>2</xdr:col>
      <xdr:colOff>197147</xdr:colOff>
      <xdr:row>5</xdr:row>
      <xdr:rowOff>89379</xdr:rowOff>
    </xdr:to>
    <xdr:pic>
      <xdr:nvPicPr>
        <xdr:cNvPr id="2496" name="Picture 8" descr="C:\Graphics\Logos\WisDOT logo color.tif">
          <a:extLst>
            <a:ext uri="{FF2B5EF4-FFF2-40B4-BE49-F238E27FC236}">
              <a16:creationId xmlns:a16="http://schemas.microsoft.com/office/drawing/2014/main" id="{00000000-0008-0000-0100-0000C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609" y="64995"/>
          <a:ext cx="745138" cy="744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278860</xdr:colOff>
      <xdr:row>3</xdr:row>
      <xdr:rowOff>9728</xdr:rowOff>
    </xdr:from>
    <xdr:to>
      <xdr:col>18</xdr:col>
      <xdr:colOff>8708</xdr:colOff>
      <xdr:row>3</xdr:row>
      <xdr:rowOff>13063</xdr:rowOff>
    </xdr:to>
    <xdr:cxnSp macro="">
      <xdr:nvCxnSpPr>
        <xdr:cNvPr id="2497" name="Straight Connector 8">
          <a:extLst>
            <a:ext uri="{FF2B5EF4-FFF2-40B4-BE49-F238E27FC236}">
              <a16:creationId xmlns:a16="http://schemas.microsoft.com/office/drawing/2014/main" id="{00000000-0008-0000-0100-0000C1090000}"/>
            </a:ext>
          </a:extLst>
        </xdr:cNvPr>
        <xdr:cNvCxnSpPr>
          <a:cxnSpLocks noChangeShapeType="1"/>
        </xdr:cNvCxnSpPr>
      </xdr:nvCxnSpPr>
      <xdr:spPr bwMode="auto">
        <a:xfrm>
          <a:off x="888460" y="392349"/>
          <a:ext cx="6214954" cy="3335"/>
        </a:xfrm>
        <a:prstGeom prst="line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isconsindot.gov/Documents/doing-bus/eng-consultants/cnslt-rsrces/environment/wetlandamendment.pdf" TargetMode="External"/><Relationship Id="rId2" Type="http://schemas.openxmlformats.org/officeDocument/2006/relationships/hyperlink" Target="https://wisconsindot.gov/Documents/doing-bus/eng-consultants/cnslt-rsrces/environment/wetlandamendment.pdf" TargetMode="External"/><Relationship Id="rId1" Type="http://schemas.openxmlformats.org/officeDocument/2006/relationships/hyperlink" Target="https://wisconsindot.gov/Documents/doing-bus/eng-consultants/cnslt-rsrces/environment/wetlandamendment.pdf" TargetMode="External"/><Relationship Id="rId4" Type="http://schemas.openxmlformats.org/officeDocument/2006/relationships/hyperlink" Target="https://wisconsindot.gov/Documents/doing-bus/eng-consultants/cnslt-rsrces/environment/mouacoednrdot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isconsindot.gov/Documents/doing-bus/eng-consultants/cnslt-rsrces/environment/envcontactsmap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T826"/>
  <sheetViews>
    <sheetView tabSelected="1" topLeftCell="B1" zoomScaleNormal="100" zoomScaleSheetLayoutView="84" workbookViewId="0">
      <selection activeCell="AB15" sqref="AB15"/>
    </sheetView>
  </sheetViews>
  <sheetFormatPr defaultColWidth="9.109375" defaultRowHeight="13.2" x14ac:dyDescent="0.25"/>
  <cols>
    <col min="1" max="1" width="2.5546875" style="5" hidden="1" customWidth="1"/>
    <col min="2" max="2" width="5.88671875" style="5" customWidth="1"/>
    <col min="3" max="3" width="1" style="5" customWidth="1"/>
    <col min="4" max="4" width="6.44140625" style="5" customWidth="1"/>
    <col min="5" max="5" width="3.44140625" style="5" customWidth="1"/>
    <col min="6" max="6" width="3.109375" style="5" customWidth="1"/>
    <col min="7" max="7" width="5.5546875" style="5" customWidth="1"/>
    <col min="8" max="8" width="4.88671875" style="5" customWidth="1"/>
    <col min="9" max="9" width="1.5546875" style="5" customWidth="1"/>
    <col min="10" max="10" width="7.109375" style="5" customWidth="1"/>
    <col min="11" max="11" width="3.44140625" style="5" customWidth="1"/>
    <col min="12" max="12" width="3.88671875" style="5" customWidth="1"/>
    <col min="13" max="13" width="5" style="5" customWidth="1"/>
    <col min="14" max="14" width="5.5546875" style="5" customWidth="1"/>
    <col min="15" max="15" width="5.44140625" style="5" customWidth="1"/>
    <col min="16" max="16" width="4.44140625" style="5" customWidth="1"/>
    <col min="17" max="17" width="2.44140625" style="5" customWidth="1"/>
    <col min="18" max="18" width="4.88671875" style="5" customWidth="1"/>
    <col min="19" max="19" width="3" style="5" customWidth="1"/>
    <col min="20" max="20" width="5.109375" style="5" customWidth="1"/>
    <col min="21" max="21" width="3.44140625" style="5" customWidth="1"/>
    <col min="22" max="22" width="3.5546875" style="5" customWidth="1"/>
    <col min="23" max="23" width="5.5546875" style="5" customWidth="1"/>
    <col min="24" max="24" width="9.33203125" style="1" customWidth="1"/>
    <col min="25" max="205" width="9.109375" style="1"/>
    <col min="206" max="16384" width="9.109375" style="5"/>
  </cols>
  <sheetData>
    <row r="1" spans="1:33" x14ac:dyDescent="0.25"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26"/>
      <c r="O1" s="126"/>
      <c r="P1" s="126"/>
      <c r="Q1" s="105"/>
      <c r="R1" s="105"/>
      <c r="S1" s="105"/>
      <c r="T1" s="105"/>
      <c r="U1" s="105"/>
      <c r="V1" s="105"/>
      <c r="W1" s="105"/>
      <c r="X1" s="126"/>
      <c r="Y1" s="126"/>
    </row>
    <row r="2" spans="1:33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26"/>
      <c r="O2" s="126"/>
      <c r="P2" s="126"/>
      <c r="Q2" s="105"/>
      <c r="R2" s="105"/>
      <c r="S2" s="105"/>
      <c r="T2" s="105"/>
      <c r="U2" s="105"/>
      <c r="V2" s="105"/>
      <c r="W2" s="235" t="s">
        <v>0</v>
      </c>
      <c r="X2" s="235"/>
      <c r="Y2" s="126"/>
    </row>
    <row r="3" spans="1:33" x14ac:dyDescent="0.2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26"/>
      <c r="O3" s="126"/>
      <c r="P3" s="126"/>
      <c r="Q3" s="105"/>
      <c r="R3" s="105"/>
      <c r="S3" s="105"/>
      <c r="T3" s="105"/>
      <c r="U3" s="105"/>
      <c r="V3" s="105"/>
      <c r="W3" s="105"/>
      <c r="X3" s="126"/>
      <c r="Y3" s="126"/>
    </row>
    <row r="4" spans="1:33" ht="5.4" customHeight="1" x14ac:dyDescent="0.25">
      <c r="A4" s="19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26"/>
      <c r="O4" s="126"/>
      <c r="P4" s="126"/>
      <c r="Q4" s="105"/>
      <c r="R4" s="105"/>
      <c r="S4" s="105"/>
      <c r="T4" s="105"/>
      <c r="U4" s="105"/>
      <c r="V4" s="105"/>
      <c r="W4" s="105"/>
      <c r="X4" s="126"/>
      <c r="Y4" s="126"/>
    </row>
    <row r="5" spans="1:33" ht="13.5" customHeight="1" x14ac:dyDescent="0.25">
      <c r="B5" s="196" t="s">
        <v>1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26"/>
    </row>
    <row r="6" spans="1:33" ht="9.75" customHeight="1" x14ac:dyDescent="0.25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26"/>
    </row>
    <row r="7" spans="1:33" ht="4.5" customHeight="1" x14ac:dyDescent="0.25">
      <c r="B7" s="198" t="s">
        <v>2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26"/>
    </row>
    <row r="8" spans="1:33" x14ac:dyDescent="0.25"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26"/>
    </row>
    <row r="9" spans="1:33" ht="11.25" customHeight="1" x14ac:dyDescent="0.25">
      <c r="B9" s="201" t="s">
        <v>3</v>
      </c>
      <c r="C9" s="201"/>
      <c r="D9" s="201"/>
      <c r="E9" s="201"/>
      <c r="F9" s="201"/>
      <c r="G9" s="201"/>
      <c r="H9" s="146"/>
      <c r="I9" s="147"/>
      <c r="J9" s="147"/>
      <c r="K9" s="147"/>
      <c r="L9" s="147"/>
      <c r="M9" s="147"/>
      <c r="N9" s="148"/>
      <c r="O9" s="149"/>
      <c r="P9" s="147"/>
      <c r="Q9" s="147"/>
      <c r="R9" s="147"/>
      <c r="S9" s="147"/>
      <c r="T9" s="147"/>
      <c r="U9" s="147"/>
      <c r="V9" s="147"/>
      <c r="W9" s="147"/>
      <c r="X9" s="147"/>
      <c r="Y9" s="126"/>
      <c r="AB9" s="3"/>
      <c r="AC9" s="5"/>
      <c r="AD9" s="5"/>
      <c r="AE9" s="20"/>
      <c r="AF9" s="5"/>
      <c r="AG9" s="20"/>
    </row>
    <row r="10" spans="1:33" ht="14.25" customHeight="1" x14ac:dyDescent="0.25">
      <c r="B10" s="295" t="s">
        <v>4</v>
      </c>
      <c r="C10" s="295"/>
      <c r="D10" s="295"/>
      <c r="E10" s="295"/>
      <c r="F10" s="295"/>
      <c r="G10" s="295"/>
      <c r="H10" s="205" t="s">
        <v>5</v>
      </c>
      <c r="I10" s="206"/>
      <c r="J10" s="206"/>
      <c r="K10" s="206"/>
      <c r="L10" s="206"/>
      <c r="M10" s="207"/>
      <c r="N10" s="150"/>
      <c r="O10" s="243" t="s">
        <v>6</v>
      </c>
      <c r="P10" s="243"/>
      <c r="Q10" s="243"/>
      <c r="R10" s="243"/>
      <c r="S10" s="243"/>
      <c r="T10" s="242"/>
      <c r="U10" s="242"/>
      <c r="V10" s="242"/>
      <c r="W10" s="242"/>
      <c r="X10" s="242"/>
      <c r="Y10" s="126"/>
      <c r="AB10" s="3"/>
      <c r="AC10" s="5"/>
      <c r="AD10" s="5"/>
      <c r="AE10" s="115"/>
      <c r="AF10" s="5"/>
      <c r="AG10" s="115"/>
    </row>
    <row r="11" spans="1:33" ht="15" customHeight="1" x14ac:dyDescent="0.25">
      <c r="B11" s="295"/>
      <c r="C11" s="295"/>
      <c r="D11" s="295"/>
      <c r="E11" s="295"/>
      <c r="F11" s="295"/>
      <c r="G11" s="295"/>
      <c r="H11" s="208"/>
      <c r="I11" s="209"/>
      <c r="J11" s="209"/>
      <c r="K11" s="209"/>
      <c r="L11" s="209"/>
      <c r="M11" s="210"/>
      <c r="N11" s="147"/>
      <c r="O11" s="244" t="s">
        <v>7</v>
      </c>
      <c r="P11" s="244"/>
      <c r="Q11" s="244"/>
      <c r="R11" s="244"/>
      <c r="S11" s="244"/>
      <c r="T11" s="244"/>
      <c r="U11" s="285"/>
      <c r="V11" s="285"/>
      <c r="W11" s="285"/>
      <c r="X11" s="285"/>
      <c r="Y11" s="126"/>
      <c r="AB11" s="3"/>
      <c r="AC11" s="5"/>
      <c r="AD11" s="5"/>
      <c r="AE11" s="115"/>
      <c r="AF11" s="5"/>
      <c r="AG11" s="3"/>
    </row>
    <row r="12" spans="1:33" ht="15" customHeight="1" x14ac:dyDescent="0.25">
      <c r="B12" s="295"/>
      <c r="C12" s="295"/>
      <c r="D12" s="295"/>
      <c r="E12" s="295"/>
      <c r="F12" s="295"/>
      <c r="G12" s="295"/>
      <c r="H12" s="211"/>
      <c r="I12" s="212"/>
      <c r="J12" s="212"/>
      <c r="K12" s="212"/>
      <c r="L12" s="212"/>
      <c r="M12" s="213"/>
      <c r="N12" s="151"/>
      <c r="O12" s="204" t="s">
        <v>8</v>
      </c>
      <c r="P12" s="204"/>
      <c r="Q12" s="204"/>
      <c r="R12" s="204"/>
      <c r="S12" s="204"/>
      <c r="T12" s="203"/>
      <c r="U12" s="203"/>
      <c r="V12" s="203"/>
      <c r="W12" s="203"/>
      <c r="X12" s="203"/>
      <c r="Y12" s="126"/>
      <c r="AB12" s="3"/>
      <c r="AC12" s="5"/>
      <c r="AD12" s="5"/>
      <c r="AE12" s="115"/>
      <c r="AF12" s="5"/>
      <c r="AG12" s="115"/>
    </row>
    <row r="13" spans="1:33" ht="14.25" customHeight="1" x14ac:dyDescent="0.25">
      <c r="B13" s="295"/>
      <c r="C13" s="295"/>
      <c r="D13" s="295"/>
      <c r="E13" s="295"/>
      <c r="F13" s="295"/>
      <c r="G13" s="295"/>
      <c r="H13" s="153"/>
      <c r="I13" s="147"/>
      <c r="J13" s="147"/>
      <c r="K13" s="147"/>
      <c r="L13" s="147"/>
      <c r="M13" s="147"/>
      <c r="N13" s="152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126"/>
      <c r="AB13" s="3"/>
      <c r="AC13" s="5"/>
      <c r="AD13" s="5"/>
      <c r="AE13" s="115"/>
      <c r="AF13" s="5"/>
      <c r="AG13" s="115"/>
    </row>
    <row r="14" spans="1:33" ht="15" customHeight="1" x14ac:dyDescent="0.25">
      <c r="B14" s="295"/>
      <c r="C14" s="295"/>
      <c r="D14" s="295"/>
      <c r="E14" s="295"/>
      <c r="F14" s="295"/>
      <c r="G14" s="295"/>
      <c r="H14" s="214" t="s">
        <v>9</v>
      </c>
      <c r="I14" s="215"/>
      <c r="J14" s="215"/>
      <c r="K14" s="215"/>
      <c r="L14" s="215"/>
      <c r="M14" s="216"/>
      <c r="N14" s="147"/>
      <c r="O14" s="286" t="s">
        <v>10</v>
      </c>
      <c r="P14" s="286"/>
      <c r="Q14" s="287"/>
      <c r="R14" s="287"/>
      <c r="S14" s="287"/>
      <c r="T14" s="287"/>
      <c r="U14" s="287"/>
      <c r="V14" s="287"/>
      <c r="W14" s="287"/>
      <c r="X14" s="287"/>
      <c r="Y14" s="126"/>
      <c r="AB14" s="3"/>
      <c r="AC14" s="5"/>
      <c r="AD14" s="5"/>
      <c r="AE14" s="115"/>
      <c r="AF14" s="5"/>
      <c r="AG14" s="115"/>
    </row>
    <row r="15" spans="1:33" ht="15" customHeight="1" x14ac:dyDescent="0.25">
      <c r="B15" s="295"/>
      <c r="C15" s="295"/>
      <c r="D15" s="295"/>
      <c r="E15" s="295"/>
      <c r="F15" s="295"/>
      <c r="G15" s="295"/>
      <c r="H15" s="217"/>
      <c r="I15" s="218"/>
      <c r="J15" s="218"/>
      <c r="K15" s="218"/>
      <c r="L15" s="218"/>
      <c r="M15" s="219"/>
      <c r="N15" s="147"/>
      <c r="O15" s="243" t="s">
        <v>11</v>
      </c>
      <c r="P15" s="243"/>
      <c r="Q15" s="243"/>
      <c r="R15" s="243"/>
      <c r="S15" s="288"/>
      <c r="T15" s="288"/>
      <c r="U15" s="288"/>
      <c r="V15" s="288"/>
      <c r="W15" s="288"/>
      <c r="X15" s="288"/>
      <c r="Y15" s="126"/>
      <c r="AB15" s="3"/>
      <c r="AC15" s="5"/>
      <c r="AD15" s="5"/>
      <c r="AE15" s="115"/>
      <c r="AF15" s="5"/>
      <c r="AG15" s="115"/>
    </row>
    <row r="16" spans="1:33" ht="15" customHeight="1" x14ac:dyDescent="0.25">
      <c r="B16" s="295"/>
      <c r="C16" s="295"/>
      <c r="D16" s="295"/>
      <c r="E16" s="295"/>
      <c r="F16" s="295"/>
      <c r="G16" s="295"/>
      <c r="H16" s="217"/>
      <c r="I16" s="218"/>
      <c r="J16" s="218"/>
      <c r="K16" s="218"/>
      <c r="L16" s="218"/>
      <c r="M16" s="219"/>
      <c r="N16" s="147"/>
      <c r="O16" s="243" t="s">
        <v>12</v>
      </c>
      <c r="P16" s="243"/>
      <c r="Q16" s="289"/>
      <c r="R16" s="289"/>
      <c r="S16" s="289"/>
      <c r="T16" s="289"/>
      <c r="U16" s="289"/>
      <c r="V16" s="289"/>
      <c r="W16" s="289"/>
      <c r="X16" s="289"/>
      <c r="Y16" s="126"/>
      <c r="AB16" s="21"/>
      <c r="AC16" s="5"/>
      <c r="AD16" s="5"/>
      <c r="AE16" s="121"/>
      <c r="AF16" s="5"/>
      <c r="AG16" s="115"/>
    </row>
    <row r="17" spans="2:47" ht="15" customHeight="1" x14ac:dyDescent="0.25">
      <c r="B17" s="154"/>
      <c r="C17" s="154"/>
      <c r="D17" s="154"/>
      <c r="E17" s="154"/>
      <c r="F17" s="154"/>
      <c r="G17" s="154"/>
      <c r="H17" s="217"/>
      <c r="I17" s="218"/>
      <c r="J17" s="218"/>
      <c r="K17" s="218"/>
      <c r="L17" s="218"/>
      <c r="M17" s="219"/>
      <c r="N17" s="147"/>
      <c r="O17" s="291" t="s">
        <v>13</v>
      </c>
      <c r="P17" s="291"/>
      <c r="Q17" s="291"/>
      <c r="R17" s="291"/>
      <c r="S17" s="291"/>
      <c r="T17" s="291"/>
      <c r="U17" s="293"/>
      <c r="V17" s="293"/>
      <c r="W17" s="293"/>
      <c r="X17" s="293"/>
      <c r="Y17" s="126"/>
      <c r="AB17" s="22"/>
      <c r="AC17" s="5"/>
      <c r="AD17" s="5"/>
      <c r="AE17" s="121"/>
      <c r="AF17" s="5"/>
      <c r="AG17" s="115"/>
    </row>
    <row r="18" spans="2:47" ht="14.25" customHeight="1" x14ac:dyDescent="0.25">
      <c r="B18" s="154"/>
      <c r="C18" s="154"/>
      <c r="D18" s="154"/>
      <c r="E18" s="154"/>
      <c r="F18" s="154"/>
      <c r="G18" s="154"/>
      <c r="H18" s="220"/>
      <c r="I18" s="221"/>
      <c r="J18" s="221"/>
      <c r="K18" s="221"/>
      <c r="L18" s="221"/>
      <c r="M18" s="222"/>
      <c r="N18" s="151"/>
      <c r="O18" s="292" t="s">
        <v>14</v>
      </c>
      <c r="P18" s="292"/>
      <c r="Q18" s="292"/>
      <c r="R18" s="292"/>
      <c r="S18" s="292"/>
      <c r="T18" s="292"/>
      <c r="U18" s="294"/>
      <c r="V18" s="294"/>
      <c r="W18" s="294"/>
      <c r="X18" s="294"/>
      <c r="Y18" s="126"/>
    </row>
    <row r="19" spans="2:47" ht="9" customHeight="1" x14ac:dyDescent="0.25">
      <c r="B19" s="154"/>
      <c r="C19" s="154"/>
      <c r="D19" s="154"/>
      <c r="E19" s="154"/>
      <c r="F19" s="154"/>
      <c r="G19" s="154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59"/>
      <c r="X19" s="159"/>
      <c r="Y19" s="126"/>
    </row>
    <row r="20" spans="2:47" ht="14.25" customHeight="1" x14ac:dyDescent="0.25">
      <c r="B20" s="262" t="s">
        <v>15</v>
      </c>
      <c r="C20" s="262"/>
      <c r="D20" s="262"/>
      <c r="E20" s="262"/>
      <c r="F20" s="262"/>
      <c r="G20" s="262"/>
      <c r="H20" s="199"/>
      <c r="I20" s="199"/>
      <c r="J20" s="199"/>
      <c r="K20" s="199"/>
      <c r="L20" s="199"/>
      <c r="M20" s="199"/>
      <c r="N20" s="259"/>
      <c r="O20" s="259"/>
      <c r="P20" s="259"/>
      <c r="Q20" s="259"/>
      <c r="R20" s="259"/>
      <c r="S20" s="259"/>
      <c r="T20" s="258"/>
      <c r="U20" s="259"/>
      <c r="V20" s="259"/>
      <c r="W20" s="259"/>
      <c r="X20" s="259"/>
      <c r="Y20" s="126"/>
    </row>
    <row r="21" spans="2:47" ht="11.25" customHeight="1" x14ac:dyDescent="0.25">
      <c r="B21" s="105"/>
      <c r="C21" s="105"/>
      <c r="D21" s="105"/>
      <c r="E21" s="105"/>
      <c r="F21" s="105"/>
      <c r="G21" s="200" t="s">
        <v>16</v>
      </c>
      <c r="H21" s="200"/>
      <c r="I21" s="200"/>
      <c r="J21" s="200"/>
      <c r="K21" s="200"/>
      <c r="L21" s="200"/>
      <c r="M21" s="200"/>
      <c r="N21" s="202" t="s">
        <v>17</v>
      </c>
      <c r="O21" s="202"/>
      <c r="P21" s="202"/>
      <c r="Q21" s="202"/>
      <c r="R21" s="202"/>
      <c r="S21" s="202"/>
      <c r="T21" s="200" t="s">
        <v>18</v>
      </c>
      <c r="U21" s="200"/>
      <c r="V21" s="200"/>
      <c r="W21" s="200"/>
      <c r="X21" s="200"/>
      <c r="Y21" s="126"/>
    </row>
    <row r="22" spans="2:47" ht="14.25" customHeight="1" x14ac:dyDescent="0.25">
      <c r="B22" s="257" t="s">
        <v>19</v>
      </c>
      <c r="C22" s="257"/>
      <c r="D22" s="257"/>
      <c r="E22" s="257"/>
      <c r="F22" s="257"/>
      <c r="G22" s="257"/>
      <c r="H22" s="263"/>
      <c r="I22" s="263"/>
      <c r="J22" s="263"/>
      <c r="K22" s="263"/>
      <c r="L22" s="263"/>
      <c r="M22" s="263"/>
      <c r="N22" s="261"/>
      <c r="O22" s="261"/>
      <c r="P22" s="261"/>
      <c r="Q22" s="261"/>
      <c r="R22" s="261"/>
      <c r="S22" s="261"/>
      <c r="T22" s="260"/>
      <c r="U22" s="261"/>
      <c r="V22" s="261"/>
      <c r="W22" s="261"/>
      <c r="X22" s="261"/>
      <c r="Y22" s="126"/>
    </row>
    <row r="23" spans="2:47" ht="11.25" customHeight="1" x14ac:dyDescent="0.25">
      <c r="B23" s="105"/>
      <c r="C23" s="105"/>
      <c r="D23" s="105"/>
      <c r="E23" s="105"/>
      <c r="F23" s="105"/>
      <c r="G23" s="200" t="s">
        <v>16</v>
      </c>
      <c r="H23" s="200"/>
      <c r="I23" s="200"/>
      <c r="J23" s="200"/>
      <c r="K23" s="200"/>
      <c r="L23" s="200"/>
      <c r="M23" s="200"/>
      <c r="N23" s="202" t="s">
        <v>17</v>
      </c>
      <c r="O23" s="202"/>
      <c r="P23" s="202"/>
      <c r="Q23" s="202"/>
      <c r="R23" s="202"/>
      <c r="S23" s="202"/>
      <c r="T23" s="200" t="s">
        <v>18</v>
      </c>
      <c r="U23" s="200"/>
      <c r="V23" s="200"/>
      <c r="W23" s="200"/>
      <c r="X23" s="200"/>
      <c r="Y23" s="126"/>
    </row>
    <row r="24" spans="2:47" ht="2.25" customHeight="1" x14ac:dyDescent="0.25">
      <c r="B24" s="105"/>
      <c r="C24" s="105"/>
      <c r="D24" s="105"/>
      <c r="E24" s="105"/>
      <c r="F24" s="105"/>
      <c r="G24" s="105"/>
      <c r="H24" s="105"/>
      <c r="I24" s="154"/>
      <c r="J24" s="154"/>
      <c r="K24" s="154"/>
      <c r="L24" s="154"/>
      <c r="M24" s="154"/>
      <c r="N24" s="178"/>
      <c r="O24" s="178"/>
      <c r="P24" s="178"/>
      <c r="Q24" s="154"/>
      <c r="R24" s="157"/>
      <c r="S24" s="145"/>
      <c r="T24" s="145"/>
      <c r="U24" s="145"/>
      <c r="V24" s="145"/>
      <c r="W24" s="158"/>
      <c r="X24" s="158"/>
      <c r="Y24" s="126"/>
    </row>
    <row r="25" spans="2:47" ht="14.25" customHeight="1" x14ac:dyDescent="0.3">
      <c r="B25" s="290" t="s">
        <v>20</v>
      </c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105"/>
      <c r="Q25" s="105"/>
      <c r="R25" s="105"/>
      <c r="S25" s="105"/>
      <c r="T25" s="105"/>
      <c r="U25" s="105"/>
      <c r="V25" s="105"/>
      <c r="W25" s="105"/>
      <c r="X25" s="126"/>
      <c r="Y25" s="126"/>
    </row>
    <row r="26" spans="2:47" ht="8.25" customHeight="1" x14ac:dyDescent="0.25"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26"/>
      <c r="Y26" s="126"/>
    </row>
    <row r="27" spans="2:47" ht="14.25" customHeight="1" x14ac:dyDescent="0.25">
      <c r="B27" s="155" t="s">
        <v>21</v>
      </c>
      <c r="C27" s="155"/>
      <c r="D27" s="36"/>
      <c r="E27" s="105"/>
      <c r="F27" s="105"/>
      <c r="G27" s="247" t="s">
        <v>22</v>
      </c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147"/>
      <c r="X27" s="159"/>
      <c r="Y27" s="126"/>
    </row>
    <row r="28" spans="2:47" ht="3" customHeight="1" x14ac:dyDescent="0.25">
      <c r="B28" s="156"/>
      <c r="C28" s="156"/>
      <c r="D28" s="34"/>
      <c r="E28" s="147"/>
      <c r="F28" s="160"/>
      <c r="G28" s="160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59"/>
      <c r="Y28" s="126"/>
    </row>
    <row r="29" spans="2:47" ht="14.25" customHeight="1" x14ac:dyDescent="0.25">
      <c r="B29" s="155" t="s">
        <v>23</v>
      </c>
      <c r="C29" s="155"/>
      <c r="D29" s="36"/>
      <c r="E29" s="105"/>
      <c r="F29" s="147"/>
      <c r="G29" s="247" t="s">
        <v>24</v>
      </c>
      <c r="H29" s="247"/>
      <c r="I29" s="247"/>
      <c r="J29" s="247"/>
      <c r="K29" s="247"/>
      <c r="L29" s="247"/>
      <c r="M29" s="2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59"/>
      <c r="Y29" s="126"/>
    </row>
    <row r="30" spans="2:47" x14ac:dyDescent="0.25">
      <c r="B30" s="147"/>
      <c r="C30" s="147"/>
      <c r="D30" s="147"/>
      <c r="E30" s="105"/>
      <c r="F30" s="105"/>
      <c r="G30" s="147"/>
      <c r="H30" s="264" t="s">
        <v>25</v>
      </c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126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2:47" ht="25.5" customHeight="1" x14ac:dyDescent="0.25">
      <c r="B31" s="147"/>
      <c r="C31" s="147"/>
      <c r="D31" s="147"/>
      <c r="E31" s="161"/>
      <c r="F31" s="147"/>
      <c r="G31" s="105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175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2:47" ht="27.75" customHeight="1" x14ac:dyDescent="0.25">
      <c r="B32" s="147"/>
      <c r="C32" s="147"/>
      <c r="D32" s="147"/>
      <c r="E32" s="161"/>
      <c r="F32" s="162"/>
      <c r="G32" s="246" t="s">
        <v>26</v>
      </c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126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2:47" ht="14.4" customHeight="1" x14ac:dyDescent="0.25">
      <c r="B33" s="147"/>
      <c r="C33" s="147"/>
      <c r="D33" s="163"/>
      <c r="E33" s="160"/>
      <c r="F33" s="162"/>
      <c r="G33" s="265" t="s">
        <v>27</v>
      </c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126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2:47" ht="14.4" customHeight="1" x14ac:dyDescent="0.25">
      <c r="B34" s="147"/>
      <c r="C34" s="147"/>
      <c r="D34" s="163"/>
      <c r="E34" s="160"/>
      <c r="F34" s="162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126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2:47" ht="9.6" customHeight="1" x14ac:dyDescent="0.3">
      <c r="B35" s="147"/>
      <c r="C35" s="147"/>
      <c r="D35" s="163"/>
      <c r="E35" s="160"/>
      <c r="F35" s="162"/>
      <c r="G35" s="164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59"/>
      <c r="Y35" s="126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2:47" ht="15" customHeight="1" x14ac:dyDescent="0.25">
      <c r="B36" s="266" t="s">
        <v>28</v>
      </c>
      <c r="C36" s="266"/>
      <c r="D36" s="266"/>
      <c r="E36" s="266"/>
      <c r="F36" s="266"/>
      <c r="G36" s="266"/>
      <c r="H36" s="266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94"/>
      <c r="V36" s="195"/>
      <c r="W36" s="195"/>
      <c r="X36" s="195"/>
      <c r="Y36" s="12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2:47" ht="15" customHeight="1" x14ac:dyDescent="0.25">
      <c r="B37" s="266"/>
      <c r="C37" s="266"/>
      <c r="D37" s="266"/>
      <c r="E37" s="266"/>
      <c r="F37" s="266"/>
      <c r="G37" s="266"/>
      <c r="H37" s="266"/>
      <c r="I37" s="241" t="s">
        <v>16</v>
      </c>
      <c r="J37" s="241"/>
      <c r="K37" s="241"/>
      <c r="L37" s="241"/>
      <c r="M37" s="241"/>
      <c r="N37" s="241"/>
      <c r="O37" s="240" t="s">
        <v>17</v>
      </c>
      <c r="P37" s="240"/>
      <c r="Q37" s="240"/>
      <c r="R37" s="240"/>
      <c r="S37" s="240"/>
      <c r="T37" s="240"/>
      <c r="U37" s="241" t="s">
        <v>18</v>
      </c>
      <c r="V37" s="241"/>
      <c r="W37" s="241"/>
      <c r="X37" s="241"/>
      <c r="Y37" s="126"/>
    </row>
    <row r="38" spans="2:47" ht="22.35" customHeight="1" x14ac:dyDescent="0.25">
      <c r="B38" s="165"/>
      <c r="C38" s="165"/>
      <c r="D38" s="165"/>
      <c r="E38" s="165"/>
      <c r="F38" s="165"/>
      <c r="G38" s="165"/>
      <c r="H38" s="165"/>
      <c r="I38" s="189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26"/>
    </row>
    <row r="39" spans="2:47" ht="11.25" customHeight="1" x14ac:dyDescent="0.25">
      <c r="B39" s="165"/>
      <c r="C39" s="165"/>
      <c r="D39" s="165"/>
      <c r="E39" s="165"/>
      <c r="F39" s="165"/>
      <c r="G39" s="165"/>
      <c r="H39" s="165"/>
      <c r="I39" s="190" t="s">
        <v>29</v>
      </c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26"/>
    </row>
    <row r="40" spans="2:47" ht="11.4" customHeight="1" x14ac:dyDescent="0.3">
      <c r="B40" s="127"/>
      <c r="C40" s="127"/>
      <c r="D40" s="128"/>
      <c r="E40" s="128"/>
      <c r="F40" s="128"/>
      <c r="G40" s="128"/>
      <c r="H40" s="128"/>
      <c r="I40" s="166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6"/>
    </row>
    <row r="41" spans="2:47" ht="26.4" customHeight="1" x14ac:dyDescent="0.3">
      <c r="B41" s="167" t="s">
        <v>30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30"/>
      <c r="O41" s="130"/>
      <c r="P41" s="130"/>
      <c r="Q41" s="130"/>
      <c r="R41" s="231" t="s">
        <v>31</v>
      </c>
      <c r="S41" s="232"/>
      <c r="T41" s="232"/>
      <c r="U41" s="232"/>
      <c r="V41" s="232"/>
      <c r="W41" s="232"/>
      <c r="X41" s="233"/>
      <c r="Y41" s="126"/>
    </row>
    <row r="42" spans="2:47" ht="26.4" customHeight="1" x14ac:dyDescent="0.25">
      <c r="B42" s="248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50"/>
      <c r="Q42" s="130"/>
      <c r="R42" s="227" t="s">
        <v>32</v>
      </c>
      <c r="S42" s="228"/>
      <c r="T42" s="225" t="s">
        <v>33</v>
      </c>
      <c r="U42" s="226"/>
      <c r="V42" s="227" t="s">
        <v>34</v>
      </c>
      <c r="W42" s="228"/>
      <c r="X42" s="23" t="s">
        <v>35</v>
      </c>
      <c r="Y42" s="126"/>
      <c r="AC42" s="116"/>
    </row>
    <row r="43" spans="2:47" ht="12.9" customHeight="1" x14ac:dyDescent="0.25">
      <c r="B43" s="251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3"/>
      <c r="Q43" s="130"/>
      <c r="R43" s="192" t="s">
        <v>36</v>
      </c>
      <c r="S43" s="193"/>
      <c r="T43" s="223" t="str">
        <f>IF(Sheet3!L14=0,"-",Sheet3!L14)</f>
        <v>-</v>
      </c>
      <c r="U43" s="224"/>
      <c r="V43" s="192" t="s">
        <v>36</v>
      </c>
      <c r="W43" s="193"/>
      <c r="X43" s="32" t="str">
        <f>IF(Sheet3!S3=0,"-",Sheet3!S3)</f>
        <v>-</v>
      </c>
      <c r="Y43" s="126"/>
    </row>
    <row r="44" spans="2:47" ht="12.9" customHeight="1" x14ac:dyDescent="0.25">
      <c r="B44" s="251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3"/>
      <c r="Q44" s="184"/>
      <c r="R44" s="192" t="s">
        <v>37</v>
      </c>
      <c r="S44" s="193"/>
      <c r="T44" s="223" t="str">
        <f>IF(Sheet3!L15=0,"-",Sheet3!L15)</f>
        <v>-</v>
      </c>
      <c r="U44" s="224"/>
      <c r="V44" s="192" t="s">
        <v>37</v>
      </c>
      <c r="W44" s="193"/>
      <c r="X44" s="32" t="str">
        <f>IF(Sheet3!S4=0,"-",Sheet3!S4)</f>
        <v>-</v>
      </c>
      <c r="Y44" s="126"/>
    </row>
    <row r="45" spans="2:47" ht="12.9" customHeight="1" x14ac:dyDescent="0.25">
      <c r="B45" s="251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3"/>
      <c r="Q45" s="184"/>
      <c r="R45" s="192" t="s">
        <v>38</v>
      </c>
      <c r="S45" s="193"/>
      <c r="T45" s="223" t="str">
        <f>IF(Sheet3!L16=0,"-",Sheet3!L16)</f>
        <v>-</v>
      </c>
      <c r="U45" s="224"/>
      <c r="V45" s="192" t="s">
        <v>38</v>
      </c>
      <c r="W45" s="193"/>
      <c r="X45" s="32" t="str">
        <f>IF(Sheet3!S5=0,"-",Sheet3!S5)</f>
        <v>-</v>
      </c>
      <c r="Y45" s="126"/>
    </row>
    <row r="46" spans="2:47" ht="12.9" customHeight="1" x14ac:dyDescent="0.25">
      <c r="B46" s="251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3"/>
      <c r="Q46" s="184"/>
      <c r="R46" s="192" t="s">
        <v>39</v>
      </c>
      <c r="S46" s="193"/>
      <c r="T46" s="223" t="str">
        <f>IF(Sheet3!L17=0,"-",Sheet3!L17)</f>
        <v>-</v>
      </c>
      <c r="U46" s="224"/>
      <c r="V46" s="192" t="s">
        <v>39</v>
      </c>
      <c r="W46" s="193"/>
      <c r="X46" s="32" t="str">
        <f>IF(Sheet3!S6=0,"-",Sheet3!S6)</f>
        <v>-</v>
      </c>
      <c r="Y46" s="126"/>
    </row>
    <row r="47" spans="2:47" ht="12.9" customHeight="1" x14ac:dyDescent="0.25">
      <c r="B47" s="251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3"/>
      <c r="Q47" s="184"/>
      <c r="R47" s="192" t="s">
        <v>40</v>
      </c>
      <c r="S47" s="193"/>
      <c r="T47" s="223" t="str">
        <f>IF(Sheet3!L18=0,"-",Sheet3!L18)</f>
        <v>-</v>
      </c>
      <c r="U47" s="224"/>
      <c r="V47" s="192" t="s">
        <v>40</v>
      </c>
      <c r="W47" s="193"/>
      <c r="X47" s="32" t="str">
        <f>IF(Sheet3!S7=0,"-",Sheet3!S7)</f>
        <v>-</v>
      </c>
      <c r="Y47" s="126"/>
    </row>
    <row r="48" spans="2:47" ht="12.9" customHeight="1" x14ac:dyDescent="0.25">
      <c r="B48" s="254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6"/>
      <c r="Q48" s="184"/>
      <c r="R48" s="192" t="s">
        <v>41</v>
      </c>
      <c r="S48" s="193"/>
      <c r="T48" s="223" t="str">
        <f>IF(Sheet3!L19=0,"-",Sheet3!L19)</f>
        <v>-</v>
      </c>
      <c r="U48" s="224"/>
      <c r="V48" s="192" t="s">
        <v>41</v>
      </c>
      <c r="W48" s="193"/>
      <c r="X48" s="32" t="str">
        <f>IF(Sheet3!S8=0,"-",Sheet3!S8)</f>
        <v>-</v>
      </c>
      <c r="Y48" s="126"/>
    </row>
    <row r="49" spans="2:228" ht="15.6" customHeight="1" x14ac:dyDescent="0.25">
      <c r="B49" s="168"/>
      <c r="C49" s="168"/>
      <c r="D49" s="168"/>
      <c r="E49" s="168"/>
      <c r="F49" s="168"/>
      <c r="G49" s="168"/>
      <c r="H49" s="168"/>
      <c r="I49" s="168"/>
      <c r="J49" s="120"/>
      <c r="K49" s="168"/>
      <c r="L49" s="168"/>
      <c r="M49" s="168"/>
      <c r="N49" s="168"/>
      <c r="O49" s="168"/>
      <c r="P49" s="168"/>
      <c r="Q49" s="184"/>
      <c r="R49" s="192" t="s">
        <v>42</v>
      </c>
      <c r="S49" s="193"/>
      <c r="T49" s="223" t="str">
        <f>IF(Sheet3!L20=0,"-",Sheet3!L20)</f>
        <v>-</v>
      </c>
      <c r="U49" s="224"/>
      <c r="V49" s="192" t="s">
        <v>42</v>
      </c>
      <c r="W49" s="193"/>
      <c r="X49" s="32" t="str">
        <f>IF(Sheet3!S9=0,"-",Sheet3!S9)</f>
        <v>-</v>
      </c>
      <c r="Y49" s="126"/>
    </row>
    <row r="50" spans="2:228" ht="12.75" customHeight="1" x14ac:dyDescent="0.3">
      <c r="B50" s="269" t="s">
        <v>43</v>
      </c>
      <c r="C50" s="269"/>
      <c r="D50" s="269"/>
      <c r="E50" s="269"/>
      <c r="F50" s="269"/>
      <c r="G50" s="269"/>
      <c r="H50" s="169" t="s">
        <v>44</v>
      </c>
      <c r="I50" s="170"/>
      <c r="J50" s="119"/>
      <c r="K50" s="170"/>
      <c r="L50" s="170"/>
      <c r="M50" s="105"/>
      <c r="N50" s="179"/>
      <c r="O50" s="179"/>
      <c r="P50" s="170"/>
      <c r="Q50" s="133"/>
      <c r="R50" s="192" t="s">
        <v>45</v>
      </c>
      <c r="S50" s="193"/>
      <c r="T50" s="223" t="str">
        <f>IF(Sheet3!L21=0,"-",Sheet3!L21)</f>
        <v>-</v>
      </c>
      <c r="U50" s="224"/>
      <c r="V50" s="192" t="s">
        <v>45</v>
      </c>
      <c r="W50" s="193"/>
      <c r="X50" s="32" t="str">
        <f>IF(Sheet3!S10=0,"-",Sheet3!S10)</f>
        <v>-</v>
      </c>
      <c r="Y50" s="126"/>
    </row>
    <row r="51" spans="2:228" ht="14.4" customHeight="1" x14ac:dyDescent="0.25">
      <c r="B51" s="269"/>
      <c r="C51" s="269"/>
      <c r="D51" s="269"/>
      <c r="E51" s="269"/>
      <c r="F51" s="269"/>
      <c r="G51" s="269"/>
      <c r="H51" s="169" t="s">
        <v>46</v>
      </c>
      <c r="I51" s="170"/>
      <c r="J51" s="118"/>
      <c r="K51" s="171"/>
      <c r="L51" s="170"/>
      <c r="M51" s="271" t="s">
        <v>47</v>
      </c>
      <c r="N51" s="271"/>
      <c r="O51" s="271"/>
      <c r="P51" s="271"/>
      <c r="Q51" s="105"/>
      <c r="R51" s="192" t="s">
        <v>48</v>
      </c>
      <c r="S51" s="193"/>
      <c r="T51" s="223" t="str">
        <f>IF(Sheet3!L22=0,"-",Sheet3!L22)</f>
        <v>-</v>
      </c>
      <c r="U51" s="224"/>
      <c r="V51" s="229" t="s">
        <v>49</v>
      </c>
      <c r="W51" s="229"/>
      <c r="X51" s="33">
        <f>SUM(X43:X50)</f>
        <v>0</v>
      </c>
      <c r="Y51" s="126"/>
    </row>
    <row r="52" spans="2:228" ht="13.5" customHeight="1" x14ac:dyDescent="0.25">
      <c r="B52" s="270"/>
      <c r="C52" s="270"/>
      <c r="D52" s="270"/>
      <c r="E52" s="270"/>
      <c r="F52" s="270"/>
      <c r="G52" s="270"/>
      <c r="H52" s="105"/>
      <c r="I52" s="170"/>
      <c r="K52" s="170"/>
      <c r="L52" s="170"/>
      <c r="M52" s="272"/>
      <c r="N52" s="272"/>
      <c r="O52" s="272"/>
      <c r="P52" s="272"/>
      <c r="Q52" s="173"/>
      <c r="R52" s="192" t="s">
        <v>50</v>
      </c>
      <c r="S52" s="193"/>
      <c r="T52" s="223" t="str">
        <f>IF(Sheet3!L23=0,"-",Sheet3!L23)</f>
        <v>-</v>
      </c>
      <c r="U52" s="224"/>
      <c r="V52" s="105"/>
      <c r="W52" s="105"/>
      <c r="X52" s="126"/>
      <c r="Y52" s="126"/>
    </row>
    <row r="53" spans="2:228" ht="14.25" customHeight="1" x14ac:dyDescent="0.25">
      <c r="B53" s="273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5"/>
      <c r="Q53" s="174"/>
      <c r="R53" s="192" t="s">
        <v>51</v>
      </c>
      <c r="S53" s="193"/>
      <c r="T53" s="223" t="str">
        <f>IF(Sheet3!L24=0,"-",Sheet3!L24)</f>
        <v>-</v>
      </c>
      <c r="U53" s="224"/>
      <c r="V53" s="230"/>
      <c r="W53" s="230"/>
      <c r="X53" s="176"/>
      <c r="Y53" s="126"/>
    </row>
    <row r="54" spans="2:228" ht="12.9" customHeight="1" x14ac:dyDescent="0.25">
      <c r="B54" s="276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8"/>
      <c r="Q54" s="174"/>
      <c r="R54" s="192" t="s">
        <v>52</v>
      </c>
      <c r="S54" s="193"/>
      <c r="T54" s="223" t="str">
        <f>IF(Sheet3!L25=0,"-",Sheet3!L25)</f>
        <v>-</v>
      </c>
      <c r="U54" s="224"/>
      <c r="V54" s="230"/>
      <c r="W54" s="230"/>
      <c r="X54" s="176"/>
      <c r="Y54" s="126"/>
    </row>
    <row r="55" spans="2:228" ht="12.9" customHeight="1" x14ac:dyDescent="0.25">
      <c r="B55" s="276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8"/>
      <c r="Q55" s="174"/>
      <c r="R55" s="192" t="s">
        <v>53</v>
      </c>
      <c r="S55" s="193"/>
      <c r="T55" s="223" t="str">
        <f>IF(Sheet3!L26=0,"-",Sheet3!L26)</f>
        <v>-</v>
      </c>
      <c r="U55" s="224"/>
      <c r="V55" s="230"/>
      <c r="W55" s="230"/>
      <c r="X55" s="172"/>
      <c r="Y55" s="126"/>
    </row>
    <row r="56" spans="2:228" ht="12.9" customHeight="1" x14ac:dyDescent="0.25">
      <c r="B56" s="279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1"/>
      <c r="Q56" s="174"/>
      <c r="R56" s="192" t="s">
        <v>54</v>
      </c>
      <c r="S56" s="193"/>
      <c r="T56" s="223" t="str">
        <f>IF(Sheet3!L27=0,"-",Sheet3!L27)</f>
        <v>-</v>
      </c>
      <c r="U56" s="224"/>
      <c r="V56" s="230"/>
      <c r="W56" s="230"/>
      <c r="X56" s="172"/>
      <c r="Y56" s="126"/>
    </row>
    <row r="57" spans="2:228" ht="12.9" customHeight="1" x14ac:dyDescent="0.25"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267" t="s">
        <v>55</v>
      </c>
      <c r="S57" s="268"/>
      <c r="T57" s="223" t="str">
        <f>IF(Sheet3!L28=0,"-",Sheet3!L28)</f>
        <v>-</v>
      </c>
      <c r="U57" s="224"/>
      <c r="V57" s="230"/>
      <c r="W57" s="230"/>
      <c r="X57" s="172"/>
      <c r="Y57" s="126"/>
    </row>
    <row r="58" spans="2:228" ht="14.1" customHeight="1" x14ac:dyDescent="0.3">
      <c r="B58" s="282" t="s">
        <v>56</v>
      </c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3"/>
      <c r="P58" s="284"/>
      <c r="R58" s="236" t="s">
        <v>49</v>
      </c>
      <c r="S58" s="236"/>
      <c r="T58" s="237">
        <f>SUM(T43:U57)</f>
        <v>0</v>
      </c>
      <c r="U58" s="238"/>
      <c r="V58" s="230"/>
      <c r="W58" s="230"/>
      <c r="X58" s="172"/>
      <c r="Y58" s="126"/>
    </row>
    <row r="59" spans="2:228" ht="14.1" customHeight="1" x14ac:dyDescent="0.25"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26"/>
      <c r="S59" s="105"/>
      <c r="T59" s="105"/>
      <c r="U59" s="105"/>
      <c r="V59" s="245" t="s">
        <v>0</v>
      </c>
      <c r="W59" s="245"/>
      <c r="X59" s="245"/>
      <c r="Y59" s="126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</row>
    <row r="60" spans="2:228" ht="15.75" customHeight="1" x14ac:dyDescent="0.25"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239"/>
      <c r="S60" s="239"/>
      <c r="T60" s="234"/>
      <c r="U60" s="234"/>
      <c r="V60" s="105"/>
      <c r="W60" s="105"/>
      <c r="X60" s="126"/>
      <c r="Y60" s="177"/>
    </row>
    <row r="61" spans="2:228" ht="11.4" customHeight="1" x14ac:dyDescent="0.25"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V61" s="2"/>
    </row>
    <row r="62" spans="2:228" ht="19.5" customHeight="1" x14ac:dyDescent="0.25">
      <c r="B62" s="7"/>
      <c r="C62" s="7"/>
      <c r="D62" s="7"/>
      <c r="E62" s="7"/>
      <c r="F62" s="7"/>
      <c r="G62" s="7"/>
      <c r="H62" s="7"/>
      <c r="I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2:228" ht="24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2:228" ht="8.2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s="1" customFormat="1" x14ac:dyDescent="0.25"/>
    <row r="79" spans="2:23" s="1" customFormat="1" x14ac:dyDescent="0.25"/>
    <row r="80" spans="2:23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</sheetData>
  <mergeCells count="113">
    <mergeCell ref="B50:G52"/>
    <mergeCell ref="M51:P52"/>
    <mergeCell ref="B53:P56"/>
    <mergeCell ref="B58:N58"/>
    <mergeCell ref="O58:P58"/>
    <mergeCell ref="U11:X11"/>
    <mergeCell ref="O14:P14"/>
    <mergeCell ref="Q14:X14"/>
    <mergeCell ref="O15:R15"/>
    <mergeCell ref="S15:X15"/>
    <mergeCell ref="Q16:X16"/>
    <mergeCell ref="B25:O25"/>
    <mergeCell ref="G27:V27"/>
    <mergeCell ref="O16:P16"/>
    <mergeCell ref="O17:T17"/>
    <mergeCell ref="O18:T18"/>
    <mergeCell ref="U17:X17"/>
    <mergeCell ref="U18:X18"/>
    <mergeCell ref="B10:G16"/>
    <mergeCell ref="T52:U52"/>
    <mergeCell ref="R51:S51"/>
    <mergeCell ref="T53:U53"/>
    <mergeCell ref="V50:W50"/>
    <mergeCell ref="T56:U56"/>
    <mergeCell ref="V59:X59"/>
    <mergeCell ref="G32:X32"/>
    <mergeCell ref="G29:M29"/>
    <mergeCell ref="B42:P48"/>
    <mergeCell ref="B22:G22"/>
    <mergeCell ref="T20:X20"/>
    <mergeCell ref="T22:X22"/>
    <mergeCell ref="G23:M23"/>
    <mergeCell ref="N23:S23"/>
    <mergeCell ref="B20:G20"/>
    <mergeCell ref="T21:X21"/>
    <mergeCell ref="N20:S20"/>
    <mergeCell ref="H22:M22"/>
    <mergeCell ref="N22:S22"/>
    <mergeCell ref="T23:X23"/>
    <mergeCell ref="H30:X31"/>
    <mergeCell ref="G33:X34"/>
    <mergeCell ref="I37:N37"/>
    <mergeCell ref="B36:H37"/>
    <mergeCell ref="T45:U45"/>
    <mergeCell ref="T46:U46"/>
    <mergeCell ref="V49:W49"/>
    <mergeCell ref="R57:S57"/>
    <mergeCell ref="V56:W56"/>
    <mergeCell ref="T60:U60"/>
    <mergeCell ref="W2:X2"/>
    <mergeCell ref="V54:W54"/>
    <mergeCell ref="R58:S58"/>
    <mergeCell ref="T58:U58"/>
    <mergeCell ref="T57:U57"/>
    <mergeCell ref="V58:W58"/>
    <mergeCell ref="T55:U55"/>
    <mergeCell ref="R60:S60"/>
    <mergeCell ref="V57:W57"/>
    <mergeCell ref="R55:S55"/>
    <mergeCell ref="T54:U54"/>
    <mergeCell ref="V55:W55"/>
    <mergeCell ref="R45:S45"/>
    <mergeCell ref="R42:S42"/>
    <mergeCell ref="R43:S43"/>
    <mergeCell ref="O37:T37"/>
    <mergeCell ref="U37:X37"/>
    <mergeCell ref="T10:X10"/>
    <mergeCell ref="O10:S10"/>
    <mergeCell ref="O11:T11"/>
    <mergeCell ref="T51:U51"/>
    <mergeCell ref="R49:S49"/>
    <mergeCell ref="T50:U50"/>
    <mergeCell ref="R56:S56"/>
    <mergeCell ref="V43:W43"/>
    <mergeCell ref="V45:W45"/>
    <mergeCell ref="O36:T36"/>
    <mergeCell ref="V48:W48"/>
    <mergeCell ref="T48:U48"/>
    <mergeCell ref="T49:U49"/>
    <mergeCell ref="T42:U42"/>
    <mergeCell ref="T43:U43"/>
    <mergeCell ref="V44:W44"/>
    <mergeCell ref="R53:S53"/>
    <mergeCell ref="R52:S52"/>
    <mergeCell ref="R54:S54"/>
    <mergeCell ref="R47:S47"/>
    <mergeCell ref="R48:S48"/>
    <mergeCell ref="R50:S50"/>
    <mergeCell ref="V46:W46"/>
    <mergeCell ref="V42:W42"/>
    <mergeCell ref="V47:W47"/>
    <mergeCell ref="T47:U47"/>
    <mergeCell ref="V51:W51"/>
    <mergeCell ref="V53:W53"/>
    <mergeCell ref="T44:U44"/>
    <mergeCell ref="R41:X41"/>
    <mergeCell ref="I36:N36"/>
    <mergeCell ref="I38:X38"/>
    <mergeCell ref="I39:X39"/>
    <mergeCell ref="R46:S46"/>
    <mergeCell ref="U36:X36"/>
    <mergeCell ref="R44:S44"/>
    <mergeCell ref="B5:X6"/>
    <mergeCell ref="B7:X8"/>
    <mergeCell ref="H20:M20"/>
    <mergeCell ref="G21:M21"/>
    <mergeCell ref="B9:G9"/>
    <mergeCell ref="N21:S21"/>
    <mergeCell ref="O13:X13"/>
    <mergeCell ref="O12:S12"/>
    <mergeCell ref="T12:X12"/>
    <mergeCell ref="H10:M12"/>
    <mergeCell ref="H14:M18"/>
  </mergeCells>
  <phoneticPr fontId="0" type="noConversion"/>
  <printOptions horizontalCentered="1" verticalCentered="1"/>
  <pageMargins left="0.2" right="0.2" top="0.25" bottom="0.3" header="0.5" footer="0"/>
  <pageSetup orientation="portrait" r:id="rId1"/>
  <headerFooter alignWithMargins="0">
    <oddFooter xml:space="preserve">&amp;R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Contacts!$B$1:$B$13</xm:f>
          </x14:formula1>
          <xm:sqref>B10:G16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812"/>
  <sheetViews>
    <sheetView zoomScaleNormal="100" workbookViewId="0">
      <selection activeCell="P3" sqref="P3"/>
    </sheetView>
  </sheetViews>
  <sheetFormatPr defaultColWidth="9.109375" defaultRowHeight="13.2" x14ac:dyDescent="0.25"/>
  <cols>
    <col min="1" max="1" width="7" style="5" customWidth="1"/>
    <col min="2" max="2" width="1.88671875" style="5" customWidth="1"/>
    <col min="3" max="3" width="6.44140625" style="5" customWidth="1"/>
    <col min="4" max="4" width="3.44140625" style="5" customWidth="1"/>
    <col min="5" max="5" width="3.109375" style="5" customWidth="1"/>
    <col min="6" max="6" width="4.44140625" style="5" customWidth="1"/>
    <col min="7" max="7" width="4.88671875" style="5" customWidth="1"/>
    <col min="8" max="8" width="7.109375" style="5" customWidth="1"/>
    <col min="9" max="10" width="9.5546875" style="5" customWidth="1"/>
    <col min="11" max="11" width="8.5546875" style="5" customWidth="1"/>
    <col min="12" max="12" width="5" style="5" customWidth="1"/>
    <col min="13" max="13" width="5.44140625" style="5" customWidth="1"/>
    <col min="14" max="14" width="2.88671875" style="5" customWidth="1"/>
    <col min="15" max="15" width="5.5546875" style="5" customWidth="1"/>
    <col min="16" max="16" width="3.5546875" style="5" customWidth="1"/>
    <col min="17" max="17" width="5" style="5" customWidth="1"/>
    <col min="18" max="18" width="10.88671875" style="1" customWidth="1"/>
    <col min="19" max="199" width="9.109375" style="1"/>
    <col min="200" max="16384" width="9.109375" style="5"/>
  </cols>
  <sheetData>
    <row r="1" spans="1:19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312" t="s">
        <v>0</v>
      </c>
      <c r="R1" s="312"/>
      <c r="S1" s="126"/>
    </row>
    <row r="2" spans="1:19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34"/>
      <c r="N2" s="105"/>
      <c r="O2" s="135" t="s">
        <v>57</v>
      </c>
      <c r="P2" s="315">
        <f>WITF_P1!T10</f>
        <v>0</v>
      </c>
      <c r="Q2" s="363"/>
      <c r="R2" s="363"/>
      <c r="S2" s="126"/>
    </row>
    <row r="3" spans="1:19" ht="3.6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26"/>
      <c r="Q3" s="126"/>
      <c r="R3" s="126"/>
      <c r="S3" s="126"/>
    </row>
    <row r="4" spans="1:19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26"/>
      <c r="S4" s="126"/>
    </row>
    <row r="5" spans="1:19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26"/>
      <c r="S5" s="126"/>
    </row>
    <row r="6" spans="1:19" ht="13.5" customHeight="1" x14ac:dyDescent="0.25">
      <c r="A6" s="196" t="s">
        <v>58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26"/>
    </row>
    <row r="7" spans="1:19" ht="9.75" customHeight="1" x14ac:dyDescent="0.25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26"/>
    </row>
    <row r="8" spans="1:19" ht="4.5" customHeight="1" x14ac:dyDescent="0.25">
      <c r="A8" s="316" t="s">
        <v>59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126"/>
    </row>
    <row r="9" spans="1:19" x14ac:dyDescent="0.25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126"/>
    </row>
    <row r="10" spans="1:19" ht="14.25" customHeight="1" x14ac:dyDescent="0.25">
      <c r="A10" s="122"/>
      <c r="B10" s="105"/>
      <c r="C10" s="105"/>
      <c r="D10" s="183"/>
      <c r="E10" s="105"/>
      <c r="F10" s="123"/>
      <c r="G10" s="123"/>
      <c r="H10" s="124"/>
      <c r="I10" s="124"/>
      <c r="J10" s="125"/>
      <c r="K10" s="125"/>
      <c r="L10" s="126"/>
      <c r="M10" s="126"/>
      <c r="N10" s="126"/>
      <c r="O10" s="126"/>
      <c r="P10" s="126"/>
      <c r="Q10" s="126"/>
      <c r="R10" s="126"/>
      <c r="S10" s="126"/>
    </row>
    <row r="11" spans="1:19" ht="13.5" customHeight="1" x14ac:dyDescent="0.3">
      <c r="A11" s="127" t="s">
        <v>60</v>
      </c>
      <c r="B11" s="127"/>
      <c r="C11" s="128"/>
      <c r="D11" s="128"/>
      <c r="E11" s="128"/>
      <c r="F11" s="128"/>
      <c r="G11" s="128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6"/>
    </row>
    <row r="12" spans="1:19" x14ac:dyDescent="0.25">
      <c r="A12" s="317" t="s">
        <v>61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126"/>
    </row>
    <row r="13" spans="1:19" x14ac:dyDescent="0.25">
      <c r="A13" s="105" t="s">
        <v>62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26"/>
    </row>
    <row r="14" spans="1:19" x14ac:dyDescent="0.25">
      <c r="A14" s="184" t="s">
        <v>63</v>
      </c>
      <c r="B14" s="184"/>
      <c r="C14" s="184"/>
      <c r="D14" s="184"/>
      <c r="E14" s="184"/>
      <c r="F14" s="184"/>
      <c r="G14" s="184"/>
      <c r="H14" s="184"/>
      <c r="I14" s="184"/>
      <c r="J14" s="131"/>
      <c r="K14" s="184"/>
      <c r="L14" s="184"/>
      <c r="M14" s="184"/>
      <c r="N14" s="184"/>
      <c r="O14" s="184"/>
      <c r="P14" s="184"/>
      <c r="Q14" s="184"/>
      <c r="R14" s="184"/>
      <c r="S14" s="126"/>
    </row>
    <row r="15" spans="1:19" x14ac:dyDescent="0.25">
      <c r="A15" s="184" t="s">
        <v>64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05"/>
      <c r="L15" s="184"/>
      <c r="M15" s="184"/>
      <c r="N15" s="184"/>
      <c r="O15" s="126"/>
      <c r="P15" s="126"/>
      <c r="Q15" s="132"/>
      <c r="R15" s="132"/>
      <c r="S15" s="126"/>
    </row>
    <row r="16" spans="1:19" x14ac:dyDescent="0.25">
      <c r="A16" s="130" t="s">
        <v>65</v>
      </c>
      <c r="B16" s="105"/>
      <c r="C16" s="184"/>
      <c r="D16" s="184"/>
      <c r="E16" s="184"/>
      <c r="F16" s="184"/>
      <c r="G16" s="184"/>
      <c r="H16" s="184"/>
      <c r="I16" s="184"/>
      <c r="J16" s="184"/>
      <c r="K16" s="131"/>
      <c r="L16" s="184"/>
      <c r="M16" s="184"/>
      <c r="N16" s="184"/>
      <c r="O16" s="126"/>
      <c r="P16" s="126"/>
      <c r="Q16" s="132"/>
      <c r="R16" s="132"/>
      <c r="S16" s="126"/>
    </row>
    <row r="17" spans="1:45" ht="15.6" x14ac:dyDescent="0.3">
      <c r="A17" s="105" t="s">
        <v>66</v>
      </c>
      <c r="B17" s="133"/>
      <c r="C17" s="133"/>
      <c r="D17" s="133"/>
      <c r="E17" s="133"/>
      <c r="F17" s="133"/>
      <c r="G17" s="133"/>
      <c r="H17" s="133"/>
      <c r="I17" s="127"/>
      <c r="J17" s="184"/>
      <c r="K17" s="184"/>
      <c r="L17" s="184"/>
      <c r="M17" s="184"/>
      <c r="N17" s="184"/>
      <c r="O17" s="126"/>
      <c r="P17" s="126"/>
      <c r="Q17" s="132"/>
      <c r="R17" s="132"/>
      <c r="S17" s="126"/>
    </row>
    <row r="18" spans="1:45" ht="9.6" customHeight="1" thickBot="1" x14ac:dyDescent="0.3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26"/>
      <c r="P18" s="126"/>
      <c r="Q18" s="132"/>
      <c r="R18" s="132"/>
      <c r="S18" s="126"/>
    </row>
    <row r="19" spans="1:45" ht="13.35" customHeight="1" x14ac:dyDescent="0.3">
      <c r="A19" s="105"/>
      <c r="B19" s="105"/>
      <c r="C19" s="105"/>
      <c r="D19" s="105"/>
      <c r="E19" s="105"/>
      <c r="F19" s="105"/>
      <c r="G19" s="105"/>
      <c r="H19" s="105"/>
      <c r="I19" s="105"/>
      <c r="J19" s="133"/>
      <c r="K19" s="133"/>
      <c r="L19" s="137"/>
      <c r="M19" s="137"/>
      <c r="N19" s="318" t="s">
        <v>67</v>
      </c>
      <c r="O19" s="319"/>
      <c r="P19" s="319"/>
      <c r="Q19" s="319"/>
      <c r="R19" s="320"/>
      <c r="S19" s="126"/>
    </row>
    <row r="20" spans="1:45" x14ac:dyDescent="0.25">
      <c r="A20" s="105"/>
      <c r="B20" s="105"/>
      <c r="C20" s="105"/>
      <c r="D20" s="105"/>
      <c r="E20" s="105"/>
      <c r="F20" s="105"/>
      <c r="G20" s="105"/>
      <c r="H20" s="105"/>
      <c r="I20" s="313" t="s">
        <v>68</v>
      </c>
      <c r="J20" s="314"/>
      <c r="K20" s="105"/>
      <c r="L20" s="105"/>
      <c r="M20" s="138"/>
      <c r="N20" s="321"/>
      <c r="O20" s="322"/>
      <c r="P20" s="322"/>
      <c r="Q20" s="322"/>
      <c r="R20" s="323"/>
      <c r="S20" s="126"/>
    </row>
    <row r="21" spans="1:45" ht="25.5" customHeight="1" x14ac:dyDescent="0.25">
      <c r="A21" s="51" t="s">
        <v>69</v>
      </c>
      <c r="B21" s="324" t="s">
        <v>70</v>
      </c>
      <c r="C21" s="325"/>
      <c r="D21" s="325"/>
      <c r="E21" s="325"/>
      <c r="F21" s="326" t="s">
        <v>71</v>
      </c>
      <c r="G21" s="327"/>
      <c r="H21" s="327"/>
      <c r="I21" s="185" t="s">
        <v>72</v>
      </c>
      <c r="J21" s="50" t="s">
        <v>73</v>
      </c>
      <c r="K21" s="185" t="s">
        <v>74</v>
      </c>
      <c r="L21" s="326" t="s">
        <v>75</v>
      </c>
      <c r="M21" s="328"/>
      <c r="N21" s="329" t="s">
        <v>76</v>
      </c>
      <c r="O21" s="330"/>
      <c r="P21" s="331" t="s">
        <v>77</v>
      </c>
      <c r="Q21" s="332"/>
      <c r="R21" s="52" t="s">
        <v>35</v>
      </c>
      <c r="S21" s="126"/>
    </row>
    <row r="22" spans="1:45" ht="25.35" customHeight="1" x14ac:dyDescent="0.25">
      <c r="A22" s="37"/>
      <c r="B22" s="301"/>
      <c r="C22" s="302"/>
      <c r="D22" s="302"/>
      <c r="E22" s="303"/>
      <c r="F22" s="301"/>
      <c r="G22" s="302"/>
      <c r="H22" s="302"/>
      <c r="I22" s="53"/>
      <c r="J22" s="49"/>
      <c r="K22" s="40"/>
      <c r="L22" s="297"/>
      <c r="M22" s="298"/>
      <c r="N22" s="300"/>
      <c r="O22" s="228"/>
      <c r="P22" s="299"/>
      <c r="Q22" s="226"/>
      <c r="R22" s="38">
        <f>ROUND(L22*N22,3)</f>
        <v>0</v>
      </c>
      <c r="S22" s="136"/>
    </row>
    <row r="23" spans="1:45" ht="25.35" customHeight="1" x14ac:dyDescent="0.25">
      <c r="A23" s="37"/>
      <c r="B23" s="301"/>
      <c r="C23" s="302"/>
      <c r="D23" s="302"/>
      <c r="E23" s="303"/>
      <c r="F23" s="301"/>
      <c r="G23" s="302"/>
      <c r="H23" s="302"/>
      <c r="I23" s="53"/>
      <c r="J23" s="180"/>
      <c r="K23" s="40"/>
      <c r="L23" s="297"/>
      <c r="M23" s="298"/>
      <c r="N23" s="300"/>
      <c r="O23" s="228"/>
      <c r="P23" s="299"/>
      <c r="Q23" s="226"/>
      <c r="R23" s="38">
        <f>ROUND(L23*N23,3)</f>
        <v>0</v>
      </c>
      <c r="S23" s="136"/>
    </row>
    <row r="24" spans="1:45" ht="25.35" customHeight="1" x14ac:dyDescent="0.25">
      <c r="A24" s="37"/>
      <c r="B24" s="301"/>
      <c r="C24" s="302"/>
      <c r="D24" s="302"/>
      <c r="E24" s="303"/>
      <c r="F24" s="301"/>
      <c r="G24" s="302"/>
      <c r="H24" s="302"/>
      <c r="I24" s="53"/>
      <c r="J24" s="180"/>
      <c r="K24" s="40"/>
      <c r="L24" s="297"/>
      <c r="M24" s="298"/>
      <c r="N24" s="300"/>
      <c r="O24" s="228"/>
      <c r="P24" s="299"/>
      <c r="Q24" s="226"/>
      <c r="R24" s="38">
        <f>ROUND(L24*N24,3)</f>
        <v>0</v>
      </c>
      <c r="S24" s="136"/>
    </row>
    <row r="25" spans="1:45" ht="25.35" customHeight="1" x14ac:dyDescent="0.25">
      <c r="A25" s="37"/>
      <c r="B25" s="301"/>
      <c r="C25" s="302"/>
      <c r="D25" s="302"/>
      <c r="E25" s="303"/>
      <c r="F25" s="301"/>
      <c r="G25" s="302"/>
      <c r="H25" s="302"/>
      <c r="I25" s="53"/>
      <c r="J25" s="180"/>
      <c r="K25" s="40"/>
      <c r="L25" s="297"/>
      <c r="M25" s="298"/>
      <c r="N25" s="300"/>
      <c r="O25" s="228"/>
      <c r="P25" s="299"/>
      <c r="Q25" s="226"/>
      <c r="R25" s="38">
        <f>ROUND(L25*N25,3)</f>
        <v>0</v>
      </c>
      <c r="S25" s="136"/>
    </row>
    <row r="26" spans="1:45" ht="25.35" customHeight="1" x14ac:dyDescent="0.25">
      <c r="A26" s="37"/>
      <c r="B26" s="301"/>
      <c r="C26" s="302"/>
      <c r="D26" s="302"/>
      <c r="E26" s="303"/>
      <c r="F26" s="301"/>
      <c r="G26" s="302"/>
      <c r="H26" s="302"/>
      <c r="I26" s="53"/>
      <c r="J26" s="180"/>
      <c r="K26" s="40"/>
      <c r="L26" s="297"/>
      <c r="M26" s="298"/>
      <c r="N26" s="300"/>
      <c r="O26" s="228"/>
      <c r="P26" s="299"/>
      <c r="Q26" s="226"/>
      <c r="R26" s="38">
        <f>ROUND(L26*N26,3)</f>
        <v>0</v>
      </c>
      <c r="S26" s="136"/>
    </row>
    <row r="27" spans="1:45" ht="25.35" customHeight="1" x14ac:dyDescent="0.25">
      <c r="A27" s="37"/>
      <c r="B27" s="301"/>
      <c r="C27" s="302"/>
      <c r="D27" s="302"/>
      <c r="E27" s="303"/>
      <c r="F27" s="301"/>
      <c r="G27" s="302"/>
      <c r="H27" s="302"/>
      <c r="I27" s="53"/>
      <c r="J27" s="180"/>
      <c r="K27" s="40"/>
      <c r="L27" s="297"/>
      <c r="M27" s="298"/>
      <c r="N27" s="300"/>
      <c r="O27" s="228"/>
      <c r="P27" s="299"/>
      <c r="Q27" s="226"/>
      <c r="R27" s="38">
        <f t="shared" ref="R27:R38" si="0">ROUND(L27*N27,3)</f>
        <v>0</v>
      </c>
      <c r="S27" s="136"/>
    </row>
    <row r="28" spans="1:45" ht="25.35" customHeight="1" x14ac:dyDescent="0.25">
      <c r="A28" s="37"/>
      <c r="B28" s="301"/>
      <c r="C28" s="302"/>
      <c r="D28" s="302"/>
      <c r="E28" s="303"/>
      <c r="F28" s="301"/>
      <c r="G28" s="302"/>
      <c r="H28" s="302"/>
      <c r="I28" s="53"/>
      <c r="J28" s="180"/>
      <c r="K28" s="40"/>
      <c r="L28" s="297"/>
      <c r="M28" s="298"/>
      <c r="N28" s="300"/>
      <c r="O28" s="228"/>
      <c r="P28" s="299"/>
      <c r="Q28" s="226"/>
      <c r="R28" s="38">
        <f t="shared" si="0"/>
        <v>0</v>
      </c>
      <c r="S28" s="136"/>
    </row>
    <row r="29" spans="1:45" ht="25.35" customHeight="1" x14ac:dyDescent="0.25">
      <c r="A29" s="37"/>
      <c r="B29" s="301"/>
      <c r="C29" s="302"/>
      <c r="D29" s="302"/>
      <c r="E29" s="303"/>
      <c r="F29" s="301"/>
      <c r="G29" s="302"/>
      <c r="H29" s="302"/>
      <c r="I29" s="53"/>
      <c r="J29" s="180"/>
      <c r="K29" s="40"/>
      <c r="L29" s="297"/>
      <c r="M29" s="298"/>
      <c r="N29" s="300"/>
      <c r="O29" s="228"/>
      <c r="P29" s="299"/>
      <c r="Q29" s="226"/>
      <c r="R29" s="38">
        <f t="shared" si="0"/>
        <v>0</v>
      </c>
      <c r="S29" s="136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25.35" customHeight="1" x14ac:dyDescent="0.25">
      <c r="A30" s="37"/>
      <c r="B30" s="301"/>
      <c r="C30" s="302"/>
      <c r="D30" s="302"/>
      <c r="E30" s="303"/>
      <c r="F30" s="301"/>
      <c r="G30" s="302"/>
      <c r="H30" s="302"/>
      <c r="I30" s="53"/>
      <c r="J30" s="180"/>
      <c r="K30" s="40"/>
      <c r="L30" s="297"/>
      <c r="M30" s="298"/>
      <c r="N30" s="300"/>
      <c r="O30" s="228"/>
      <c r="P30" s="299"/>
      <c r="Q30" s="226"/>
      <c r="R30" s="38">
        <f t="shared" si="0"/>
        <v>0</v>
      </c>
      <c r="S30" s="136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25.35" customHeight="1" x14ac:dyDescent="0.25">
      <c r="A31" s="37"/>
      <c r="B31" s="301"/>
      <c r="C31" s="302"/>
      <c r="D31" s="302"/>
      <c r="E31" s="303"/>
      <c r="F31" s="301"/>
      <c r="G31" s="302"/>
      <c r="H31" s="302"/>
      <c r="I31" s="53"/>
      <c r="J31" s="180"/>
      <c r="K31" s="40"/>
      <c r="L31" s="297"/>
      <c r="M31" s="298"/>
      <c r="N31" s="300"/>
      <c r="O31" s="228"/>
      <c r="P31" s="299"/>
      <c r="Q31" s="226"/>
      <c r="R31" s="38">
        <f t="shared" si="0"/>
        <v>0</v>
      </c>
      <c r="S31" s="136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25.35" customHeight="1" x14ac:dyDescent="0.25">
      <c r="A32" s="37"/>
      <c r="B32" s="301"/>
      <c r="C32" s="302"/>
      <c r="D32" s="302"/>
      <c r="E32" s="303"/>
      <c r="F32" s="301"/>
      <c r="G32" s="302"/>
      <c r="H32" s="302"/>
      <c r="I32" s="53"/>
      <c r="J32" s="180"/>
      <c r="K32" s="40"/>
      <c r="L32" s="297"/>
      <c r="M32" s="298"/>
      <c r="N32" s="300"/>
      <c r="O32" s="228"/>
      <c r="P32" s="299"/>
      <c r="Q32" s="226"/>
      <c r="R32" s="38">
        <f t="shared" si="0"/>
        <v>0</v>
      </c>
      <c r="S32" s="136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222" ht="25.35" customHeight="1" x14ac:dyDescent="0.25">
      <c r="A33" s="37"/>
      <c r="B33" s="301"/>
      <c r="C33" s="302"/>
      <c r="D33" s="302"/>
      <c r="E33" s="303"/>
      <c r="F33" s="301"/>
      <c r="G33" s="302"/>
      <c r="H33" s="302"/>
      <c r="I33" s="53"/>
      <c r="J33" s="180"/>
      <c r="K33" s="40"/>
      <c r="L33" s="297"/>
      <c r="M33" s="298"/>
      <c r="N33" s="300"/>
      <c r="O33" s="228"/>
      <c r="P33" s="299"/>
      <c r="Q33" s="226"/>
      <c r="R33" s="38">
        <f t="shared" si="0"/>
        <v>0</v>
      </c>
      <c r="S33" s="136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222" ht="25.35" customHeight="1" x14ac:dyDescent="0.25">
      <c r="A34" s="37"/>
      <c r="B34" s="301"/>
      <c r="C34" s="302"/>
      <c r="D34" s="302"/>
      <c r="E34" s="303"/>
      <c r="F34" s="301"/>
      <c r="G34" s="302"/>
      <c r="H34" s="302"/>
      <c r="I34" s="53"/>
      <c r="J34" s="180"/>
      <c r="K34" s="40"/>
      <c r="L34" s="297"/>
      <c r="M34" s="298"/>
      <c r="N34" s="300"/>
      <c r="O34" s="228"/>
      <c r="P34" s="299"/>
      <c r="Q34" s="226"/>
      <c r="R34" s="38">
        <f t="shared" si="0"/>
        <v>0</v>
      </c>
      <c r="S34" s="136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222" ht="25.35" customHeight="1" x14ac:dyDescent="0.25">
      <c r="A35" s="37"/>
      <c r="B35" s="301"/>
      <c r="C35" s="302"/>
      <c r="D35" s="302"/>
      <c r="E35" s="303"/>
      <c r="F35" s="301"/>
      <c r="G35" s="302"/>
      <c r="H35" s="302"/>
      <c r="I35" s="53"/>
      <c r="J35" s="180"/>
      <c r="K35" s="40"/>
      <c r="L35" s="297"/>
      <c r="M35" s="298"/>
      <c r="N35" s="300"/>
      <c r="O35" s="228"/>
      <c r="P35" s="299"/>
      <c r="Q35" s="226"/>
      <c r="R35" s="38">
        <f t="shared" si="0"/>
        <v>0</v>
      </c>
      <c r="S35" s="136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222" ht="25.35" customHeight="1" x14ac:dyDescent="0.25">
      <c r="A36" s="37"/>
      <c r="B36" s="301"/>
      <c r="C36" s="302"/>
      <c r="D36" s="302"/>
      <c r="E36" s="303"/>
      <c r="F36" s="301"/>
      <c r="G36" s="302"/>
      <c r="H36" s="302"/>
      <c r="I36" s="53"/>
      <c r="J36" s="180"/>
      <c r="K36" s="40"/>
      <c r="L36" s="297"/>
      <c r="M36" s="298"/>
      <c r="N36" s="300"/>
      <c r="O36" s="228"/>
      <c r="P36" s="299"/>
      <c r="Q36" s="226"/>
      <c r="R36" s="38">
        <f t="shared" si="0"/>
        <v>0</v>
      </c>
      <c r="S36" s="1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222" ht="25.35" customHeight="1" x14ac:dyDescent="0.25">
      <c r="A37" s="37"/>
      <c r="B37" s="301"/>
      <c r="C37" s="302"/>
      <c r="D37" s="302"/>
      <c r="E37" s="303"/>
      <c r="F37" s="301"/>
      <c r="G37" s="302"/>
      <c r="H37" s="302"/>
      <c r="I37" s="53"/>
      <c r="J37" s="180"/>
      <c r="K37" s="40"/>
      <c r="L37" s="297"/>
      <c r="M37" s="298"/>
      <c r="N37" s="300"/>
      <c r="O37" s="228"/>
      <c r="P37" s="299"/>
      <c r="Q37" s="226"/>
      <c r="R37" s="38">
        <f t="shared" si="0"/>
        <v>0</v>
      </c>
      <c r="S37" s="136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222" ht="25.35" customHeight="1" thickBot="1" x14ac:dyDescent="0.3">
      <c r="A38" s="37"/>
      <c r="B38" s="301"/>
      <c r="C38" s="302"/>
      <c r="D38" s="302"/>
      <c r="E38" s="303"/>
      <c r="F38" s="301"/>
      <c r="G38" s="302"/>
      <c r="H38" s="302"/>
      <c r="I38" s="53"/>
      <c r="J38" s="180"/>
      <c r="K38" s="40"/>
      <c r="L38" s="297"/>
      <c r="M38" s="298"/>
      <c r="N38" s="309"/>
      <c r="O38" s="310"/>
      <c r="P38" s="306"/>
      <c r="Q38" s="307"/>
      <c r="R38" s="39">
        <f t="shared" si="0"/>
        <v>0</v>
      </c>
      <c r="S38" s="136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</row>
    <row r="39" spans="1:222" ht="7.35" customHeight="1" x14ac:dyDescent="0.25">
      <c r="A39" s="139"/>
      <c r="B39" s="139"/>
      <c r="C39" s="139"/>
      <c r="D39" s="139"/>
      <c r="E39" s="139"/>
      <c r="F39" s="139"/>
      <c r="G39" s="139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26"/>
      <c r="S39" s="126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222" ht="13.5" customHeight="1" x14ac:dyDescent="0.3">
      <c r="A40" s="140" t="s">
        <v>78</v>
      </c>
      <c r="B40" s="139"/>
      <c r="C40" s="139"/>
      <c r="D40" s="139"/>
      <c r="E40" s="139"/>
      <c r="F40" s="139"/>
      <c r="G40" s="139"/>
      <c r="H40" s="139"/>
      <c r="I40" s="140"/>
      <c r="J40" s="105"/>
      <c r="K40" s="105"/>
      <c r="L40" s="105"/>
      <c r="M40" s="105"/>
      <c r="N40" s="105"/>
      <c r="O40" s="105"/>
      <c r="P40" s="105"/>
      <c r="Q40" s="105"/>
      <c r="R40" s="105"/>
      <c r="S40" s="126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222" ht="3" customHeight="1" thickBot="1" x14ac:dyDescent="0.3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26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222" ht="13.8" thickBot="1" x14ac:dyDescent="0.3">
      <c r="A42" s="141" t="s">
        <v>23</v>
      </c>
      <c r="B42" s="141"/>
      <c r="C42" s="36"/>
      <c r="D42" s="143" t="s">
        <v>79</v>
      </c>
      <c r="E42" s="182"/>
      <c r="F42" s="182"/>
      <c r="G42" s="182"/>
      <c r="H42" s="182"/>
      <c r="I42" s="126"/>
      <c r="J42" s="259"/>
      <c r="K42" s="259"/>
      <c r="L42" s="259"/>
      <c r="M42" s="259"/>
      <c r="N42" s="259"/>
      <c r="O42" s="259"/>
      <c r="P42" s="259"/>
      <c r="Q42" s="259"/>
      <c r="R42" s="259"/>
      <c r="S42" s="126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222" ht="3" customHeight="1" thickBot="1" x14ac:dyDescent="0.3">
      <c r="A43" s="142"/>
      <c r="B43" s="142"/>
      <c r="C43" s="35"/>
      <c r="D43" s="144"/>
      <c r="E43" s="182"/>
      <c r="F43" s="182"/>
      <c r="G43" s="182"/>
      <c r="H43" s="182"/>
      <c r="I43" s="126"/>
      <c r="J43" s="1"/>
      <c r="K43" s="1"/>
      <c r="L43" s="1"/>
      <c r="M43" s="1"/>
      <c r="N43" s="1"/>
      <c r="O43" s="1"/>
      <c r="P43" s="1"/>
      <c r="Q43" s="1"/>
      <c r="S43" s="126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222" ht="13.8" thickBot="1" x14ac:dyDescent="0.3">
      <c r="A44" s="141" t="s">
        <v>80</v>
      </c>
      <c r="B44" s="141"/>
      <c r="C44" s="36"/>
      <c r="D44" s="105" t="s">
        <v>81</v>
      </c>
      <c r="E44" s="105"/>
      <c r="F44" s="105"/>
      <c r="G44" s="105"/>
      <c r="H44" s="105"/>
      <c r="I44" s="105"/>
      <c r="J44" s="145"/>
      <c r="K44" s="296"/>
      <c r="L44" s="296"/>
      <c r="M44" s="296"/>
      <c r="N44" s="296"/>
      <c r="O44" s="296"/>
      <c r="P44" s="296"/>
      <c r="Q44" s="296"/>
      <c r="R44" s="296"/>
      <c r="S44" s="126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222" x14ac:dyDescent="0.25">
      <c r="A45" s="308"/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126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222" ht="12" customHeight="1" x14ac:dyDescent="0.25">
      <c r="A46" s="183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311" t="s">
        <v>0</v>
      </c>
      <c r="R46" s="311"/>
      <c r="S46" s="12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222" ht="12" customHeight="1" x14ac:dyDescent="0.25">
      <c r="A47" s="304"/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181"/>
      <c r="Q47" s="305"/>
      <c r="R47" s="305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222" ht="19.5" customHeight="1" x14ac:dyDescent="0.25">
      <c r="A48" s="7"/>
      <c r="B48" s="7"/>
      <c r="C48" s="7"/>
      <c r="D48" s="7"/>
      <c r="E48" s="7"/>
      <c r="F48" s="7"/>
      <c r="G48" s="7"/>
      <c r="I48" s="7"/>
      <c r="J48" s="7"/>
      <c r="K48" s="7"/>
      <c r="L48" s="7"/>
      <c r="M48" s="7"/>
      <c r="N48" s="7"/>
      <c r="O48" s="7"/>
      <c r="P48" s="7"/>
      <c r="Q48" s="7"/>
      <c r="R48" s="7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24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7"/>
      <c r="R49" s="7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29.4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ht="13.3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ht="13.3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 s="1"/>
      <c r="Q57" s="1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s="1" customFormat="1" x14ac:dyDescent="0.25"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21:45" s="1" customFormat="1" x14ac:dyDescent="0.25"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21:45" s="1" customFormat="1" x14ac:dyDescent="0.25"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21:45" s="1" customFormat="1" x14ac:dyDescent="0.25"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21:45" s="1" customFormat="1" x14ac:dyDescent="0.25"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21:45" s="1" customFormat="1" x14ac:dyDescent="0.25"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21:45" s="1" customFormat="1" x14ac:dyDescent="0.25"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21:45" s="1" customFormat="1" x14ac:dyDescent="0.25"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21:45" s="1" customFormat="1" x14ac:dyDescent="0.25"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21:45" s="1" customFormat="1" x14ac:dyDescent="0.25"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21:45" s="1" customFormat="1" x14ac:dyDescent="0.25"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21:45" s="1" customFormat="1" x14ac:dyDescent="0.25"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21:45" s="1" customFormat="1" x14ac:dyDescent="0.25"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21:45" s="1" customFormat="1" x14ac:dyDescent="0.25"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21:45" s="1" customFormat="1" x14ac:dyDescent="0.25"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21:45" s="1" customFormat="1" x14ac:dyDescent="0.25"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21:45" s="1" customFormat="1" x14ac:dyDescent="0.25"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21:45" s="1" customFormat="1" x14ac:dyDescent="0.25"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</row>
    <row r="82" spans="21:45" s="1" customFormat="1" x14ac:dyDescent="0.25"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21:45" s="1" customFormat="1" x14ac:dyDescent="0.25"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</row>
    <row r="84" spans="21:45" s="1" customFormat="1" x14ac:dyDescent="0.25"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21:45" s="1" customFormat="1" x14ac:dyDescent="0.25"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21:45" s="1" customFormat="1" x14ac:dyDescent="0.25"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21:45" s="1" customFormat="1" x14ac:dyDescent="0.25"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21:45" s="1" customFormat="1" x14ac:dyDescent="0.25"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21:45" s="1" customFormat="1" x14ac:dyDescent="0.25"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21:45" s="1" customFormat="1" x14ac:dyDescent="0.25"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21:45" s="1" customFormat="1" x14ac:dyDescent="0.25"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21:45" s="1" customFormat="1" x14ac:dyDescent="0.25"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21:45" s="1" customFormat="1" x14ac:dyDescent="0.25"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21:45" s="1" customFormat="1" x14ac:dyDescent="0.25"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21:45" s="1" customFormat="1" x14ac:dyDescent="0.25"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21:45" s="1" customFormat="1" x14ac:dyDescent="0.25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21:45" s="1" customFormat="1" x14ac:dyDescent="0.25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21:45" s="1" customFormat="1" x14ac:dyDescent="0.25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21:45" s="1" customFormat="1" x14ac:dyDescent="0.25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21:45" s="1" customFormat="1" x14ac:dyDescent="0.25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21:45" s="1" customFormat="1" x14ac:dyDescent="0.25"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21:45" s="1" customFormat="1" x14ac:dyDescent="0.25"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21:45" s="1" customFormat="1" x14ac:dyDescent="0.25"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21:45" s="1" customFormat="1" x14ac:dyDescent="0.25"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21:45" s="1" customFormat="1" x14ac:dyDescent="0.25"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21:45" s="1" customFormat="1" x14ac:dyDescent="0.25"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21:45" s="1" customFormat="1" x14ac:dyDescent="0.25"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21:45" s="1" customFormat="1" x14ac:dyDescent="0.25"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21:45" s="1" customFormat="1" x14ac:dyDescent="0.25"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21:45" s="1" customFormat="1" x14ac:dyDescent="0.25"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21:45" s="1" customFormat="1" x14ac:dyDescent="0.25"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21:45" s="1" customFormat="1" x14ac:dyDescent="0.25"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21:45" s="1" customFormat="1" x14ac:dyDescent="0.25"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21:45" s="1" customFormat="1" x14ac:dyDescent="0.25"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21:45" s="1" customFormat="1" x14ac:dyDescent="0.25"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21:45" s="1" customFormat="1" x14ac:dyDescent="0.25"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21:45" s="1" customFormat="1" x14ac:dyDescent="0.25"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21:45" s="1" customFormat="1" x14ac:dyDescent="0.25"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21:45" s="1" customFormat="1" x14ac:dyDescent="0.25"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21:45" s="1" customFormat="1" x14ac:dyDescent="0.25"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21:45" s="1" customFormat="1" x14ac:dyDescent="0.25"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21:45" s="1" customFormat="1" x14ac:dyDescent="0.25"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21:45" s="1" customFormat="1" x14ac:dyDescent="0.25"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21:45" s="1" customFormat="1" x14ac:dyDescent="0.25"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21:45" s="1" customFormat="1" x14ac:dyDescent="0.25"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21:45" s="1" customFormat="1" x14ac:dyDescent="0.25"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21:45" s="1" customFormat="1" x14ac:dyDescent="0.25"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21:45" s="1" customFormat="1" x14ac:dyDescent="0.25"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21:45" s="1" customFormat="1" x14ac:dyDescent="0.25"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21:45" s="1" customFormat="1" x14ac:dyDescent="0.25"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21:45" s="1" customFormat="1" x14ac:dyDescent="0.25"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21:45" s="1" customFormat="1" x14ac:dyDescent="0.25"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21:45" s="1" customFormat="1" x14ac:dyDescent="0.25"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21:45" s="1" customFormat="1" x14ac:dyDescent="0.25"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21:45" s="1" customFormat="1" x14ac:dyDescent="0.25"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21:45" s="1" customFormat="1" x14ac:dyDescent="0.25"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21:45" s="1" customFormat="1" x14ac:dyDescent="0.25"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21:45" s="1" customFormat="1" x14ac:dyDescent="0.25"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  <row r="139" spans="21:45" s="1" customFormat="1" x14ac:dyDescent="0.25"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21:45" s="1" customFormat="1" x14ac:dyDescent="0.25"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21:45" s="1" customFormat="1" x14ac:dyDescent="0.25"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</row>
    <row r="142" spans="21:45" s="1" customFormat="1" x14ac:dyDescent="0.25"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21:45" s="1" customFormat="1" x14ac:dyDescent="0.25"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</row>
    <row r="144" spans="21:45" s="1" customFormat="1" x14ac:dyDescent="0.25"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</row>
    <row r="145" spans="21:45" s="1" customFormat="1" x14ac:dyDescent="0.25"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21:45" s="1" customFormat="1" x14ac:dyDescent="0.25"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21:45" s="1" customFormat="1" x14ac:dyDescent="0.25"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</row>
    <row r="148" spans="21:45" s="1" customFormat="1" x14ac:dyDescent="0.25"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</row>
    <row r="149" spans="21:45" s="1" customFormat="1" x14ac:dyDescent="0.25"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0" spans="21:45" s="1" customFormat="1" x14ac:dyDescent="0.25"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</row>
    <row r="151" spans="21:45" s="1" customFormat="1" x14ac:dyDescent="0.25"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21:45" s="1" customFormat="1" x14ac:dyDescent="0.25"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</row>
    <row r="153" spans="21:45" s="1" customFormat="1" x14ac:dyDescent="0.25"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</row>
    <row r="154" spans="21:45" s="1" customFormat="1" x14ac:dyDescent="0.25"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</row>
    <row r="155" spans="21:45" s="1" customFormat="1" x14ac:dyDescent="0.25"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</row>
    <row r="156" spans="21:45" s="1" customFormat="1" x14ac:dyDescent="0.25"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</row>
    <row r="157" spans="21:45" s="1" customFormat="1" x14ac:dyDescent="0.25"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</row>
    <row r="158" spans="21:45" s="1" customFormat="1" x14ac:dyDescent="0.25"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</row>
    <row r="159" spans="21:45" s="1" customFormat="1" x14ac:dyDescent="0.25"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21:45" s="1" customFormat="1" x14ac:dyDescent="0.25"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21:45" s="1" customFormat="1" x14ac:dyDescent="0.25"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21:45" s="1" customFormat="1" x14ac:dyDescent="0.25"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</row>
    <row r="163" spans="21:45" s="1" customFormat="1" x14ac:dyDescent="0.25"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21:45" s="1" customFormat="1" x14ac:dyDescent="0.25"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21:45" s="1" customFormat="1" x14ac:dyDescent="0.25"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21:45" s="1" customFormat="1" x14ac:dyDescent="0.25"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21:45" s="1" customFormat="1" x14ac:dyDescent="0.25"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21:45" s="1" customFormat="1" x14ac:dyDescent="0.25"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21:45" s="1" customFormat="1" x14ac:dyDescent="0.25"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21:45" s="1" customFormat="1" x14ac:dyDescent="0.25"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21:45" s="1" customFormat="1" x14ac:dyDescent="0.25"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21:45" s="1" customFormat="1" x14ac:dyDescent="0.25"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21:45" s="1" customFormat="1" x14ac:dyDescent="0.25"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21:45" s="1" customFormat="1" x14ac:dyDescent="0.25"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21:45" s="1" customFormat="1" x14ac:dyDescent="0.25"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21:45" s="1" customFormat="1" x14ac:dyDescent="0.25"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21:45" s="1" customFormat="1" x14ac:dyDescent="0.25"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21:45" s="1" customFormat="1" x14ac:dyDescent="0.25"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21:45" s="1" customFormat="1" x14ac:dyDescent="0.25"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21:45" s="1" customFormat="1" x14ac:dyDescent="0.25"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21:45" s="1" customFormat="1" x14ac:dyDescent="0.25"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21:45" s="1" customFormat="1" x14ac:dyDescent="0.25"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21:45" s="1" customFormat="1" x14ac:dyDescent="0.25"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21:45" s="1" customFormat="1" x14ac:dyDescent="0.25"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</row>
    <row r="185" spans="21:45" s="1" customFormat="1" x14ac:dyDescent="0.25"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</row>
    <row r="186" spans="21:45" s="1" customFormat="1" x14ac:dyDescent="0.25"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21:45" s="1" customFormat="1" x14ac:dyDescent="0.25"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21:45" s="1" customFormat="1" x14ac:dyDescent="0.25"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</row>
    <row r="189" spans="21:45" s="1" customFormat="1" x14ac:dyDescent="0.25"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</row>
    <row r="190" spans="21:45" s="1" customFormat="1" x14ac:dyDescent="0.25"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21:45" s="1" customFormat="1" x14ac:dyDescent="0.25"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21:45" s="1" customFormat="1" x14ac:dyDescent="0.25"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</row>
    <row r="193" spans="21:45" s="1" customFormat="1" x14ac:dyDescent="0.25"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</row>
    <row r="194" spans="21:45" s="1" customFormat="1" x14ac:dyDescent="0.25"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</row>
    <row r="195" spans="21:45" s="1" customFormat="1" x14ac:dyDescent="0.25"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21:45" s="1" customFormat="1" x14ac:dyDescent="0.25"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21:45" s="1" customFormat="1" x14ac:dyDescent="0.25"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21:45" s="1" customFormat="1" x14ac:dyDescent="0.25"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21:45" s="1" customFormat="1" x14ac:dyDescent="0.25"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21:45" s="1" customFormat="1" x14ac:dyDescent="0.25"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21:45" s="1" customFormat="1" x14ac:dyDescent="0.25"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21:45" s="1" customFormat="1" x14ac:dyDescent="0.25"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21:45" s="1" customFormat="1" x14ac:dyDescent="0.25"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21:45" s="1" customFormat="1" x14ac:dyDescent="0.25"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21:45" s="1" customFormat="1" x14ac:dyDescent="0.25"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21:45" s="1" customFormat="1" x14ac:dyDescent="0.25"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</row>
    <row r="207" spans="21:45" s="1" customFormat="1" x14ac:dyDescent="0.25"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</row>
    <row r="208" spans="21:45" s="1" customFormat="1" x14ac:dyDescent="0.25"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</row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</sheetData>
  <mergeCells count="103">
    <mergeCell ref="Q46:R46"/>
    <mergeCell ref="Q1:R1"/>
    <mergeCell ref="I20:J20"/>
    <mergeCell ref="P2:R2"/>
    <mergeCell ref="N26:O26"/>
    <mergeCell ref="P26:Q26"/>
    <mergeCell ref="L29:M29"/>
    <mergeCell ref="P29:Q29"/>
    <mergeCell ref="N29:O29"/>
    <mergeCell ref="A6:R7"/>
    <mergeCell ref="A8:R9"/>
    <mergeCell ref="N28:O28"/>
    <mergeCell ref="P28:Q28"/>
    <mergeCell ref="P25:Q25"/>
    <mergeCell ref="A12:R12"/>
    <mergeCell ref="P27:Q27"/>
    <mergeCell ref="N19:R20"/>
    <mergeCell ref="B21:E21"/>
    <mergeCell ref="F21:H21"/>
    <mergeCell ref="L21:M21"/>
    <mergeCell ref="N21:O21"/>
    <mergeCell ref="P21:Q21"/>
    <mergeCell ref="F22:H22"/>
    <mergeCell ref="F23:H23"/>
    <mergeCell ref="A47:O47"/>
    <mergeCell ref="Q47:R47"/>
    <mergeCell ref="P38:Q38"/>
    <mergeCell ref="J42:R42"/>
    <mergeCell ref="A45:R45"/>
    <mergeCell ref="L38:M38"/>
    <mergeCell ref="N38:O38"/>
    <mergeCell ref="B38:E38"/>
    <mergeCell ref="N30:O30"/>
    <mergeCell ref="P30:Q30"/>
    <mergeCell ref="B37:E37"/>
    <mergeCell ref="N31:O31"/>
    <mergeCell ref="P31:Q31"/>
    <mergeCell ref="N32:O32"/>
    <mergeCell ref="P32:Q32"/>
    <mergeCell ref="N34:O34"/>
    <mergeCell ref="P34:Q34"/>
    <mergeCell ref="N33:O33"/>
    <mergeCell ref="P33:Q33"/>
    <mergeCell ref="L34:M34"/>
    <mergeCell ref="F36:H36"/>
    <mergeCell ref="F37:H37"/>
    <mergeCell ref="F38:H38"/>
    <mergeCell ref="F34:H34"/>
    <mergeCell ref="B24:E24"/>
    <mergeCell ref="L24:M24"/>
    <mergeCell ref="N24:O24"/>
    <mergeCell ref="B22:E22"/>
    <mergeCell ref="F31:H31"/>
    <mergeCell ref="F32:H32"/>
    <mergeCell ref="F33:H33"/>
    <mergeCell ref="B23:E23"/>
    <mergeCell ref="L23:M23"/>
    <mergeCell ref="L26:M26"/>
    <mergeCell ref="B26:E26"/>
    <mergeCell ref="L28:M28"/>
    <mergeCell ref="B31:E31"/>
    <mergeCell ref="F26:H26"/>
    <mergeCell ref="F27:H27"/>
    <mergeCell ref="F28:H28"/>
    <mergeCell ref="F29:H29"/>
    <mergeCell ref="F30:H30"/>
    <mergeCell ref="B27:E27"/>
    <mergeCell ref="L32:M32"/>
    <mergeCell ref="L31:M31"/>
    <mergeCell ref="L30:M30"/>
    <mergeCell ref="B29:E29"/>
    <mergeCell ref="B28:E28"/>
    <mergeCell ref="B36:E36"/>
    <mergeCell ref="B30:E30"/>
    <mergeCell ref="B25:E25"/>
    <mergeCell ref="L25:M25"/>
    <mergeCell ref="N25:O25"/>
    <mergeCell ref="N27:O27"/>
    <mergeCell ref="F35:H35"/>
    <mergeCell ref="B33:E33"/>
    <mergeCell ref="B35:E35"/>
    <mergeCell ref="B34:E34"/>
    <mergeCell ref="B32:E32"/>
    <mergeCell ref="F25:H25"/>
    <mergeCell ref="L33:M33"/>
    <mergeCell ref="L27:M27"/>
    <mergeCell ref="K44:R44"/>
    <mergeCell ref="L36:M36"/>
    <mergeCell ref="P37:Q37"/>
    <mergeCell ref="N37:O37"/>
    <mergeCell ref="L37:M37"/>
    <mergeCell ref="P36:Q36"/>
    <mergeCell ref="L35:M35"/>
    <mergeCell ref="F24:H24"/>
    <mergeCell ref="N22:O22"/>
    <mergeCell ref="P22:Q22"/>
    <mergeCell ref="N35:O35"/>
    <mergeCell ref="P35:Q35"/>
    <mergeCell ref="N36:O36"/>
    <mergeCell ref="P24:Q24"/>
    <mergeCell ref="N23:O23"/>
    <mergeCell ref="P23:Q23"/>
    <mergeCell ref="L22:M22"/>
  </mergeCells>
  <dataValidations count="1">
    <dataValidation type="list" allowBlank="1" showInputMessage="1" showErrorMessage="1" sqref="N22:O38" xr:uid="{00000000-0002-0000-0100-000001000000}">
      <formula1>Ratio</formula1>
    </dataValidation>
  </dataValidations>
  <printOptions horizontalCentered="1" verticalCentered="1"/>
  <pageMargins left="0.2" right="0.2" top="0.25" bottom="0.2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D96F66-B913-424B-9F15-AC83793C24A6}">
          <x14:formula1>
            <xm:f>Sheet2!$C$3:$C$10</xm:f>
          </x14:formula1>
          <xm:sqref>P22:Q38</xm:sqref>
        </x14:dataValidation>
        <x14:dataValidation type="list" allowBlank="1" showInputMessage="1" showErrorMessage="1" xr:uid="{76883D9B-5024-4DDB-A78D-F4D5764723F8}">
          <x14:formula1>
            <xm:f>Sheet2!$A$3:$A$17</xm:f>
          </x14:formula1>
          <xm:sqref>K22:K38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9"/>
  <sheetViews>
    <sheetView topLeftCell="A4" workbookViewId="0">
      <selection activeCell="B35" sqref="B35"/>
    </sheetView>
  </sheetViews>
  <sheetFormatPr defaultRowHeight="13.2" x14ac:dyDescent="0.25"/>
  <cols>
    <col min="1" max="1" width="2.5546875" customWidth="1"/>
    <col min="2" max="2" width="9.5546875" customWidth="1"/>
    <col min="3" max="4" width="31.5546875" customWidth="1"/>
    <col min="8" max="10" width="8.5546875" customWidth="1"/>
  </cols>
  <sheetData>
    <row r="1" spans="2:5" x14ac:dyDescent="0.25">
      <c r="B1" s="333" t="s">
        <v>82</v>
      </c>
      <c r="C1" s="333"/>
      <c r="D1" s="333"/>
      <c r="E1" s="333"/>
    </row>
    <row r="2" spans="2:5" x14ac:dyDescent="0.25">
      <c r="B2" s="333" t="s">
        <v>83</v>
      </c>
      <c r="C2" s="333"/>
      <c r="D2" s="333"/>
      <c r="E2" s="333"/>
    </row>
    <row r="3" spans="2:5" ht="13.8" thickBot="1" x14ac:dyDescent="0.3"/>
    <row r="4" spans="2:5" ht="27" thickBot="1" x14ac:dyDescent="0.3">
      <c r="B4" s="47" t="s">
        <v>84</v>
      </c>
      <c r="C4" s="48" t="s">
        <v>85</v>
      </c>
      <c r="D4" s="47" t="s">
        <v>86</v>
      </c>
      <c r="E4" s="48" t="s">
        <v>87</v>
      </c>
    </row>
    <row r="5" spans="2:5" ht="50.1" customHeight="1" x14ac:dyDescent="0.25">
      <c r="B5" s="43" t="s">
        <v>88</v>
      </c>
      <c r="C5" s="44" t="s">
        <v>89</v>
      </c>
      <c r="D5" s="43" t="s">
        <v>90</v>
      </c>
      <c r="E5" s="44" t="s">
        <v>91</v>
      </c>
    </row>
    <row r="6" spans="2:5" ht="26.4" x14ac:dyDescent="0.25">
      <c r="B6" s="41" t="s">
        <v>92</v>
      </c>
      <c r="C6" s="42" t="s">
        <v>93</v>
      </c>
      <c r="D6" s="41" t="s">
        <v>94</v>
      </c>
      <c r="E6" s="41" t="s">
        <v>95</v>
      </c>
    </row>
    <row r="7" spans="2:5" ht="66" x14ac:dyDescent="0.25">
      <c r="B7" s="43" t="s">
        <v>96</v>
      </c>
      <c r="C7" s="44" t="s">
        <v>97</v>
      </c>
      <c r="D7" s="44" t="s">
        <v>98</v>
      </c>
      <c r="E7" s="44" t="s">
        <v>99</v>
      </c>
    </row>
    <row r="8" spans="2:5" ht="39" customHeight="1" x14ac:dyDescent="0.25">
      <c r="B8" s="41" t="s">
        <v>100</v>
      </c>
      <c r="C8" s="42" t="s">
        <v>101</v>
      </c>
      <c r="D8" s="42" t="s">
        <v>102</v>
      </c>
      <c r="E8" s="42" t="s">
        <v>103</v>
      </c>
    </row>
    <row r="9" spans="2:5" ht="26.4" x14ac:dyDescent="0.25">
      <c r="B9" s="43" t="s">
        <v>104</v>
      </c>
      <c r="C9" s="44" t="s">
        <v>105</v>
      </c>
      <c r="D9" s="44" t="s">
        <v>106</v>
      </c>
      <c r="E9" s="44" t="s">
        <v>107</v>
      </c>
    </row>
    <row r="10" spans="2:5" x14ac:dyDescent="0.25">
      <c r="B10" s="41" t="s">
        <v>108</v>
      </c>
      <c r="C10" s="42" t="s">
        <v>109</v>
      </c>
      <c r="D10" s="41"/>
      <c r="E10" s="42" t="s">
        <v>110</v>
      </c>
    </row>
    <row r="11" spans="2:5" x14ac:dyDescent="0.25">
      <c r="B11" s="43" t="s">
        <v>111</v>
      </c>
      <c r="C11" s="44" t="s">
        <v>112</v>
      </c>
      <c r="D11" s="44" t="s">
        <v>113</v>
      </c>
      <c r="E11" s="44" t="s">
        <v>114</v>
      </c>
    </row>
    <row r="12" spans="2:5" x14ac:dyDescent="0.25">
      <c r="B12" s="41" t="s">
        <v>115</v>
      </c>
      <c r="C12" s="42" t="s">
        <v>116</v>
      </c>
      <c r="D12" s="42" t="s">
        <v>113</v>
      </c>
      <c r="E12" s="42" t="s">
        <v>114</v>
      </c>
    </row>
    <row r="13" spans="2:5" ht="24.9" customHeight="1" x14ac:dyDescent="0.25">
      <c r="B13" s="43" t="s">
        <v>117</v>
      </c>
      <c r="C13" s="44" t="s">
        <v>118</v>
      </c>
      <c r="D13" s="44" t="s">
        <v>119</v>
      </c>
      <c r="E13" s="44" t="s">
        <v>120</v>
      </c>
    </row>
    <row r="14" spans="2:5" ht="26.4" x14ac:dyDescent="0.25">
      <c r="B14" s="41" t="s">
        <v>41</v>
      </c>
      <c r="C14" s="42" t="s">
        <v>121</v>
      </c>
      <c r="D14" s="42" t="s">
        <v>122</v>
      </c>
      <c r="E14" s="42" t="s">
        <v>123</v>
      </c>
    </row>
    <row r="15" spans="2:5" ht="12.6" customHeight="1" x14ac:dyDescent="0.25">
      <c r="B15" s="43" t="s">
        <v>53</v>
      </c>
      <c r="C15" s="44" t="s">
        <v>124</v>
      </c>
      <c r="D15" s="44" t="s">
        <v>125</v>
      </c>
      <c r="E15" s="44" t="s">
        <v>126</v>
      </c>
    </row>
    <row r="16" spans="2:5" ht="12.9" customHeight="1" x14ac:dyDescent="0.25">
      <c r="B16" s="41" t="s">
        <v>45</v>
      </c>
      <c r="C16" s="42" t="s">
        <v>127</v>
      </c>
      <c r="D16" s="42" t="s">
        <v>128</v>
      </c>
      <c r="E16" s="42" t="s">
        <v>129</v>
      </c>
    </row>
    <row r="17" spans="2:5" x14ac:dyDescent="0.25">
      <c r="B17" s="43" t="s">
        <v>55</v>
      </c>
      <c r="C17" s="44" t="s">
        <v>130</v>
      </c>
      <c r="D17" s="44" t="s">
        <v>131</v>
      </c>
      <c r="E17" s="44" t="s">
        <v>95</v>
      </c>
    </row>
    <row r="18" spans="2:5" ht="38.1" customHeight="1" thickBot="1" x14ac:dyDescent="0.3">
      <c r="B18" s="45" t="s">
        <v>36</v>
      </c>
      <c r="C18" s="46" t="s">
        <v>132</v>
      </c>
      <c r="D18" s="46" t="s">
        <v>133</v>
      </c>
      <c r="E18" s="46" t="s">
        <v>134</v>
      </c>
    </row>
    <row r="20" spans="2:5" x14ac:dyDescent="0.25">
      <c r="B20" t="s">
        <v>135</v>
      </c>
    </row>
    <row r="21" spans="2:5" ht="13.35" customHeight="1" x14ac:dyDescent="0.25">
      <c r="B21" t="s">
        <v>136</v>
      </c>
    </row>
    <row r="22" spans="2:5" x14ac:dyDescent="0.25">
      <c r="B22" t="s">
        <v>137</v>
      </c>
    </row>
    <row r="23" spans="2:5" x14ac:dyDescent="0.25">
      <c r="B23" t="s">
        <v>138</v>
      </c>
      <c r="E23" t="s">
        <v>139</v>
      </c>
    </row>
    <row r="24" spans="2:5" x14ac:dyDescent="0.25">
      <c r="B24" t="s">
        <v>140</v>
      </c>
      <c r="E24" t="s">
        <v>141</v>
      </c>
    </row>
    <row r="25" spans="2:5" x14ac:dyDescent="0.25">
      <c r="B25" t="s">
        <v>142</v>
      </c>
      <c r="E25" t="s">
        <v>143</v>
      </c>
    </row>
    <row r="26" spans="2:5" x14ac:dyDescent="0.25">
      <c r="B26" t="s">
        <v>144</v>
      </c>
      <c r="E26" t="s">
        <v>145</v>
      </c>
    </row>
    <row r="27" spans="2:5" x14ac:dyDescent="0.25">
      <c r="B27" t="s">
        <v>146</v>
      </c>
      <c r="E27" t="s">
        <v>147</v>
      </c>
    </row>
    <row r="28" spans="2:5" x14ac:dyDescent="0.25">
      <c r="B28" t="s">
        <v>148</v>
      </c>
      <c r="E28" t="s">
        <v>149</v>
      </c>
    </row>
    <row r="29" spans="2:5" x14ac:dyDescent="0.25">
      <c r="B29" t="s">
        <v>150</v>
      </c>
      <c r="E29" t="s">
        <v>151</v>
      </c>
    </row>
  </sheetData>
  <mergeCells count="2">
    <mergeCell ref="B1:E1"/>
    <mergeCell ref="B2:E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78AF-E4DF-4470-8E76-A22BFA888E0F}">
  <dimension ref="A1:N21"/>
  <sheetViews>
    <sheetView topLeftCell="A12" workbookViewId="0">
      <selection activeCell="M22" sqref="M22"/>
    </sheetView>
  </sheetViews>
  <sheetFormatPr defaultRowHeight="13.2" x14ac:dyDescent="0.25"/>
  <cols>
    <col min="1" max="2" width="24.109375" customWidth="1"/>
    <col min="3" max="3" width="52.5546875" customWidth="1"/>
    <col min="13" max="13" width="10.44140625" bestFit="1" customWidth="1"/>
  </cols>
  <sheetData>
    <row r="1" spans="1:14" ht="17.399999999999999" x14ac:dyDescent="0.25">
      <c r="A1" s="77" t="s">
        <v>152</v>
      </c>
      <c r="B1" s="78"/>
      <c r="C1" s="78"/>
      <c r="D1" s="78"/>
      <c r="E1" s="77" t="s">
        <v>153</v>
      </c>
      <c r="F1" s="78"/>
      <c r="G1" s="78"/>
      <c r="H1" s="78"/>
    </row>
    <row r="2" spans="1:14" ht="60.75" customHeight="1" x14ac:dyDescent="0.25">
      <c r="A2" s="337" t="s">
        <v>154</v>
      </c>
      <c r="B2" s="337"/>
      <c r="C2" s="337"/>
      <c r="D2" s="79"/>
      <c r="E2" s="338" t="s">
        <v>155</v>
      </c>
      <c r="F2" s="338"/>
      <c r="G2" s="338"/>
      <c r="H2" s="338"/>
      <c r="I2" s="338"/>
      <c r="J2" s="338"/>
      <c r="K2" s="338"/>
      <c r="L2" s="338"/>
      <c r="M2" s="338"/>
      <c r="N2" s="186"/>
    </row>
    <row r="3" spans="1:14" ht="34.5" customHeight="1" x14ac:dyDescent="0.25">
      <c r="A3" s="338" t="s">
        <v>156</v>
      </c>
      <c r="B3" s="338"/>
      <c r="C3" s="338"/>
      <c r="D3" s="79"/>
      <c r="E3" s="334" t="s">
        <v>157</v>
      </c>
      <c r="F3" s="334"/>
      <c r="G3" s="334"/>
      <c r="H3" s="334"/>
      <c r="I3" s="334"/>
      <c r="J3" s="334"/>
      <c r="K3" s="334"/>
      <c r="L3" s="334"/>
      <c r="M3" s="334"/>
      <c r="N3" s="80"/>
    </row>
    <row r="4" spans="1:14" ht="40.5" customHeight="1" thickBot="1" x14ac:dyDescent="0.35">
      <c r="A4" s="187"/>
      <c r="B4" s="187"/>
      <c r="C4" s="187"/>
      <c r="D4" s="79"/>
      <c r="E4" s="339" t="s">
        <v>158</v>
      </c>
      <c r="F4" s="339"/>
      <c r="G4" s="339"/>
      <c r="H4" s="339"/>
      <c r="I4" s="339"/>
      <c r="J4" s="339"/>
      <c r="K4" s="339"/>
      <c r="L4" s="339"/>
      <c r="M4" s="339"/>
      <c r="N4" s="80"/>
    </row>
    <row r="5" spans="1:14" ht="22.5" customHeight="1" x14ac:dyDescent="0.25">
      <c r="A5" s="342" t="s">
        <v>159</v>
      </c>
      <c r="B5" s="345" t="s">
        <v>160</v>
      </c>
      <c r="C5" s="348" t="s">
        <v>161</v>
      </c>
      <c r="D5" s="79"/>
      <c r="E5" s="341" t="s">
        <v>162</v>
      </c>
      <c r="F5" s="341"/>
      <c r="G5" s="341"/>
      <c r="H5" s="341"/>
      <c r="I5" s="341"/>
      <c r="J5" s="341"/>
      <c r="K5" s="341"/>
      <c r="L5" s="341"/>
      <c r="M5" s="341"/>
      <c r="N5" s="81"/>
    </row>
    <row r="6" spans="1:14" ht="3.9" customHeight="1" x14ac:dyDescent="0.25">
      <c r="A6" s="343"/>
      <c r="B6" s="346"/>
      <c r="C6" s="349"/>
      <c r="D6" s="79"/>
    </row>
    <row r="7" spans="1:14" ht="65.25" customHeight="1" thickBot="1" x14ac:dyDescent="0.3">
      <c r="A7" s="344"/>
      <c r="B7" s="347"/>
      <c r="C7" s="350"/>
      <c r="D7" s="79"/>
      <c r="E7" s="338" t="s">
        <v>163</v>
      </c>
      <c r="F7" s="338"/>
      <c r="G7" s="338"/>
      <c r="H7" s="338"/>
      <c r="I7" s="338"/>
      <c r="J7" s="338"/>
      <c r="K7" s="338"/>
      <c r="L7" s="338"/>
      <c r="M7" s="338"/>
    </row>
    <row r="8" spans="1:14" ht="42.6" customHeight="1" thickBot="1" x14ac:dyDescent="0.35">
      <c r="A8" s="82" t="s">
        <v>164</v>
      </c>
      <c r="B8" s="83" t="s">
        <v>165</v>
      </c>
      <c r="C8" s="84" t="s">
        <v>166</v>
      </c>
      <c r="D8" s="79"/>
      <c r="E8" s="85" t="s">
        <v>167</v>
      </c>
      <c r="N8" s="187"/>
    </row>
    <row r="9" spans="1:14" ht="39.6" customHeight="1" thickBot="1" x14ac:dyDescent="0.3">
      <c r="A9" s="86" t="s">
        <v>168</v>
      </c>
      <c r="B9" s="87" t="s">
        <v>169</v>
      </c>
      <c r="C9" s="88" t="s">
        <v>170</v>
      </c>
      <c r="D9" s="79"/>
      <c r="E9" s="351" t="s">
        <v>171</v>
      </c>
      <c r="F9" s="351"/>
      <c r="G9" s="351"/>
      <c r="H9" s="351"/>
      <c r="I9" s="351"/>
      <c r="J9" s="351"/>
      <c r="K9" s="351"/>
      <c r="L9" s="351"/>
      <c r="M9" s="351"/>
      <c r="N9" s="89"/>
    </row>
    <row r="10" spans="1:14" ht="27.6" customHeight="1" x14ac:dyDescent="0.25">
      <c r="A10" s="90" t="s">
        <v>172</v>
      </c>
      <c r="B10" s="352" t="s">
        <v>173</v>
      </c>
      <c r="C10" s="335" t="s">
        <v>174</v>
      </c>
      <c r="D10" s="79"/>
      <c r="E10" s="351"/>
      <c r="F10" s="351"/>
      <c r="G10" s="351"/>
      <c r="H10" s="351"/>
      <c r="I10" s="351"/>
      <c r="J10" s="351"/>
      <c r="K10" s="351"/>
      <c r="L10" s="351"/>
      <c r="M10" s="351"/>
    </row>
    <row r="11" spans="1:14" ht="19.5" customHeight="1" thickBot="1" x14ac:dyDescent="0.3">
      <c r="A11" s="91" t="s">
        <v>175</v>
      </c>
      <c r="B11" s="353"/>
      <c r="C11" s="354"/>
      <c r="D11" s="79"/>
      <c r="E11" s="334" t="s">
        <v>176</v>
      </c>
      <c r="F11" s="334"/>
      <c r="G11" s="334"/>
      <c r="H11" s="334"/>
      <c r="I11" s="334"/>
      <c r="J11" s="334"/>
      <c r="K11" s="334"/>
      <c r="L11" s="334"/>
      <c r="M11" s="334"/>
      <c r="N11" s="80"/>
    </row>
    <row r="12" spans="1:14" ht="78.75" customHeight="1" x14ac:dyDescent="0.25">
      <c r="A12" s="355" t="s">
        <v>177</v>
      </c>
      <c r="B12" s="357" t="s">
        <v>168</v>
      </c>
      <c r="C12" s="92" t="s">
        <v>178</v>
      </c>
      <c r="D12" s="93"/>
      <c r="E12" s="334"/>
      <c r="F12" s="334"/>
      <c r="G12" s="334"/>
      <c r="H12" s="334"/>
      <c r="I12" s="334"/>
      <c r="J12" s="334"/>
      <c r="K12" s="334"/>
      <c r="L12" s="334"/>
      <c r="M12" s="334"/>
    </row>
    <row r="13" spans="1:14" ht="37.5" customHeight="1" thickBot="1" x14ac:dyDescent="0.3">
      <c r="A13" s="356"/>
      <c r="B13" s="358"/>
      <c r="C13" s="94" t="s">
        <v>179</v>
      </c>
      <c r="D13" s="93"/>
    </row>
    <row r="14" spans="1:14" ht="33.6" customHeight="1" x14ac:dyDescent="0.3">
      <c r="A14" s="95" t="s">
        <v>180</v>
      </c>
      <c r="B14" s="96" t="s">
        <v>181</v>
      </c>
      <c r="C14" s="97" t="s">
        <v>182</v>
      </c>
      <c r="D14" s="79"/>
      <c r="E14" s="98"/>
      <c r="F14" s="98"/>
      <c r="G14" s="98"/>
      <c r="H14" s="98"/>
      <c r="I14" s="98"/>
      <c r="J14" s="98"/>
      <c r="K14" s="99"/>
      <c r="L14" s="99"/>
      <c r="M14" s="99"/>
      <c r="N14" s="100"/>
    </row>
    <row r="15" spans="1:14" ht="54" customHeight="1" x14ac:dyDescent="0.25">
      <c r="A15" s="95" t="s">
        <v>183</v>
      </c>
      <c r="B15" s="96" t="s">
        <v>184</v>
      </c>
      <c r="C15" s="101" t="s">
        <v>185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</row>
    <row r="16" spans="1:14" ht="15" x14ac:dyDescent="0.25">
      <c r="A16" s="355" t="s">
        <v>186</v>
      </c>
      <c r="B16" s="352" t="s">
        <v>187</v>
      </c>
      <c r="C16" s="335" t="s">
        <v>188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3" ht="15.6" thickBot="1" x14ac:dyDescent="0.3">
      <c r="A17" s="356"/>
      <c r="B17" s="353"/>
      <c r="C17" s="336"/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pans="1:13" ht="15" x14ac:dyDescent="0.25">
      <c r="A18" s="355" t="s">
        <v>189</v>
      </c>
      <c r="B18" s="352" t="s">
        <v>189</v>
      </c>
      <c r="C18" s="335" t="s">
        <v>190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pans="1:13" ht="15.6" thickBot="1" x14ac:dyDescent="0.3">
      <c r="A19" s="356"/>
      <c r="B19" s="353"/>
      <c r="C19" s="336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pans="1:13" ht="16.2" thickBot="1" x14ac:dyDescent="0.3">
      <c r="A20" s="95" t="s">
        <v>191</v>
      </c>
      <c r="B20" s="96" t="s">
        <v>192</v>
      </c>
      <c r="C20" s="101" t="s">
        <v>193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pans="1:13" ht="15.6" x14ac:dyDescent="0.3">
      <c r="A21" s="340" t="s">
        <v>194</v>
      </c>
      <c r="B21" s="340"/>
      <c r="C21" s="102"/>
      <c r="D21" s="79"/>
      <c r="E21" s="79"/>
      <c r="F21" s="79"/>
      <c r="G21" s="79"/>
      <c r="H21" s="79"/>
      <c r="I21" s="79"/>
      <c r="J21" s="79"/>
      <c r="K21" s="79"/>
      <c r="L21" s="79"/>
      <c r="M21" s="103">
        <v>45992</v>
      </c>
    </row>
  </sheetData>
  <mergeCells count="23">
    <mergeCell ref="C18:C19"/>
    <mergeCell ref="A21:B21"/>
    <mergeCell ref="E5:M5"/>
    <mergeCell ref="A5:A7"/>
    <mergeCell ref="B5:B7"/>
    <mergeCell ref="C5:C7"/>
    <mergeCell ref="E7:M7"/>
    <mergeCell ref="E9:M10"/>
    <mergeCell ref="B10:B11"/>
    <mergeCell ref="C10:C11"/>
    <mergeCell ref="A18:A19"/>
    <mergeCell ref="B18:B19"/>
    <mergeCell ref="A12:A13"/>
    <mergeCell ref="B12:B13"/>
    <mergeCell ref="A16:A17"/>
    <mergeCell ref="B16:B17"/>
    <mergeCell ref="E11:M12"/>
    <mergeCell ref="C16:C17"/>
    <mergeCell ref="A2:C2"/>
    <mergeCell ref="A3:C3"/>
    <mergeCell ref="E2:M2"/>
    <mergeCell ref="E3:M3"/>
    <mergeCell ref="E4:M4"/>
  </mergeCells>
  <hyperlinks>
    <hyperlink ref="C13" r:id="rId1" xr:uid="{4F8A44DE-005F-49E6-9F2E-2F1607D9F7B0}"/>
    <hyperlink ref="E3" r:id="rId2" xr:uid="{5D80F25C-2700-4CA3-9731-7CDA0474FC71}"/>
    <hyperlink ref="E11:M12" r:id="rId3" display="See link: The 2025 DNR/DOT Cooperative Agreement Attachment on Compensatory Mitigation for Wetland Losses" xr:uid="{A2448B7A-D26F-44D9-BB48-8AB838139216}"/>
    <hyperlink ref="E5:M5" r:id="rId4" display="See link: MOU" xr:uid="{0E542517-1C12-4605-B187-E9A9997CF72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1F1E-566C-447B-BF49-CCEDEA6A57CA}">
  <dimension ref="A1:D16"/>
  <sheetViews>
    <sheetView workbookViewId="0">
      <selection activeCell="I2" sqref="I2"/>
    </sheetView>
  </sheetViews>
  <sheetFormatPr defaultRowHeight="13.2" x14ac:dyDescent="0.25"/>
  <cols>
    <col min="1" max="1" width="10.44140625" customWidth="1"/>
    <col min="2" max="2" width="26.109375" customWidth="1"/>
    <col min="3" max="3" width="25" bestFit="1" customWidth="1"/>
  </cols>
  <sheetData>
    <row r="1" spans="1:4" ht="51.9" customHeight="1" x14ac:dyDescent="0.25">
      <c r="A1" s="5"/>
      <c r="B1" s="55" t="s">
        <v>4</v>
      </c>
      <c r="C1" s="22" t="s">
        <v>195</v>
      </c>
      <c r="D1" t="s">
        <v>0</v>
      </c>
    </row>
    <row r="2" spans="1:4" ht="92.4" x14ac:dyDescent="0.25">
      <c r="A2" s="56" t="s">
        <v>196</v>
      </c>
      <c r="B2" s="54" t="s">
        <v>197</v>
      </c>
      <c r="C2" s="5"/>
    </row>
    <row r="3" spans="1:4" ht="93.75" customHeight="1" x14ac:dyDescent="0.25">
      <c r="A3" s="56" t="s">
        <v>196</v>
      </c>
      <c r="B3" s="54" t="s">
        <v>198</v>
      </c>
      <c r="C3" s="5"/>
    </row>
    <row r="4" spans="1:4" ht="93" customHeight="1" x14ac:dyDescent="0.25">
      <c r="A4" s="56" t="s">
        <v>196</v>
      </c>
      <c r="B4" s="54" t="s">
        <v>199</v>
      </c>
      <c r="C4" s="5"/>
    </row>
    <row r="5" spans="1:4" ht="92.4" x14ac:dyDescent="0.25">
      <c r="A5" s="56" t="s">
        <v>196</v>
      </c>
      <c r="B5" s="54" t="s">
        <v>200</v>
      </c>
      <c r="C5" s="5"/>
    </row>
    <row r="6" spans="1:4" ht="92.4" x14ac:dyDescent="0.25">
      <c r="A6" s="57" t="s">
        <v>201</v>
      </c>
      <c r="B6" s="54" t="s">
        <v>202</v>
      </c>
      <c r="C6" s="5"/>
    </row>
    <row r="7" spans="1:4" ht="92.4" x14ac:dyDescent="0.25">
      <c r="A7" s="57" t="s">
        <v>203</v>
      </c>
      <c r="B7" s="54" t="s">
        <v>204</v>
      </c>
      <c r="C7" s="5"/>
    </row>
    <row r="8" spans="1:4" ht="92.4" x14ac:dyDescent="0.25">
      <c r="A8" s="57" t="s">
        <v>203</v>
      </c>
      <c r="B8" s="54" t="s">
        <v>205</v>
      </c>
      <c r="C8" s="5"/>
    </row>
    <row r="9" spans="1:4" ht="92.4" x14ac:dyDescent="0.25">
      <c r="A9" s="57" t="s">
        <v>203</v>
      </c>
      <c r="B9" s="54" t="s">
        <v>206</v>
      </c>
      <c r="C9" s="5"/>
    </row>
    <row r="10" spans="1:4" ht="92.4" x14ac:dyDescent="0.25">
      <c r="A10" s="57" t="s">
        <v>203</v>
      </c>
      <c r="B10" s="54" t="s">
        <v>207</v>
      </c>
      <c r="C10" s="5"/>
    </row>
    <row r="11" spans="1:4" ht="92.4" x14ac:dyDescent="0.25">
      <c r="A11" s="57" t="s">
        <v>203</v>
      </c>
      <c r="B11" s="54" t="s">
        <v>208</v>
      </c>
      <c r="C11" s="5"/>
    </row>
    <row r="12" spans="1:4" ht="92.4" x14ac:dyDescent="0.25">
      <c r="A12" s="57" t="s">
        <v>209</v>
      </c>
      <c r="B12" s="54" t="s">
        <v>210</v>
      </c>
      <c r="C12" s="5"/>
    </row>
    <row r="13" spans="1:4" ht="92.4" x14ac:dyDescent="0.25">
      <c r="A13" s="57" t="s">
        <v>211</v>
      </c>
      <c r="B13" s="54" t="s">
        <v>212</v>
      </c>
      <c r="C13" s="5"/>
    </row>
    <row r="14" spans="1:4" ht="92.4" x14ac:dyDescent="0.25">
      <c r="A14" s="57" t="s">
        <v>211</v>
      </c>
      <c r="B14" s="54" t="s">
        <v>213</v>
      </c>
      <c r="C14" s="5"/>
    </row>
    <row r="15" spans="1:4" ht="92.4" x14ac:dyDescent="0.25">
      <c r="A15" s="57" t="s">
        <v>211</v>
      </c>
      <c r="B15" s="54" t="s">
        <v>214</v>
      </c>
      <c r="C15" s="5"/>
    </row>
    <row r="16" spans="1:4" ht="92.4" x14ac:dyDescent="0.25">
      <c r="A16" s="57" t="s">
        <v>211</v>
      </c>
      <c r="B16" s="54" t="s">
        <v>215</v>
      </c>
      <c r="C16" s="5"/>
    </row>
  </sheetData>
  <hyperlinks>
    <hyperlink ref="C1" r:id="rId1" xr:uid="{3485DED2-3BB8-4E3A-B7A0-9ED426EDC1E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workbookViewId="0">
      <selection activeCell="F18" sqref="F18"/>
    </sheetView>
  </sheetViews>
  <sheetFormatPr defaultColWidth="9.109375" defaultRowHeight="12.75" customHeight="1" x14ac:dyDescent="0.25"/>
  <cols>
    <col min="1" max="1" width="9.109375" style="31"/>
    <col min="2" max="16384" width="9.109375" style="25"/>
  </cols>
  <sheetData>
    <row r="1" spans="1:11" ht="21" x14ac:dyDescent="0.4">
      <c r="A1" s="2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3.2" x14ac:dyDescent="0.25">
      <c r="A2" s="58"/>
      <c r="B2" s="59"/>
      <c r="C2" s="59"/>
      <c r="D2" s="8"/>
      <c r="E2" s="8"/>
      <c r="F2" s="8"/>
      <c r="G2" s="8"/>
      <c r="H2" s="8"/>
      <c r="I2" s="8"/>
      <c r="J2" s="8"/>
      <c r="K2" s="8"/>
    </row>
    <row r="3" spans="1:11" ht="13.2" x14ac:dyDescent="0.25">
      <c r="A3" s="182" t="s">
        <v>36</v>
      </c>
      <c r="B3" s="104">
        <v>0</v>
      </c>
      <c r="C3" s="182" t="s">
        <v>36</v>
      </c>
      <c r="D3" s="1"/>
      <c r="E3" s="1"/>
      <c r="F3" s="1"/>
      <c r="G3" s="1"/>
      <c r="H3" s="1"/>
      <c r="I3" s="1"/>
      <c r="J3" s="1"/>
      <c r="K3" s="1"/>
    </row>
    <row r="4" spans="1:11" ht="13.2" x14ac:dyDescent="0.25">
      <c r="A4" s="182" t="s">
        <v>37</v>
      </c>
      <c r="B4" s="104">
        <v>0.1</v>
      </c>
      <c r="C4" s="182" t="s">
        <v>37</v>
      </c>
      <c r="D4" s="8"/>
      <c r="E4" s="8"/>
      <c r="G4" s="1"/>
      <c r="H4" s="1"/>
      <c r="I4" s="1"/>
      <c r="J4" s="1"/>
      <c r="K4" s="1"/>
    </row>
    <row r="5" spans="1:11" ht="14.1" customHeight="1" x14ac:dyDescent="0.25">
      <c r="A5" s="182" t="s">
        <v>38</v>
      </c>
      <c r="B5" s="105">
        <v>0.125</v>
      </c>
      <c r="C5" s="182" t="s">
        <v>38</v>
      </c>
      <c r="D5" s="8"/>
      <c r="E5" s="8"/>
      <c r="G5" s="10"/>
      <c r="H5" s="1"/>
      <c r="I5" s="1"/>
      <c r="J5" s="1"/>
      <c r="K5" s="1"/>
    </row>
    <row r="6" spans="1:11" ht="12.9" customHeight="1" x14ac:dyDescent="0.25">
      <c r="A6" s="182" t="s">
        <v>39</v>
      </c>
      <c r="B6" s="105">
        <v>0.2</v>
      </c>
      <c r="C6" s="182" t="s">
        <v>39</v>
      </c>
      <c r="D6" s="8"/>
      <c r="E6" s="8"/>
      <c r="G6" s="1"/>
      <c r="H6" s="1"/>
      <c r="I6" s="1"/>
      <c r="J6" s="1"/>
      <c r="K6" s="1"/>
    </row>
    <row r="7" spans="1:11" ht="13.2" x14ac:dyDescent="0.25">
      <c r="A7" s="182" t="s">
        <v>40</v>
      </c>
      <c r="B7" s="105">
        <v>0.25</v>
      </c>
      <c r="C7" s="182" t="s">
        <v>40</v>
      </c>
      <c r="D7" s="8"/>
      <c r="E7" s="8"/>
      <c r="G7" s="1"/>
      <c r="H7" s="1"/>
      <c r="I7" s="1"/>
      <c r="J7" s="11"/>
      <c r="K7" s="11"/>
    </row>
    <row r="8" spans="1:11" ht="13.2" x14ac:dyDescent="0.25">
      <c r="A8" s="182" t="s">
        <v>41</v>
      </c>
      <c r="B8" s="105">
        <v>0.3</v>
      </c>
      <c r="C8" s="182" t="s">
        <v>41</v>
      </c>
      <c r="D8" s="8"/>
      <c r="E8" s="8"/>
      <c r="G8" s="1"/>
      <c r="H8" s="1"/>
      <c r="I8" s="1"/>
      <c r="J8" s="1"/>
      <c r="K8" s="1"/>
    </row>
    <row r="9" spans="1:11" ht="13.2" x14ac:dyDescent="0.25">
      <c r="A9" s="182" t="s">
        <v>42</v>
      </c>
      <c r="B9" s="105">
        <v>0.33300000000000002</v>
      </c>
      <c r="C9" s="182" t="s">
        <v>42</v>
      </c>
      <c r="D9" s="8"/>
      <c r="E9" s="8"/>
      <c r="G9" s="1"/>
      <c r="H9" s="1"/>
      <c r="I9" s="1"/>
      <c r="J9" s="12"/>
      <c r="K9" s="1"/>
    </row>
    <row r="10" spans="1:11" ht="14.1" customHeight="1" x14ac:dyDescent="0.25">
      <c r="A10" s="182" t="s">
        <v>45</v>
      </c>
      <c r="B10" s="105">
        <v>0.4</v>
      </c>
      <c r="C10" s="182" t="s">
        <v>45</v>
      </c>
      <c r="D10" s="1"/>
      <c r="E10" s="1"/>
      <c r="G10" s="1"/>
      <c r="H10" s="1"/>
      <c r="I10" s="1"/>
      <c r="J10" s="1"/>
      <c r="K10" s="1"/>
    </row>
    <row r="11" spans="1:11" ht="14.1" customHeight="1" x14ac:dyDescent="0.25">
      <c r="A11" s="182" t="s">
        <v>48</v>
      </c>
      <c r="B11" s="105">
        <v>0.5</v>
      </c>
      <c r="C11" s="106"/>
      <c r="D11" s="1"/>
      <c r="E11" s="1"/>
      <c r="G11" s="1"/>
      <c r="H11" s="1"/>
      <c r="I11" s="1"/>
      <c r="J11" s="1"/>
      <c r="K11" s="1"/>
    </row>
    <row r="12" spans="1:11" ht="12.9" customHeight="1" x14ac:dyDescent="0.25">
      <c r="A12" s="182" t="s">
        <v>50</v>
      </c>
      <c r="B12" s="105">
        <v>0.6</v>
      </c>
      <c r="C12" s="105"/>
      <c r="D12" s="1"/>
      <c r="E12" s="1"/>
      <c r="G12" s="1"/>
      <c r="H12" s="1"/>
      <c r="I12" s="1"/>
      <c r="J12" s="1"/>
      <c r="K12" s="1"/>
    </row>
    <row r="13" spans="1:11" ht="14.1" customHeight="1" x14ac:dyDescent="0.25">
      <c r="A13" s="182" t="s">
        <v>51</v>
      </c>
      <c r="B13" s="105">
        <v>0.7</v>
      </c>
      <c r="C13" s="105"/>
      <c r="D13" s="1"/>
      <c r="E13" s="1"/>
      <c r="G13" s="1"/>
      <c r="H13" s="1"/>
      <c r="I13" s="1"/>
      <c r="J13" s="1"/>
      <c r="K13" s="1"/>
    </row>
    <row r="14" spans="1:11" ht="12.9" customHeight="1" x14ac:dyDescent="0.25">
      <c r="A14" s="182" t="s">
        <v>52</v>
      </c>
      <c r="B14" s="105">
        <v>0.8</v>
      </c>
      <c r="C14" s="105"/>
      <c r="D14" s="1"/>
      <c r="E14" s="1"/>
      <c r="G14" s="1"/>
      <c r="H14" s="1"/>
      <c r="I14" s="1"/>
      <c r="J14" s="1"/>
      <c r="K14" s="1"/>
    </row>
    <row r="15" spans="1:11" ht="14.1" customHeight="1" x14ac:dyDescent="0.25">
      <c r="A15" s="182" t="s">
        <v>53</v>
      </c>
      <c r="B15" s="105">
        <v>0.9</v>
      </c>
      <c r="C15" s="107"/>
      <c r="D15" s="1"/>
      <c r="E15" s="1"/>
      <c r="G15" s="1"/>
      <c r="H15" s="1"/>
      <c r="I15" s="1"/>
      <c r="J15" s="1"/>
      <c r="K15" s="1"/>
    </row>
    <row r="16" spans="1:11" ht="14.1" customHeight="1" x14ac:dyDescent="0.25">
      <c r="A16" s="182" t="s">
        <v>54</v>
      </c>
      <c r="B16" s="105">
        <v>1</v>
      </c>
      <c r="C16" s="105"/>
      <c r="D16" s="10"/>
      <c r="E16" s="1"/>
      <c r="G16" s="1"/>
      <c r="H16" s="1"/>
      <c r="I16" s="1"/>
      <c r="J16" s="1"/>
      <c r="K16" s="1"/>
    </row>
    <row r="17" spans="1:11" ht="15.6" customHeight="1" x14ac:dyDescent="0.3">
      <c r="A17" s="182" t="s">
        <v>55</v>
      </c>
      <c r="B17" s="105">
        <v>1.1000000000000001</v>
      </c>
      <c r="C17" s="108"/>
      <c r="D17" s="1"/>
      <c r="E17" s="1"/>
      <c r="G17" s="1"/>
      <c r="H17" s="1"/>
      <c r="I17" s="1"/>
      <c r="J17" s="1"/>
      <c r="K17" s="1"/>
    </row>
    <row r="18" spans="1:11" ht="14.1" customHeight="1" x14ac:dyDescent="0.25">
      <c r="A18" s="109"/>
      <c r="B18" s="5">
        <v>1.2000000000000002</v>
      </c>
      <c r="C18" s="110"/>
      <c r="D18" s="1"/>
      <c r="E18" s="1"/>
      <c r="G18" s="1"/>
      <c r="H18" s="1"/>
      <c r="I18" s="1"/>
      <c r="J18" s="1"/>
      <c r="K18" s="1"/>
    </row>
    <row r="19" spans="1:11" ht="13.8" x14ac:dyDescent="0.25">
      <c r="A19" s="3"/>
      <c r="B19" s="5">
        <v>1.3000000000000003</v>
      </c>
      <c r="C19" s="110"/>
      <c r="D19" s="1"/>
      <c r="E19" s="1"/>
      <c r="F19" s="1"/>
      <c r="G19" s="1"/>
      <c r="H19" s="1"/>
      <c r="I19" s="1"/>
      <c r="J19" s="1"/>
      <c r="K19" s="1"/>
    </row>
    <row r="20" spans="1:11" ht="13.8" x14ac:dyDescent="0.25">
      <c r="A20" s="3"/>
      <c r="B20" s="5">
        <v>1.4000000000000004</v>
      </c>
      <c r="C20" s="110"/>
      <c r="D20" s="1"/>
      <c r="E20" s="1"/>
      <c r="F20" s="1"/>
      <c r="G20" s="1"/>
      <c r="H20" s="1"/>
      <c r="I20" s="1"/>
      <c r="J20" s="1"/>
      <c r="K20" s="1"/>
    </row>
    <row r="21" spans="1:11" ht="13.8" x14ac:dyDescent="0.25">
      <c r="A21" s="3"/>
      <c r="B21" s="5">
        <v>1.5000000000000004</v>
      </c>
      <c r="C21" s="110"/>
      <c r="D21" s="1"/>
      <c r="E21" s="1"/>
      <c r="F21" s="1"/>
      <c r="G21" s="1"/>
      <c r="H21" s="1"/>
      <c r="I21" s="1"/>
      <c r="J21" s="1"/>
      <c r="K21" s="1"/>
    </row>
    <row r="22" spans="1:11" ht="15.6" x14ac:dyDescent="0.3">
      <c r="A22" s="114"/>
      <c r="B22" s="5">
        <v>1.6000000000000005</v>
      </c>
      <c r="C22" s="6"/>
      <c r="D22" s="14"/>
      <c r="E22" s="14"/>
      <c r="F22" s="26"/>
      <c r="G22" s="14"/>
      <c r="H22" s="14"/>
      <c r="I22" s="14"/>
      <c r="J22" s="14"/>
      <c r="K22" s="14"/>
    </row>
    <row r="23" spans="1:11" ht="15.6" x14ac:dyDescent="0.3">
      <c r="A23" s="18"/>
      <c r="B23" s="5">
        <v>1.7000000000000006</v>
      </c>
      <c r="C23" s="111"/>
      <c r="D23" s="15"/>
      <c r="E23" s="15"/>
      <c r="F23" s="15"/>
      <c r="G23" s="15"/>
      <c r="H23" s="15"/>
      <c r="I23" s="15"/>
      <c r="J23" s="15"/>
      <c r="K23" s="15"/>
    </row>
    <row r="24" spans="1:11" ht="15.6" x14ac:dyDescent="0.3">
      <c r="A24" s="18"/>
      <c r="B24" s="5">
        <v>1.8000000000000007</v>
      </c>
      <c r="C24" s="111"/>
      <c r="D24" s="15"/>
      <c r="E24" s="15"/>
      <c r="F24" s="15"/>
      <c r="G24" s="15"/>
      <c r="H24" s="15"/>
      <c r="I24" s="15"/>
      <c r="J24" s="15"/>
      <c r="K24" s="15"/>
    </row>
    <row r="25" spans="1:11" ht="15.6" x14ac:dyDescent="0.3">
      <c r="A25" s="18"/>
      <c r="B25" s="5">
        <v>1.9000000000000008</v>
      </c>
      <c r="C25" s="111"/>
      <c r="D25" s="15"/>
      <c r="E25" s="15"/>
      <c r="F25" s="15"/>
      <c r="G25" s="15"/>
      <c r="H25" s="15"/>
      <c r="I25" s="15"/>
      <c r="J25" s="15"/>
      <c r="K25" s="15"/>
    </row>
    <row r="26" spans="1:11" ht="15.6" x14ac:dyDescent="0.3">
      <c r="A26" s="18"/>
      <c r="B26" s="5">
        <v>2.0000000000000009</v>
      </c>
      <c r="C26" s="111"/>
      <c r="D26" s="15"/>
      <c r="E26" s="15"/>
      <c r="F26" s="15"/>
      <c r="G26" s="15"/>
      <c r="H26" s="15"/>
      <c r="I26" s="15"/>
      <c r="J26" s="15"/>
      <c r="K26" s="15"/>
    </row>
    <row r="27" spans="1:11" ht="15.6" x14ac:dyDescent="0.3">
      <c r="A27" s="18"/>
      <c r="B27" s="5">
        <v>2.100000000000001</v>
      </c>
      <c r="C27" s="111"/>
      <c r="D27" s="15"/>
      <c r="E27" s="15"/>
      <c r="F27" s="15"/>
      <c r="G27" s="15"/>
      <c r="H27" s="15"/>
      <c r="I27" s="15"/>
      <c r="J27" s="15"/>
      <c r="K27" s="15"/>
    </row>
    <row r="28" spans="1:11" ht="15.6" x14ac:dyDescent="0.3">
      <c r="A28" s="18"/>
      <c r="B28" s="5">
        <v>2.2000000000000011</v>
      </c>
      <c r="C28" s="111"/>
      <c r="D28" s="15"/>
      <c r="E28" s="15"/>
      <c r="F28" s="15"/>
      <c r="G28" s="15"/>
      <c r="H28" s="15"/>
      <c r="I28" s="15"/>
      <c r="J28" s="15"/>
      <c r="K28" s="15"/>
    </row>
    <row r="29" spans="1:11" ht="15.6" x14ac:dyDescent="0.3">
      <c r="A29" s="18"/>
      <c r="B29" s="5">
        <v>2.3000000000000012</v>
      </c>
      <c r="C29" s="111"/>
      <c r="D29" s="15"/>
      <c r="E29" s="15"/>
      <c r="F29" s="15"/>
      <c r="G29" s="15"/>
      <c r="H29" s="15"/>
      <c r="I29" s="15"/>
      <c r="J29" s="15"/>
      <c r="K29" s="15"/>
    </row>
    <row r="30" spans="1:11" ht="13.2" x14ac:dyDescent="0.25">
      <c r="A30" s="3"/>
      <c r="B30" s="5">
        <v>2.4000000000000012</v>
      </c>
      <c r="C30" s="4"/>
      <c r="D30" s="8"/>
      <c r="E30" s="8"/>
      <c r="F30" s="8"/>
      <c r="G30" s="8"/>
      <c r="H30" s="8"/>
      <c r="I30" s="9"/>
      <c r="J30" s="8"/>
      <c r="K30" s="8"/>
    </row>
    <row r="31" spans="1:11" ht="13.2" x14ac:dyDescent="0.25">
      <c r="A31" s="3"/>
      <c r="B31" s="5">
        <v>2.5000000000000013</v>
      </c>
      <c r="C31" s="5"/>
      <c r="D31" s="1"/>
      <c r="E31" s="1"/>
      <c r="F31" s="1"/>
      <c r="G31" s="1"/>
      <c r="H31" s="1"/>
      <c r="I31" s="1"/>
      <c r="J31" s="1"/>
      <c r="K31" s="1"/>
    </row>
    <row r="32" spans="1:11" ht="13.2" x14ac:dyDescent="0.25">
      <c r="A32" s="3"/>
      <c r="B32" s="5">
        <v>2.6000000000000014</v>
      </c>
      <c r="C32" s="112"/>
      <c r="D32" s="16"/>
      <c r="E32" s="16"/>
      <c r="F32" s="16"/>
      <c r="G32" s="8"/>
      <c r="H32" s="17"/>
      <c r="I32" s="17"/>
      <c r="J32" s="17"/>
      <c r="K32" s="17"/>
    </row>
    <row r="33" spans="1:11" ht="13.2" x14ac:dyDescent="0.25">
      <c r="A33" s="3"/>
      <c r="B33" s="5">
        <v>2.7000000000000015</v>
      </c>
      <c r="C33" s="4"/>
      <c r="D33" s="8"/>
      <c r="E33" s="8"/>
      <c r="F33" s="8"/>
      <c r="G33" s="11"/>
      <c r="H33" s="1"/>
      <c r="I33" s="1"/>
      <c r="J33" s="1"/>
      <c r="K33" s="1"/>
    </row>
    <row r="34" spans="1:11" ht="15.6" x14ac:dyDescent="0.3">
      <c r="A34" s="113"/>
      <c r="B34" s="5">
        <v>2.8000000000000016</v>
      </c>
      <c r="C34" s="5"/>
      <c r="D34" s="11"/>
      <c r="E34" s="11"/>
      <c r="F34" s="11"/>
      <c r="G34" s="11"/>
      <c r="H34" s="11"/>
      <c r="I34" s="1"/>
      <c r="J34" s="1"/>
      <c r="K34" s="1"/>
    </row>
    <row r="35" spans="1:11" ht="15.6" x14ac:dyDescent="0.3">
      <c r="A35" s="113"/>
      <c r="B35" s="5">
        <v>2.9000000000000017</v>
      </c>
      <c r="C35" s="5"/>
      <c r="D35" s="11"/>
      <c r="E35" s="11"/>
      <c r="F35" s="11"/>
      <c r="G35" s="11"/>
      <c r="H35" s="1"/>
      <c r="I35" s="1"/>
      <c r="J35" s="1"/>
      <c r="K35" s="1"/>
    </row>
    <row r="36" spans="1:11" ht="15.6" x14ac:dyDescent="0.3">
      <c r="A36" s="113"/>
      <c r="B36" s="5">
        <v>3.0000000000000018</v>
      </c>
      <c r="C36" s="5"/>
      <c r="D36" s="11"/>
      <c r="E36" s="11"/>
      <c r="F36" s="11"/>
      <c r="G36" s="11"/>
      <c r="H36" s="1"/>
      <c r="I36" s="1"/>
      <c r="J36" s="1"/>
      <c r="K36" s="1"/>
    </row>
    <row r="37" spans="1:11" ht="15.6" x14ac:dyDescent="0.3">
      <c r="A37" s="29"/>
      <c r="B37" s="11"/>
      <c r="C37" s="11"/>
      <c r="D37" s="11"/>
      <c r="E37" s="11"/>
      <c r="F37" s="11"/>
      <c r="G37" s="11"/>
      <c r="H37" s="1"/>
      <c r="I37" s="1"/>
      <c r="J37" s="1"/>
      <c r="K37" s="1"/>
    </row>
    <row r="38" spans="1:11" ht="15.6" x14ac:dyDescent="0.3">
      <c r="A38" s="29"/>
      <c r="B38" s="11"/>
      <c r="C38" s="11"/>
      <c r="D38" s="11"/>
      <c r="E38" s="11"/>
      <c r="F38" s="11"/>
      <c r="G38" s="11"/>
      <c r="H38" s="1"/>
      <c r="I38" s="1"/>
      <c r="J38" s="1"/>
      <c r="K38" s="1"/>
    </row>
    <row r="39" spans="1:11" ht="15.6" x14ac:dyDescent="0.3">
      <c r="A39" s="9"/>
      <c r="B39" s="1"/>
      <c r="C39" s="1"/>
      <c r="D39" s="1"/>
      <c r="E39" s="1"/>
      <c r="F39" s="24"/>
      <c r="G39" s="8"/>
      <c r="H39" s="1"/>
      <c r="I39" s="13"/>
      <c r="J39" s="27"/>
      <c r="K39" s="1"/>
    </row>
    <row r="40" spans="1:11" ht="13.2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3.2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2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3.2" x14ac:dyDescent="0.25">
      <c r="A43" s="9"/>
      <c r="B43" s="1"/>
      <c r="C43" s="8"/>
      <c r="D43" s="8"/>
      <c r="E43" s="8"/>
      <c r="F43" s="1"/>
      <c r="G43" s="1"/>
      <c r="H43" s="1"/>
      <c r="I43" s="1"/>
      <c r="J43" s="1"/>
      <c r="K43" s="1"/>
    </row>
    <row r="44" spans="1:11" ht="13.2" x14ac:dyDescent="0.25">
      <c r="A44" s="9"/>
      <c r="B44" s="1"/>
      <c r="C44" s="8"/>
      <c r="D44" s="8"/>
      <c r="E44" s="8"/>
      <c r="F44" s="1"/>
      <c r="G44" s="1"/>
      <c r="H44" s="1"/>
      <c r="I44" s="1"/>
      <c r="J44" s="1"/>
      <c r="K44" s="1"/>
    </row>
    <row r="45" spans="1:11" ht="13.2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3.2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3.2" x14ac:dyDescent="0.25">
      <c r="A47" s="9"/>
      <c r="B47" s="8"/>
      <c r="C47" s="8"/>
      <c r="D47" s="8"/>
      <c r="E47" s="8"/>
      <c r="F47" s="1"/>
      <c r="G47" s="8"/>
      <c r="H47" s="8"/>
      <c r="I47" s="8"/>
      <c r="J47" s="8"/>
      <c r="K47" s="8"/>
    </row>
    <row r="48" spans="1:11" ht="13.2" x14ac:dyDescent="0.25">
      <c r="A48" s="30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T29"/>
  <sheetViews>
    <sheetView workbookViewId="0">
      <selection activeCell="O21" sqref="O21"/>
    </sheetView>
  </sheetViews>
  <sheetFormatPr defaultRowHeight="13.2" x14ac:dyDescent="0.25"/>
  <cols>
    <col min="2" max="3" width="12.88671875" bestFit="1" customWidth="1"/>
    <col min="8" max="8" width="8.44140625" bestFit="1" customWidth="1"/>
    <col min="20" max="20" width="8.88671875" customWidth="1"/>
  </cols>
  <sheetData>
    <row r="2" spans="2:20" x14ac:dyDescent="0.25">
      <c r="B2" s="68"/>
      <c r="C2" s="68"/>
      <c r="D2" s="61" t="s">
        <v>36</v>
      </c>
      <c r="E2" s="62" t="s">
        <v>37</v>
      </c>
      <c r="F2" s="63" t="s">
        <v>38</v>
      </c>
      <c r="G2" s="63" t="s">
        <v>39</v>
      </c>
      <c r="H2" s="63" t="s">
        <v>40</v>
      </c>
      <c r="I2" s="63" t="s">
        <v>41</v>
      </c>
      <c r="J2" s="63" t="s">
        <v>42</v>
      </c>
      <c r="K2" s="63" t="s">
        <v>45</v>
      </c>
      <c r="L2" s="63" t="s">
        <v>48</v>
      </c>
      <c r="M2" s="63" t="s">
        <v>50</v>
      </c>
      <c r="N2" s="63" t="s">
        <v>51</v>
      </c>
      <c r="O2" s="63" t="s">
        <v>52</v>
      </c>
      <c r="P2" s="63" t="s">
        <v>53</v>
      </c>
      <c r="Q2" s="63" t="s">
        <v>54</v>
      </c>
      <c r="R2" s="64" t="s">
        <v>55</v>
      </c>
      <c r="S2" s="61" t="s">
        <v>216</v>
      </c>
      <c r="T2" s="68"/>
    </row>
    <row r="3" spans="2:20" x14ac:dyDescent="0.25">
      <c r="B3" s="359" t="s">
        <v>77</v>
      </c>
      <c r="C3" s="61" t="s">
        <v>36</v>
      </c>
      <c r="D3" s="60">
        <f>IF(AND(SUMIFS(WITF_P2!$R$22:$R$38,WITF_P2!$K$22:$K$38,Sheet3!D$2,WITF_P2!$P$22:$P$38,Sheet3!$C3)&lt;0.01,(SUMIFS(WITF_P2!$R$22:$R$38,WITF_P2!$K$22:$K$38,Sheet3!D$2,WITF_P2!$P$22:$P$38,Sheet3!$C3))&gt;0),0.01,ROUND(SUMIFS(WITF_P2!$R$22:$R$38,WITF_P2!$K$22:$K$38,Sheet3!D$2,WITF_P2!$P$22:$P$38,Sheet3!$C3),2))</f>
        <v>0</v>
      </c>
      <c r="E3" s="60">
        <f>IF(AND(SUMIFS(WITF_P2!$R$22:$R$38,WITF_P2!$K$22:$K$38,Sheet3!E$2,WITF_P2!$P$22:$P$38,Sheet3!$C3)&lt;0.01,(SUMIFS(WITF_P2!$R$22:$R$38,WITF_P2!$K$22:$K$38,Sheet3!E$2,WITF_P2!$P$22:$P$38,Sheet3!$C3))&gt;0),0.01,ROUND(SUMIFS(WITF_P2!$R$22:$R$38,WITF_P2!$K$22:$K$38,Sheet3!E$2,WITF_P2!$P$22:$P$38,Sheet3!$C3),2))</f>
        <v>0</v>
      </c>
      <c r="F3" s="60">
        <f>IF(AND(SUMIFS(WITF_P2!$R$22:$R$38,WITF_P2!$K$22:$K$38,Sheet3!F$2,WITF_P2!$P$22:$P$38,Sheet3!$C3)&lt;0.01,(SUMIFS(WITF_P2!$R$22:$R$38,WITF_P2!$K$22:$K$38,Sheet3!F$2,WITF_P2!$P$22:$P$38,Sheet3!$C3))&gt;0),0.01,ROUND(SUMIFS(WITF_P2!$R$22:$R$38,WITF_P2!$K$22:$K$38,Sheet3!F$2,WITF_P2!$P$22:$P$38,Sheet3!$C3),2))</f>
        <v>0</v>
      </c>
      <c r="G3" s="60">
        <f>IF(AND(SUMIFS(WITF_P2!$R$22:$R$38,WITF_P2!$K$22:$K$38,Sheet3!G$2,WITF_P2!$P$22:$P$38,Sheet3!$C3)&lt;0.01,(SUMIFS(WITF_P2!$R$22:$R$38,WITF_P2!$K$22:$K$38,Sheet3!G$2,WITF_P2!$P$22:$P$38,Sheet3!$C3))&gt;0),0.01,ROUND(SUMIFS(WITF_P2!$R$22:$R$38,WITF_P2!$K$22:$K$38,Sheet3!G$2,WITF_P2!$P$22:$P$38,Sheet3!$C3),2))</f>
        <v>0</v>
      </c>
      <c r="H3" s="60">
        <f>IF(AND(SUMIFS(WITF_P2!$R$22:$R$38,WITF_P2!$K$22:$K$38,Sheet3!H$2,WITF_P2!$P$22:$P$38,Sheet3!$C3)&lt;0.01,(SUMIFS(WITF_P2!$R$22:$R$38,WITF_P2!$K$22:$K$38,Sheet3!H$2,WITF_P2!$P$22:$P$38,Sheet3!$C3))&gt;0),0.01,ROUND(SUMIFS(WITF_P2!$R$22:$R$38,WITF_P2!$K$22:$K$38,Sheet3!H$2,WITF_P2!$P$22:$P$38,Sheet3!$C3),2))</f>
        <v>0</v>
      </c>
      <c r="I3" s="60">
        <f>IF(AND(SUMIFS(WITF_P2!$R$22:$R$38,WITF_P2!$K$22:$K$38,Sheet3!I$2,WITF_P2!$P$22:$P$38,Sheet3!$C3)&lt;0.01,(SUMIFS(WITF_P2!$R$22:$R$38,WITF_P2!$K$22:$K$38,Sheet3!I$2,WITF_P2!$P$22:$P$38,Sheet3!$C3))&gt;0),0.01,ROUND(SUMIFS(WITF_P2!$R$22:$R$38,WITF_P2!$K$22:$K$38,Sheet3!I$2,WITF_P2!$P$22:$P$38,Sheet3!$C3),2))</f>
        <v>0</v>
      </c>
      <c r="J3" s="60">
        <f>IF(AND(SUMIFS(WITF_P2!$R$22:$R$38,WITF_P2!$K$22:$K$38,Sheet3!J$2,WITF_P2!$P$22:$P$38,Sheet3!$C3)&lt;0.01,(SUMIFS(WITF_P2!$R$22:$R$38,WITF_P2!$K$22:$K$38,Sheet3!J$2,WITF_P2!$P$22:$P$38,Sheet3!$C3))&gt;0),0.01,ROUND(SUMIFS(WITF_P2!$R$22:$R$38,WITF_P2!$K$22:$K$38,Sheet3!J$2,WITF_P2!$P$22:$P$38,Sheet3!$C3),2))</f>
        <v>0</v>
      </c>
      <c r="K3" s="60">
        <f>IF(AND(SUMIFS(WITF_P2!$R$22:$R$38,WITF_P2!$K$22:$K$38,Sheet3!K$2,WITF_P2!$P$22:$P$38,Sheet3!$C3)&lt;0.01,(SUMIFS(WITF_P2!$R$22:$R$38,WITF_P2!$K$22:$K$38,Sheet3!K$2,WITF_P2!$P$22:$P$38,Sheet3!$C3))&gt;0),0.01,ROUND(SUMIFS(WITF_P2!$R$22:$R$38,WITF_P2!$K$22:$K$38,Sheet3!K$2,WITF_P2!$P$22:$P$38,Sheet3!$C3),2))</f>
        <v>0</v>
      </c>
      <c r="L3" s="60">
        <f>IF(AND(SUMIFS(WITF_P2!$R$22:$R$38,WITF_P2!$K$22:$K$38,Sheet3!L$2,WITF_P2!$P$22:$P$38,Sheet3!$C3)&lt;0.01,(SUMIFS(WITF_P2!$R$22:$R$38,WITF_P2!$K$22:$K$38,Sheet3!L$2,WITF_P2!$P$22:$P$38,Sheet3!$C3))&gt;0),0.01,ROUND(SUMIFS(WITF_P2!$R$22:$R$38,WITF_P2!$K$22:$K$38,Sheet3!L$2,WITF_P2!$P$22:$P$38,Sheet3!$C3),2))</f>
        <v>0</v>
      </c>
      <c r="M3" s="60">
        <f>IF(AND(SUMIFS(WITF_P2!$R$22:$R$38,WITF_P2!$K$22:$K$38,Sheet3!M$2,WITF_P2!$P$22:$P$38,Sheet3!$C3)&lt;0.01,(SUMIFS(WITF_P2!$R$22:$R$38,WITF_P2!$K$22:$K$38,Sheet3!M$2,WITF_P2!$P$22:$P$38,Sheet3!$C3))&gt;0),0.01,ROUND(SUMIFS(WITF_P2!$R$22:$R$38,WITF_P2!$K$22:$K$38,Sheet3!M$2,WITF_P2!$P$22:$P$38,Sheet3!$C3),2))</f>
        <v>0</v>
      </c>
      <c r="N3" s="60">
        <f>IF(AND(SUMIFS(WITF_P2!$R$22:$R$38,WITF_P2!$K$22:$K$38,Sheet3!N$2,WITF_P2!$P$22:$P$38,Sheet3!$C3)&lt;0.01,(SUMIFS(WITF_P2!$R$22:$R$38,WITF_P2!$K$22:$K$38,Sheet3!N$2,WITF_P2!$P$22:$P$38,Sheet3!$C3))&gt;0),0.01,ROUND(SUMIFS(WITF_P2!$R$22:$R$38,WITF_P2!$K$22:$K$38,Sheet3!N$2,WITF_P2!$P$22:$P$38,Sheet3!$C3),2))</f>
        <v>0</v>
      </c>
      <c r="O3" s="60">
        <f>IF(AND(SUMIFS(WITF_P2!$R$22:$R$38,WITF_P2!$K$22:$K$38,Sheet3!O$2,WITF_P2!$P$22:$P$38,Sheet3!$C3)&lt;0.01,(SUMIFS(WITF_P2!$R$22:$R$38,WITF_P2!$K$22:$K$38,Sheet3!O$2,WITF_P2!$P$22:$P$38,Sheet3!$C3))&gt;0),0.01,ROUND(SUMIFS(WITF_P2!$R$22:$R$38,WITF_P2!$K$22:$K$38,Sheet3!O$2,WITF_P2!$P$22:$P$38,Sheet3!$C3),2))</f>
        <v>0</v>
      </c>
      <c r="P3" s="60">
        <f>IF(AND(SUMIFS(WITF_P2!$R$22:$R$38,WITF_P2!$K$22:$K$38,Sheet3!P$2,WITF_P2!$P$22:$P$38,Sheet3!$C3)&lt;0.01,(SUMIFS(WITF_P2!$R$22:$R$38,WITF_P2!$K$22:$K$38,Sheet3!P$2,WITF_P2!$P$22:$P$38,Sheet3!$C3))&gt;0),0.01,ROUND(SUMIFS(WITF_P2!$R$22:$R$38,WITF_P2!$K$22:$K$38,Sheet3!P$2,WITF_P2!$P$22:$P$38,Sheet3!$C3),2))</f>
        <v>0</v>
      </c>
      <c r="Q3" s="60">
        <f>IF(AND(SUMIFS(WITF_P2!$R$22:$R$38,WITF_P2!$K$22:$K$38,Sheet3!Q$2,WITF_P2!$P$22:$P$38,Sheet3!$C3)&lt;0.01,(SUMIFS(WITF_P2!$R$22:$R$38,WITF_P2!$K$22:$K$38,Sheet3!Q$2,WITF_P2!$P$22:$P$38,Sheet3!$C3))&gt;0),0.01,ROUND(SUMIFS(WITF_P2!$R$22:$R$38,WITF_P2!$K$22:$K$38,Sheet3!Q$2,WITF_P2!$P$22:$P$38,Sheet3!$C3),2))</f>
        <v>0</v>
      </c>
      <c r="R3" s="60">
        <f>IF(AND(SUMIFS(WITF_P2!$R$22:$R$38,WITF_P2!$K$22:$K$38,Sheet3!R$2,WITF_P2!$P$22:$P$38,Sheet3!$C3)&lt;0.01,(SUMIFS(WITF_P2!$R$22:$R$38,WITF_P2!$K$22:$K$38,Sheet3!R$2,WITF_P2!$P$22:$P$38,Sheet3!$C3))&gt;0),0.01,ROUND(SUMIFS(WITF_P2!$R$22:$R$38,WITF_P2!$K$22:$K$38,Sheet3!R$2,WITF_P2!$P$22:$P$38,Sheet3!$C3),2))</f>
        <v>0</v>
      </c>
      <c r="S3" s="69">
        <f>SUM(D3:R3)</f>
        <v>0</v>
      </c>
      <c r="T3" s="360" t="s">
        <v>35</v>
      </c>
    </row>
    <row r="4" spans="2:20" x14ac:dyDescent="0.25">
      <c r="B4" s="359"/>
      <c r="C4" s="65" t="s">
        <v>37</v>
      </c>
      <c r="D4" s="60">
        <f>IF(AND(SUMIFS(WITF_P2!$R$22:$R$38,WITF_P2!$K$22:$K$38,Sheet3!D$2,WITF_P2!$P$22:$P$38,Sheet3!$C4)&lt;0.01,(SUMIFS(WITF_P2!$R$22:$R$38,WITF_P2!$K$22:$K$38,Sheet3!D$2,WITF_P2!$P$22:$P$38,Sheet3!$C4))&gt;0),0.01,ROUND(SUMIFS(WITF_P2!$R$22:$R$38,WITF_P2!$K$22:$K$38,Sheet3!D$2,WITF_P2!$P$22:$P$38,Sheet3!$C4),2))</f>
        <v>0</v>
      </c>
      <c r="E4" s="60">
        <f>IF(AND(SUMIFS(WITF_P2!$R$22:$R$38,WITF_P2!$K$22:$K$38,Sheet3!E$2,WITF_P2!$P$22:$P$38,Sheet3!$C4)&lt;0.01,(SUMIFS(WITF_P2!$R$22:$R$38,WITF_P2!$K$22:$K$38,Sheet3!E$2,WITF_P2!$P$22:$P$38,Sheet3!$C4))&gt;0),0.01,ROUND(SUMIFS(WITF_P2!$R$22:$R$38,WITF_P2!$K$22:$K$38,Sheet3!E$2,WITF_P2!$P$22:$P$38,Sheet3!$C4),2))</f>
        <v>0</v>
      </c>
      <c r="F4" s="60">
        <f>IF(AND(SUMIFS(WITF_P2!$R$22:$R$38,WITF_P2!$K$22:$K$38,Sheet3!F$2,WITF_P2!$P$22:$P$38,Sheet3!$C4)&lt;0.01,(SUMIFS(WITF_P2!$R$22:$R$38,WITF_P2!$K$22:$K$38,Sheet3!F$2,WITF_P2!$P$22:$P$38,Sheet3!$C4))&gt;0),0.01,ROUND(SUMIFS(WITF_P2!$R$22:$R$38,WITF_P2!$K$22:$K$38,Sheet3!F$2,WITF_P2!$P$22:$P$38,Sheet3!$C4),2))</f>
        <v>0</v>
      </c>
      <c r="G4" s="60">
        <f>IF(AND(SUMIFS(WITF_P2!$R$22:$R$38,WITF_P2!$K$22:$K$38,Sheet3!G$2,WITF_P2!$P$22:$P$38,Sheet3!$C4)&lt;0.01,(SUMIFS(WITF_P2!$R$22:$R$38,WITF_P2!$K$22:$K$38,Sheet3!G$2,WITF_P2!$P$22:$P$38,Sheet3!$C4))&gt;0),0.01,ROUND(SUMIFS(WITF_P2!$R$22:$R$38,WITF_P2!$K$22:$K$38,Sheet3!G$2,WITF_P2!$P$22:$P$38,Sheet3!$C4),2))</f>
        <v>0</v>
      </c>
      <c r="H4" s="60">
        <f>IF(AND(SUMIFS(WITF_P2!$R$22:$R$38,WITF_P2!$K$22:$K$38,Sheet3!H$2,WITF_P2!$P$22:$P$38,Sheet3!$C4)&lt;0.01,(SUMIFS(WITF_P2!$R$22:$R$38,WITF_P2!$K$22:$K$38,Sheet3!H$2,WITF_P2!$P$22:$P$38,Sheet3!$C4))&gt;0),0.01,ROUND(SUMIFS(WITF_P2!$R$22:$R$38,WITF_P2!$K$22:$K$38,Sheet3!H$2,WITF_P2!$P$22:$P$38,Sheet3!$C4),2))</f>
        <v>0</v>
      </c>
      <c r="I4" s="60">
        <f>IF(AND(SUMIFS(WITF_P2!$R$22:$R$38,WITF_P2!$K$22:$K$38,Sheet3!I$2,WITF_P2!$P$22:$P$38,Sheet3!$C4)&lt;0.01,(SUMIFS(WITF_P2!$R$22:$R$38,WITF_P2!$K$22:$K$38,Sheet3!I$2,WITF_P2!$P$22:$P$38,Sheet3!$C4))&gt;0),0.01,ROUND(SUMIFS(WITF_P2!$R$22:$R$38,WITF_P2!$K$22:$K$38,Sheet3!I$2,WITF_P2!$P$22:$P$38,Sheet3!$C4),2))</f>
        <v>0</v>
      </c>
      <c r="J4" s="60">
        <f>IF(AND(SUMIFS(WITF_P2!$R$22:$R$38,WITF_P2!$K$22:$K$38,Sheet3!J$2,WITF_P2!$P$22:$P$38,Sheet3!$C4)&lt;0.01,(SUMIFS(WITF_P2!$R$22:$R$38,WITF_P2!$K$22:$K$38,Sheet3!J$2,WITF_P2!$P$22:$P$38,Sheet3!$C4))&gt;0),0.01,ROUND(SUMIFS(WITF_P2!$R$22:$R$38,WITF_P2!$K$22:$K$38,Sheet3!J$2,WITF_P2!$P$22:$P$38,Sheet3!$C4),2))</f>
        <v>0</v>
      </c>
      <c r="K4" s="60">
        <f>IF(AND(SUMIFS(WITF_P2!$R$22:$R$38,WITF_P2!$K$22:$K$38,Sheet3!K$2,WITF_P2!$P$22:$P$38,Sheet3!$C4)&lt;0.01,(SUMIFS(WITF_P2!$R$22:$R$38,WITF_P2!$K$22:$K$38,Sheet3!K$2,WITF_P2!$P$22:$P$38,Sheet3!$C4))&gt;0),0.01,ROUND(SUMIFS(WITF_P2!$R$22:$R$38,WITF_P2!$K$22:$K$38,Sheet3!K$2,WITF_P2!$P$22:$P$38,Sheet3!$C4),2))</f>
        <v>0</v>
      </c>
      <c r="L4" s="60">
        <f>IF(AND(SUMIFS(WITF_P2!$R$22:$R$38,WITF_P2!$K$22:$K$38,Sheet3!L$2,WITF_P2!$P$22:$P$38,Sheet3!$C4)&lt;0.01,(SUMIFS(WITF_P2!$R$22:$R$38,WITF_P2!$K$22:$K$38,Sheet3!L$2,WITF_P2!$P$22:$P$38,Sheet3!$C4))&gt;0),0.01,ROUND(SUMIFS(WITF_P2!$R$22:$R$38,WITF_P2!$K$22:$K$38,Sheet3!L$2,WITF_P2!$P$22:$P$38,Sheet3!$C4),2))</f>
        <v>0</v>
      </c>
      <c r="M4" s="60">
        <f>IF(AND(SUMIFS(WITF_P2!$R$22:$R$38,WITF_P2!$K$22:$K$38,Sheet3!M$2,WITF_P2!$P$22:$P$38,Sheet3!$C4)&lt;0.01,(SUMIFS(WITF_P2!$R$22:$R$38,WITF_P2!$K$22:$K$38,Sheet3!M$2,WITF_P2!$P$22:$P$38,Sheet3!$C4))&gt;0),0.01,ROUND(SUMIFS(WITF_P2!$R$22:$R$38,WITF_P2!$K$22:$K$38,Sheet3!M$2,WITF_P2!$P$22:$P$38,Sheet3!$C4),2))</f>
        <v>0</v>
      </c>
      <c r="N4" s="60">
        <f>IF(AND(SUMIFS(WITF_P2!$R$22:$R$38,WITF_P2!$K$22:$K$38,Sheet3!N$2,WITF_P2!$P$22:$P$38,Sheet3!$C4)&lt;0.01,(SUMIFS(WITF_P2!$R$22:$R$38,WITF_P2!$K$22:$K$38,Sheet3!N$2,WITF_P2!$P$22:$P$38,Sheet3!$C4))&gt;0),0.01,ROUND(SUMIFS(WITF_P2!$R$22:$R$38,WITF_P2!$K$22:$K$38,Sheet3!N$2,WITF_P2!$P$22:$P$38,Sheet3!$C4),2))</f>
        <v>0</v>
      </c>
      <c r="O4" s="60">
        <f>IF(AND(SUMIFS(WITF_P2!$R$22:$R$38,WITF_P2!$K$22:$K$38,Sheet3!O$2,WITF_P2!$P$22:$P$38,Sheet3!$C4)&lt;0.01,(SUMIFS(WITF_P2!$R$22:$R$38,WITF_P2!$K$22:$K$38,Sheet3!O$2,WITF_P2!$P$22:$P$38,Sheet3!$C4))&gt;0),0.01,ROUND(SUMIFS(WITF_P2!$R$22:$R$38,WITF_P2!$K$22:$K$38,Sheet3!O$2,WITF_P2!$P$22:$P$38,Sheet3!$C4),2))</f>
        <v>0</v>
      </c>
      <c r="P4" s="60">
        <f>IF(AND(SUMIFS(WITF_P2!$R$22:$R$38,WITF_P2!$K$22:$K$38,Sheet3!P$2,WITF_P2!$P$22:$P$38,Sheet3!$C4)&lt;0.01,(SUMIFS(WITF_P2!$R$22:$R$38,WITF_P2!$K$22:$K$38,Sheet3!P$2,WITF_P2!$P$22:$P$38,Sheet3!$C4))&gt;0),0.01,ROUND(SUMIFS(WITF_P2!$R$22:$R$38,WITF_P2!$K$22:$K$38,Sheet3!P$2,WITF_P2!$P$22:$P$38,Sheet3!$C4),2))</f>
        <v>0</v>
      </c>
      <c r="Q4" s="60">
        <f>IF(AND(SUMIFS(WITF_P2!$R$22:$R$38,WITF_P2!$K$22:$K$38,Sheet3!Q$2,WITF_P2!$P$22:$P$38,Sheet3!$C4)&lt;0.01,(SUMIFS(WITF_P2!$R$22:$R$38,WITF_P2!$K$22:$K$38,Sheet3!Q$2,WITF_P2!$P$22:$P$38,Sheet3!$C4))&gt;0),0.01,ROUND(SUMIFS(WITF_P2!$R$22:$R$38,WITF_P2!$K$22:$K$38,Sheet3!Q$2,WITF_P2!$P$22:$P$38,Sheet3!$C4),2))</f>
        <v>0</v>
      </c>
      <c r="R4" s="60">
        <f>IF(AND(SUMIFS(WITF_P2!$R$22:$R$38,WITF_P2!$K$22:$K$38,Sheet3!R$2,WITF_P2!$P$22:$P$38,Sheet3!$C4)&lt;0.01,(SUMIFS(WITF_P2!$R$22:$R$38,WITF_P2!$K$22:$K$38,Sheet3!R$2,WITF_P2!$P$22:$P$38,Sheet3!$C4))&gt;0),0.01,ROUND(SUMIFS(WITF_P2!$R$22:$R$38,WITF_P2!$K$22:$K$38,Sheet3!R$2,WITF_P2!$P$22:$P$38,Sheet3!$C4),2))</f>
        <v>0</v>
      </c>
      <c r="S4" s="69">
        <f t="shared" ref="S4:S10" si="0">SUM(D4:R4)</f>
        <v>0</v>
      </c>
      <c r="T4" s="360"/>
    </row>
    <row r="5" spans="2:20" x14ac:dyDescent="0.25">
      <c r="B5" s="359"/>
      <c r="C5" s="66" t="s">
        <v>38</v>
      </c>
      <c r="D5" s="60">
        <f>IF(AND(SUMIFS(WITF_P2!$R$22:$R$38,WITF_P2!$K$22:$K$38,Sheet3!D$2,WITF_P2!$P$22:$P$38,Sheet3!$C5)&lt;0.01,(SUMIFS(WITF_P2!$R$22:$R$38,WITF_P2!$K$22:$K$38,Sheet3!D$2,WITF_P2!$P$22:$P$38,Sheet3!$C5))&gt;0),0.01,ROUND(SUMIFS(WITF_P2!$R$22:$R$38,WITF_P2!$K$22:$K$38,Sheet3!D$2,WITF_P2!$P$22:$P$38,Sheet3!$C5),2))</f>
        <v>0</v>
      </c>
      <c r="E5" s="60">
        <f>IF(AND(SUMIFS(WITF_P2!$R$22:$R$38,WITF_P2!$K$22:$K$38,Sheet3!E$2,WITF_P2!$P$22:$P$38,Sheet3!$C5)&lt;0.01,(SUMIFS(WITF_P2!$R$22:$R$38,WITF_P2!$K$22:$K$38,Sheet3!E$2,WITF_P2!$P$22:$P$38,Sheet3!$C5))&gt;0),0.01,ROUND(SUMIFS(WITF_P2!$R$22:$R$38,WITF_P2!$K$22:$K$38,Sheet3!E$2,WITF_P2!$P$22:$P$38,Sheet3!$C5),2))</f>
        <v>0</v>
      </c>
      <c r="F5" s="60">
        <f>IF(AND(SUMIFS(WITF_P2!$R$22:$R$38,WITF_P2!$K$22:$K$38,Sheet3!F$2,WITF_P2!$P$22:$P$38,Sheet3!$C5)&lt;0.01,(SUMIFS(WITF_P2!$R$22:$R$38,WITF_P2!$K$22:$K$38,Sheet3!F$2,WITF_P2!$P$22:$P$38,Sheet3!$C5))&gt;0),0.01,ROUND(SUMIFS(WITF_P2!$R$22:$R$38,WITF_P2!$K$22:$K$38,Sheet3!F$2,WITF_P2!$P$22:$P$38,Sheet3!$C5),2))</f>
        <v>0</v>
      </c>
      <c r="G5" s="60">
        <f>IF(AND(SUMIFS(WITF_P2!$R$22:$R$38,WITF_P2!$K$22:$K$38,Sheet3!G$2,WITF_P2!$P$22:$P$38,Sheet3!$C5)&lt;0.01,(SUMIFS(WITF_P2!$R$22:$R$38,WITF_P2!$K$22:$K$38,Sheet3!G$2,WITF_P2!$P$22:$P$38,Sheet3!$C5))&gt;0),0.01,ROUND(SUMIFS(WITF_P2!$R$22:$R$38,WITF_P2!$K$22:$K$38,Sheet3!G$2,WITF_P2!$P$22:$P$38,Sheet3!$C5),2))</f>
        <v>0</v>
      </c>
      <c r="H5" s="60">
        <f>IF(AND(SUMIFS(WITF_P2!$R$22:$R$38,WITF_P2!$K$22:$K$38,Sheet3!H$2,WITF_P2!$P$22:$P$38,Sheet3!$C5)&lt;0.01,(SUMIFS(WITF_P2!$R$22:$R$38,WITF_P2!$K$22:$K$38,Sheet3!H$2,WITF_P2!$P$22:$P$38,Sheet3!$C5))&gt;0),0.01,ROUND(SUMIFS(WITF_P2!$R$22:$R$38,WITF_P2!$K$22:$K$38,Sheet3!H$2,WITF_P2!$P$22:$P$38,Sheet3!$C5),2))</f>
        <v>0</v>
      </c>
      <c r="I5" s="60">
        <f>IF(AND(SUMIFS(WITF_P2!$R$22:$R$38,WITF_P2!$K$22:$K$38,Sheet3!I$2,WITF_P2!$P$22:$P$38,Sheet3!$C5)&lt;0.01,(SUMIFS(WITF_P2!$R$22:$R$38,WITF_P2!$K$22:$K$38,Sheet3!I$2,WITF_P2!$P$22:$P$38,Sheet3!$C5))&gt;0),0.01,ROUND(SUMIFS(WITF_P2!$R$22:$R$38,WITF_P2!$K$22:$K$38,Sheet3!I$2,WITF_P2!$P$22:$P$38,Sheet3!$C5),2))</f>
        <v>0</v>
      </c>
      <c r="J5" s="60">
        <f>IF(AND(SUMIFS(WITF_P2!$R$22:$R$38,WITF_P2!$K$22:$K$38,Sheet3!J$2,WITF_P2!$P$22:$P$38,Sheet3!$C5)&lt;0.01,(SUMIFS(WITF_P2!$R$22:$R$38,WITF_P2!$K$22:$K$38,Sheet3!J$2,WITF_P2!$P$22:$P$38,Sheet3!$C5))&gt;0),0.01,ROUND(SUMIFS(WITF_P2!$R$22:$R$38,WITF_P2!$K$22:$K$38,Sheet3!J$2,WITF_P2!$P$22:$P$38,Sheet3!$C5),2))</f>
        <v>0</v>
      </c>
      <c r="K5" s="60">
        <f>IF(AND(SUMIFS(WITF_P2!$R$22:$R$38,WITF_P2!$K$22:$K$38,Sheet3!K$2,WITF_P2!$P$22:$P$38,Sheet3!$C5)&lt;0.01,(SUMIFS(WITF_P2!$R$22:$R$38,WITF_P2!$K$22:$K$38,Sheet3!K$2,WITF_P2!$P$22:$P$38,Sheet3!$C5))&gt;0),0.01,ROUND(SUMIFS(WITF_P2!$R$22:$R$38,WITF_P2!$K$22:$K$38,Sheet3!K$2,WITF_P2!$P$22:$P$38,Sheet3!$C5),2))</f>
        <v>0</v>
      </c>
      <c r="L5" s="60">
        <f>IF(AND(SUMIFS(WITF_P2!$R$22:$R$38,WITF_P2!$K$22:$K$38,Sheet3!L$2,WITF_P2!$P$22:$P$38,Sheet3!$C5)&lt;0.01,(SUMIFS(WITF_P2!$R$22:$R$38,WITF_P2!$K$22:$K$38,Sheet3!L$2,WITF_P2!$P$22:$P$38,Sheet3!$C5))&gt;0),0.01,ROUND(SUMIFS(WITF_P2!$R$22:$R$38,WITF_P2!$K$22:$K$38,Sheet3!L$2,WITF_P2!$P$22:$P$38,Sheet3!$C5),2))</f>
        <v>0</v>
      </c>
      <c r="M5" s="60">
        <f>IF(AND(SUMIFS(WITF_P2!$R$22:$R$38,WITF_P2!$K$22:$K$38,Sheet3!M$2,WITF_P2!$P$22:$P$38,Sheet3!$C5)&lt;0.01,(SUMIFS(WITF_P2!$R$22:$R$38,WITF_P2!$K$22:$K$38,Sheet3!M$2,WITF_P2!$P$22:$P$38,Sheet3!$C5))&gt;0),0.01,ROUND(SUMIFS(WITF_P2!$R$22:$R$38,WITF_P2!$K$22:$K$38,Sheet3!M$2,WITF_P2!$P$22:$P$38,Sheet3!$C5),2))</f>
        <v>0</v>
      </c>
      <c r="N5" s="60">
        <f>IF(AND(SUMIFS(WITF_P2!$R$22:$R$38,WITF_P2!$K$22:$K$38,Sheet3!N$2,WITF_P2!$P$22:$P$38,Sheet3!$C5)&lt;0.01,(SUMIFS(WITF_P2!$R$22:$R$38,WITF_P2!$K$22:$K$38,Sheet3!N$2,WITF_P2!$P$22:$P$38,Sheet3!$C5))&gt;0),0.01,ROUND(SUMIFS(WITF_P2!$R$22:$R$38,WITF_P2!$K$22:$K$38,Sheet3!N$2,WITF_P2!$P$22:$P$38,Sheet3!$C5),2))</f>
        <v>0</v>
      </c>
      <c r="O5" s="60">
        <f>IF(AND(SUMIFS(WITF_P2!$R$22:$R$38,WITF_P2!$K$22:$K$38,Sheet3!O$2,WITF_P2!$P$22:$P$38,Sheet3!$C5)&lt;0.01,(SUMIFS(WITF_P2!$R$22:$R$38,WITF_P2!$K$22:$K$38,Sheet3!O$2,WITF_P2!$P$22:$P$38,Sheet3!$C5))&gt;0),0.01,ROUND(SUMIFS(WITF_P2!$R$22:$R$38,WITF_P2!$K$22:$K$38,Sheet3!O$2,WITF_P2!$P$22:$P$38,Sheet3!$C5),2))</f>
        <v>0</v>
      </c>
      <c r="P5" s="60">
        <f>IF(AND(SUMIFS(WITF_P2!$R$22:$R$38,WITF_P2!$K$22:$K$38,Sheet3!P$2,WITF_P2!$P$22:$P$38,Sheet3!$C5)&lt;0.01,(SUMIFS(WITF_P2!$R$22:$R$38,WITF_P2!$K$22:$K$38,Sheet3!P$2,WITF_P2!$P$22:$P$38,Sheet3!$C5))&gt;0),0.01,ROUND(SUMIFS(WITF_P2!$R$22:$R$38,WITF_P2!$K$22:$K$38,Sheet3!P$2,WITF_P2!$P$22:$P$38,Sheet3!$C5),2))</f>
        <v>0</v>
      </c>
      <c r="Q5" s="60">
        <f>IF(AND(SUMIFS(WITF_P2!$R$22:$R$38,WITF_P2!$K$22:$K$38,Sheet3!Q$2,WITF_P2!$P$22:$P$38,Sheet3!$C5)&lt;0.01,(SUMIFS(WITF_P2!$R$22:$R$38,WITF_P2!$K$22:$K$38,Sheet3!Q$2,WITF_P2!$P$22:$P$38,Sheet3!$C5))&gt;0),0.01,ROUND(SUMIFS(WITF_P2!$R$22:$R$38,WITF_P2!$K$22:$K$38,Sheet3!Q$2,WITF_P2!$P$22:$P$38,Sheet3!$C5),2))</f>
        <v>0</v>
      </c>
      <c r="R5" s="60">
        <f>IF(AND(SUMIFS(WITF_P2!$R$22:$R$38,WITF_P2!$K$22:$K$38,Sheet3!R$2,WITF_P2!$P$22:$P$38,Sheet3!$C5)&lt;0.01,(SUMIFS(WITF_P2!$R$22:$R$38,WITF_P2!$K$22:$K$38,Sheet3!R$2,WITF_P2!$P$22:$P$38,Sheet3!$C5))&gt;0),0.01,ROUND(SUMIFS(WITF_P2!$R$22:$R$38,WITF_P2!$K$22:$K$38,Sheet3!R$2,WITF_P2!$P$22:$P$38,Sheet3!$C5),2))</f>
        <v>0</v>
      </c>
      <c r="S5" s="69">
        <f t="shared" si="0"/>
        <v>0</v>
      </c>
      <c r="T5" s="360"/>
    </row>
    <row r="6" spans="2:20" x14ac:dyDescent="0.25">
      <c r="B6" s="359"/>
      <c r="C6" s="66" t="s">
        <v>39</v>
      </c>
      <c r="D6" s="60">
        <f>IF(AND(SUMIFS(WITF_P2!$R$22:$R$38,WITF_P2!$K$22:$K$38,Sheet3!D$2,WITF_P2!$P$22:$P$38,Sheet3!$C6)&lt;0.01,(SUMIFS(WITF_P2!$R$22:$R$38,WITF_P2!$K$22:$K$38,Sheet3!D$2,WITF_P2!$P$22:$P$38,Sheet3!$C6))&gt;0),0.01,ROUND(SUMIFS(WITF_P2!$R$22:$R$38,WITF_P2!$K$22:$K$38,Sheet3!D$2,WITF_P2!$P$22:$P$38,Sheet3!$C6),2))</f>
        <v>0</v>
      </c>
      <c r="E6" s="60">
        <f>IF(AND(SUMIFS(WITF_P2!$R$22:$R$38,WITF_P2!$K$22:$K$38,Sheet3!E$2,WITF_P2!$P$22:$P$38,Sheet3!$C6)&lt;0.01,(SUMIFS(WITF_P2!$R$22:$R$38,WITF_P2!$K$22:$K$38,Sheet3!E$2,WITF_P2!$P$22:$P$38,Sheet3!$C6))&gt;0),0.01,ROUND(SUMIFS(WITF_P2!$R$22:$R$38,WITF_P2!$K$22:$K$38,Sheet3!E$2,WITF_P2!$P$22:$P$38,Sheet3!$C6),2))</f>
        <v>0</v>
      </c>
      <c r="F6" s="60">
        <f>IF(AND(SUMIFS(WITF_P2!$R$22:$R$38,WITF_P2!$K$22:$K$38,Sheet3!F$2,WITF_P2!$P$22:$P$38,Sheet3!$C6)&lt;0.01,(SUMIFS(WITF_P2!$R$22:$R$38,WITF_P2!$K$22:$K$38,Sheet3!F$2,WITF_P2!$P$22:$P$38,Sheet3!$C6))&gt;0),0.01,ROUND(SUMIFS(WITF_P2!$R$22:$R$38,WITF_P2!$K$22:$K$38,Sheet3!F$2,WITF_P2!$P$22:$P$38,Sheet3!$C6),2))</f>
        <v>0</v>
      </c>
      <c r="G6" s="60">
        <f>IF(AND(SUMIFS(WITF_P2!$R$22:$R$38,WITF_P2!$K$22:$K$38,Sheet3!G$2,WITF_P2!$P$22:$P$38,Sheet3!$C6)&lt;0.01,(SUMIFS(WITF_P2!$R$22:$R$38,WITF_P2!$K$22:$K$38,Sheet3!G$2,WITF_P2!$P$22:$P$38,Sheet3!$C6))&gt;0),0.01,ROUND(SUMIFS(WITF_P2!$R$22:$R$38,WITF_P2!$K$22:$K$38,Sheet3!G$2,WITF_P2!$P$22:$P$38,Sheet3!$C6),2))</f>
        <v>0</v>
      </c>
      <c r="H6" s="60">
        <f>IF(AND(SUMIFS(WITF_P2!$R$22:$R$38,WITF_P2!$K$22:$K$38,Sheet3!H$2,WITF_P2!$P$22:$P$38,Sheet3!$C6)&lt;0.01,(SUMIFS(WITF_P2!$R$22:$R$38,WITF_P2!$K$22:$K$38,Sheet3!H$2,WITF_P2!$P$22:$P$38,Sheet3!$C6))&gt;0),0.01,ROUND(SUMIFS(WITF_P2!$R$22:$R$38,WITF_P2!$K$22:$K$38,Sheet3!H$2,WITF_P2!$P$22:$P$38,Sheet3!$C6),2))</f>
        <v>0</v>
      </c>
      <c r="I6" s="60">
        <f>IF(AND(SUMIFS(WITF_P2!$R$22:$R$38,WITF_P2!$K$22:$K$38,Sheet3!I$2,WITF_P2!$P$22:$P$38,Sheet3!$C6)&lt;0.01,(SUMIFS(WITF_P2!$R$22:$R$38,WITF_P2!$K$22:$K$38,Sheet3!I$2,WITF_P2!$P$22:$P$38,Sheet3!$C6))&gt;0),0.01,ROUND(SUMIFS(WITF_P2!$R$22:$R$38,WITF_P2!$K$22:$K$38,Sheet3!I$2,WITF_P2!$P$22:$P$38,Sheet3!$C6),2))</f>
        <v>0</v>
      </c>
      <c r="J6" s="60">
        <f>IF(AND(SUMIFS(WITF_P2!$R$22:$R$38,WITF_P2!$K$22:$K$38,Sheet3!J$2,WITF_P2!$P$22:$P$38,Sheet3!$C6)&lt;0.01,(SUMIFS(WITF_P2!$R$22:$R$38,WITF_P2!$K$22:$K$38,Sheet3!J$2,WITF_P2!$P$22:$P$38,Sheet3!$C6))&gt;0),0.01,ROUND(SUMIFS(WITF_P2!$R$22:$R$38,WITF_P2!$K$22:$K$38,Sheet3!J$2,WITF_P2!$P$22:$P$38,Sheet3!$C6),2))</f>
        <v>0</v>
      </c>
      <c r="K6" s="60">
        <f>IF(AND(SUMIFS(WITF_P2!$R$22:$R$38,WITF_P2!$K$22:$K$38,Sheet3!K$2,WITF_P2!$P$22:$P$38,Sheet3!$C6)&lt;0.01,(SUMIFS(WITF_P2!$R$22:$R$38,WITF_P2!$K$22:$K$38,Sheet3!K$2,WITF_P2!$P$22:$P$38,Sheet3!$C6))&gt;0),0.01,ROUND(SUMIFS(WITF_P2!$R$22:$R$38,WITF_P2!$K$22:$K$38,Sheet3!K$2,WITF_P2!$P$22:$P$38,Sheet3!$C6),2))</f>
        <v>0</v>
      </c>
      <c r="L6" s="60">
        <f>IF(AND(SUMIFS(WITF_P2!$R$22:$R$38,WITF_P2!$K$22:$K$38,Sheet3!L$2,WITF_P2!$P$22:$P$38,Sheet3!$C6)&lt;0.01,(SUMIFS(WITF_P2!$R$22:$R$38,WITF_P2!$K$22:$K$38,Sheet3!L$2,WITF_P2!$P$22:$P$38,Sheet3!$C6))&gt;0),0.01,ROUND(SUMIFS(WITF_P2!$R$22:$R$38,WITF_P2!$K$22:$K$38,Sheet3!L$2,WITF_P2!$P$22:$P$38,Sheet3!$C6),2))</f>
        <v>0</v>
      </c>
      <c r="M6" s="60">
        <f>IF(AND(SUMIFS(WITF_P2!$R$22:$R$38,WITF_P2!$K$22:$K$38,Sheet3!M$2,WITF_P2!$P$22:$P$38,Sheet3!$C6)&lt;0.01,(SUMIFS(WITF_P2!$R$22:$R$38,WITF_P2!$K$22:$K$38,Sheet3!M$2,WITF_P2!$P$22:$P$38,Sheet3!$C6))&gt;0),0.01,ROUND(SUMIFS(WITF_P2!$R$22:$R$38,WITF_P2!$K$22:$K$38,Sheet3!M$2,WITF_P2!$P$22:$P$38,Sheet3!$C6),2))</f>
        <v>0</v>
      </c>
      <c r="N6" s="60">
        <f>IF(AND(SUMIFS(WITF_P2!$R$22:$R$38,WITF_P2!$K$22:$K$38,Sheet3!N$2,WITF_P2!$P$22:$P$38,Sheet3!$C6)&lt;0.01,(SUMIFS(WITF_P2!$R$22:$R$38,WITF_P2!$K$22:$K$38,Sheet3!N$2,WITF_P2!$P$22:$P$38,Sheet3!$C6))&gt;0),0.01,ROUND(SUMIFS(WITF_P2!$R$22:$R$38,WITF_P2!$K$22:$K$38,Sheet3!N$2,WITF_P2!$P$22:$P$38,Sheet3!$C6),2))</f>
        <v>0</v>
      </c>
      <c r="O6" s="60">
        <f>IF(AND(SUMIFS(WITF_P2!$R$22:$R$38,WITF_P2!$K$22:$K$38,Sheet3!O$2,WITF_P2!$P$22:$P$38,Sheet3!$C6)&lt;0.01,(SUMIFS(WITF_P2!$R$22:$R$38,WITF_P2!$K$22:$K$38,Sheet3!O$2,WITF_P2!$P$22:$P$38,Sheet3!$C6))&gt;0),0.01,ROUND(SUMIFS(WITF_P2!$R$22:$R$38,WITF_P2!$K$22:$K$38,Sheet3!O$2,WITF_P2!$P$22:$P$38,Sheet3!$C6),2))</f>
        <v>0</v>
      </c>
      <c r="P6" s="60">
        <f>IF(AND(SUMIFS(WITF_P2!$R$22:$R$38,WITF_P2!$K$22:$K$38,Sheet3!P$2,WITF_P2!$P$22:$P$38,Sheet3!$C6)&lt;0.01,(SUMIFS(WITF_P2!$R$22:$R$38,WITF_P2!$K$22:$K$38,Sheet3!P$2,WITF_P2!$P$22:$P$38,Sheet3!$C6))&gt;0),0.01,ROUND(SUMIFS(WITF_P2!$R$22:$R$38,WITF_P2!$K$22:$K$38,Sheet3!P$2,WITF_P2!$P$22:$P$38,Sheet3!$C6),2))</f>
        <v>0</v>
      </c>
      <c r="Q6" s="60">
        <f>IF(AND(SUMIFS(WITF_P2!$R$22:$R$38,WITF_P2!$K$22:$K$38,Sheet3!Q$2,WITF_P2!$P$22:$P$38,Sheet3!$C6)&lt;0.01,(SUMIFS(WITF_P2!$R$22:$R$38,WITF_P2!$K$22:$K$38,Sheet3!Q$2,WITF_P2!$P$22:$P$38,Sheet3!$C6))&gt;0),0.01,ROUND(SUMIFS(WITF_P2!$R$22:$R$38,WITF_P2!$K$22:$K$38,Sheet3!Q$2,WITF_P2!$P$22:$P$38,Sheet3!$C6),2))</f>
        <v>0</v>
      </c>
      <c r="R6" s="60">
        <f>IF(AND(SUMIFS(WITF_P2!$R$22:$R$38,WITF_P2!$K$22:$K$38,Sheet3!R$2,WITF_P2!$P$22:$P$38,Sheet3!$C6)&lt;0.01,(SUMIFS(WITF_P2!$R$22:$R$38,WITF_P2!$K$22:$K$38,Sheet3!R$2,WITF_P2!$P$22:$P$38,Sheet3!$C6))&gt;0),0.01,ROUND(SUMIFS(WITF_P2!$R$22:$R$38,WITF_P2!$K$22:$K$38,Sheet3!R$2,WITF_P2!$P$22:$P$38,Sheet3!$C6),2))</f>
        <v>0</v>
      </c>
      <c r="S6" s="69">
        <f t="shared" si="0"/>
        <v>0</v>
      </c>
      <c r="T6" s="360"/>
    </row>
    <row r="7" spans="2:20" x14ac:dyDescent="0.25">
      <c r="B7" s="359"/>
      <c r="C7" s="66" t="s">
        <v>40</v>
      </c>
      <c r="D7" s="60">
        <f>IF(AND(SUMIFS(WITF_P2!$R$22:$R$38,WITF_P2!$K$22:$K$38,Sheet3!D$2,WITF_P2!$P$22:$P$38,Sheet3!$C7)&lt;0.01,(SUMIFS(WITF_P2!$R$22:$R$38,WITF_P2!$K$22:$K$38,Sheet3!D$2,WITF_P2!$P$22:$P$38,Sheet3!$C7))&gt;0),0.01,ROUND(SUMIFS(WITF_P2!$R$22:$R$38,WITF_P2!$K$22:$K$38,Sheet3!D$2,WITF_P2!$P$22:$P$38,Sheet3!$C7),2))</f>
        <v>0</v>
      </c>
      <c r="E7" s="60">
        <f>IF(AND(SUMIFS(WITF_P2!$R$22:$R$38,WITF_P2!$K$22:$K$38,Sheet3!E$2,WITF_P2!$P$22:$P$38,Sheet3!$C7)&lt;0.01,(SUMIFS(WITF_P2!$R$22:$R$38,WITF_P2!$K$22:$K$38,Sheet3!E$2,WITF_P2!$P$22:$P$38,Sheet3!$C7))&gt;0),0.01,ROUND(SUMIFS(WITF_P2!$R$22:$R$38,WITF_P2!$K$22:$K$38,Sheet3!E$2,WITF_P2!$P$22:$P$38,Sheet3!$C7),2))</f>
        <v>0</v>
      </c>
      <c r="F7" s="60">
        <f>IF(AND(SUMIFS(WITF_P2!$R$22:$R$38,WITF_P2!$K$22:$K$38,Sheet3!F$2,WITF_P2!$P$22:$P$38,Sheet3!$C7)&lt;0.01,(SUMIFS(WITF_P2!$R$22:$R$38,WITF_P2!$K$22:$K$38,Sheet3!F$2,WITF_P2!$P$22:$P$38,Sheet3!$C7))&gt;0),0.01,ROUND(SUMIFS(WITF_P2!$R$22:$R$38,WITF_P2!$K$22:$K$38,Sheet3!F$2,WITF_P2!$P$22:$P$38,Sheet3!$C7),2))</f>
        <v>0</v>
      </c>
      <c r="G7" s="60">
        <f>IF(AND(SUMIFS(WITF_P2!$R$22:$R$38,WITF_P2!$K$22:$K$38,Sheet3!G$2,WITF_P2!$P$22:$P$38,Sheet3!$C7)&lt;0.01,(SUMIFS(WITF_P2!$R$22:$R$38,WITF_P2!$K$22:$K$38,Sheet3!G$2,WITF_P2!$P$22:$P$38,Sheet3!$C7))&gt;0),0.01,ROUND(SUMIFS(WITF_P2!$R$22:$R$38,WITF_P2!$K$22:$K$38,Sheet3!G$2,WITF_P2!$P$22:$P$38,Sheet3!$C7),2))</f>
        <v>0</v>
      </c>
      <c r="H7" s="60">
        <f>IF(AND(SUMIFS(WITF_P2!$R$22:$R$38,WITF_P2!$K$22:$K$38,Sheet3!H$2,WITF_P2!$P$22:$P$38,Sheet3!$C7)&lt;0.01,(SUMIFS(WITF_P2!$R$22:$R$38,WITF_P2!$K$22:$K$38,Sheet3!H$2,WITF_P2!$P$22:$P$38,Sheet3!$C7))&gt;0),0.01,ROUND(SUMIFS(WITF_P2!$R$22:$R$38,WITF_P2!$K$22:$K$38,Sheet3!H$2,WITF_P2!$P$22:$P$38,Sheet3!$C7),2))</f>
        <v>0</v>
      </c>
      <c r="I7" s="60">
        <f>IF(AND(SUMIFS(WITF_P2!$R$22:$R$38,WITF_P2!$K$22:$K$38,Sheet3!I$2,WITF_P2!$P$22:$P$38,Sheet3!$C7)&lt;0.01,(SUMIFS(WITF_P2!$R$22:$R$38,WITF_P2!$K$22:$K$38,Sheet3!I$2,WITF_P2!$P$22:$P$38,Sheet3!$C7))&gt;0),0.01,ROUND(SUMIFS(WITF_P2!$R$22:$R$38,WITF_P2!$K$22:$K$38,Sheet3!I$2,WITF_P2!$P$22:$P$38,Sheet3!$C7),2))</f>
        <v>0</v>
      </c>
      <c r="J7" s="60">
        <f>IF(AND(SUMIFS(WITF_P2!$R$22:$R$38,WITF_P2!$K$22:$K$38,Sheet3!J$2,WITF_P2!$P$22:$P$38,Sheet3!$C7)&lt;0.01,(SUMIFS(WITF_P2!$R$22:$R$38,WITF_P2!$K$22:$K$38,Sheet3!J$2,WITF_P2!$P$22:$P$38,Sheet3!$C7))&gt;0),0.01,ROUND(SUMIFS(WITF_P2!$R$22:$R$38,WITF_P2!$K$22:$K$38,Sheet3!J$2,WITF_P2!$P$22:$P$38,Sheet3!$C7),2))</f>
        <v>0</v>
      </c>
      <c r="K7" s="60">
        <f>IF(AND(SUMIFS(WITF_P2!$R$22:$R$38,WITF_P2!$K$22:$K$38,Sheet3!K$2,WITF_P2!$P$22:$P$38,Sheet3!$C7)&lt;0.01,(SUMIFS(WITF_P2!$R$22:$R$38,WITF_P2!$K$22:$K$38,Sheet3!K$2,WITF_P2!$P$22:$P$38,Sheet3!$C7))&gt;0),0.01,ROUND(SUMIFS(WITF_P2!$R$22:$R$38,WITF_P2!$K$22:$K$38,Sheet3!K$2,WITF_P2!$P$22:$P$38,Sheet3!$C7),2))</f>
        <v>0</v>
      </c>
      <c r="L7" s="60">
        <f>IF(AND(SUMIFS(WITF_P2!$R$22:$R$38,WITF_P2!$K$22:$K$38,Sheet3!L$2,WITF_P2!$P$22:$P$38,Sheet3!$C7)&lt;0.01,(SUMIFS(WITF_P2!$R$22:$R$38,WITF_P2!$K$22:$K$38,Sheet3!L$2,WITF_P2!$P$22:$P$38,Sheet3!$C7))&gt;0),0.01,ROUND(SUMIFS(WITF_P2!$R$22:$R$38,WITF_P2!$K$22:$K$38,Sheet3!L$2,WITF_P2!$P$22:$P$38,Sheet3!$C7),2))</f>
        <v>0</v>
      </c>
      <c r="M7" s="60">
        <f>IF(AND(SUMIFS(WITF_P2!$R$22:$R$38,WITF_P2!$K$22:$K$38,Sheet3!M$2,WITF_P2!$P$22:$P$38,Sheet3!$C7)&lt;0.01,(SUMIFS(WITF_P2!$R$22:$R$38,WITF_P2!$K$22:$K$38,Sheet3!M$2,WITF_P2!$P$22:$P$38,Sheet3!$C7))&gt;0),0.01,ROUND(SUMIFS(WITF_P2!$R$22:$R$38,WITF_P2!$K$22:$K$38,Sheet3!M$2,WITF_P2!$P$22:$P$38,Sheet3!$C7),2))</f>
        <v>0</v>
      </c>
      <c r="N7" s="60">
        <f>IF(AND(SUMIFS(WITF_P2!$R$22:$R$38,WITF_P2!$K$22:$K$38,Sheet3!N$2,WITF_P2!$P$22:$P$38,Sheet3!$C7)&lt;0.01,(SUMIFS(WITF_P2!$R$22:$R$38,WITF_P2!$K$22:$K$38,Sheet3!N$2,WITF_P2!$P$22:$P$38,Sheet3!$C7))&gt;0),0.01,ROUND(SUMIFS(WITF_P2!$R$22:$R$38,WITF_P2!$K$22:$K$38,Sheet3!N$2,WITF_P2!$P$22:$P$38,Sheet3!$C7),2))</f>
        <v>0</v>
      </c>
      <c r="O7" s="60">
        <f>IF(AND(SUMIFS(WITF_P2!$R$22:$R$38,WITF_P2!$K$22:$K$38,Sheet3!O$2,WITF_P2!$P$22:$P$38,Sheet3!$C7)&lt;0.01,(SUMIFS(WITF_P2!$R$22:$R$38,WITF_P2!$K$22:$K$38,Sheet3!O$2,WITF_P2!$P$22:$P$38,Sheet3!$C7))&gt;0),0.01,ROUND(SUMIFS(WITF_P2!$R$22:$R$38,WITF_P2!$K$22:$K$38,Sheet3!O$2,WITF_P2!$P$22:$P$38,Sheet3!$C7),2))</f>
        <v>0</v>
      </c>
      <c r="P7" s="60">
        <f>IF(AND(SUMIFS(WITF_P2!$R$22:$R$38,WITF_P2!$K$22:$K$38,Sheet3!P$2,WITF_P2!$P$22:$P$38,Sheet3!$C7)&lt;0.01,(SUMIFS(WITF_P2!$R$22:$R$38,WITF_P2!$K$22:$K$38,Sheet3!P$2,WITF_P2!$P$22:$P$38,Sheet3!$C7))&gt;0),0.01,ROUND(SUMIFS(WITF_P2!$R$22:$R$38,WITF_P2!$K$22:$K$38,Sheet3!P$2,WITF_P2!$P$22:$P$38,Sheet3!$C7),2))</f>
        <v>0</v>
      </c>
      <c r="Q7" s="60">
        <f>IF(AND(SUMIFS(WITF_P2!$R$22:$R$38,WITF_P2!$K$22:$K$38,Sheet3!Q$2,WITF_P2!$P$22:$P$38,Sheet3!$C7)&lt;0.01,(SUMIFS(WITF_P2!$R$22:$R$38,WITF_P2!$K$22:$K$38,Sheet3!Q$2,WITF_P2!$P$22:$P$38,Sheet3!$C7))&gt;0),0.01,ROUND(SUMIFS(WITF_P2!$R$22:$R$38,WITF_P2!$K$22:$K$38,Sheet3!Q$2,WITF_P2!$P$22:$P$38,Sheet3!$C7),2))</f>
        <v>0</v>
      </c>
      <c r="R7" s="60">
        <f>IF(AND(SUMIFS(WITF_P2!$R$22:$R$38,WITF_P2!$K$22:$K$38,Sheet3!R$2,WITF_P2!$P$22:$P$38,Sheet3!$C7)&lt;0.01,(SUMIFS(WITF_P2!$R$22:$R$38,WITF_P2!$K$22:$K$38,Sheet3!R$2,WITF_P2!$P$22:$P$38,Sheet3!$C7))&gt;0),0.01,ROUND(SUMIFS(WITF_P2!$R$22:$R$38,WITF_P2!$K$22:$K$38,Sheet3!R$2,WITF_P2!$P$22:$P$38,Sheet3!$C7),2))</f>
        <v>0</v>
      </c>
      <c r="S7" s="69">
        <f t="shared" si="0"/>
        <v>0</v>
      </c>
      <c r="T7" s="360"/>
    </row>
    <row r="8" spans="2:20" x14ac:dyDescent="0.25">
      <c r="B8" s="359"/>
      <c r="C8" s="66" t="s">
        <v>41</v>
      </c>
      <c r="D8" s="60">
        <f>IF(AND(SUMIFS(WITF_P2!$R$22:$R$38,WITF_P2!$K$22:$K$38,Sheet3!D$2,WITF_P2!$P$22:$P$38,Sheet3!$C8)&lt;0.01,(SUMIFS(WITF_P2!$R$22:$R$38,WITF_P2!$K$22:$K$38,Sheet3!D$2,WITF_P2!$P$22:$P$38,Sheet3!$C8))&gt;0),0.01,ROUND(SUMIFS(WITF_P2!$R$22:$R$38,WITF_P2!$K$22:$K$38,Sheet3!D$2,WITF_P2!$P$22:$P$38,Sheet3!$C8),2))</f>
        <v>0</v>
      </c>
      <c r="E8" s="60">
        <f>IF(AND(SUMIFS(WITF_P2!$R$22:$R$38,WITF_P2!$K$22:$K$38,Sheet3!E$2,WITF_P2!$P$22:$P$38,Sheet3!$C8)&lt;0.01,(SUMIFS(WITF_P2!$R$22:$R$38,WITF_P2!$K$22:$K$38,Sheet3!E$2,WITF_P2!$P$22:$P$38,Sheet3!$C8))&gt;0),0.01,ROUND(SUMIFS(WITF_P2!$R$22:$R$38,WITF_P2!$K$22:$K$38,Sheet3!E$2,WITF_P2!$P$22:$P$38,Sheet3!$C8),2))</f>
        <v>0</v>
      </c>
      <c r="F8" s="60">
        <f>IF(AND(SUMIFS(WITF_P2!$R$22:$R$38,WITF_P2!$K$22:$K$38,Sheet3!F$2,WITF_P2!$P$22:$P$38,Sheet3!$C8)&lt;0.01,(SUMIFS(WITF_P2!$R$22:$R$38,WITF_P2!$K$22:$K$38,Sheet3!F$2,WITF_P2!$P$22:$P$38,Sheet3!$C8))&gt;0),0.01,ROUND(SUMIFS(WITF_P2!$R$22:$R$38,WITF_P2!$K$22:$K$38,Sheet3!F$2,WITF_P2!$P$22:$P$38,Sheet3!$C8),2))</f>
        <v>0</v>
      </c>
      <c r="G8" s="60">
        <f>IF(AND(SUMIFS(WITF_P2!$R$22:$R$38,WITF_P2!$K$22:$K$38,Sheet3!G$2,WITF_P2!$P$22:$P$38,Sheet3!$C8)&lt;0.01,(SUMIFS(WITF_P2!$R$22:$R$38,WITF_P2!$K$22:$K$38,Sheet3!G$2,WITF_P2!$P$22:$P$38,Sheet3!$C8))&gt;0),0.01,ROUND(SUMIFS(WITF_P2!$R$22:$R$38,WITF_P2!$K$22:$K$38,Sheet3!G$2,WITF_P2!$P$22:$P$38,Sheet3!$C8),2))</f>
        <v>0</v>
      </c>
      <c r="H8" s="60">
        <f>IF(AND(SUMIFS(WITF_P2!$R$22:$R$38,WITF_P2!$K$22:$K$38,Sheet3!H$2,WITF_P2!$P$22:$P$38,Sheet3!$C8)&lt;0.01,(SUMIFS(WITF_P2!$R$22:$R$38,WITF_P2!$K$22:$K$38,Sheet3!H$2,WITF_P2!$P$22:$P$38,Sheet3!$C8))&gt;0),0.01,ROUND(SUMIFS(WITF_P2!$R$22:$R$38,WITF_P2!$K$22:$K$38,Sheet3!H$2,WITF_P2!$P$22:$P$38,Sheet3!$C8),2))</f>
        <v>0</v>
      </c>
      <c r="I8" s="60">
        <f>IF(AND(SUMIFS(WITF_P2!$R$22:$R$38,WITF_P2!$K$22:$K$38,Sheet3!I$2,WITF_P2!$P$22:$P$38,Sheet3!$C8)&lt;0.01,(SUMIFS(WITF_P2!$R$22:$R$38,WITF_P2!$K$22:$K$38,Sheet3!I$2,WITF_P2!$P$22:$P$38,Sheet3!$C8))&gt;0),0.01,ROUND(SUMIFS(WITF_P2!$R$22:$R$38,WITF_P2!$K$22:$K$38,Sheet3!I$2,WITF_P2!$P$22:$P$38,Sheet3!$C8),2))</f>
        <v>0</v>
      </c>
      <c r="J8" s="60">
        <f>IF(AND(SUMIFS(WITF_P2!$R$22:$R$38,WITF_P2!$K$22:$K$38,Sheet3!J$2,WITF_P2!$P$22:$P$38,Sheet3!$C8)&lt;0.01,(SUMIFS(WITF_P2!$R$22:$R$38,WITF_P2!$K$22:$K$38,Sheet3!J$2,WITF_P2!$P$22:$P$38,Sheet3!$C8))&gt;0),0.01,ROUND(SUMIFS(WITF_P2!$R$22:$R$38,WITF_P2!$K$22:$K$38,Sheet3!J$2,WITF_P2!$P$22:$P$38,Sheet3!$C8),2))</f>
        <v>0</v>
      </c>
      <c r="K8" s="60">
        <f>IF(AND(SUMIFS(WITF_P2!$R$22:$R$38,WITF_P2!$K$22:$K$38,Sheet3!K$2,WITF_P2!$P$22:$P$38,Sheet3!$C8)&lt;0.01,(SUMIFS(WITF_P2!$R$22:$R$38,WITF_P2!$K$22:$K$38,Sheet3!K$2,WITF_P2!$P$22:$P$38,Sheet3!$C8))&gt;0),0.01,ROUND(SUMIFS(WITF_P2!$R$22:$R$38,WITF_P2!$K$22:$K$38,Sheet3!K$2,WITF_P2!$P$22:$P$38,Sheet3!$C8),2))</f>
        <v>0</v>
      </c>
      <c r="L8" s="60">
        <f>IF(AND(SUMIFS(WITF_P2!$R$22:$R$38,WITF_P2!$K$22:$K$38,Sheet3!L$2,WITF_P2!$P$22:$P$38,Sheet3!$C8)&lt;0.01,(SUMIFS(WITF_P2!$R$22:$R$38,WITF_P2!$K$22:$K$38,Sheet3!L$2,WITF_P2!$P$22:$P$38,Sheet3!$C8))&gt;0),0.01,ROUND(SUMIFS(WITF_P2!$R$22:$R$38,WITF_P2!$K$22:$K$38,Sheet3!L$2,WITF_P2!$P$22:$P$38,Sheet3!$C8),2))</f>
        <v>0</v>
      </c>
      <c r="M8" s="60">
        <f>IF(AND(SUMIFS(WITF_P2!$R$22:$R$38,WITF_P2!$K$22:$K$38,Sheet3!M$2,WITF_P2!$P$22:$P$38,Sheet3!$C8)&lt;0.01,(SUMIFS(WITF_P2!$R$22:$R$38,WITF_P2!$K$22:$K$38,Sheet3!M$2,WITF_P2!$P$22:$P$38,Sheet3!$C8))&gt;0),0.01,ROUND(SUMIFS(WITF_P2!$R$22:$R$38,WITF_P2!$K$22:$K$38,Sheet3!M$2,WITF_P2!$P$22:$P$38,Sheet3!$C8),2))</f>
        <v>0</v>
      </c>
      <c r="N8" s="60">
        <f>IF(AND(SUMIFS(WITF_P2!$R$22:$R$38,WITF_P2!$K$22:$K$38,Sheet3!N$2,WITF_P2!$P$22:$P$38,Sheet3!$C8)&lt;0.01,(SUMIFS(WITF_P2!$R$22:$R$38,WITF_P2!$K$22:$K$38,Sheet3!N$2,WITF_P2!$P$22:$P$38,Sheet3!$C8))&gt;0),0.01,ROUND(SUMIFS(WITF_P2!$R$22:$R$38,WITF_P2!$K$22:$K$38,Sheet3!N$2,WITF_P2!$P$22:$P$38,Sheet3!$C8),2))</f>
        <v>0</v>
      </c>
      <c r="O8" s="60">
        <f>IF(AND(SUMIFS(WITF_P2!$R$22:$R$38,WITF_P2!$K$22:$K$38,Sheet3!O$2,WITF_P2!$P$22:$P$38,Sheet3!$C8)&lt;0.01,(SUMIFS(WITF_P2!$R$22:$R$38,WITF_P2!$K$22:$K$38,Sheet3!O$2,WITF_P2!$P$22:$P$38,Sheet3!$C8))&gt;0),0.01,ROUND(SUMIFS(WITF_P2!$R$22:$R$38,WITF_P2!$K$22:$K$38,Sheet3!O$2,WITF_P2!$P$22:$P$38,Sheet3!$C8),2))</f>
        <v>0</v>
      </c>
      <c r="P8" s="60">
        <f>IF(AND(SUMIFS(WITF_P2!$R$22:$R$38,WITF_P2!$K$22:$K$38,Sheet3!P$2,WITF_P2!$P$22:$P$38,Sheet3!$C8)&lt;0.01,(SUMIFS(WITF_P2!$R$22:$R$38,WITF_P2!$K$22:$K$38,Sheet3!P$2,WITF_P2!$P$22:$P$38,Sheet3!$C8))&gt;0),0.01,ROUND(SUMIFS(WITF_P2!$R$22:$R$38,WITF_P2!$K$22:$K$38,Sheet3!P$2,WITF_P2!$P$22:$P$38,Sheet3!$C8),2))</f>
        <v>0</v>
      </c>
      <c r="Q8" s="60">
        <f>IF(AND(SUMIFS(WITF_P2!$R$22:$R$38,WITF_P2!$K$22:$K$38,Sheet3!Q$2,WITF_P2!$P$22:$P$38,Sheet3!$C8)&lt;0.01,(SUMIFS(WITF_P2!$R$22:$R$38,WITF_P2!$K$22:$K$38,Sheet3!Q$2,WITF_P2!$P$22:$P$38,Sheet3!$C8))&gt;0),0.01,ROUND(SUMIFS(WITF_P2!$R$22:$R$38,WITF_P2!$K$22:$K$38,Sheet3!Q$2,WITF_P2!$P$22:$P$38,Sheet3!$C8),2))</f>
        <v>0</v>
      </c>
      <c r="R8" s="60">
        <f>IF(AND(SUMIFS(WITF_P2!$R$22:$R$38,WITF_P2!$K$22:$K$38,Sheet3!R$2,WITF_P2!$P$22:$P$38,Sheet3!$C8)&lt;0.01,(SUMIFS(WITF_P2!$R$22:$R$38,WITF_P2!$K$22:$K$38,Sheet3!R$2,WITF_P2!$P$22:$P$38,Sheet3!$C8))&gt;0),0.01,ROUND(SUMIFS(WITF_P2!$R$22:$R$38,WITF_P2!$K$22:$K$38,Sheet3!R$2,WITF_P2!$P$22:$P$38,Sheet3!$C8),2))</f>
        <v>0</v>
      </c>
      <c r="S8" s="69">
        <f t="shared" si="0"/>
        <v>0</v>
      </c>
      <c r="T8" s="360"/>
    </row>
    <row r="9" spans="2:20" x14ac:dyDescent="0.25">
      <c r="B9" s="359"/>
      <c r="C9" s="67" t="s">
        <v>42</v>
      </c>
      <c r="D9" s="60">
        <f>IF(AND(SUMIFS(WITF_P2!$R$22:$R$38,WITF_P2!$K$22:$K$38,Sheet3!D$2,WITF_P2!$P$22:$P$38,Sheet3!$C9)&lt;0.01,(SUMIFS(WITF_P2!$R$22:$R$38,WITF_P2!$K$22:$K$38,Sheet3!D$2,WITF_P2!$P$22:$P$38,Sheet3!$C9))&gt;0),0.01,ROUND(SUMIFS(WITF_P2!$R$22:$R$38,WITF_P2!$K$22:$K$38,Sheet3!D$2,WITF_P2!$P$22:$P$38,Sheet3!$C9),2))</f>
        <v>0</v>
      </c>
      <c r="E9" s="60">
        <f>IF(AND(SUMIFS(WITF_P2!$R$22:$R$38,WITF_P2!$K$22:$K$38,Sheet3!E$2,WITF_P2!$P$22:$P$38,Sheet3!$C9)&lt;0.01,(SUMIFS(WITF_P2!$R$22:$R$38,WITF_P2!$K$22:$K$38,Sheet3!E$2,WITF_P2!$P$22:$P$38,Sheet3!$C9))&gt;0),0.01,ROUND(SUMIFS(WITF_P2!$R$22:$R$38,WITF_P2!$K$22:$K$38,Sheet3!E$2,WITF_P2!$P$22:$P$38,Sheet3!$C9),2))</f>
        <v>0</v>
      </c>
      <c r="F9" s="60">
        <f>IF(AND(SUMIFS(WITF_P2!$R$22:$R$38,WITF_P2!$K$22:$K$38,Sheet3!F$2,WITF_P2!$P$22:$P$38,Sheet3!$C9)&lt;0.01,(SUMIFS(WITF_P2!$R$22:$R$38,WITF_P2!$K$22:$K$38,Sheet3!F$2,WITF_P2!$P$22:$P$38,Sheet3!$C9))&gt;0),0.01,ROUND(SUMIFS(WITF_P2!$R$22:$R$38,WITF_P2!$K$22:$K$38,Sheet3!F$2,WITF_P2!$P$22:$P$38,Sheet3!$C9),2))</f>
        <v>0</v>
      </c>
      <c r="G9" s="60">
        <f>IF(AND(SUMIFS(WITF_P2!$R$22:$R$38,WITF_P2!$K$22:$K$38,Sheet3!G$2,WITF_P2!$P$22:$P$38,Sheet3!$C9)&lt;0.01,(SUMIFS(WITF_P2!$R$22:$R$38,WITF_P2!$K$22:$K$38,Sheet3!G$2,WITF_P2!$P$22:$P$38,Sheet3!$C9))&gt;0),0.01,ROUND(SUMIFS(WITF_P2!$R$22:$R$38,WITF_P2!$K$22:$K$38,Sheet3!G$2,WITF_P2!$P$22:$P$38,Sheet3!$C9),2))</f>
        <v>0</v>
      </c>
      <c r="H9" s="60">
        <f>IF(AND(SUMIFS(WITF_P2!$R$22:$R$38,WITF_P2!$K$22:$K$38,Sheet3!H$2,WITF_P2!$P$22:$P$38,Sheet3!$C9)&lt;0.01,(SUMIFS(WITF_P2!$R$22:$R$38,WITF_P2!$K$22:$K$38,Sheet3!H$2,WITF_P2!$P$22:$P$38,Sheet3!$C9))&gt;0),0.01,ROUND(SUMIFS(WITF_P2!$R$22:$R$38,WITF_P2!$K$22:$K$38,Sheet3!H$2,WITF_P2!$P$22:$P$38,Sheet3!$C9),2))</f>
        <v>0</v>
      </c>
      <c r="I9" s="60">
        <f>IF(AND(SUMIFS(WITF_P2!$R$22:$R$38,WITF_P2!$K$22:$K$38,Sheet3!I$2,WITF_P2!$P$22:$P$38,Sheet3!$C9)&lt;0.01,(SUMIFS(WITF_P2!$R$22:$R$38,WITF_P2!$K$22:$K$38,Sheet3!I$2,WITF_P2!$P$22:$P$38,Sheet3!$C9))&gt;0),0.01,ROUND(SUMIFS(WITF_P2!$R$22:$R$38,WITF_P2!$K$22:$K$38,Sheet3!I$2,WITF_P2!$P$22:$P$38,Sheet3!$C9),2))</f>
        <v>0</v>
      </c>
      <c r="J9" s="60">
        <f>IF(AND(SUMIFS(WITF_P2!$R$22:$R$38,WITF_P2!$K$22:$K$38,Sheet3!J$2,WITF_P2!$P$22:$P$38,Sheet3!$C9)&lt;0.01,(SUMIFS(WITF_P2!$R$22:$R$38,WITF_P2!$K$22:$K$38,Sheet3!J$2,WITF_P2!$P$22:$P$38,Sheet3!$C9))&gt;0),0.01,ROUND(SUMIFS(WITF_P2!$R$22:$R$38,WITF_P2!$K$22:$K$38,Sheet3!J$2,WITF_P2!$P$22:$P$38,Sheet3!$C9),2))</f>
        <v>0</v>
      </c>
      <c r="K9" s="60">
        <f>IF(AND(SUMIFS(WITF_P2!$R$22:$R$38,WITF_P2!$K$22:$K$38,Sheet3!K$2,WITF_P2!$P$22:$P$38,Sheet3!$C9)&lt;0.01,(SUMIFS(WITF_P2!$R$22:$R$38,WITF_P2!$K$22:$K$38,Sheet3!K$2,WITF_P2!$P$22:$P$38,Sheet3!$C9))&gt;0),0.01,ROUND(SUMIFS(WITF_P2!$R$22:$R$38,WITF_P2!$K$22:$K$38,Sheet3!K$2,WITF_P2!$P$22:$P$38,Sheet3!$C9),2))</f>
        <v>0</v>
      </c>
      <c r="L9" s="60">
        <f>IF(AND(SUMIFS(WITF_P2!$R$22:$R$38,WITF_P2!$K$22:$K$38,Sheet3!L$2,WITF_P2!$P$22:$P$38,Sheet3!$C9)&lt;0.01,(SUMIFS(WITF_P2!$R$22:$R$38,WITF_P2!$K$22:$K$38,Sheet3!L$2,WITF_P2!$P$22:$P$38,Sheet3!$C9))&gt;0),0.01,ROUND(SUMIFS(WITF_P2!$R$22:$R$38,WITF_P2!$K$22:$K$38,Sheet3!L$2,WITF_P2!$P$22:$P$38,Sheet3!$C9),2))</f>
        <v>0</v>
      </c>
      <c r="M9" s="60">
        <f>IF(AND(SUMIFS(WITF_P2!$R$22:$R$38,WITF_P2!$K$22:$K$38,Sheet3!M$2,WITF_P2!$P$22:$P$38,Sheet3!$C9)&lt;0.01,(SUMIFS(WITF_P2!$R$22:$R$38,WITF_P2!$K$22:$K$38,Sheet3!M$2,WITF_P2!$P$22:$P$38,Sheet3!$C9))&gt;0),0.01,ROUND(SUMIFS(WITF_P2!$R$22:$R$38,WITF_P2!$K$22:$K$38,Sheet3!M$2,WITF_P2!$P$22:$P$38,Sheet3!$C9),2))</f>
        <v>0</v>
      </c>
      <c r="N9" s="60">
        <f>IF(AND(SUMIFS(WITF_P2!$R$22:$R$38,WITF_P2!$K$22:$K$38,Sheet3!N$2,WITF_P2!$P$22:$P$38,Sheet3!$C9)&lt;0.01,(SUMIFS(WITF_P2!$R$22:$R$38,WITF_P2!$K$22:$K$38,Sheet3!N$2,WITF_P2!$P$22:$P$38,Sheet3!$C9))&gt;0),0.01,ROUND(SUMIFS(WITF_P2!$R$22:$R$38,WITF_P2!$K$22:$K$38,Sheet3!N$2,WITF_P2!$P$22:$P$38,Sheet3!$C9),2))</f>
        <v>0</v>
      </c>
      <c r="O9" s="60">
        <f>IF(AND(SUMIFS(WITF_P2!$R$22:$R$38,WITF_P2!$K$22:$K$38,Sheet3!O$2,WITF_P2!$P$22:$P$38,Sheet3!$C9)&lt;0.01,(SUMIFS(WITF_P2!$R$22:$R$38,WITF_P2!$K$22:$K$38,Sheet3!O$2,WITF_P2!$P$22:$P$38,Sheet3!$C9))&gt;0),0.01,ROUND(SUMIFS(WITF_P2!$R$22:$R$38,WITF_P2!$K$22:$K$38,Sheet3!O$2,WITF_P2!$P$22:$P$38,Sheet3!$C9),2))</f>
        <v>0</v>
      </c>
      <c r="P9" s="60">
        <f>IF(AND(SUMIFS(WITF_P2!$R$22:$R$38,WITF_P2!$K$22:$K$38,Sheet3!P$2,WITF_P2!$P$22:$P$38,Sheet3!$C9)&lt;0.01,(SUMIFS(WITF_P2!$R$22:$R$38,WITF_P2!$K$22:$K$38,Sheet3!P$2,WITF_P2!$P$22:$P$38,Sheet3!$C9))&gt;0),0.01,ROUND(SUMIFS(WITF_P2!$R$22:$R$38,WITF_P2!$K$22:$K$38,Sheet3!P$2,WITF_P2!$P$22:$P$38,Sheet3!$C9),2))</f>
        <v>0</v>
      </c>
      <c r="Q9" s="60">
        <f>IF(AND(SUMIFS(WITF_P2!$R$22:$R$38,WITF_P2!$K$22:$K$38,Sheet3!Q$2,WITF_P2!$P$22:$P$38,Sheet3!$C9)&lt;0.01,(SUMIFS(WITF_P2!$R$22:$R$38,WITF_P2!$K$22:$K$38,Sheet3!Q$2,WITF_P2!$P$22:$P$38,Sheet3!$C9))&gt;0),0.01,ROUND(SUMIFS(WITF_P2!$R$22:$R$38,WITF_P2!$K$22:$K$38,Sheet3!Q$2,WITF_P2!$P$22:$P$38,Sheet3!$C9),2))</f>
        <v>0</v>
      </c>
      <c r="R9" s="60">
        <f>IF(AND(SUMIFS(WITF_P2!$R$22:$R$38,WITF_P2!$K$22:$K$38,Sheet3!R$2,WITF_P2!$P$22:$P$38,Sheet3!$C9)&lt;0.01,(SUMIFS(WITF_P2!$R$22:$R$38,WITF_P2!$K$22:$K$38,Sheet3!R$2,WITF_P2!$P$22:$P$38,Sheet3!$C9))&gt;0),0.01,ROUND(SUMIFS(WITF_P2!$R$22:$R$38,WITF_P2!$K$22:$K$38,Sheet3!R$2,WITF_P2!$P$22:$P$38,Sheet3!$C9),2))</f>
        <v>0</v>
      </c>
      <c r="S9" s="69">
        <f t="shared" si="0"/>
        <v>0</v>
      </c>
      <c r="T9" s="360"/>
    </row>
    <row r="10" spans="2:20" x14ac:dyDescent="0.25">
      <c r="B10" s="359"/>
      <c r="C10" s="61" t="s">
        <v>45</v>
      </c>
      <c r="D10" s="60">
        <f>IF(AND(SUMIFS(WITF_P2!$R$22:$R$38,WITF_P2!$K$22:$K$38,Sheet3!D$2,WITF_P2!$P$22:$P$38,Sheet3!$C10)&lt;0.01,(SUMIFS(WITF_P2!$R$22:$R$38,WITF_P2!$K$22:$K$38,Sheet3!D$2,WITF_P2!$P$22:$P$38,Sheet3!$C10))&gt;0),0.01,ROUND(SUMIFS(WITF_P2!$R$22:$R$38,WITF_P2!$K$22:$K$38,Sheet3!D$2,WITF_P2!$P$22:$P$38,Sheet3!$C10),2))</f>
        <v>0</v>
      </c>
      <c r="E10" s="60">
        <f>IF(AND(SUMIFS(WITF_P2!$R$22:$R$38,WITF_P2!$K$22:$K$38,Sheet3!E$2,WITF_P2!$P$22:$P$38,Sheet3!$C10)&lt;0.01,(SUMIFS(WITF_P2!$R$22:$R$38,WITF_P2!$K$22:$K$38,Sheet3!E$2,WITF_P2!$P$22:$P$38,Sheet3!$C10))&gt;0),0.01,ROUND(SUMIFS(WITF_P2!$R$22:$R$38,WITF_P2!$K$22:$K$38,Sheet3!E$2,WITF_P2!$P$22:$P$38,Sheet3!$C10),2))</f>
        <v>0</v>
      </c>
      <c r="F10" s="60">
        <f>IF(AND(SUMIFS(WITF_P2!$R$22:$R$38,WITF_P2!$K$22:$K$38,Sheet3!F$2,WITF_P2!$P$22:$P$38,Sheet3!$C10)&lt;0.01,(SUMIFS(WITF_P2!$R$22:$R$38,WITF_P2!$K$22:$K$38,Sheet3!F$2,WITF_P2!$P$22:$P$38,Sheet3!$C10))&gt;0),0.01,ROUND(SUMIFS(WITF_P2!$R$22:$R$38,WITF_P2!$K$22:$K$38,Sheet3!F$2,WITF_P2!$P$22:$P$38,Sheet3!$C10),2))</f>
        <v>0</v>
      </c>
      <c r="G10" s="60">
        <f>IF(AND(SUMIFS(WITF_P2!$R$22:$R$38,WITF_P2!$K$22:$K$38,Sheet3!G$2,WITF_P2!$P$22:$P$38,Sheet3!$C10)&lt;0.01,(SUMIFS(WITF_P2!$R$22:$R$38,WITF_P2!$K$22:$K$38,Sheet3!G$2,WITF_P2!$P$22:$P$38,Sheet3!$C10))&gt;0),0.01,ROUND(SUMIFS(WITF_P2!$R$22:$R$38,WITF_P2!$K$22:$K$38,Sheet3!G$2,WITF_P2!$P$22:$P$38,Sheet3!$C10),2))</f>
        <v>0</v>
      </c>
      <c r="H10" s="60">
        <f>IF(AND(SUMIFS(WITF_P2!$R$22:$R$38,WITF_P2!$K$22:$K$38,Sheet3!H$2,WITF_P2!$P$22:$P$38,Sheet3!$C10)&lt;0.01,(SUMIFS(WITF_P2!$R$22:$R$38,WITF_P2!$K$22:$K$38,Sheet3!H$2,WITF_P2!$P$22:$P$38,Sheet3!$C10))&gt;0),0.01,ROUND(SUMIFS(WITF_P2!$R$22:$R$38,WITF_P2!$K$22:$K$38,Sheet3!H$2,WITF_P2!$P$22:$P$38,Sheet3!$C10),2))</f>
        <v>0</v>
      </c>
      <c r="I10" s="60">
        <f>IF(AND(SUMIFS(WITF_P2!$R$22:$R$38,WITF_P2!$K$22:$K$38,Sheet3!I$2,WITF_P2!$P$22:$P$38,Sheet3!$C10)&lt;0.01,(SUMIFS(WITF_P2!$R$22:$R$38,WITF_P2!$K$22:$K$38,Sheet3!I$2,WITF_P2!$P$22:$P$38,Sheet3!$C10))&gt;0),0.01,ROUND(SUMIFS(WITF_P2!$R$22:$R$38,WITF_P2!$K$22:$K$38,Sheet3!I$2,WITF_P2!$P$22:$P$38,Sheet3!$C10),2))</f>
        <v>0</v>
      </c>
      <c r="J10" s="60">
        <f>IF(AND(SUMIFS(WITF_P2!$R$22:$R$38,WITF_P2!$K$22:$K$38,Sheet3!J$2,WITF_P2!$P$22:$P$38,Sheet3!$C10)&lt;0.01,(SUMIFS(WITF_P2!$R$22:$R$38,WITF_P2!$K$22:$K$38,Sheet3!J$2,WITF_P2!$P$22:$P$38,Sheet3!$C10))&gt;0),0.01,ROUND(SUMIFS(WITF_P2!$R$22:$R$38,WITF_P2!$K$22:$K$38,Sheet3!J$2,WITF_P2!$P$22:$P$38,Sheet3!$C10),2))</f>
        <v>0</v>
      </c>
      <c r="K10" s="60">
        <f>IF(AND(SUMIFS(WITF_P2!$R$22:$R$38,WITF_P2!$K$22:$K$38,Sheet3!K$2,WITF_P2!$P$22:$P$38,Sheet3!$C10)&lt;0.01,(SUMIFS(WITF_P2!$R$22:$R$38,WITF_P2!$K$22:$K$38,Sheet3!K$2,WITF_P2!$P$22:$P$38,Sheet3!$C10))&gt;0),0.01,ROUND(SUMIFS(WITF_P2!$R$22:$R$38,WITF_P2!$K$22:$K$38,Sheet3!K$2,WITF_P2!$P$22:$P$38,Sheet3!$C10),2))</f>
        <v>0</v>
      </c>
      <c r="L10" s="60">
        <f>IF(AND(SUMIFS(WITF_P2!$R$22:$R$38,WITF_P2!$K$22:$K$38,Sheet3!L$2,WITF_P2!$P$22:$P$38,Sheet3!$C10)&lt;0.01,(SUMIFS(WITF_P2!$R$22:$R$38,WITF_P2!$K$22:$K$38,Sheet3!L$2,WITF_P2!$P$22:$P$38,Sheet3!$C10))&gt;0),0.01,ROUND(SUMIFS(WITF_P2!$R$22:$R$38,WITF_P2!$K$22:$K$38,Sheet3!L$2,WITF_P2!$P$22:$P$38,Sheet3!$C10),2))</f>
        <v>0</v>
      </c>
      <c r="M10" s="60">
        <f>IF(AND(SUMIFS(WITF_P2!$R$22:$R$38,WITF_P2!$K$22:$K$38,Sheet3!M$2,WITF_P2!$P$22:$P$38,Sheet3!$C10)&lt;0.01,(SUMIFS(WITF_P2!$R$22:$R$38,WITF_P2!$K$22:$K$38,Sheet3!M$2,WITF_P2!$P$22:$P$38,Sheet3!$C10))&gt;0),0.01,ROUND(SUMIFS(WITF_P2!$R$22:$R$38,WITF_P2!$K$22:$K$38,Sheet3!M$2,WITF_P2!$P$22:$P$38,Sheet3!$C10),2))</f>
        <v>0</v>
      </c>
      <c r="N10" s="60">
        <f>IF(AND(SUMIFS(WITF_P2!$R$22:$R$38,WITF_P2!$K$22:$K$38,Sheet3!N$2,WITF_P2!$P$22:$P$38,Sheet3!$C10)&lt;0.01,(SUMIFS(WITF_P2!$R$22:$R$38,WITF_P2!$K$22:$K$38,Sheet3!N$2,WITF_P2!$P$22:$P$38,Sheet3!$C10))&gt;0),0.01,ROUND(SUMIFS(WITF_P2!$R$22:$R$38,WITF_P2!$K$22:$K$38,Sheet3!N$2,WITF_P2!$P$22:$P$38,Sheet3!$C10),2))</f>
        <v>0</v>
      </c>
      <c r="O10" s="60">
        <f>IF(AND(SUMIFS(WITF_P2!$R$22:$R$38,WITF_P2!$K$22:$K$38,Sheet3!O$2,WITF_P2!$P$22:$P$38,Sheet3!$C10)&lt;0.01,(SUMIFS(WITF_P2!$R$22:$R$38,WITF_P2!$K$22:$K$38,Sheet3!O$2,WITF_P2!$P$22:$P$38,Sheet3!$C10))&gt;0),0.01,ROUND(SUMIFS(WITF_P2!$R$22:$R$38,WITF_P2!$K$22:$K$38,Sheet3!O$2,WITF_P2!$P$22:$P$38,Sheet3!$C10),2))</f>
        <v>0</v>
      </c>
      <c r="P10" s="60">
        <f>IF(AND(SUMIFS(WITF_P2!$R$22:$R$38,WITF_P2!$K$22:$K$38,Sheet3!P$2,WITF_P2!$P$22:$P$38,Sheet3!$C10)&lt;0.01,(SUMIFS(WITF_P2!$R$22:$R$38,WITF_P2!$K$22:$K$38,Sheet3!P$2,WITF_P2!$P$22:$P$38,Sheet3!$C10))&gt;0),0.01,ROUND(SUMIFS(WITF_P2!$R$22:$R$38,WITF_P2!$K$22:$K$38,Sheet3!P$2,WITF_P2!$P$22:$P$38,Sheet3!$C10),2))</f>
        <v>0</v>
      </c>
      <c r="Q10" s="60">
        <f>IF(AND(SUMIFS(WITF_P2!$R$22:$R$38,WITF_P2!$K$22:$K$38,Sheet3!Q$2,WITF_P2!$P$22:$P$38,Sheet3!$C10)&lt;0.01,(SUMIFS(WITF_P2!$R$22:$R$38,WITF_P2!$K$22:$K$38,Sheet3!Q$2,WITF_P2!$P$22:$P$38,Sheet3!$C10))&gt;0),0.01,ROUND(SUMIFS(WITF_P2!$R$22:$R$38,WITF_P2!$K$22:$K$38,Sheet3!Q$2,WITF_P2!$P$22:$P$38,Sheet3!$C10),2))</f>
        <v>0</v>
      </c>
      <c r="R10" s="60">
        <f>IF(AND(SUMIFS(WITF_P2!$R$22:$R$38,WITF_P2!$K$22:$K$38,Sheet3!R$2,WITF_P2!$P$22:$P$38,Sheet3!$C10)&lt;0.01,(SUMIFS(WITF_P2!$R$22:$R$38,WITF_P2!$K$22:$K$38,Sheet3!R$2,WITF_P2!$P$22:$P$38,Sheet3!$C10))&gt;0),0.01,ROUND(SUMIFS(WITF_P2!$R$22:$R$38,WITF_P2!$K$22:$K$38,Sheet3!R$2,WITF_P2!$P$22:$P$38,Sheet3!$C10),2))</f>
        <v>0</v>
      </c>
      <c r="S10" s="69">
        <f t="shared" si="0"/>
        <v>0</v>
      </c>
      <c r="T10" s="360"/>
    </row>
    <row r="13" spans="2:20" x14ac:dyDescent="0.25">
      <c r="B13" s="73"/>
      <c r="C13" s="74"/>
      <c r="D13" s="61" t="s">
        <v>36</v>
      </c>
      <c r="E13" s="61" t="s">
        <v>37</v>
      </c>
      <c r="F13" s="66" t="s">
        <v>38</v>
      </c>
      <c r="G13" s="66" t="s">
        <v>39</v>
      </c>
      <c r="H13" s="66" t="s">
        <v>40</v>
      </c>
      <c r="I13" s="66" t="s">
        <v>41</v>
      </c>
      <c r="J13" s="70" t="s">
        <v>42</v>
      </c>
      <c r="K13" s="61" t="s">
        <v>45</v>
      </c>
      <c r="L13" s="61" t="s">
        <v>216</v>
      </c>
      <c r="M13" s="68"/>
    </row>
    <row r="14" spans="2:20" x14ac:dyDescent="0.25">
      <c r="B14" s="361" t="s">
        <v>74</v>
      </c>
      <c r="C14" s="61" t="s">
        <v>36</v>
      </c>
      <c r="D14" s="76">
        <f>IF(AND(SUMIFS(WITF_P2!$L$22:$L$38,WITF_P2!$P$22:$P$38,Sheet3!D$13,WITF_P2!$K$22:$K$38,Sheet3!$C14)&lt;0.01,SUMIFS(WITF_P2!$L$22:$L$38,WITF_P2!$P$22:$P$38,Sheet3!D$13,WITF_P2!$K$22:$K$38,Sheet3!$C14)&gt;0),0.01,ROUND(SUMIFS(WITF_P2!$L$22:$L$38,WITF_P2!$P$22:$P$38,Sheet3!D$13,WITF_P2!$K$22:$K$38,Sheet3!$C14),2))</f>
        <v>0</v>
      </c>
      <c r="E14" s="76">
        <f>IF(AND(SUMIFS(WITF_P2!$L$22:$L$38,WITF_P2!$P$22:$P$38,Sheet3!E$13,WITF_P2!$K$22:$K$38,Sheet3!$C14)&lt;0.01,SUMIFS(WITF_P2!$L$22:$L$38,WITF_P2!$P$22:$P$38,Sheet3!E$13,WITF_P2!$K$22:$K$38,Sheet3!$C14)&gt;0),0.01,ROUND(SUMIFS(WITF_P2!$L$22:$L$38,WITF_P2!$P$22:$P$38,Sheet3!E$13,WITF_P2!$K$22:$K$38,Sheet3!$C14),2))</f>
        <v>0</v>
      </c>
      <c r="F14" s="76">
        <f>IF(AND(SUMIFS(WITF_P2!$L$22:$L$38,WITF_P2!$P$22:$P$38,Sheet3!F$13,WITF_P2!$K$22:$K$38,Sheet3!$C14)&lt;0.01,SUMIFS(WITF_P2!$L$22:$L$38,WITF_P2!$P$22:$P$38,Sheet3!F$13,WITF_P2!$K$22:$K$38,Sheet3!$C14)&gt;0),0.01,ROUND(SUMIFS(WITF_P2!$L$22:$L$38,WITF_P2!$P$22:$P$38,Sheet3!F$13,WITF_P2!$K$22:$K$38,Sheet3!$C14),2))</f>
        <v>0</v>
      </c>
      <c r="G14" s="76">
        <f>IF(AND(SUMIFS(WITF_P2!$L$22:$L$38,WITF_P2!$P$22:$P$38,Sheet3!G$13,WITF_P2!$K$22:$K$38,Sheet3!$C14)&lt;0.01,SUMIFS(WITF_P2!$L$22:$L$38,WITF_P2!$P$22:$P$38,Sheet3!G$13,WITF_P2!$K$22:$K$38,Sheet3!$C14)&gt;0),0.01,ROUND(SUMIFS(WITF_P2!$L$22:$L$38,WITF_P2!$P$22:$P$38,Sheet3!G$13,WITF_P2!$K$22:$K$38,Sheet3!$C14),2))</f>
        <v>0</v>
      </c>
      <c r="H14" s="76">
        <f>IF(AND(SUMIFS(WITF_P2!$L$22:$L$38,WITF_P2!$P$22:$P$38,Sheet3!H$13,WITF_P2!$K$22:$K$38,Sheet3!$C14)&lt;0.01,SUMIFS(WITF_P2!$L$22:$L$38,WITF_P2!$P$22:$P$38,Sheet3!H$13,WITF_P2!$K$22:$K$38,Sheet3!$C14)&gt;0),0.01,ROUND(SUMIFS(WITF_P2!$L$22:$L$38,WITF_P2!$P$22:$P$38,Sheet3!H$13,WITF_P2!$K$22:$K$38,Sheet3!$C14),2))</f>
        <v>0</v>
      </c>
      <c r="I14" s="76">
        <f>IF(AND(SUMIFS(WITF_P2!$L$22:$L$38,WITF_P2!$P$22:$P$38,Sheet3!I$13,WITF_P2!$K$22:$K$38,Sheet3!$C14)&lt;0.01,SUMIFS(WITF_P2!$L$22:$L$38,WITF_P2!$P$22:$P$38,Sheet3!I$13,WITF_P2!$K$22:$K$38,Sheet3!$C14)&gt;0),0.01,ROUND(SUMIFS(WITF_P2!$L$22:$L$38,WITF_P2!$P$22:$P$38,Sheet3!I$13,WITF_P2!$K$22:$K$38,Sheet3!$C14),2))</f>
        <v>0</v>
      </c>
      <c r="J14" s="76">
        <f>IF(AND(SUMIFS(WITF_P2!$L$22:$L$38,WITF_P2!$P$22:$P$38,Sheet3!J$13,WITF_P2!$K$22:$K$38,Sheet3!$C14)&lt;0.01,SUMIFS(WITF_P2!$L$22:$L$38,WITF_P2!$P$22:$P$38,Sheet3!J$13,WITF_P2!$K$22:$K$38,Sheet3!$C14)&gt;0),0.01,ROUND(SUMIFS(WITF_P2!$L$22:$L$38,WITF_P2!$P$22:$P$38,Sheet3!J$13,WITF_P2!$K$22:$K$38,Sheet3!$C14),2))</f>
        <v>0</v>
      </c>
      <c r="K14" s="76">
        <f>IF(AND(SUMIFS(WITF_P2!$L$22:$L$38,WITF_P2!$P$22:$P$38,Sheet3!K$13,WITF_P2!$K$22:$K$38,Sheet3!$C14)&lt;0.01,SUMIFS(WITF_P2!$L$22:$L$38,WITF_P2!$P$22:$P$38,Sheet3!K$13,WITF_P2!$K$22:$K$38,Sheet3!$C14)&gt;0),0.01,ROUND(SUMIFS(WITF_P2!$L$22:$L$38,WITF_P2!$P$22:$P$38,Sheet3!K$13,WITF_P2!$K$22:$K$38,Sheet3!$C14),2))</f>
        <v>0</v>
      </c>
      <c r="L14" s="75">
        <f>SUM(D14:K14)</f>
        <v>0</v>
      </c>
      <c r="M14" s="362" t="s">
        <v>75</v>
      </c>
    </row>
    <row r="15" spans="2:20" x14ac:dyDescent="0.25">
      <c r="B15" s="361"/>
      <c r="C15" s="61" t="s">
        <v>37</v>
      </c>
      <c r="D15" s="76">
        <f>IF(AND(SUMIFS(WITF_P2!$L$22:$L$38,WITF_P2!$P$22:$P$38,Sheet3!D$13,WITF_P2!$K$22:$K$38,Sheet3!$C15)&lt;0.01,SUMIFS(WITF_P2!$L$22:$L$38,WITF_P2!$P$22:$P$38,Sheet3!D$13,WITF_P2!$K$22:$K$38,Sheet3!$C15)&gt;0),0.01,ROUND(SUMIFS(WITF_P2!$L$22:$L$38,WITF_P2!$P$22:$P$38,Sheet3!D$13,WITF_P2!$K$22:$K$38,Sheet3!$C15),2))</f>
        <v>0</v>
      </c>
      <c r="E15" s="76">
        <f>IF(AND(SUMIFS(WITF_P2!$L$22:$L$38,WITF_P2!$P$22:$P$38,Sheet3!E$13,WITF_P2!$K$22:$K$38,Sheet3!$C15)&lt;0.01,SUMIFS(WITF_P2!$L$22:$L$38,WITF_P2!$P$22:$P$38,Sheet3!E$13,WITF_P2!$K$22:$K$38,Sheet3!$C15)&gt;0),0.01,ROUND(SUMIFS(WITF_P2!$L$22:$L$38,WITF_P2!$P$22:$P$38,Sheet3!E$13,WITF_P2!$K$22:$K$38,Sheet3!$C15),2))</f>
        <v>0</v>
      </c>
      <c r="F15" s="76">
        <f>IF(AND(SUMIFS(WITF_P2!$L$22:$L$38,WITF_P2!$P$22:$P$38,Sheet3!F$13,WITF_P2!$K$22:$K$38,Sheet3!$C15)&lt;0.01,SUMIFS(WITF_P2!$L$22:$L$38,WITF_P2!$P$22:$P$38,Sheet3!F$13,WITF_P2!$K$22:$K$38,Sheet3!$C15)&gt;0),0.01,ROUND(SUMIFS(WITF_P2!$L$22:$L$38,WITF_P2!$P$22:$P$38,Sheet3!F$13,WITF_P2!$K$22:$K$38,Sheet3!$C15),2))</f>
        <v>0</v>
      </c>
      <c r="G15" s="76">
        <f>IF(AND(SUMIFS(WITF_P2!$L$22:$L$38,WITF_P2!$P$22:$P$38,Sheet3!G$13,WITF_P2!$K$22:$K$38,Sheet3!$C15)&lt;0.01,SUMIFS(WITF_P2!$L$22:$L$38,WITF_P2!$P$22:$P$38,Sheet3!G$13,WITF_P2!$K$22:$K$38,Sheet3!$C15)&gt;0),0.01,ROUND(SUMIFS(WITF_P2!$L$22:$L$38,WITF_P2!$P$22:$P$38,Sheet3!G$13,WITF_P2!$K$22:$K$38,Sheet3!$C15),2))</f>
        <v>0</v>
      </c>
      <c r="H15" s="76">
        <f>IF(AND(SUMIFS(WITF_P2!$L$22:$L$38,WITF_P2!$P$22:$P$38,Sheet3!H$13,WITF_P2!$K$22:$K$38,Sheet3!$C15)&lt;0.01,SUMIFS(WITF_P2!$L$22:$L$38,WITF_P2!$P$22:$P$38,Sheet3!H$13,WITF_P2!$K$22:$K$38,Sheet3!$C15)&gt;0),0.01,ROUND(SUMIFS(WITF_P2!$L$22:$L$38,WITF_P2!$P$22:$P$38,Sheet3!H$13,WITF_P2!$K$22:$K$38,Sheet3!$C15),2))</f>
        <v>0</v>
      </c>
      <c r="I15" s="76">
        <f>IF(AND(SUMIFS(WITF_P2!$L$22:$L$38,WITF_P2!$P$22:$P$38,Sheet3!I$13,WITF_P2!$K$22:$K$38,Sheet3!$C15)&lt;0.01,SUMIFS(WITF_P2!$L$22:$L$38,WITF_P2!$P$22:$P$38,Sheet3!I$13,WITF_P2!$K$22:$K$38,Sheet3!$C15)&gt;0),0.01,ROUND(SUMIFS(WITF_P2!$L$22:$L$38,WITF_P2!$P$22:$P$38,Sheet3!I$13,WITF_P2!$K$22:$K$38,Sheet3!$C15),2))</f>
        <v>0</v>
      </c>
      <c r="J15" s="76">
        <f>IF(AND(SUMIFS(WITF_P2!$L$22:$L$38,WITF_P2!$P$22:$P$38,Sheet3!J$13,WITF_P2!$K$22:$K$38,Sheet3!$C15)&lt;0.01,SUMIFS(WITF_P2!$L$22:$L$38,WITF_P2!$P$22:$P$38,Sheet3!J$13,WITF_P2!$K$22:$K$38,Sheet3!$C15)&gt;0),0.01,ROUND(SUMIFS(WITF_P2!$L$22:$L$38,WITF_P2!$P$22:$P$38,Sheet3!J$13,WITF_P2!$K$22:$K$38,Sheet3!$C15),2))</f>
        <v>0</v>
      </c>
      <c r="K15" s="76">
        <f>IF(AND(SUMIFS(WITF_P2!$L$22:$L$38,WITF_P2!$P$22:$P$38,Sheet3!K$13,WITF_P2!$K$22:$K$38,Sheet3!$C15)&lt;0.01,SUMIFS(WITF_P2!$L$22:$L$38,WITF_P2!$P$22:$P$38,Sheet3!K$13,WITF_P2!$K$22:$K$38,Sheet3!$C15)&gt;0),0.01,ROUND(SUMIFS(WITF_P2!$L$22:$L$38,WITF_P2!$P$22:$P$38,Sheet3!K$13,WITF_P2!$K$22:$K$38,Sheet3!$C15),2))</f>
        <v>0</v>
      </c>
      <c r="L15" s="75">
        <f t="shared" ref="L15:L28" si="1">SUM(D15:K15)</f>
        <v>0</v>
      </c>
      <c r="M15" s="362"/>
    </row>
    <row r="16" spans="2:20" x14ac:dyDescent="0.25">
      <c r="B16" s="361"/>
      <c r="C16" s="61" t="s">
        <v>38</v>
      </c>
      <c r="D16" s="76">
        <f>IF(AND(SUMIFS(WITF_P2!$L$22:$L$38,WITF_P2!$P$22:$P$38,Sheet3!D$13,WITF_P2!$K$22:$K$38,Sheet3!$C16)&lt;0.01,SUMIFS(WITF_P2!$L$22:$L$38,WITF_P2!$P$22:$P$38,Sheet3!D$13,WITF_P2!$K$22:$K$38,Sheet3!$C16)&gt;0),0.01,ROUND(SUMIFS(WITF_P2!$L$22:$L$38,WITF_P2!$P$22:$P$38,Sheet3!D$13,WITF_P2!$K$22:$K$38,Sheet3!$C16),2))</f>
        <v>0</v>
      </c>
      <c r="E16" s="76">
        <f>IF(AND(SUMIFS(WITF_P2!$L$22:$L$38,WITF_P2!$P$22:$P$38,Sheet3!E$13,WITF_P2!$K$22:$K$38,Sheet3!$C16)&lt;0.01,SUMIFS(WITF_P2!$L$22:$L$38,WITF_P2!$P$22:$P$38,Sheet3!E$13,WITF_P2!$K$22:$K$38,Sheet3!$C16)&gt;0),0.01,ROUND(SUMIFS(WITF_P2!$L$22:$L$38,WITF_P2!$P$22:$P$38,Sheet3!E$13,WITF_P2!$K$22:$K$38,Sheet3!$C16),2))</f>
        <v>0</v>
      </c>
      <c r="F16" s="76">
        <f>IF(AND(SUMIFS(WITF_P2!$L$22:$L$38,WITF_P2!$P$22:$P$38,Sheet3!F$13,WITF_P2!$K$22:$K$38,Sheet3!$C16)&lt;0.01,SUMIFS(WITF_P2!$L$22:$L$38,WITF_P2!$P$22:$P$38,Sheet3!F$13,WITF_P2!$K$22:$K$38,Sheet3!$C16)&gt;0),0.01,ROUND(SUMIFS(WITF_P2!$L$22:$L$38,WITF_P2!$P$22:$P$38,Sheet3!F$13,WITF_P2!$K$22:$K$38,Sheet3!$C16),2))</f>
        <v>0</v>
      </c>
      <c r="G16" s="76">
        <f>IF(AND(SUMIFS(WITF_P2!$L$22:$L$38,WITF_P2!$P$22:$P$38,Sheet3!G$13,WITF_P2!$K$22:$K$38,Sheet3!$C16)&lt;0.01,SUMIFS(WITF_P2!$L$22:$L$38,WITF_P2!$P$22:$P$38,Sheet3!G$13,WITF_P2!$K$22:$K$38,Sheet3!$C16)&gt;0),0.01,ROUND(SUMIFS(WITF_P2!$L$22:$L$38,WITF_P2!$P$22:$P$38,Sheet3!G$13,WITF_P2!$K$22:$K$38,Sheet3!$C16),2))</f>
        <v>0</v>
      </c>
      <c r="H16" s="76">
        <f>IF(AND(SUMIFS(WITF_P2!$L$22:$L$38,WITF_P2!$P$22:$P$38,Sheet3!H$13,WITF_P2!$K$22:$K$38,Sheet3!$C16)&lt;0.01,SUMIFS(WITF_P2!$L$22:$L$38,WITF_P2!$P$22:$P$38,Sheet3!H$13,WITF_P2!$K$22:$K$38,Sheet3!$C16)&gt;0),0.01,ROUND(SUMIFS(WITF_P2!$L$22:$L$38,WITF_P2!$P$22:$P$38,Sheet3!H$13,WITF_P2!$K$22:$K$38,Sheet3!$C16),2))</f>
        <v>0</v>
      </c>
      <c r="I16" s="76">
        <f>IF(AND(SUMIFS(WITF_P2!$L$22:$L$38,WITF_P2!$P$22:$P$38,Sheet3!I$13,WITF_P2!$K$22:$K$38,Sheet3!$C16)&lt;0.01,SUMIFS(WITF_P2!$L$22:$L$38,WITF_P2!$P$22:$P$38,Sheet3!I$13,WITF_P2!$K$22:$K$38,Sheet3!$C16)&gt;0),0.01,ROUND(SUMIFS(WITF_P2!$L$22:$L$38,WITF_P2!$P$22:$P$38,Sheet3!I$13,WITF_P2!$K$22:$K$38,Sheet3!$C16),2))</f>
        <v>0</v>
      </c>
      <c r="J16" s="76">
        <f>IF(AND(SUMIFS(WITF_P2!$L$22:$L$38,WITF_P2!$P$22:$P$38,Sheet3!J$13,WITF_P2!$K$22:$K$38,Sheet3!$C16)&lt;0.01,SUMIFS(WITF_P2!$L$22:$L$38,WITF_P2!$P$22:$P$38,Sheet3!J$13,WITF_P2!$K$22:$K$38,Sheet3!$C16)&gt;0),0.01,ROUND(SUMIFS(WITF_P2!$L$22:$L$38,WITF_P2!$P$22:$P$38,Sheet3!J$13,WITF_P2!$K$22:$K$38,Sheet3!$C16),2))</f>
        <v>0</v>
      </c>
      <c r="K16" s="76">
        <f>IF(AND(SUMIFS(WITF_P2!$L$22:$L$38,WITF_P2!$P$22:$P$38,Sheet3!K$13,WITF_P2!$K$22:$K$38,Sheet3!$C16)&lt;0.01,SUMIFS(WITF_P2!$L$22:$L$38,WITF_P2!$P$22:$P$38,Sheet3!K$13,WITF_P2!$K$22:$K$38,Sheet3!$C16)&gt;0),0.01,ROUND(SUMIFS(WITF_P2!$L$22:$L$38,WITF_P2!$P$22:$P$38,Sheet3!K$13,WITF_P2!$K$22:$K$38,Sheet3!$C16),2))</f>
        <v>0</v>
      </c>
      <c r="L16" s="75">
        <f t="shared" si="1"/>
        <v>0</v>
      </c>
      <c r="M16" s="362"/>
    </row>
    <row r="17" spans="2:13" x14ac:dyDescent="0.25">
      <c r="B17" s="361"/>
      <c r="C17" s="61" t="s">
        <v>39</v>
      </c>
      <c r="D17" s="76">
        <f>IF(AND(SUMIFS(WITF_P2!$L$22:$L$38,WITF_P2!$P$22:$P$38,Sheet3!D$13,WITF_P2!$K$22:$K$38,Sheet3!$C17)&lt;0.01,SUMIFS(WITF_P2!$L$22:$L$38,WITF_P2!$P$22:$P$38,Sheet3!D$13,WITF_P2!$K$22:$K$38,Sheet3!$C17)&gt;0),0.01,ROUND(SUMIFS(WITF_P2!$L$22:$L$38,WITF_P2!$P$22:$P$38,Sheet3!D$13,WITF_P2!$K$22:$K$38,Sheet3!$C17),2))</f>
        <v>0</v>
      </c>
      <c r="E17" s="76">
        <f>IF(AND(SUMIFS(WITF_P2!$L$22:$L$38,WITF_P2!$P$22:$P$38,Sheet3!E$13,WITF_P2!$K$22:$K$38,Sheet3!$C17)&lt;0.01,SUMIFS(WITF_P2!$L$22:$L$38,WITF_P2!$P$22:$P$38,Sheet3!E$13,WITF_P2!$K$22:$K$38,Sheet3!$C17)&gt;0),0.01,ROUND(SUMIFS(WITF_P2!$L$22:$L$38,WITF_P2!$P$22:$P$38,Sheet3!E$13,WITF_P2!$K$22:$K$38,Sheet3!$C17),2))</f>
        <v>0</v>
      </c>
      <c r="F17" s="76">
        <f>IF(AND(SUMIFS(WITF_P2!$L$22:$L$38,WITF_P2!$P$22:$P$38,Sheet3!F$13,WITF_P2!$K$22:$K$38,Sheet3!$C17)&lt;0.01,SUMIFS(WITF_P2!$L$22:$L$38,WITF_P2!$P$22:$P$38,Sheet3!F$13,WITF_P2!$K$22:$K$38,Sheet3!$C17)&gt;0),0.01,ROUND(SUMIFS(WITF_P2!$L$22:$L$38,WITF_P2!$P$22:$P$38,Sheet3!F$13,WITF_P2!$K$22:$K$38,Sheet3!$C17),2))</f>
        <v>0</v>
      </c>
      <c r="G17" s="76">
        <f>IF(AND(SUMIFS(WITF_P2!$L$22:$L$38,WITF_P2!$P$22:$P$38,Sheet3!G$13,WITF_P2!$K$22:$K$38,Sheet3!$C17)&lt;0.01,SUMIFS(WITF_P2!$L$22:$L$38,WITF_P2!$P$22:$P$38,Sheet3!G$13,WITF_P2!$K$22:$K$38,Sheet3!$C17)&gt;0),0.01,ROUND(SUMIFS(WITF_P2!$L$22:$L$38,WITF_P2!$P$22:$P$38,Sheet3!G$13,WITF_P2!$K$22:$K$38,Sheet3!$C17),2))</f>
        <v>0</v>
      </c>
      <c r="H17" s="76">
        <f>IF(AND(SUMIFS(WITF_P2!$L$22:$L$38,WITF_P2!$P$22:$P$38,Sheet3!H$13,WITF_P2!$K$22:$K$38,Sheet3!$C17)&lt;0.01,SUMIFS(WITF_P2!$L$22:$L$38,WITF_P2!$P$22:$P$38,Sheet3!H$13,WITF_P2!$K$22:$K$38,Sheet3!$C17)&gt;0),0.01,ROUND(SUMIFS(WITF_P2!$L$22:$L$38,WITF_P2!$P$22:$P$38,Sheet3!H$13,WITF_P2!$K$22:$K$38,Sheet3!$C17),2))</f>
        <v>0</v>
      </c>
      <c r="I17" s="76">
        <f>IF(AND(SUMIFS(WITF_P2!$L$22:$L$38,WITF_P2!$P$22:$P$38,Sheet3!I$13,WITF_P2!$K$22:$K$38,Sheet3!$C17)&lt;0.01,SUMIFS(WITF_P2!$L$22:$L$38,WITF_P2!$P$22:$P$38,Sheet3!I$13,WITF_P2!$K$22:$K$38,Sheet3!$C17)&gt;0),0.01,ROUND(SUMIFS(WITF_P2!$L$22:$L$38,WITF_P2!$P$22:$P$38,Sheet3!I$13,WITF_P2!$K$22:$K$38,Sheet3!$C17),2))</f>
        <v>0</v>
      </c>
      <c r="J17" s="76">
        <f>IF(AND(SUMIFS(WITF_P2!$L$22:$L$38,WITF_P2!$P$22:$P$38,Sheet3!J$13,WITF_P2!$K$22:$K$38,Sheet3!$C17)&lt;0.01,SUMIFS(WITF_P2!$L$22:$L$38,WITF_P2!$P$22:$P$38,Sheet3!J$13,WITF_P2!$K$22:$K$38,Sheet3!$C17)&gt;0),0.01,ROUND(SUMIFS(WITF_P2!$L$22:$L$38,WITF_P2!$P$22:$P$38,Sheet3!J$13,WITF_P2!$K$22:$K$38,Sheet3!$C17),2))</f>
        <v>0</v>
      </c>
      <c r="K17" s="76">
        <f>IF(AND(SUMIFS(WITF_P2!$L$22:$L$38,WITF_P2!$P$22:$P$38,Sheet3!K$13,WITF_P2!$K$22:$K$38,Sheet3!$C17)&lt;0.01,SUMIFS(WITF_P2!$L$22:$L$38,WITF_P2!$P$22:$P$38,Sheet3!K$13,WITF_P2!$K$22:$K$38,Sheet3!$C17)&gt;0),0.01,ROUND(SUMIFS(WITF_P2!$L$22:$L$38,WITF_P2!$P$22:$P$38,Sheet3!K$13,WITF_P2!$K$22:$K$38,Sheet3!$C17),2))</f>
        <v>0</v>
      </c>
      <c r="L17" s="75">
        <f t="shared" si="1"/>
        <v>0</v>
      </c>
      <c r="M17" s="362"/>
    </row>
    <row r="18" spans="2:13" x14ac:dyDescent="0.25">
      <c r="B18" s="361"/>
      <c r="C18" s="61" t="s">
        <v>40</v>
      </c>
      <c r="D18" s="76">
        <f>IF(AND(SUMIFS(WITF_P2!$L$22:$L$38,WITF_P2!$P$22:$P$38,Sheet3!D$13,WITF_P2!$K$22:$K$38,Sheet3!$C18)&lt;0.01,SUMIFS(WITF_P2!$L$22:$L$38,WITF_P2!$P$22:$P$38,Sheet3!D$13,WITF_P2!$K$22:$K$38,Sheet3!$C18)&gt;0),0.01,ROUND(SUMIFS(WITF_P2!$L$22:$L$38,WITF_P2!$P$22:$P$38,Sheet3!D$13,WITF_P2!$K$22:$K$38,Sheet3!$C18),2))</f>
        <v>0</v>
      </c>
      <c r="E18" s="76">
        <f>IF(AND(SUMIFS(WITF_P2!$L$22:$L$38,WITF_P2!$P$22:$P$38,Sheet3!E$13,WITF_P2!$K$22:$K$38,Sheet3!$C18)&lt;0.01,SUMIFS(WITF_P2!$L$22:$L$38,WITF_P2!$P$22:$P$38,Sheet3!E$13,WITF_P2!$K$22:$K$38,Sheet3!$C18)&gt;0),0.01,ROUND(SUMIFS(WITF_P2!$L$22:$L$38,WITF_P2!$P$22:$P$38,Sheet3!E$13,WITF_P2!$K$22:$K$38,Sheet3!$C18),2))</f>
        <v>0</v>
      </c>
      <c r="F18" s="76">
        <f>IF(AND(SUMIFS(WITF_P2!$L$22:$L$38,WITF_P2!$P$22:$P$38,Sheet3!F$13,WITF_P2!$K$22:$K$38,Sheet3!$C18)&lt;0.01,SUMIFS(WITF_P2!$L$22:$L$38,WITF_P2!$P$22:$P$38,Sheet3!F$13,WITF_P2!$K$22:$K$38,Sheet3!$C18)&gt;0),0.01,ROUND(SUMIFS(WITF_P2!$L$22:$L$38,WITF_P2!$P$22:$P$38,Sheet3!F$13,WITF_P2!$K$22:$K$38,Sheet3!$C18),2))</f>
        <v>0</v>
      </c>
      <c r="G18" s="76">
        <f>IF(AND(SUMIFS(WITF_P2!$L$22:$L$38,WITF_P2!$P$22:$P$38,Sheet3!G$13,WITF_P2!$K$22:$K$38,Sheet3!$C18)&lt;0.01,SUMIFS(WITF_P2!$L$22:$L$38,WITF_P2!$P$22:$P$38,Sheet3!G$13,WITF_P2!$K$22:$K$38,Sheet3!$C18)&gt;0),0.01,ROUND(SUMIFS(WITF_P2!$L$22:$L$38,WITF_P2!$P$22:$P$38,Sheet3!G$13,WITF_P2!$K$22:$K$38,Sheet3!$C18),2))</f>
        <v>0</v>
      </c>
      <c r="H18" s="76">
        <f>IF(AND(SUMIFS(WITF_P2!$L$22:$L$38,WITF_P2!$P$22:$P$38,Sheet3!H$13,WITF_P2!$K$22:$K$38,Sheet3!$C18)&lt;0.01,SUMIFS(WITF_P2!$L$22:$L$38,WITF_P2!$P$22:$P$38,Sheet3!H$13,WITF_P2!$K$22:$K$38,Sheet3!$C18)&gt;0),0.01,ROUND(SUMIFS(WITF_P2!$L$22:$L$38,WITF_P2!$P$22:$P$38,Sheet3!H$13,WITF_P2!$K$22:$K$38,Sheet3!$C18),2))</f>
        <v>0</v>
      </c>
      <c r="I18" s="76">
        <f>IF(AND(SUMIFS(WITF_P2!$L$22:$L$38,WITF_P2!$P$22:$P$38,Sheet3!I$13,WITF_P2!$K$22:$K$38,Sheet3!$C18)&lt;0.01,SUMIFS(WITF_P2!$L$22:$L$38,WITF_P2!$P$22:$P$38,Sheet3!I$13,WITF_P2!$K$22:$K$38,Sheet3!$C18)&gt;0),0.01,ROUND(SUMIFS(WITF_P2!$L$22:$L$38,WITF_P2!$P$22:$P$38,Sheet3!I$13,WITF_P2!$K$22:$K$38,Sheet3!$C18),2))</f>
        <v>0</v>
      </c>
      <c r="J18" s="76">
        <f>IF(AND(SUMIFS(WITF_P2!$L$22:$L$38,WITF_P2!$P$22:$P$38,Sheet3!J$13,WITF_P2!$K$22:$K$38,Sheet3!$C18)&lt;0.01,SUMIFS(WITF_P2!$L$22:$L$38,WITF_P2!$P$22:$P$38,Sheet3!J$13,WITF_P2!$K$22:$K$38,Sheet3!$C18)&gt;0),0.01,ROUND(SUMIFS(WITF_P2!$L$22:$L$38,WITF_P2!$P$22:$P$38,Sheet3!J$13,WITF_P2!$K$22:$K$38,Sheet3!$C18),2))</f>
        <v>0</v>
      </c>
      <c r="K18" s="76">
        <f>IF(AND(SUMIFS(WITF_P2!$L$22:$L$38,WITF_P2!$P$22:$P$38,Sheet3!K$13,WITF_P2!$K$22:$K$38,Sheet3!$C18)&lt;0.01,SUMIFS(WITF_P2!$L$22:$L$38,WITF_P2!$P$22:$P$38,Sheet3!K$13,WITF_P2!$K$22:$K$38,Sheet3!$C18)&gt;0),0.01,ROUND(SUMIFS(WITF_P2!$L$22:$L$38,WITF_P2!$P$22:$P$38,Sheet3!K$13,WITF_P2!$K$22:$K$38,Sheet3!$C18),2))</f>
        <v>0</v>
      </c>
      <c r="L18" s="75">
        <f t="shared" si="1"/>
        <v>0</v>
      </c>
      <c r="M18" s="362"/>
    </row>
    <row r="19" spans="2:13" x14ac:dyDescent="0.25">
      <c r="B19" s="361"/>
      <c r="C19" s="61" t="s">
        <v>41</v>
      </c>
      <c r="D19" s="76">
        <f>IF(AND(SUMIFS(WITF_P2!$L$22:$L$38,WITF_P2!$P$22:$P$38,Sheet3!D$13,WITF_P2!$K$22:$K$38,Sheet3!$C19)&lt;0.01,SUMIFS(WITF_P2!$L$22:$L$38,WITF_P2!$P$22:$P$38,Sheet3!D$13,WITF_P2!$K$22:$K$38,Sheet3!$C19)&gt;0),0.01,ROUND(SUMIFS(WITF_P2!$L$22:$L$38,WITF_P2!$P$22:$P$38,Sheet3!D$13,WITF_P2!$K$22:$K$38,Sheet3!$C19),2))</f>
        <v>0</v>
      </c>
      <c r="E19" s="76">
        <f>IF(AND(SUMIFS(WITF_P2!$L$22:$L$38,WITF_P2!$P$22:$P$38,Sheet3!E$13,WITF_P2!$K$22:$K$38,Sheet3!$C19)&lt;0.01,SUMIFS(WITF_P2!$L$22:$L$38,WITF_P2!$P$22:$P$38,Sheet3!E$13,WITF_P2!$K$22:$K$38,Sheet3!$C19)&gt;0),0.01,ROUND(SUMIFS(WITF_P2!$L$22:$L$38,WITF_P2!$P$22:$P$38,Sheet3!E$13,WITF_P2!$K$22:$K$38,Sheet3!$C19),2))</f>
        <v>0</v>
      </c>
      <c r="F19" s="76">
        <f>IF(AND(SUMIFS(WITF_P2!$L$22:$L$38,WITF_P2!$P$22:$P$38,Sheet3!F$13,WITF_P2!$K$22:$K$38,Sheet3!$C19)&lt;0.01,SUMIFS(WITF_P2!$L$22:$L$38,WITF_P2!$P$22:$P$38,Sheet3!F$13,WITF_P2!$K$22:$K$38,Sheet3!$C19)&gt;0),0.01,ROUND(SUMIFS(WITF_P2!$L$22:$L$38,WITF_P2!$P$22:$P$38,Sheet3!F$13,WITF_P2!$K$22:$K$38,Sheet3!$C19),2))</f>
        <v>0</v>
      </c>
      <c r="G19" s="76">
        <f>IF(AND(SUMIFS(WITF_P2!$L$22:$L$38,WITF_P2!$P$22:$P$38,Sheet3!G$13,WITF_P2!$K$22:$K$38,Sheet3!$C19)&lt;0.01,SUMIFS(WITF_P2!$L$22:$L$38,WITF_P2!$P$22:$P$38,Sheet3!G$13,WITF_P2!$K$22:$K$38,Sheet3!$C19)&gt;0),0.01,ROUND(SUMIFS(WITF_P2!$L$22:$L$38,WITF_P2!$P$22:$P$38,Sheet3!G$13,WITF_P2!$K$22:$K$38,Sheet3!$C19),2))</f>
        <v>0</v>
      </c>
      <c r="H19" s="76">
        <f>IF(AND(SUMIFS(WITF_P2!$L$22:$L$38,WITF_P2!$P$22:$P$38,Sheet3!H$13,WITF_P2!$K$22:$K$38,Sheet3!$C19)&lt;0.01,SUMIFS(WITF_P2!$L$22:$L$38,WITF_P2!$P$22:$P$38,Sheet3!H$13,WITF_P2!$K$22:$K$38,Sheet3!$C19)&gt;0),0.01,ROUND(SUMIFS(WITF_P2!$L$22:$L$38,WITF_P2!$P$22:$P$38,Sheet3!H$13,WITF_P2!$K$22:$K$38,Sheet3!$C19),2))</f>
        <v>0</v>
      </c>
      <c r="I19" s="76">
        <f>IF(AND(SUMIFS(WITF_P2!$L$22:$L$38,WITF_P2!$P$22:$P$38,Sheet3!I$13,WITF_P2!$K$22:$K$38,Sheet3!$C19)&lt;0.01,SUMIFS(WITF_P2!$L$22:$L$38,WITF_P2!$P$22:$P$38,Sheet3!I$13,WITF_P2!$K$22:$K$38,Sheet3!$C19)&gt;0),0.01,ROUND(SUMIFS(WITF_P2!$L$22:$L$38,WITF_P2!$P$22:$P$38,Sheet3!I$13,WITF_P2!$K$22:$K$38,Sheet3!$C19),2))</f>
        <v>0</v>
      </c>
      <c r="J19" s="76">
        <f>IF(AND(SUMIFS(WITF_P2!$L$22:$L$38,WITF_P2!$P$22:$P$38,Sheet3!J$13,WITF_P2!$K$22:$K$38,Sheet3!$C19)&lt;0.01,SUMIFS(WITF_P2!$L$22:$L$38,WITF_P2!$P$22:$P$38,Sheet3!J$13,WITF_P2!$K$22:$K$38,Sheet3!$C19)&gt;0),0.01,ROUND(SUMIFS(WITF_P2!$L$22:$L$38,WITF_P2!$P$22:$P$38,Sheet3!J$13,WITF_P2!$K$22:$K$38,Sheet3!$C19),2))</f>
        <v>0</v>
      </c>
      <c r="K19" s="76">
        <f>IF(AND(SUMIFS(WITF_P2!$L$22:$L$38,WITF_P2!$P$22:$P$38,Sheet3!K$13,WITF_P2!$K$22:$K$38,Sheet3!$C19)&lt;0.01,SUMIFS(WITF_P2!$L$22:$L$38,WITF_P2!$P$22:$P$38,Sheet3!K$13,WITF_P2!$K$22:$K$38,Sheet3!$C19)&gt;0),0.01,ROUND(SUMIFS(WITF_P2!$L$22:$L$38,WITF_P2!$P$22:$P$38,Sheet3!K$13,WITF_P2!$K$22:$K$38,Sheet3!$C19),2))</f>
        <v>0</v>
      </c>
      <c r="L19" s="75">
        <f t="shared" si="1"/>
        <v>0</v>
      </c>
      <c r="M19" s="362"/>
    </row>
    <row r="20" spans="2:13" x14ac:dyDescent="0.25">
      <c r="B20" s="361"/>
      <c r="C20" s="61" t="s">
        <v>42</v>
      </c>
      <c r="D20" s="76">
        <f>IF(AND(SUMIFS(WITF_P2!$L$22:$L$38,WITF_P2!$P$22:$P$38,Sheet3!D$13,WITF_P2!$K$22:$K$38,Sheet3!$C20)&lt;0.01,SUMIFS(WITF_P2!$L$22:$L$38,WITF_P2!$P$22:$P$38,Sheet3!D$13,WITF_P2!$K$22:$K$38,Sheet3!$C20)&gt;0),0.01,ROUND(SUMIFS(WITF_P2!$L$22:$L$38,WITF_P2!$P$22:$P$38,Sheet3!D$13,WITF_P2!$K$22:$K$38,Sheet3!$C20),2))</f>
        <v>0</v>
      </c>
      <c r="E20" s="76">
        <f>IF(AND(SUMIFS(WITF_P2!$L$22:$L$38,WITF_P2!$P$22:$P$38,Sheet3!E$13,WITF_P2!$K$22:$K$38,Sheet3!$C20)&lt;0.01,SUMIFS(WITF_P2!$L$22:$L$38,WITF_P2!$P$22:$P$38,Sheet3!E$13,WITF_P2!$K$22:$K$38,Sheet3!$C20)&gt;0),0.01,ROUND(SUMIFS(WITF_P2!$L$22:$L$38,WITF_P2!$P$22:$P$38,Sheet3!E$13,WITF_P2!$K$22:$K$38,Sheet3!$C20),2))</f>
        <v>0</v>
      </c>
      <c r="F20" s="76">
        <f>IF(AND(SUMIFS(WITF_P2!$L$22:$L$38,WITF_P2!$P$22:$P$38,Sheet3!F$13,WITF_P2!$K$22:$K$38,Sheet3!$C20)&lt;0.01,SUMIFS(WITF_P2!$L$22:$L$38,WITF_P2!$P$22:$P$38,Sheet3!F$13,WITF_P2!$K$22:$K$38,Sheet3!$C20)&gt;0),0.01,ROUND(SUMIFS(WITF_P2!$L$22:$L$38,WITF_P2!$P$22:$P$38,Sheet3!F$13,WITF_P2!$K$22:$K$38,Sheet3!$C20),2))</f>
        <v>0</v>
      </c>
      <c r="G20" s="76">
        <f>IF(AND(SUMIFS(WITF_P2!$L$22:$L$38,WITF_P2!$P$22:$P$38,Sheet3!G$13,WITF_P2!$K$22:$K$38,Sheet3!$C20)&lt;0.01,SUMIFS(WITF_P2!$L$22:$L$38,WITF_P2!$P$22:$P$38,Sheet3!G$13,WITF_P2!$K$22:$K$38,Sheet3!$C20)&gt;0),0.01,ROUND(SUMIFS(WITF_P2!$L$22:$L$38,WITF_P2!$P$22:$P$38,Sheet3!G$13,WITF_P2!$K$22:$K$38,Sheet3!$C20),2))</f>
        <v>0</v>
      </c>
      <c r="H20" s="76">
        <f>IF(AND(SUMIFS(WITF_P2!$L$22:$L$38,WITF_P2!$P$22:$P$38,Sheet3!H$13,WITF_P2!$K$22:$K$38,Sheet3!$C20)&lt;0.01,SUMIFS(WITF_P2!$L$22:$L$38,WITF_P2!$P$22:$P$38,Sheet3!H$13,WITF_P2!$K$22:$K$38,Sheet3!$C20)&gt;0),0.01,ROUND(SUMIFS(WITF_P2!$L$22:$L$38,WITF_P2!$P$22:$P$38,Sheet3!H$13,WITF_P2!$K$22:$K$38,Sheet3!$C20),2))</f>
        <v>0</v>
      </c>
      <c r="I20" s="76">
        <f>IF(AND(SUMIFS(WITF_P2!$L$22:$L$38,WITF_P2!$P$22:$P$38,Sheet3!I$13,WITF_P2!$K$22:$K$38,Sheet3!$C20)&lt;0.01,SUMIFS(WITF_P2!$L$22:$L$38,WITF_P2!$P$22:$P$38,Sheet3!I$13,WITF_P2!$K$22:$K$38,Sheet3!$C20)&gt;0),0.01,ROUND(SUMIFS(WITF_P2!$L$22:$L$38,WITF_P2!$P$22:$P$38,Sheet3!I$13,WITF_P2!$K$22:$K$38,Sheet3!$C20),2))</f>
        <v>0</v>
      </c>
      <c r="J20" s="76">
        <f>IF(AND(SUMIFS(WITF_P2!$L$22:$L$38,WITF_P2!$P$22:$P$38,Sheet3!J$13,WITF_P2!$K$22:$K$38,Sheet3!$C20)&lt;0.01,SUMIFS(WITF_P2!$L$22:$L$38,WITF_P2!$P$22:$P$38,Sheet3!J$13,WITF_P2!$K$22:$K$38,Sheet3!$C20)&gt;0),0.01,ROUND(SUMIFS(WITF_P2!$L$22:$L$38,WITF_P2!$P$22:$P$38,Sheet3!J$13,WITF_P2!$K$22:$K$38,Sheet3!$C20),2))</f>
        <v>0</v>
      </c>
      <c r="K20" s="76">
        <f>IF(AND(SUMIFS(WITF_P2!$L$22:$L$38,WITF_P2!$P$22:$P$38,Sheet3!K$13,WITF_P2!$K$22:$K$38,Sheet3!$C20)&lt;0.01,SUMIFS(WITF_P2!$L$22:$L$38,WITF_P2!$P$22:$P$38,Sheet3!K$13,WITF_P2!$K$22:$K$38,Sheet3!$C20)&gt;0),0.01,ROUND(SUMIFS(WITF_P2!$L$22:$L$38,WITF_P2!$P$22:$P$38,Sheet3!K$13,WITF_P2!$K$22:$K$38,Sheet3!$C20),2))</f>
        <v>0</v>
      </c>
      <c r="L20" s="75">
        <f t="shared" si="1"/>
        <v>0</v>
      </c>
      <c r="M20" s="362"/>
    </row>
    <row r="21" spans="2:13" x14ac:dyDescent="0.25">
      <c r="B21" s="361"/>
      <c r="C21" s="61" t="s">
        <v>45</v>
      </c>
      <c r="D21" s="76">
        <f>IF(AND(SUMIFS(WITF_P2!$L$22:$L$38,WITF_P2!$P$22:$P$38,Sheet3!D$13,WITF_P2!$K$22:$K$38,Sheet3!$C21)&lt;0.01,SUMIFS(WITF_P2!$L$22:$L$38,WITF_P2!$P$22:$P$38,Sheet3!D$13,WITF_P2!$K$22:$K$38,Sheet3!$C21)&gt;0),0.01,ROUND(SUMIFS(WITF_P2!$L$22:$L$38,WITF_P2!$P$22:$P$38,Sheet3!D$13,WITF_P2!$K$22:$K$38,Sheet3!$C21),2))</f>
        <v>0</v>
      </c>
      <c r="E21" s="76">
        <f>IF(AND(SUMIFS(WITF_P2!$L$22:$L$38,WITF_P2!$P$22:$P$38,Sheet3!E$13,WITF_P2!$K$22:$K$38,Sheet3!$C21)&lt;0.01,SUMIFS(WITF_P2!$L$22:$L$38,WITF_P2!$P$22:$P$38,Sheet3!E$13,WITF_P2!$K$22:$K$38,Sheet3!$C21)&gt;0),0.01,ROUND(SUMIFS(WITF_P2!$L$22:$L$38,WITF_P2!$P$22:$P$38,Sheet3!E$13,WITF_P2!$K$22:$K$38,Sheet3!$C21),2))</f>
        <v>0</v>
      </c>
      <c r="F21" s="76">
        <f>IF(AND(SUMIFS(WITF_P2!$L$22:$L$38,WITF_P2!$P$22:$P$38,Sheet3!F$13,WITF_P2!$K$22:$K$38,Sheet3!$C21)&lt;0.01,SUMIFS(WITF_P2!$L$22:$L$38,WITF_P2!$P$22:$P$38,Sheet3!F$13,WITF_P2!$K$22:$K$38,Sheet3!$C21)&gt;0),0.01,ROUND(SUMIFS(WITF_P2!$L$22:$L$38,WITF_P2!$P$22:$P$38,Sheet3!F$13,WITF_P2!$K$22:$K$38,Sheet3!$C21),2))</f>
        <v>0</v>
      </c>
      <c r="G21" s="76">
        <f>IF(AND(SUMIFS(WITF_P2!$L$22:$L$38,WITF_P2!$P$22:$P$38,Sheet3!G$13,WITF_P2!$K$22:$K$38,Sheet3!$C21)&lt;0.01,SUMIFS(WITF_P2!$L$22:$L$38,WITF_P2!$P$22:$P$38,Sheet3!G$13,WITF_P2!$K$22:$K$38,Sheet3!$C21)&gt;0),0.01,ROUND(SUMIFS(WITF_P2!$L$22:$L$38,WITF_P2!$P$22:$P$38,Sheet3!G$13,WITF_P2!$K$22:$K$38,Sheet3!$C21),2))</f>
        <v>0</v>
      </c>
      <c r="H21" s="76">
        <f>IF(AND(SUMIFS(WITF_P2!$L$22:$L$38,WITF_P2!$P$22:$P$38,Sheet3!H$13,WITF_P2!$K$22:$K$38,Sheet3!$C21)&lt;0.01,SUMIFS(WITF_P2!$L$22:$L$38,WITF_P2!$P$22:$P$38,Sheet3!H$13,WITF_P2!$K$22:$K$38,Sheet3!$C21)&gt;0),0.01,ROUND(SUMIFS(WITF_P2!$L$22:$L$38,WITF_P2!$P$22:$P$38,Sheet3!H$13,WITF_P2!$K$22:$K$38,Sheet3!$C21),2))</f>
        <v>0</v>
      </c>
      <c r="I21" s="76">
        <f>IF(AND(SUMIFS(WITF_P2!$L$22:$L$38,WITF_P2!$P$22:$P$38,Sheet3!I$13,WITF_P2!$K$22:$K$38,Sheet3!$C21)&lt;0.01,SUMIFS(WITF_P2!$L$22:$L$38,WITF_P2!$P$22:$P$38,Sheet3!I$13,WITF_P2!$K$22:$K$38,Sheet3!$C21)&gt;0),0.01,ROUND(SUMIFS(WITF_P2!$L$22:$L$38,WITF_P2!$P$22:$P$38,Sheet3!I$13,WITF_P2!$K$22:$K$38,Sheet3!$C21),2))</f>
        <v>0</v>
      </c>
      <c r="J21" s="76">
        <f>IF(AND(SUMIFS(WITF_P2!$L$22:$L$38,WITF_P2!$P$22:$P$38,Sheet3!J$13,WITF_P2!$K$22:$K$38,Sheet3!$C21)&lt;0.01,SUMIFS(WITF_P2!$L$22:$L$38,WITF_P2!$P$22:$P$38,Sheet3!J$13,WITF_P2!$K$22:$K$38,Sheet3!$C21)&gt;0),0.01,ROUND(SUMIFS(WITF_P2!$L$22:$L$38,WITF_P2!$P$22:$P$38,Sheet3!J$13,WITF_P2!$K$22:$K$38,Sheet3!$C21),2))</f>
        <v>0</v>
      </c>
      <c r="K21" s="76">
        <f>IF(AND(SUMIFS(WITF_P2!$L$22:$L$38,WITF_P2!$P$22:$P$38,Sheet3!K$13,WITF_P2!$K$22:$K$38,Sheet3!$C21)&lt;0.01,SUMIFS(WITF_P2!$L$22:$L$38,WITF_P2!$P$22:$P$38,Sheet3!K$13,WITF_P2!$K$22:$K$38,Sheet3!$C21)&gt;0),0.01,ROUND(SUMIFS(WITF_P2!$L$22:$L$38,WITF_P2!$P$22:$P$38,Sheet3!K$13,WITF_P2!$K$22:$K$38,Sheet3!$C21),2))</f>
        <v>0</v>
      </c>
      <c r="L21" s="75">
        <f t="shared" si="1"/>
        <v>0</v>
      </c>
      <c r="M21" s="362"/>
    </row>
    <row r="22" spans="2:13" x14ac:dyDescent="0.25">
      <c r="B22" s="361"/>
      <c r="C22" s="61" t="s">
        <v>48</v>
      </c>
      <c r="D22" s="76">
        <f>IF(AND(SUMIFS(WITF_P2!$L$22:$L$38,WITF_P2!$P$22:$P$38,Sheet3!D$13,WITF_P2!$K$22:$K$38,Sheet3!$C22)&lt;0.01,SUMIFS(WITF_P2!$L$22:$L$38,WITF_P2!$P$22:$P$38,Sheet3!D$13,WITF_P2!$K$22:$K$38,Sheet3!$C22)&gt;0),0.01,ROUND(SUMIFS(WITF_P2!$L$22:$L$38,WITF_P2!$P$22:$P$38,Sheet3!D$13,WITF_P2!$K$22:$K$38,Sheet3!$C22),2))</f>
        <v>0</v>
      </c>
      <c r="E22" s="76">
        <f>IF(AND(SUMIFS(WITF_P2!$L$22:$L$38,WITF_P2!$P$22:$P$38,Sheet3!E$13,WITF_P2!$K$22:$K$38,Sheet3!$C22)&lt;0.01,SUMIFS(WITF_P2!$L$22:$L$38,WITF_P2!$P$22:$P$38,Sheet3!E$13,WITF_P2!$K$22:$K$38,Sheet3!$C22)&gt;0),0.01,ROUND(SUMIFS(WITF_P2!$L$22:$L$38,WITF_P2!$P$22:$P$38,Sheet3!E$13,WITF_P2!$K$22:$K$38,Sheet3!$C22),2))</f>
        <v>0</v>
      </c>
      <c r="F22" s="76">
        <f>IF(AND(SUMIFS(WITF_P2!$L$22:$L$38,WITF_P2!$P$22:$P$38,Sheet3!F$13,WITF_P2!$K$22:$K$38,Sheet3!$C22)&lt;0.01,SUMIFS(WITF_P2!$L$22:$L$38,WITF_P2!$P$22:$P$38,Sheet3!F$13,WITF_P2!$K$22:$K$38,Sheet3!$C22)&gt;0),0.01,ROUND(SUMIFS(WITF_P2!$L$22:$L$38,WITF_P2!$P$22:$P$38,Sheet3!F$13,WITF_P2!$K$22:$K$38,Sheet3!$C22),2))</f>
        <v>0</v>
      </c>
      <c r="G22" s="76">
        <f>IF(AND(SUMIFS(WITF_P2!$L$22:$L$38,WITF_P2!$P$22:$P$38,Sheet3!G$13,WITF_P2!$K$22:$K$38,Sheet3!$C22)&lt;0.01,SUMIFS(WITF_P2!$L$22:$L$38,WITF_P2!$P$22:$P$38,Sheet3!G$13,WITF_P2!$K$22:$K$38,Sheet3!$C22)&gt;0),0.01,ROUND(SUMIFS(WITF_P2!$L$22:$L$38,WITF_P2!$P$22:$P$38,Sheet3!G$13,WITF_P2!$K$22:$K$38,Sheet3!$C22),2))</f>
        <v>0</v>
      </c>
      <c r="H22" s="76">
        <f>IF(AND(SUMIFS(WITF_P2!$L$22:$L$38,WITF_P2!$P$22:$P$38,Sheet3!H$13,WITF_P2!$K$22:$K$38,Sheet3!$C22)&lt;0.01,SUMIFS(WITF_P2!$L$22:$L$38,WITF_P2!$P$22:$P$38,Sheet3!H$13,WITF_P2!$K$22:$K$38,Sheet3!$C22)&gt;0),0.01,ROUND(SUMIFS(WITF_P2!$L$22:$L$38,WITF_P2!$P$22:$P$38,Sheet3!H$13,WITF_P2!$K$22:$K$38,Sheet3!$C22),2))</f>
        <v>0</v>
      </c>
      <c r="I22" s="76">
        <f>IF(AND(SUMIFS(WITF_P2!$L$22:$L$38,WITF_P2!$P$22:$P$38,Sheet3!I$13,WITF_P2!$K$22:$K$38,Sheet3!$C22)&lt;0.01,SUMIFS(WITF_P2!$L$22:$L$38,WITF_P2!$P$22:$P$38,Sheet3!I$13,WITF_P2!$K$22:$K$38,Sheet3!$C22)&gt;0),0.01,ROUND(SUMIFS(WITF_P2!$L$22:$L$38,WITF_P2!$P$22:$P$38,Sheet3!I$13,WITF_P2!$K$22:$K$38,Sheet3!$C22),2))</f>
        <v>0</v>
      </c>
      <c r="J22" s="76">
        <f>IF(AND(SUMIFS(WITF_P2!$L$22:$L$38,WITF_P2!$P$22:$P$38,Sheet3!J$13,WITF_P2!$K$22:$K$38,Sheet3!$C22)&lt;0.01,SUMIFS(WITF_P2!$L$22:$L$38,WITF_P2!$P$22:$P$38,Sheet3!J$13,WITF_P2!$K$22:$K$38,Sheet3!$C22)&gt;0),0.01,ROUND(SUMIFS(WITF_P2!$L$22:$L$38,WITF_P2!$P$22:$P$38,Sheet3!J$13,WITF_P2!$K$22:$K$38,Sheet3!$C22),2))</f>
        <v>0</v>
      </c>
      <c r="K22" s="76">
        <f>IF(AND(SUMIFS(WITF_P2!$L$22:$L$38,WITF_P2!$P$22:$P$38,Sheet3!K$13,WITF_P2!$K$22:$K$38,Sheet3!$C22)&lt;0.01,SUMIFS(WITF_P2!$L$22:$L$38,WITF_P2!$P$22:$P$38,Sheet3!K$13,WITF_P2!$K$22:$K$38,Sheet3!$C22)&gt;0),0.01,ROUND(SUMIFS(WITF_P2!$L$22:$L$38,WITF_P2!$P$22:$P$38,Sheet3!K$13,WITF_P2!$K$22:$K$38,Sheet3!$C22),2))</f>
        <v>0</v>
      </c>
      <c r="L22" s="75">
        <f t="shared" si="1"/>
        <v>0</v>
      </c>
      <c r="M22" s="362"/>
    </row>
    <row r="23" spans="2:13" x14ac:dyDescent="0.25">
      <c r="B23" s="361"/>
      <c r="C23" s="61" t="s">
        <v>50</v>
      </c>
      <c r="D23" s="76">
        <f>IF(AND(SUMIFS(WITF_P2!$L$22:$L$38,WITF_P2!$P$22:$P$38,Sheet3!D$13,WITF_P2!$K$22:$K$38,Sheet3!$C23)&lt;0.01,SUMIFS(WITF_P2!$L$22:$L$38,WITF_P2!$P$22:$P$38,Sheet3!D$13,WITF_P2!$K$22:$K$38,Sheet3!$C23)&gt;0),0.01,ROUND(SUMIFS(WITF_P2!$L$22:$L$38,WITF_P2!$P$22:$P$38,Sheet3!D$13,WITF_P2!$K$22:$K$38,Sheet3!$C23),2))</f>
        <v>0</v>
      </c>
      <c r="E23" s="76">
        <f>IF(AND(SUMIFS(WITF_P2!$L$22:$L$38,WITF_P2!$P$22:$P$38,Sheet3!E$13,WITF_P2!$K$22:$K$38,Sheet3!$C23)&lt;0.01,SUMIFS(WITF_P2!$L$22:$L$38,WITF_P2!$P$22:$P$38,Sheet3!E$13,WITF_P2!$K$22:$K$38,Sheet3!$C23)&gt;0),0.01,ROUND(SUMIFS(WITF_P2!$L$22:$L$38,WITF_P2!$P$22:$P$38,Sheet3!E$13,WITF_P2!$K$22:$K$38,Sheet3!$C23),2))</f>
        <v>0</v>
      </c>
      <c r="F23" s="76">
        <f>IF(AND(SUMIFS(WITF_P2!$L$22:$L$38,WITF_P2!$P$22:$P$38,Sheet3!F$13,WITF_P2!$K$22:$K$38,Sheet3!$C23)&lt;0.01,SUMIFS(WITF_P2!$L$22:$L$38,WITF_P2!$P$22:$P$38,Sheet3!F$13,WITF_P2!$K$22:$K$38,Sheet3!$C23)&gt;0),0.01,ROUND(SUMIFS(WITF_P2!$L$22:$L$38,WITF_P2!$P$22:$P$38,Sheet3!F$13,WITF_P2!$K$22:$K$38,Sheet3!$C23),2))</f>
        <v>0</v>
      </c>
      <c r="G23" s="76">
        <f>IF(AND(SUMIFS(WITF_P2!$L$22:$L$38,WITF_P2!$P$22:$P$38,Sheet3!G$13,WITF_P2!$K$22:$K$38,Sheet3!$C23)&lt;0.01,SUMIFS(WITF_P2!$L$22:$L$38,WITF_P2!$P$22:$P$38,Sheet3!G$13,WITF_P2!$K$22:$K$38,Sheet3!$C23)&gt;0),0.01,ROUND(SUMIFS(WITF_P2!$L$22:$L$38,WITF_P2!$P$22:$P$38,Sheet3!G$13,WITF_P2!$K$22:$K$38,Sheet3!$C23),2))</f>
        <v>0</v>
      </c>
      <c r="H23" s="76">
        <f>IF(AND(SUMIFS(WITF_P2!$L$22:$L$38,WITF_P2!$P$22:$P$38,Sheet3!H$13,WITF_P2!$K$22:$K$38,Sheet3!$C23)&lt;0.01,SUMIFS(WITF_P2!$L$22:$L$38,WITF_P2!$P$22:$P$38,Sheet3!H$13,WITF_P2!$K$22:$K$38,Sheet3!$C23)&gt;0),0.01,ROUND(SUMIFS(WITF_P2!$L$22:$L$38,WITF_P2!$P$22:$P$38,Sheet3!H$13,WITF_P2!$K$22:$K$38,Sheet3!$C23),2))</f>
        <v>0</v>
      </c>
      <c r="I23" s="76">
        <f>IF(AND(SUMIFS(WITF_P2!$L$22:$L$38,WITF_P2!$P$22:$P$38,Sheet3!I$13,WITF_P2!$K$22:$K$38,Sheet3!$C23)&lt;0.01,SUMIFS(WITF_P2!$L$22:$L$38,WITF_P2!$P$22:$P$38,Sheet3!I$13,WITF_P2!$K$22:$K$38,Sheet3!$C23)&gt;0),0.01,ROUND(SUMIFS(WITF_P2!$L$22:$L$38,WITF_P2!$P$22:$P$38,Sheet3!I$13,WITF_P2!$K$22:$K$38,Sheet3!$C23),2))</f>
        <v>0</v>
      </c>
      <c r="J23" s="76">
        <f>IF(AND(SUMIFS(WITF_P2!$L$22:$L$38,WITF_P2!$P$22:$P$38,Sheet3!J$13,WITF_P2!$K$22:$K$38,Sheet3!$C23)&lt;0.01,SUMIFS(WITF_P2!$L$22:$L$38,WITF_P2!$P$22:$P$38,Sheet3!J$13,WITF_P2!$K$22:$K$38,Sheet3!$C23)&gt;0),0.01,ROUND(SUMIFS(WITF_P2!$L$22:$L$38,WITF_P2!$P$22:$P$38,Sheet3!J$13,WITF_P2!$K$22:$K$38,Sheet3!$C23),2))</f>
        <v>0</v>
      </c>
      <c r="K23" s="76">
        <f>IF(AND(SUMIFS(WITF_P2!$L$22:$L$38,WITF_P2!$P$22:$P$38,Sheet3!K$13,WITF_P2!$K$22:$K$38,Sheet3!$C23)&lt;0.01,SUMIFS(WITF_P2!$L$22:$L$38,WITF_P2!$P$22:$P$38,Sheet3!K$13,WITF_P2!$K$22:$K$38,Sheet3!$C23)&gt;0),0.01,ROUND(SUMIFS(WITF_P2!$L$22:$L$38,WITF_P2!$P$22:$P$38,Sheet3!K$13,WITF_P2!$K$22:$K$38,Sheet3!$C23),2))</f>
        <v>0</v>
      </c>
      <c r="L23" s="75">
        <f t="shared" si="1"/>
        <v>0</v>
      </c>
      <c r="M23" s="362"/>
    </row>
    <row r="24" spans="2:13" x14ac:dyDescent="0.25">
      <c r="B24" s="361"/>
      <c r="C24" s="61" t="s">
        <v>51</v>
      </c>
      <c r="D24" s="76">
        <f>IF(AND(SUMIFS(WITF_P2!$L$22:$L$38,WITF_P2!$P$22:$P$38,Sheet3!D$13,WITF_P2!$K$22:$K$38,Sheet3!$C24)&lt;0.01,SUMIFS(WITF_P2!$L$22:$L$38,WITF_P2!$P$22:$P$38,Sheet3!D$13,WITF_P2!$K$22:$K$38,Sheet3!$C24)&gt;0),0.01,ROUND(SUMIFS(WITF_P2!$L$22:$L$38,WITF_P2!$P$22:$P$38,Sheet3!D$13,WITF_P2!$K$22:$K$38,Sheet3!$C24),2))</f>
        <v>0</v>
      </c>
      <c r="E24" s="76">
        <f>IF(AND(SUMIFS(WITF_P2!$L$22:$L$38,WITF_P2!$P$22:$P$38,Sheet3!E$13,WITF_P2!$K$22:$K$38,Sheet3!$C24)&lt;0.01,SUMIFS(WITF_P2!$L$22:$L$38,WITF_P2!$P$22:$P$38,Sheet3!E$13,WITF_P2!$K$22:$K$38,Sheet3!$C24)&gt;0),0.01,ROUND(SUMIFS(WITF_P2!$L$22:$L$38,WITF_P2!$P$22:$P$38,Sheet3!E$13,WITF_P2!$K$22:$K$38,Sheet3!$C24),2))</f>
        <v>0</v>
      </c>
      <c r="F24" s="76">
        <f>IF(AND(SUMIFS(WITF_P2!$L$22:$L$38,WITF_P2!$P$22:$P$38,Sheet3!F$13,WITF_P2!$K$22:$K$38,Sheet3!$C24)&lt;0.01,SUMIFS(WITF_P2!$L$22:$L$38,WITF_P2!$P$22:$P$38,Sheet3!F$13,WITF_P2!$K$22:$K$38,Sheet3!$C24)&gt;0),0.01,ROUND(SUMIFS(WITF_P2!$L$22:$L$38,WITF_P2!$P$22:$P$38,Sheet3!F$13,WITF_P2!$K$22:$K$38,Sheet3!$C24),2))</f>
        <v>0</v>
      </c>
      <c r="G24" s="76">
        <f>IF(AND(SUMIFS(WITF_P2!$L$22:$L$38,WITF_P2!$P$22:$P$38,Sheet3!G$13,WITF_P2!$K$22:$K$38,Sheet3!$C24)&lt;0.01,SUMIFS(WITF_P2!$L$22:$L$38,WITF_P2!$P$22:$P$38,Sheet3!G$13,WITF_P2!$K$22:$K$38,Sheet3!$C24)&gt;0),0.01,ROUND(SUMIFS(WITF_P2!$L$22:$L$38,WITF_P2!$P$22:$P$38,Sheet3!G$13,WITF_P2!$K$22:$K$38,Sheet3!$C24),2))</f>
        <v>0</v>
      </c>
      <c r="H24" s="76">
        <f>IF(AND(SUMIFS(WITF_P2!$L$22:$L$38,WITF_P2!$P$22:$P$38,Sheet3!H$13,WITF_P2!$K$22:$K$38,Sheet3!$C24)&lt;0.01,SUMIFS(WITF_P2!$L$22:$L$38,WITF_P2!$P$22:$P$38,Sheet3!H$13,WITF_P2!$K$22:$K$38,Sheet3!$C24)&gt;0),0.01,ROUND(SUMIFS(WITF_P2!$L$22:$L$38,WITF_P2!$P$22:$P$38,Sheet3!H$13,WITF_P2!$K$22:$K$38,Sheet3!$C24),2))</f>
        <v>0</v>
      </c>
      <c r="I24" s="76">
        <f>IF(AND(SUMIFS(WITF_P2!$L$22:$L$38,WITF_P2!$P$22:$P$38,Sheet3!I$13,WITF_P2!$K$22:$K$38,Sheet3!$C24)&lt;0.01,SUMIFS(WITF_P2!$L$22:$L$38,WITF_P2!$P$22:$P$38,Sheet3!I$13,WITF_P2!$K$22:$K$38,Sheet3!$C24)&gt;0),0.01,ROUND(SUMIFS(WITF_P2!$L$22:$L$38,WITF_P2!$P$22:$P$38,Sheet3!I$13,WITF_P2!$K$22:$K$38,Sheet3!$C24),2))</f>
        <v>0</v>
      </c>
      <c r="J24" s="76">
        <f>IF(AND(SUMIFS(WITF_P2!$L$22:$L$38,WITF_P2!$P$22:$P$38,Sheet3!J$13,WITF_P2!$K$22:$K$38,Sheet3!$C24)&lt;0.01,SUMIFS(WITF_P2!$L$22:$L$38,WITF_P2!$P$22:$P$38,Sheet3!J$13,WITF_P2!$K$22:$K$38,Sheet3!$C24)&gt;0),0.01,ROUND(SUMIFS(WITF_P2!$L$22:$L$38,WITF_P2!$P$22:$P$38,Sheet3!J$13,WITF_P2!$K$22:$K$38,Sheet3!$C24),2))</f>
        <v>0</v>
      </c>
      <c r="K24" s="76">
        <f>IF(AND(SUMIFS(WITF_P2!$L$22:$L$38,WITF_P2!$P$22:$P$38,Sheet3!K$13,WITF_P2!$K$22:$K$38,Sheet3!$C24)&lt;0.01,SUMIFS(WITF_P2!$L$22:$L$38,WITF_P2!$P$22:$P$38,Sheet3!K$13,WITF_P2!$K$22:$K$38,Sheet3!$C24)&gt;0),0.01,ROUND(SUMIFS(WITF_P2!$L$22:$L$38,WITF_P2!$P$22:$P$38,Sheet3!K$13,WITF_P2!$K$22:$K$38,Sheet3!$C24),2))</f>
        <v>0</v>
      </c>
      <c r="L24" s="75">
        <f t="shared" si="1"/>
        <v>0</v>
      </c>
      <c r="M24" s="362"/>
    </row>
    <row r="25" spans="2:13" x14ac:dyDescent="0.25">
      <c r="B25" s="361"/>
      <c r="C25" s="61" t="s">
        <v>52</v>
      </c>
      <c r="D25" s="76">
        <f>IF(AND(SUMIFS(WITF_P2!$L$22:$L$38,WITF_P2!$P$22:$P$38,Sheet3!D$13,WITF_P2!$K$22:$K$38,Sheet3!$C25)&lt;0.01,SUMIFS(WITF_P2!$L$22:$L$38,WITF_P2!$P$22:$P$38,Sheet3!D$13,WITF_P2!$K$22:$K$38,Sheet3!$C25)&gt;0),0.01,ROUND(SUMIFS(WITF_P2!$L$22:$L$38,WITF_P2!$P$22:$P$38,Sheet3!D$13,WITF_P2!$K$22:$K$38,Sheet3!$C25),2))</f>
        <v>0</v>
      </c>
      <c r="E25" s="76">
        <f>IF(AND(SUMIFS(WITF_P2!$L$22:$L$38,WITF_P2!$P$22:$P$38,Sheet3!E$13,WITF_P2!$K$22:$K$38,Sheet3!$C25)&lt;0.01,SUMIFS(WITF_P2!$L$22:$L$38,WITF_P2!$P$22:$P$38,Sheet3!E$13,WITF_P2!$K$22:$K$38,Sheet3!$C25)&gt;0),0.01,ROUND(SUMIFS(WITF_P2!$L$22:$L$38,WITF_P2!$P$22:$P$38,Sheet3!E$13,WITF_P2!$K$22:$K$38,Sheet3!$C25),2))</f>
        <v>0</v>
      </c>
      <c r="F25" s="76">
        <f>IF(AND(SUMIFS(WITF_P2!$L$22:$L$38,WITF_P2!$P$22:$P$38,Sheet3!F$13,WITF_P2!$K$22:$K$38,Sheet3!$C25)&lt;0.01,SUMIFS(WITF_P2!$L$22:$L$38,WITF_P2!$P$22:$P$38,Sheet3!F$13,WITF_P2!$K$22:$K$38,Sheet3!$C25)&gt;0),0.01,ROUND(SUMIFS(WITF_P2!$L$22:$L$38,WITF_P2!$P$22:$P$38,Sheet3!F$13,WITF_P2!$K$22:$K$38,Sheet3!$C25),2))</f>
        <v>0</v>
      </c>
      <c r="G25" s="76">
        <f>IF(AND(SUMIFS(WITF_P2!$L$22:$L$38,WITF_P2!$P$22:$P$38,Sheet3!G$13,WITF_P2!$K$22:$K$38,Sheet3!$C25)&lt;0.01,SUMIFS(WITF_P2!$L$22:$L$38,WITF_P2!$P$22:$P$38,Sheet3!G$13,WITF_P2!$K$22:$K$38,Sheet3!$C25)&gt;0),0.01,ROUND(SUMIFS(WITF_P2!$L$22:$L$38,WITF_P2!$P$22:$P$38,Sheet3!G$13,WITF_P2!$K$22:$K$38,Sheet3!$C25),2))</f>
        <v>0</v>
      </c>
      <c r="H25" s="76">
        <f>IF(AND(SUMIFS(WITF_P2!$L$22:$L$38,WITF_P2!$P$22:$P$38,Sheet3!H$13,WITF_P2!$K$22:$K$38,Sheet3!$C25)&lt;0.01,SUMIFS(WITF_P2!$L$22:$L$38,WITF_P2!$P$22:$P$38,Sheet3!H$13,WITF_P2!$K$22:$K$38,Sheet3!$C25)&gt;0),0.01,ROUND(SUMIFS(WITF_P2!$L$22:$L$38,WITF_P2!$P$22:$P$38,Sheet3!H$13,WITF_P2!$K$22:$K$38,Sheet3!$C25),2))</f>
        <v>0</v>
      </c>
      <c r="I25" s="76">
        <f>IF(AND(SUMIFS(WITF_P2!$L$22:$L$38,WITF_P2!$P$22:$P$38,Sheet3!I$13,WITF_P2!$K$22:$K$38,Sheet3!$C25)&lt;0.01,SUMIFS(WITF_P2!$L$22:$L$38,WITF_P2!$P$22:$P$38,Sheet3!I$13,WITF_P2!$K$22:$K$38,Sheet3!$C25)&gt;0),0.01,ROUND(SUMIFS(WITF_P2!$L$22:$L$38,WITF_P2!$P$22:$P$38,Sheet3!I$13,WITF_P2!$K$22:$K$38,Sheet3!$C25),2))</f>
        <v>0</v>
      </c>
      <c r="J25" s="76">
        <f>IF(AND(SUMIFS(WITF_P2!$L$22:$L$38,WITF_P2!$P$22:$P$38,Sheet3!J$13,WITF_P2!$K$22:$K$38,Sheet3!$C25)&lt;0.01,SUMIFS(WITF_P2!$L$22:$L$38,WITF_P2!$P$22:$P$38,Sheet3!J$13,WITF_P2!$K$22:$K$38,Sheet3!$C25)&gt;0),0.01,ROUND(SUMIFS(WITF_P2!$L$22:$L$38,WITF_P2!$P$22:$P$38,Sheet3!J$13,WITF_P2!$K$22:$K$38,Sheet3!$C25),2))</f>
        <v>0</v>
      </c>
      <c r="K25" s="76">
        <f>IF(AND(SUMIFS(WITF_P2!$L$22:$L$38,WITF_P2!$P$22:$P$38,Sheet3!K$13,WITF_P2!$K$22:$K$38,Sheet3!$C25)&lt;0.01,SUMIFS(WITF_P2!$L$22:$L$38,WITF_P2!$P$22:$P$38,Sheet3!K$13,WITF_P2!$K$22:$K$38,Sheet3!$C25)&gt;0),0.01,ROUND(SUMIFS(WITF_P2!$L$22:$L$38,WITF_P2!$P$22:$P$38,Sheet3!K$13,WITF_P2!$K$22:$K$38,Sheet3!$C25),2))</f>
        <v>0</v>
      </c>
      <c r="L25" s="75">
        <f t="shared" si="1"/>
        <v>0</v>
      </c>
      <c r="M25" s="362"/>
    </row>
    <row r="26" spans="2:13" x14ac:dyDescent="0.25">
      <c r="B26" s="361"/>
      <c r="C26" s="61" t="s">
        <v>53</v>
      </c>
      <c r="D26" s="76">
        <f>IF(AND(SUMIFS(WITF_P2!$L$22:$L$38,WITF_P2!$P$22:$P$38,Sheet3!D$13,WITF_P2!$K$22:$K$38,Sheet3!$C26)&lt;0.01,SUMIFS(WITF_P2!$L$22:$L$38,WITF_P2!$P$22:$P$38,Sheet3!D$13,WITF_P2!$K$22:$K$38,Sheet3!$C26)&gt;0),0.01,ROUND(SUMIFS(WITF_P2!$L$22:$L$38,WITF_P2!$P$22:$P$38,Sheet3!D$13,WITF_P2!$K$22:$K$38,Sheet3!$C26),2))</f>
        <v>0</v>
      </c>
      <c r="E26" s="76">
        <f>IF(AND(SUMIFS(WITF_P2!$L$22:$L$38,WITF_P2!$P$22:$P$38,Sheet3!E$13,WITF_P2!$K$22:$K$38,Sheet3!$C26)&lt;0.01,SUMIFS(WITF_P2!$L$22:$L$38,WITF_P2!$P$22:$P$38,Sheet3!E$13,WITF_P2!$K$22:$K$38,Sheet3!$C26)&gt;0),0.01,ROUND(SUMIFS(WITF_P2!$L$22:$L$38,WITF_P2!$P$22:$P$38,Sheet3!E$13,WITF_P2!$K$22:$K$38,Sheet3!$C26),2))</f>
        <v>0</v>
      </c>
      <c r="F26" s="76">
        <f>IF(AND(SUMIFS(WITF_P2!$L$22:$L$38,WITF_P2!$P$22:$P$38,Sheet3!F$13,WITF_P2!$K$22:$K$38,Sheet3!$C26)&lt;0.01,SUMIFS(WITF_P2!$L$22:$L$38,WITF_P2!$P$22:$P$38,Sheet3!F$13,WITF_P2!$K$22:$K$38,Sheet3!$C26)&gt;0),0.01,ROUND(SUMIFS(WITF_P2!$L$22:$L$38,WITF_P2!$P$22:$P$38,Sheet3!F$13,WITF_P2!$K$22:$K$38,Sheet3!$C26),2))</f>
        <v>0</v>
      </c>
      <c r="G26" s="76">
        <f>IF(AND(SUMIFS(WITF_P2!$L$22:$L$38,WITF_P2!$P$22:$P$38,Sheet3!G$13,WITF_P2!$K$22:$K$38,Sheet3!$C26)&lt;0.01,SUMIFS(WITF_P2!$L$22:$L$38,WITF_P2!$P$22:$P$38,Sheet3!G$13,WITF_P2!$K$22:$K$38,Sheet3!$C26)&gt;0),0.01,ROUND(SUMIFS(WITF_P2!$L$22:$L$38,WITF_P2!$P$22:$P$38,Sheet3!G$13,WITF_P2!$K$22:$K$38,Sheet3!$C26),2))</f>
        <v>0</v>
      </c>
      <c r="H26" s="76">
        <f>IF(AND(SUMIFS(WITF_P2!$L$22:$L$38,WITF_P2!$P$22:$P$38,Sheet3!H$13,WITF_P2!$K$22:$K$38,Sheet3!$C26)&lt;0.01,SUMIFS(WITF_P2!$L$22:$L$38,WITF_P2!$P$22:$P$38,Sheet3!H$13,WITF_P2!$K$22:$K$38,Sheet3!$C26)&gt;0),0.01,ROUND(SUMIFS(WITF_P2!$L$22:$L$38,WITF_P2!$P$22:$P$38,Sheet3!H$13,WITF_P2!$K$22:$K$38,Sheet3!$C26),2))</f>
        <v>0</v>
      </c>
      <c r="I26" s="76">
        <f>IF(AND(SUMIFS(WITF_P2!$L$22:$L$38,WITF_P2!$P$22:$P$38,Sheet3!I$13,WITF_P2!$K$22:$K$38,Sheet3!$C26)&lt;0.01,SUMIFS(WITF_P2!$L$22:$L$38,WITF_P2!$P$22:$P$38,Sheet3!I$13,WITF_P2!$K$22:$K$38,Sheet3!$C26)&gt;0),0.01,ROUND(SUMIFS(WITF_P2!$L$22:$L$38,WITF_P2!$P$22:$P$38,Sheet3!I$13,WITF_P2!$K$22:$K$38,Sheet3!$C26),2))</f>
        <v>0</v>
      </c>
      <c r="J26" s="76">
        <f>IF(AND(SUMIFS(WITF_P2!$L$22:$L$38,WITF_P2!$P$22:$P$38,Sheet3!J$13,WITF_P2!$K$22:$K$38,Sheet3!$C26)&lt;0.01,SUMIFS(WITF_P2!$L$22:$L$38,WITF_P2!$P$22:$P$38,Sheet3!J$13,WITF_P2!$K$22:$K$38,Sheet3!$C26)&gt;0),0.01,ROUND(SUMIFS(WITF_P2!$L$22:$L$38,WITF_P2!$P$22:$P$38,Sheet3!J$13,WITF_P2!$K$22:$K$38,Sheet3!$C26),2))</f>
        <v>0</v>
      </c>
      <c r="K26" s="76">
        <f>IF(AND(SUMIFS(WITF_P2!$L$22:$L$38,WITF_P2!$P$22:$P$38,Sheet3!K$13,WITF_P2!$K$22:$K$38,Sheet3!$C26)&lt;0.01,SUMIFS(WITF_P2!$L$22:$L$38,WITF_P2!$P$22:$P$38,Sheet3!K$13,WITF_P2!$K$22:$K$38,Sheet3!$C26)&gt;0),0.01,ROUND(SUMIFS(WITF_P2!$L$22:$L$38,WITF_P2!$P$22:$P$38,Sheet3!K$13,WITF_P2!$K$22:$K$38,Sheet3!$C26),2))</f>
        <v>0</v>
      </c>
      <c r="L26" s="75">
        <f t="shared" si="1"/>
        <v>0</v>
      </c>
      <c r="M26" s="362"/>
    </row>
    <row r="27" spans="2:13" x14ac:dyDescent="0.25">
      <c r="B27" s="361"/>
      <c r="C27" s="61" t="s">
        <v>54</v>
      </c>
      <c r="D27" s="76">
        <f>IF(AND(SUMIFS(WITF_P2!$L$22:$L$38,WITF_P2!$P$22:$P$38,Sheet3!D$13,WITF_P2!$K$22:$K$38,Sheet3!$C27)&lt;0.01,SUMIFS(WITF_P2!$L$22:$L$38,WITF_P2!$P$22:$P$38,Sheet3!D$13,WITF_P2!$K$22:$K$38,Sheet3!$C27)&gt;0),0.01,ROUND(SUMIFS(WITF_P2!$L$22:$L$38,WITF_P2!$P$22:$P$38,Sheet3!D$13,WITF_P2!$K$22:$K$38,Sheet3!$C27),2))</f>
        <v>0</v>
      </c>
      <c r="E27" s="76">
        <f>IF(AND(SUMIFS(WITF_P2!$L$22:$L$38,WITF_P2!$P$22:$P$38,Sheet3!E$13,WITF_P2!$K$22:$K$38,Sheet3!$C27)&lt;0.01,SUMIFS(WITF_P2!$L$22:$L$38,WITF_P2!$P$22:$P$38,Sheet3!E$13,WITF_P2!$K$22:$K$38,Sheet3!$C27)&gt;0),0.01,ROUND(SUMIFS(WITF_P2!$L$22:$L$38,WITF_P2!$P$22:$P$38,Sheet3!E$13,WITF_P2!$K$22:$K$38,Sheet3!$C27),2))</f>
        <v>0</v>
      </c>
      <c r="F27" s="76">
        <f>IF(AND(SUMIFS(WITF_P2!$L$22:$L$38,WITF_P2!$P$22:$P$38,Sheet3!F$13,WITF_P2!$K$22:$K$38,Sheet3!$C27)&lt;0.01,SUMIFS(WITF_P2!$L$22:$L$38,WITF_P2!$P$22:$P$38,Sheet3!F$13,WITF_P2!$K$22:$K$38,Sheet3!$C27)&gt;0),0.01,ROUND(SUMIFS(WITF_P2!$L$22:$L$38,WITF_P2!$P$22:$P$38,Sheet3!F$13,WITF_P2!$K$22:$K$38,Sheet3!$C27),2))</f>
        <v>0</v>
      </c>
      <c r="G27" s="76">
        <f>IF(AND(SUMIFS(WITF_P2!$L$22:$L$38,WITF_P2!$P$22:$P$38,Sheet3!G$13,WITF_P2!$K$22:$K$38,Sheet3!$C27)&lt;0.01,SUMIFS(WITF_P2!$L$22:$L$38,WITF_P2!$P$22:$P$38,Sheet3!G$13,WITF_P2!$K$22:$K$38,Sheet3!$C27)&gt;0),0.01,ROUND(SUMIFS(WITF_P2!$L$22:$L$38,WITF_P2!$P$22:$P$38,Sheet3!G$13,WITF_P2!$K$22:$K$38,Sheet3!$C27),2))</f>
        <v>0</v>
      </c>
      <c r="H27" s="76">
        <f>IF(AND(SUMIFS(WITF_P2!$L$22:$L$38,WITF_P2!$P$22:$P$38,Sheet3!H$13,WITF_P2!$K$22:$K$38,Sheet3!$C27)&lt;0.01,SUMIFS(WITF_P2!$L$22:$L$38,WITF_P2!$P$22:$P$38,Sheet3!H$13,WITF_P2!$K$22:$K$38,Sheet3!$C27)&gt;0),0.01,ROUND(SUMIFS(WITF_P2!$L$22:$L$38,WITF_P2!$P$22:$P$38,Sheet3!H$13,WITF_P2!$K$22:$K$38,Sheet3!$C27),2))</f>
        <v>0</v>
      </c>
      <c r="I27" s="76">
        <f>IF(AND(SUMIFS(WITF_P2!$L$22:$L$38,WITF_P2!$P$22:$P$38,Sheet3!I$13,WITF_P2!$K$22:$K$38,Sheet3!$C27)&lt;0.01,SUMIFS(WITF_P2!$L$22:$L$38,WITF_P2!$P$22:$P$38,Sheet3!I$13,WITF_P2!$K$22:$K$38,Sheet3!$C27)&gt;0),0.01,ROUND(SUMIFS(WITF_P2!$L$22:$L$38,WITF_P2!$P$22:$P$38,Sheet3!I$13,WITF_P2!$K$22:$K$38,Sheet3!$C27),2))</f>
        <v>0</v>
      </c>
      <c r="J27" s="76">
        <f>IF(AND(SUMIFS(WITF_P2!$L$22:$L$38,WITF_P2!$P$22:$P$38,Sheet3!J$13,WITF_P2!$K$22:$K$38,Sheet3!$C27)&lt;0.01,SUMIFS(WITF_P2!$L$22:$L$38,WITF_P2!$P$22:$P$38,Sheet3!J$13,WITF_P2!$K$22:$K$38,Sheet3!$C27)&gt;0),0.01,ROUND(SUMIFS(WITF_P2!$L$22:$L$38,WITF_P2!$P$22:$P$38,Sheet3!J$13,WITF_P2!$K$22:$K$38,Sheet3!$C27),2))</f>
        <v>0</v>
      </c>
      <c r="K27" s="76">
        <f>IF(AND(SUMIFS(WITF_P2!$L$22:$L$38,WITF_P2!$P$22:$P$38,Sheet3!K$13,WITF_P2!$K$22:$K$38,Sheet3!$C27)&lt;0.01,SUMIFS(WITF_P2!$L$22:$L$38,WITF_P2!$P$22:$P$38,Sheet3!K$13,WITF_P2!$K$22:$K$38,Sheet3!$C27)&gt;0),0.01,ROUND(SUMIFS(WITF_P2!$L$22:$L$38,WITF_P2!$P$22:$P$38,Sheet3!K$13,WITF_P2!$K$22:$K$38,Sheet3!$C27),2))</f>
        <v>0</v>
      </c>
      <c r="L27" s="75">
        <f t="shared" si="1"/>
        <v>0</v>
      </c>
      <c r="M27" s="362"/>
    </row>
    <row r="28" spans="2:13" x14ac:dyDescent="0.25">
      <c r="B28" s="361"/>
      <c r="C28" s="61" t="s">
        <v>55</v>
      </c>
      <c r="D28" s="76">
        <f>IF(AND(SUMIFS(WITF_P2!$L$22:$L$38,WITF_P2!$P$22:$P$38,Sheet3!D$13,WITF_P2!$K$22:$K$38,Sheet3!$C28)&lt;0.01,SUMIFS(WITF_P2!$L$22:$L$38,WITF_P2!$P$22:$P$38,Sheet3!D$13,WITF_P2!$K$22:$K$38,Sheet3!$C28)&gt;0),0.01,ROUND(SUMIFS(WITF_P2!$L$22:$L$38,WITF_P2!$P$22:$P$38,Sheet3!D$13,WITF_P2!$K$22:$K$38,Sheet3!$C28),2))</f>
        <v>0</v>
      </c>
      <c r="E28" s="76">
        <f>IF(AND(SUMIFS(WITF_P2!$L$22:$L$38,WITF_P2!$P$22:$P$38,Sheet3!E$13,WITF_P2!$K$22:$K$38,Sheet3!$C28)&lt;0.01,SUMIFS(WITF_P2!$L$22:$L$38,WITF_P2!$P$22:$P$38,Sheet3!E$13,WITF_P2!$K$22:$K$38,Sheet3!$C28)&gt;0),0.01,ROUND(SUMIFS(WITF_P2!$L$22:$L$38,WITF_P2!$P$22:$P$38,Sheet3!E$13,WITF_P2!$K$22:$K$38,Sheet3!$C28),2))</f>
        <v>0</v>
      </c>
      <c r="F28" s="76">
        <f>IF(AND(SUMIFS(WITF_P2!$L$22:$L$38,WITF_P2!$P$22:$P$38,Sheet3!F$13,WITF_P2!$K$22:$K$38,Sheet3!$C28)&lt;0.01,SUMIFS(WITF_P2!$L$22:$L$38,WITF_P2!$P$22:$P$38,Sheet3!F$13,WITF_P2!$K$22:$K$38,Sheet3!$C28)&gt;0),0.01,ROUND(SUMIFS(WITF_P2!$L$22:$L$38,WITF_P2!$P$22:$P$38,Sheet3!F$13,WITF_P2!$K$22:$K$38,Sheet3!$C28),2))</f>
        <v>0</v>
      </c>
      <c r="G28" s="76">
        <f>IF(AND(SUMIFS(WITF_P2!$L$22:$L$38,WITF_P2!$P$22:$P$38,Sheet3!G$13,WITF_P2!$K$22:$K$38,Sheet3!$C28)&lt;0.01,SUMIFS(WITF_P2!$L$22:$L$38,WITF_P2!$P$22:$P$38,Sheet3!G$13,WITF_P2!$K$22:$K$38,Sheet3!$C28)&gt;0),0.01,ROUND(SUMIFS(WITF_P2!$L$22:$L$38,WITF_P2!$P$22:$P$38,Sheet3!G$13,WITF_P2!$K$22:$K$38,Sheet3!$C28),2))</f>
        <v>0</v>
      </c>
      <c r="H28" s="76">
        <f>IF(AND(SUMIFS(WITF_P2!$L$22:$L$38,WITF_P2!$P$22:$P$38,Sheet3!H$13,WITF_P2!$K$22:$K$38,Sheet3!$C28)&lt;0.01,SUMIFS(WITF_P2!$L$22:$L$38,WITF_P2!$P$22:$P$38,Sheet3!H$13,WITF_P2!$K$22:$K$38,Sheet3!$C28)&gt;0),0.01,ROUND(SUMIFS(WITF_P2!$L$22:$L$38,WITF_P2!$P$22:$P$38,Sheet3!H$13,WITF_P2!$K$22:$K$38,Sheet3!$C28),2))</f>
        <v>0</v>
      </c>
      <c r="I28" s="76">
        <f>IF(AND(SUMIFS(WITF_P2!$L$22:$L$38,WITF_P2!$P$22:$P$38,Sheet3!I$13,WITF_P2!$K$22:$K$38,Sheet3!$C28)&lt;0.01,SUMIFS(WITF_P2!$L$22:$L$38,WITF_P2!$P$22:$P$38,Sheet3!I$13,WITF_P2!$K$22:$K$38,Sheet3!$C28)&gt;0),0.01,ROUND(SUMIFS(WITF_P2!$L$22:$L$38,WITF_P2!$P$22:$P$38,Sheet3!I$13,WITF_P2!$K$22:$K$38,Sheet3!$C28),2))</f>
        <v>0</v>
      </c>
      <c r="J28" s="76">
        <f>IF(AND(SUMIFS(WITF_P2!$L$22:$L$38,WITF_P2!$P$22:$P$38,Sheet3!J$13,WITF_P2!$K$22:$K$38,Sheet3!$C28)&lt;0.01,SUMIFS(WITF_P2!$L$22:$L$38,WITF_P2!$P$22:$P$38,Sheet3!J$13,WITF_P2!$K$22:$K$38,Sheet3!$C28)&gt;0),0.01,ROUND(SUMIFS(WITF_P2!$L$22:$L$38,WITF_P2!$P$22:$P$38,Sheet3!J$13,WITF_P2!$K$22:$K$38,Sheet3!$C28),2))</f>
        <v>0</v>
      </c>
      <c r="K28" s="76">
        <f>IF(AND(SUMIFS(WITF_P2!$L$22:$L$38,WITF_P2!$P$22:$P$38,Sheet3!K$13,WITF_P2!$K$22:$K$38,Sheet3!$C28)&lt;0.01,SUMIFS(WITF_P2!$L$22:$L$38,WITF_P2!$P$22:$P$38,Sheet3!K$13,WITF_P2!$K$22:$K$38,Sheet3!$C28)&gt;0),0.01,ROUND(SUMIFS(WITF_P2!$L$22:$L$38,WITF_P2!$P$22:$P$38,Sheet3!K$13,WITF_P2!$K$22:$K$38,Sheet3!$C28),2))</f>
        <v>0</v>
      </c>
      <c r="L28" s="75">
        <f t="shared" si="1"/>
        <v>0</v>
      </c>
      <c r="M28" s="362"/>
    </row>
    <row r="29" spans="2:13" x14ac:dyDescent="0.25">
      <c r="B29" s="71"/>
      <c r="C29" s="72"/>
    </row>
  </sheetData>
  <mergeCells count="4">
    <mergeCell ref="B3:B10"/>
    <mergeCell ref="T3:T10"/>
    <mergeCell ref="B14:B28"/>
    <mergeCell ref="M14:M28"/>
  </mergeCells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>2025-12-01T06:00:00+00:00</PublishingStartDate>
    <PublishingExpiration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2" ma:contentTypeDescription="Create a new document." ma:contentTypeScope="" ma:versionID="e084a3b99851304f4f38e77c997b3e73">
  <xsd:schema xmlns:xsd="http://www.w3.org/2001/XMLSchema" xmlns:xs="http://www.w3.org/2001/XMLSchema" xmlns:p="http://schemas.microsoft.com/office/2006/metadata/properties" xmlns:ns1="http://schemas.microsoft.com/sharepoint/v3" xmlns:ns2="a8b72882-1d02-4704-8464-4e9c6e9dc531" targetNamespace="http://schemas.microsoft.com/office/2006/metadata/properties" ma:root="true" ma:fieldsID="e1c1267e1aa6198bcb4d2224473d480d" ns1:_="" ns2:_="">
    <xsd:import namespace="http://schemas.microsoft.com/sharepoint/v3"/>
    <xsd:import namespace="a8b72882-1d02-4704-8464-4e9c6e9dc53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72882-1d02-4704-8464-4e9c6e9dc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1E6FAD-6D92-4514-B995-051DC9663593}">
  <ds:schemaRefs>
    <ds:schemaRef ds:uri="http://purl.org/dc/elements/1.1/"/>
    <ds:schemaRef ds:uri="http://schemas.microsoft.com/office/2006/metadata/properties"/>
    <ds:schemaRef ds:uri="http://schemas.microsoft.com/sharepoint/v3"/>
    <ds:schemaRef ds:uri="a8b72882-1d02-4704-8464-4e9c6e9dc53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533A094-6BCB-4553-A0D6-960D00CD1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b72882-1d02-4704-8464-4e9c6e9dc5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F46A1-48F8-4849-85E0-1492CFCBC5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WITF_P1</vt:lpstr>
      <vt:lpstr>WITF_P2</vt:lpstr>
      <vt:lpstr>Legacy Abbreviations</vt:lpstr>
      <vt:lpstr>Wetland Types, BSAs &amp; Ratios</vt:lpstr>
      <vt:lpstr>Contacts</vt:lpstr>
      <vt:lpstr>Sheet2</vt:lpstr>
      <vt:lpstr>Sheet3</vt:lpstr>
      <vt:lpstr>designID</vt:lpstr>
      <vt:lpstr>ImpactType</vt:lpstr>
      <vt:lpstr>ImpType</vt:lpstr>
      <vt:lpstr>WITF_P1!Print_Area</vt:lpstr>
      <vt:lpstr>WITF_P2!Print_Area</vt:lpstr>
      <vt:lpstr>Ratio</vt:lpstr>
      <vt:lpstr>ReplType</vt:lpstr>
    </vt:vector>
  </TitlesOfParts>
  <Manager/>
  <Company>Wisconsin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Wetland Impact Tracking form</dc:title>
  <dc:subject>wetland impact tracking for mitigation credit debit</dc:subject>
  <dc:creator>WisDOT</dc:creator>
  <cp:keywords>wetland, mitigation, wetland impact, impact tracking, WITF, wetland impact tracking form</cp:keywords>
  <dc:description/>
  <cp:lastModifiedBy>Hoersten, Alyssa R - DOT</cp:lastModifiedBy>
  <cp:revision/>
  <dcterms:created xsi:type="dcterms:W3CDTF">2000-12-21T19:07:24Z</dcterms:created>
  <dcterms:modified xsi:type="dcterms:W3CDTF">2025-11-19T16:33:12Z</dcterms:modified>
  <cp:category>environmental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