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80" windowHeight="11625" tabRatio="594" activeTab="0"/>
  </bookViews>
  <sheets>
    <sheet name="PIGSTR" sheetId="1" r:id="rId1"/>
    <sheet name="PIGGRA" sheetId="2" r:id="rId2"/>
    <sheet name="SLABSTR" sheetId="3" r:id="rId3"/>
    <sheet name="SLABGRA" sheetId="4" r:id="rId4"/>
    <sheet name="STLPLATEGRDS" sheetId="5" r:id="rId5"/>
    <sheet name="BOXGRD" sheetId="6" r:id="rId6"/>
    <sheet name="TIMBER" sheetId="7" r:id="rId7"/>
    <sheet name="I-BEAM" sheetId="8" r:id="rId8"/>
    <sheet name="BASCULE" sheetId="9" r:id="rId9"/>
    <sheet name="Arch" sheetId="10" r:id="rId10"/>
    <sheet name="Retain" sheetId="11" r:id="rId11"/>
    <sheet name="STELBOXGRD" sheetId="12" r:id="rId12"/>
    <sheet name="Pedestrian" sheetId="13" r:id="rId13"/>
    <sheet name="Sheet15" sheetId="14" r:id="rId14"/>
    <sheet name="Sheet16" sheetId="15" r:id="rId15"/>
  </sheets>
  <definedNames>
    <definedName name="_xlnm.Print_Area" localSheetId="9">'Arch'!$A$1:$O$39</definedName>
    <definedName name="_xlnm.Print_Area" localSheetId="8">'BASCULE'!$A$11:$O$39</definedName>
    <definedName name="_xlnm.Print_Area" localSheetId="5">'BOXGRD'!$A$10:$O$38</definedName>
    <definedName name="_xlnm.Print_Area" localSheetId="7">'I-BEAM'!$A$10:$P$39</definedName>
    <definedName name="_xlnm.Print_Area" localSheetId="12">'Pedestrian'!$A$10:$O$34</definedName>
    <definedName name="_xlnm.Print_Area" localSheetId="1">'PIGGRA'!$A$10:$P$81</definedName>
    <definedName name="_xlnm.Print_Area" localSheetId="0">'PIGSTR'!$A$10:$P$105</definedName>
    <definedName name="_xlnm.Print_Area" localSheetId="10">'Retain'!$A$10:$O$81</definedName>
    <definedName name="_xlnm.Print_Area" localSheetId="3">'SLABGRA'!$A$11:$P$35</definedName>
    <definedName name="_xlnm.Print_Area" localSheetId="2">'SLABSTR'!$A$11:$P$164</definedName>
    <definedName name="_xlnm.Print_Area" localSheetId="11">'STELBOXGRD'!$A$1:$O$38</definedName>
    <definedName name="_xlnm.Print_Area" localSheetId="4">'STLPLATEGRDS'!$A$10:$P$38</definedName>
    <definedName name="_xlnm.Print_Area" localSheetId="6">'TIMBER'!$A$10:$N$33</definedName>
    <definedName name="_xlnm.Print_Titles" localSheetId="8">'BASCULE'!$1:$10</definedName>
    <definedName name="_xlnm.Print_Titles" localSheetId="5">'BOXGRD'!$1:$9</definedName>
    <definedName name="_xlnm.Print_Titles" localSheetId="7">'I-BEAM'!$1:$9</definedName>
    <definedName name="_xlnm.Print_Titles" localSheetId="12">'Pedestrian'!$1:$9</definedName>
    <definedName name="_xlnm.Print_Titles" localSheetId="1">'PIGGRA'!$1:$9</definedName>
    <definedName name="_xlnm.Print_Titles" localSheetId="0">'PIGSTR'!$1:$10</definedName>
    <definedName name="_xlnm.Print_Titles" localSheetId="10">'Retain'!$1:$9</definedName>
    <definedName name="_xlnm.Print_Titles" localSheetId="3">'SLABGRA'!$1:$10</definedName>
    <definedName name="_xlnm.Print_Titles" localSheetId="2">'SLABSTR'!$1:$10</definedName>
    <definedName name="_xlnm.Print_Titles" localSheetId="4">'STLPLATEGRDS'!$1:$9</definedName>
    <definedName name="_xlnm.Print_Titles" localSheetId="6">'TIMBER'!$1:$9</definedName>
  </definedNames>
  <calcPr fullCalcOnLoad="1"/>
</workbook>
</file>

<file path=xl/sharedStrings.xml><?xml version="1.0" encoding="utf-8"?>
<sst xmlns="http://schemas.openxmlformats.org/spreadsheetml/2006/main" count="1303" uniqueCount="340">
  <si>
    <t>Metric Projects were converted to English for this table.</t>
  </si>
  <si>
    <t>PRESTRESSED GIRDERS - Stream Crossings</t>
  </si>
  <si>
    <t xml:space="preserve">      On System</t>
  </si>
  <si>
    <t xml:space="preserve">    Off System</t>
  </si>
  <si>
    <t>Letting</t>
  </si>
  <si>
    <t>Structure</t>
  </si>
  <si>
    <t>Metric</t>
  </si>
  <si>
    <t>Abut.</t>
  </si>
  <si>
    <t>Pier</t>
  </si>
  <si>
    <t>No. of</t>
  </si>
  <si>
    <t>Span</t>
  </si>
  <si>
    <t>Area</t>
  </si>
  <si>
    <t>Total</t>
  </si>
  <si>
    <t>Super.</t>
  </si>
  <si>
    <t>Date</t>
  </si>
  <si>
    <t>Number</t>
  </si>
  <si>
    <t>Type</t>
  </si>
  <si>
    <t>Spans</t>
  </si>
  <si>
    <t>Length</t>
  </si>
  <si>
    <t>Sq. Ft.</t>
  </si>
  <si>
    <t>Cost</t>
  </si>
  <si>
    <t>$</t>
  </si>
  <si>
    <t>ON SYS</t>
  </si>
  <si>
    <t>OFF SYS</t>
  </si>
  <si>
    <t xml:space="preserve"> 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</si>
  <si>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</si>
  <si>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</si>
  <si>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</si>
  <si>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</si>
  <si>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</si>
  <si>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</si>
  <si>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</si>
  <si>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PRESTRESSED GIRDERS - Grade Separations</t>
  </si>
  <si>
    <t>CONCRETE SLABS - Stream Crossings</t>
  </si>
  <si>
    <t>CONCRETE SLABS - Grade Separations</t>
  </si>
  <si>
    <t>Sq. ft.</t>
  </si>
  <si>
    <t>;</t>
  </si>
  <si>
    <t>TIMBER STRUCTURES</t>
  </si>
  <si>
    <t>Lengths</t>
  </si>
  <si>
    <t>Total Sq. Foot Cost</t>
  </si>
  <si>
    <t>Super Sq. Foot Cost</t>
  </si>
  <si>
    <t>PRESTRESSED BOX GIRDERS</t>
  </si>
  <si>
    <t>Super Sq. Ft. Cost</t>
  </si>
  <si>
    <t>STEEL I-BEAMS- Grade Separations</t>
  </si>
  <si>
    <t>BASCULE BRIDGE</t>
  </si>
  <si>
    <t xml:space="preserve">   Super Sq. Foot Cost</t>
  </si>
  <si>
    <t>ARCH STRUCTURE</t>
  </si>
  <si>
    <t>RETAINING WALLS</t>
  </si>
  <si>
    <t>MSE Wall</t>
  </si>
  <si>
    <t>Modular Wall</t>
  </si>
  <si>
    <t>Concrete Wall</t>
  </si>
  <si>
    <t>Panel Wall</t>
  </si>
  <si>
    <t>No. Retaining Walls</t>
  </si>
  <si>
    <t xml:space="preserve">     Total Sq. Ft. Cost</t>
  </si>
  <si>
    <t>MSE Walls</t>
  </si>
  <si>
    <t>Modular Walls</t>
  </si>
  <si>
    <t>Concrete Walls</t>
  </si>
  <si>
    <t>Panel Walls</t>
  </si>
  <si>
    <t>STEEL BOX GIRDERS</t>
  </si>
  <si>
    <t>PEDESTRIAN BRIDGE</t>
  </si>
  <si>
    <t xml:space="preserve">STEEL PLATE GIRDERS </t>
  </si>
  <si>
    <t>A5</t>
  </si>
  <si>
    <t>Abut. Type</t>
  </si>
  <si>
    <t>Other</t>
  </si>
  <si>
    <t>No.</t>
  </si>
  <si>
    <t>Bridge</t>
  </si>
  <si>
    <t xml:space="preserve">  </t>
  </si>
  <si>
    <t>2007 YEAR END COST SUMMARY</t>
  </si>
  <si>
    <t>R-28-27</t>
  </si>
  <si>
    <t>B-7-55</t>
  </si>
  <si>
    <t>A1</t>
  </si>
  <si>
    <t>Special</t>
  </si>
  <si>
    <t>107'-4 1/2", 108'-0", 107'-4 1/2"</t>
  </si>
  <si>
    <t>B-13-605</t>
  </si>
  <si>
    <t>A3</t>
  </si>
  <si>
    <t>Hammer</t>
  </si>
  <si>
    <t>Various</t>
  </si>
  <si>
    <t>B-13-607</t>
  </si>
  <si>
    <t>25'-3"</t>
  </si>
  <si>
    <t>R-28-28</t>
  </si>
  <si>
    <t>R-13-136</t>
  </si>
  <si>
    <t>R-13-137</t>
  </si>
  <si>
    <t>R-13-139</t>
  </si>
  <si>
    <t>R-13-138</t>
  </si>
  <si>
    <t>P-23-106</t>
  </si>
  <si>
    <t>31'-0", 42'-5 1/2", 30'-5"</t>
  </si>
  <si>
    <t>B-28-115</t>
  </si>
  <si>
    <t>73'-4 1/2",74'-0", 74'-0",.73'-4 1/2"</t>
  </si>
  <si>
    <t>B-29-136</t>
  </si>
  <si>
    <t>Pile Bent</t>
  </si>
  <si>
    <t>36'-4 1/2", 37'-0", 36'-4 1/2"</t>
  </si>
  <si>
    <t>B-35-147</t>
  </si>
  <si>
    <t>42'-0"</t>
  </si>
  <si>
    <t>B-35-148</t>
  </si>
  <si>
    <t>44'-0"</t>
  </si>
  <si>
    <t>B-36-170</t>
  </si>
  <si>
    <t>36'-0"</t>
  </si>
  <si>
    <t>B-36-173</t>
  </si>
  <si>
    <t>33'-0", 33'-0"</t>
  </si>
  <si>
    <t>B-36-177</t>
  </si>
  <si>
    <t>Encased</t>
  </si>
  <si>
    <t>57'-0", 57'-0"</t>
  </si>
  <si>
    <t>B-50-77</t>
  </si>
  <si>
    <t>32'-0"</t>
  </si>
  <si>
    <t>B-58-116</t>
  </si>
  <si>
    <t>87'-4 1/4", 88'-0", 87'-4 1/2"</t>
  </si>
  <si>
    <t>B-71-152</t>
  </si>
  <si>
    <t>28'-0"</t>
  </si>
  <si>
    <t>B-71-153</t>
  </si>
  <si>
    <t/>
  </si>
  <si>
    <t>31'-0"</t>
  </si>
  <si>
    <t>B-71-154</t>
  </si>
  <si>
    <t>B-71-155</t>
  </si>
  <si>
    <t>B-71-158</t>
  </si>
  <si>
    <t>B-10-382</t>
  </si>
  <si>
    <t>47'-6", 47'-6"</t>
  </si>
  <si>
    <t>B-10-383</t>
  </si>
  <si>
    <t>72'-0"</t>
  </si>
  <si>
    <t>B-14-181</t>
  </si>
  <si>
    <t>92'-0"</t>
  </si>
  <si>
    <t>B-23-155</t>
  </si>
  <si>
    <t>46'-0"</t>
  </si>
  <si>
    <t>B-25-154</t>
  </si>
  <si>
    <t>Column</t>
  </si>
  <si>
    <t>63'-0", 74'-0", 63'-0"</t>
  </si>
  <si>
    <t>B-25-159</t>
  </si>
  <si>
    <t>40'-0"</t>
  </si>
  <si>
    <t>B-37-346</t>
  </si>
  <si>
    <t>92'-0", 102'-0"</t>
  </si>
  <si>
    <t>B-37-348</t>
  </si>
  <si>
    <t>42'-0", 55'-0", 42'-0"</t>
  </si>
  <si>
    <t>B-37-352</t>
  </si>
  <si>
    <t>124'- 2 3/4", 140'-6 1/8"</t>
  </si>
  <si>
    <t>B-43-57</t>
  </si>
  <si>
    <t>39'-0", 39'-0"</t>
  </si>
  <si>
    <t>B-49-150</t>
  </si>
  <si>
    <t>49'-0", 49'-0"</t>
  </si>
  <si>
    <t>B-56-185</t>
  </si>
  <si>
    <t>35'-0"</t>
  </si>
  <si>
    <t>B-56-186</t>
  </si>
  <si>
    <t>47'-0", 63'-0", 47'-0"</t>
  </si>
  <si>
    <t>B-62-234</t>
  </si>
  <si>
    <t>B-68-127</t>
  </si>
  <si>
    <t>R-37-21</t>
  </si>
  <si>
    <t>B-37-344</t>
  </si>
  <si>
    <t>112'-7", 3 at 113'-3", 112'-7"</t>
  </si>
  <si>
    <t>B-37-355</t>
  </si>
  <si>
    <t>B-37-356</t>
  </si>
  <si>
    <t>98'-0", 98'-0"</t>
  </si>
  <si>
    <t>90'-0", 90'-0"</t>
  </si>
  <si>
    <t>B-37-357</t>
  </si>
  <si>
    <t>55'-0", 71'-0", 50'-0"</t>
  </si>
  <si>
    <t>B-37-359</t>
  </si>
  <si>
    <t>129'-0", 96'-0"</t>
  </si>
  <si>
    <t>B-37-360-01</t>
  </si>
  <si>
    <t>100'-0", 3 at 129'-0", 130'-6"</t>
  </si>
  <si>
    <t>B-37-360-03</t>
  </si>
  <si>
    <t>126'-6", 3 at 126'-0", 124'-4 1/2"</t>
  </si>
  <si>
    <t>B-37-360-02</t>
  </si>
  <si>
    <t>198'-6", 233'-0", 170'-0", 144'-6"</t>
  </si>
  <si>
    <t>B-60-110</t>
  </si>
  <si>
    <t>74'-4 1/2", 75'-0", 74'-4 1/2"</t>
  </si>
  <si>
    <t>R-67-19</t>
  </si>
  <si>
    <t>R-67-84</t>
  </si>
  <si>
    <t>B-4-109</t>
  </si>
  <si>
    <t>37'-0", 37'-0"</t>
  </si>
  <si>
    <t>B-9-281</t>
  </si>
  <si>
    <t>50'-0", 50'-0"</t>
  </si>
  <si>
    <t>B-11-141</t>
  </si>
  <si>
    <t>52'-0", 52'-0"</t>
  </si>
  <si>
    <t>R-18-43</t>
  </si>
  <si>
    <t>B-40-723</t>
  </si>
  <si>
    <t>B-40-724</t>
  </si>
  <si>
    <t>39'-0"</t>
  </si>
  <si>
    <t>R-67-80</t>
  </si>
  <si>
    <t>R-67-87</t>
  </si>
  <si>
    <t>B-67-293</t>
  </si>
  <si>
    <t>117'-0", 117'-0"</t>
  </si>
  <si>
    <t>B-67-294</t>
  </si>
  <si>
    <t>B-67-295</t>
  </si>
  <si>
    <t>B-67-296</t>
  </si>
  <si>
    <t>Full Retain</t>
  </si>
  <si>
    <t>66'-2", 67'-10"</t>
  </si>
  <si>
    <t>B-67-297</t>
  </si>
  <si>
    <t>66'-6 3/8", 67'-5 5/8"</t>
  </si>
  <si>
    <t>B-13-604</t>
  </si>
  <si>
    <t>B-14-188</t>
  </si>
  <si>
    <t>50'-0"</t>
  </si>
  <si>
    <t>B-17-192</t>
  </si>
  <si>
    <t>Varies</t>
  </si>
  <si>
    <t>55'-0", 70'-0", 70'-0", 55'-0"</t>
  </si>
  <si>
    <t>B-21-23</t>
  </si>
  <si>
    <t>46'-0", 56'-0", 46'-0"</t>
  </si>
  <si>
    <t>B-25-158</t>
  </si>
  <si>
    <t>B-33-118</t>
  </si>
  <si>
    <t>Solid Shaft</t>
  </si>
  <si>
    <t>36'-0", 48'-0", 36'-0"</t>
  </si>
  <si>
    <t>B-42-220</t>
  </si>
  <si>
    <t>B-49-124</t>
  </si>
  <si>
    <t>55'-0"</t>
  </si>
  <si>
    <t>B-51-121</t>
  </si>
  <si>
    <t>36'-4"</t>
  </si>
  <si>
    <t>B-51-122</t>
  </si>
  <si>
    <t>44'-0", 44'-0"</t>
  </si>
  <si>
    <t>B-56-184</t>
  </si>
  <si>
    <t>B-56-200</t>
  </si>
  <si>
    <t>45'-0"</t>
  </si>
  <si>
    <t>B-58-120</t>
  </si>
  <si>
    <t>78'-0"</t>
  </si>
  <si>
    <t>B-58-121</t>
  </si>
  <si>
    <t>B-58-122</t>
  </si>
  <si>
    <t>B-58-123</t>
  </si>
  <si>
    <t>B-58-124</t>
  </si>
  <si>
    <t>Ret. Wall</t>
  </si>
  <si>
    <t>B-62-229</t>
  </si>
  <si>
    <t>B-70-256</t>
  </si>
  <si>
    <t>103'-4 1/2", 114'-3 1/4", 94'-5 1/4"</t>
  </si>
  <si>
    <t>B-18-201</t>
  </si>
  <si>
    <t>B-18-202</t>
  </si>
  <si>
    <t>38'-0"</t>
  </si>
  <si>
    <t>B-20-164</t>
  </si>
  <si>
    <t>105'-0"</t>
  </si>
  <si>
    <t>B-20-165</t>
  </si>
  <si>
    <t>B-20-167</t>
  </si>
  <si>
    <t>B-20-168</t>
  </si>
  <si>
    <t>87'-0", 5 @ 138'-0", 117'-0"</t>
  </si>
  <si>
    <t>B-20-169</t>
  </si>
  <si>
    <t>100'-0"</t>
  </si>
  <si>
    <t>B-20-170</t>
  </si>
  <si>
    <t>116'-4 3/4", 117'-7 1/2", 116'- 4 3/4"</t>
  </si>
  <si>
    <t>R-20-180</t>
  </si>
  <si>
    <t>B-20-3832</t>
  </si>
  <si>
    <t>115'-0", 115'-0"</t>
  </si>
  <si>
    <t>B-24-34</t>
  </si>
  <si>
    <t>42'-0", 42'-0"</t>
  </si>
  <si>
    <t>B-28-127</t>
  </si>
  <si>
    <t>Solid</t>
  </si>
  <si>
    <t>46'-0", 46'-0"</t>
  </si>
  <si>
    <t>B-28-128</t>
  </si>
  <si>
    <t>R-36-10</t>
  </si>
  <si>
    <t>R-36-11</t>
  </si>
  <si>
    <t>B-36-176</t>
  </si>
  <si>
    <t>32'-6", 49'-0", 57'-6", 61'-6", 59'-6", 41'-0"</t>
  </si>
  <si>
    <t>B-37-405</t>
  </si>
  <si>
    <t>39'-0", 54'-0", 39'-0"</t>
  </si>
  <si>
    <t>B-43-58</t>
  </si>
  <si>
    <t>B-47-196</t>
  </si>
  <si>
    <t>B-49-145</t>
  </si>
  <si>
    <t>120'-0"</t>
  </si>
  <si>
    <t>B-49-146</t>
  </si>
  <si>
    <t>B-49-147</t>
  </si>
  <si>
    <t>150'-0"</t>
  </si>
  <si>
    <t>B-49-148</t>
  </si>
  <si>
    <t>B-49-149</t>
  </si>
  <si>
    <t>128'-0"</t>
  </si>
  <si>
    <t>B-54-110</t>
  </si>
  <si>
    <t>30'-0", 30'-0"</t>
  </si>
  <si>
    <t>B-57-80</t>
  </si>
  <si>
    <t>B-60-116</t>
  </si>
  <si>
    <t>B-68-128</t>
  </si>
  <si>
    <t>30'-0"</t>
  </si>
  <si>
    <t>B-70-214</t>
  </si>
  <si>
    <t>109'-6 1/2", 113'-0"</t>
  </si>
  <si>
    <t>B-18-194</t>
  </si>
  <si>
    <t>155'-0", 165'-0", 155'-0"</t>
  </si>
  <si>
    <t>B-20-188</t>
  </si>
  <si>
    <t>B-28-125</t>
  </si>
  <si>
    <t>B-31-92</t>
  </si>
  <si>
    <t>B-42-221</t>
  </si>
  <si>
    <t>B-45-96</t>
  </si>
  <si>
    <t>122'-0", 170'-0", 122'-0"</t>
  </si>
  <si>
    <t>B-51-95</t>
  </si>
  <si>
    <t>105'-0", 105'-0"</t>
  </si>
  <si>
    <t>B-51-101</t>
  </si>
  <si>
    <t>105'-0", 115'-0"</t>
  </si>
  <si>
    <t>B-56-187</t>
  </si>
  <si>
    <t>R-56-26</t>
  </si>
  <si>
    <t>B-57-78</t>
  </si>
  <si>
    <t>B-59-181</t>
  </si>
  <si>
    <t>118'-0"</t>
  </si>
  <si>
    <t>B-6-177</t>
  </si>
  <si>
    <t>B-18-203</t>
  </si>
  <si>
    <t>144'-0"</t>
  </si>
  <si>
    <t>B-18-204</t>
  </si>
  <si>
    <t>B-41-273</t>
  </si>
  <si>
    <t>62'-0"</t>
  </si>
  <si>
    <t>B-49-158</t>
  </si>
  <si>
    <t>85'-0", 85'-0"</t>
  </si>
  <si>
    <t>B-49-159</t>
  </si>
  <si>
    <t>B-49-160</t>
  </si>
  <si>
    <t>6 @ 150'-0"</t>
  </si>
  <si>
    <t>B-49-161</t>
  </si>
  <si>
    <t>B-68-124</t>
  </si>
  <si>
    <t>145'-0", 145'-0"</t>
  </si>
  <si>
    <t>B-70-244</t>
  </si>
  <si>
    <t>96'-0"</t>
  </si>
  <si>
    <t>B-11-146</t>
  </si>
  <si>
    <t>B-11-147</t>
  </si>
  <si>
    <t>47'-0"</t>
  </si>
  <si>
    <t>B-28-126</t>
  </si>
  <si>
    <t>73'-7 1/2", 86'-3", 73'-7 1/2"</t>
  </si>
  <si>
    <t>B-56-183</t>
  </si>
  <si>
    <t>B-3-191</t>
  </si>
  <si>
    <t>B-14-180</t>
  </si>
  <si>
    <t>42'-0", 56'-0", 42'-0"</t>
  </si>
  <si>
    <t>B-22-259</t>
  </si>
  <si>
    <t>26'-0"</t>
  </si>
  <si>
    <t>B-22-261</t>
  </si>
  <si>
    <t>B-23-156</t>
  </si>
  <si>
    <t>B-23-157</t>
  </si>
  <si>
    <t>42'-0", 58'-0", 58'-0", 42'-0"</t>
  </si>
  <si>
    <t>B-23-158</t>
  </si>
  <si>
    <t>B-27-151</t>
  </si>
  <si>
    <t>66'-0"</t>
  </si>
  <si>
    <t>B-44-198</t>
  </si>
  <si>
    <t>60'-9", 61'-0", 60'-9"</t>
  </si>
  <si>
    <t>B-44-199</t>
  </si>
  <si>
    <t>48'-0"</t>
  </si>
  <si>
    <t>B-47-197</t>
  </si>
  <si>
    <t>B-51-90</t>
  </si>
  <si>
    <t>37'-0", 37'-0", 37'-0"</t>
  </si>
  <si>
    <t>B-51-91</t>
  </si>
  <si>
    <t>B-51-99</t>
  </si>
  <si>
    <t>B-51-100</t>
  </si>
  <si>
    <t>B-53-271</t>
  </si>
  <si>
    <t>34'-0"</t>
  </si>
  <si>
    <t>B-62-235</t>
  </si>
  <si>
    <t>B-64-165</t>
  </si>
  <si>
    <t>B-13-577</t>
  </si>
  <si>
    <t>B-40-710</t>
  </si>
  <si>
    <t>52'-0", 52'-0", 52'-0"</t>
  </si>
  <si>
    <t>B-40-714</t>
  </si>
  <si>
    <t>45'-0", 45'-0"</t>
  </si>
  <si>
    <t>B-49-128</t>
  </si>
  <si>
    <t>71'-0"</t>
  </si>
  <si>
    <t>B-53-248</t>
  </si>
  <si>
    <t>60'-0"</t>
  </si>
  <si>
    <t>B-58-111</t>
  </si>
  <si>
    <t>88'-0", 88'-0"</t>
  </si>
  <si>
    <t>B-71-156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</si>
</sst>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0.00;[Red]0.00"/>
    <numFmt numFmtId="169" formatCode="#,##0.0_);\(#,##0.0\)"/>
    <numFmt numFmtId="170" formatCode="0_);\(0\)"/>
    <numFmt numFmtId="171" formatCode="&quot;$&quot;#,##0"/>
    <numFmt numFmtId="172" formatCode="#,##0.0"/>
    <numFmt numFmtId="173" formatCode="0.0_)"/>
    <numFmt numFmtId="174" formatCode="&quot;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i/>
      <sz val="10"/>
      <name val="Tms Rmn"/>
      <family val="0"/>
    </font>
    <font>
      <i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Arial Rounded MT Bold"/>
      <family val="2"/>
    </font>
    <font>
      <b/>
      <sz val="24"/>
      <name val="Arial"/>
      <family val="2"/>
    </font>
    <font>
      <sz val="10"/>
      <name val="Helv"/>
      <family val="0"/>
    </font>
    <font>
      <sz val="9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u val="single"/>
      <sz val="18"/>
      <name val="Arial Rounded MT Bold"/>
      <family val="2"/>
    </font>
    <font>
      <sz val="8"/>
      <name val="Arial"/>
      <family val="2"/>
    </font>
    <font>
      <b/>
      <sz val="9"/>
      <name val="Arial"/>
      <family val="0"/>
    </font>
    <font>
      <sz val="11"/>
      <color indexed="10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sz val="11"/>
      <name val="Tms Rmn"/>
      <family val="0"/>
    </font>
    <font>
      <b/>
      <sz val="11"/>
      <name val="Tms Rmn"/>
      <family val="0"/>
    </font>
    <font>
      <sz val="9"/>
      <name val="Tms Rmn"/>
      <family val="0"/>
    </font>
    <font>
      <sz val="10"/>
      <color indexed="10"/>
      <name val="Helv"/>
      <family val="0"/>
    </font>
    <font>
      <sz val="8"/>
      <name val="Tms Rmn"/>
      <family val="0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2" xfId="0" applyBorder="1" applyAlignment="1">
      <alignment/>
    </xf>
    <xf numFmtId="165" fontId="0" fillId="0" borderId="1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165" fontId="0" fillId="0" borderId="13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4" xfId="0" applyFill="1" applyBorder="1" applyAlignment="1">
      <alignment/>
    </xf>
    <xf numFmtId="165" fontId="0" fillId="2" borderId="14" xfId="0" applyNumberFormat="1" applyFill="1" applyBorder="1" applyAlignment="1" applyProtection="1">
      <alignment/>
      <protection/>
    </xf>
    <xf numFmtId="0" fontId="0" fillId="2" borderId="15" xfId="0" applyFill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0" fontId="7" fillId="0" borderId="9" xfId="0" applyFont="1" applyBorder="1" applyAlignment="1">
      <alignment/>
    </xf>
    <xf numFmtId="164" fontId="11" fillId="0" borderId="10" xfId="0" applyNumberFormat="1" applyFont="1" applyBorder="1" applyAlignment="1" applyProtection="1">
      <alignment/>
      <protection/>
    </xf>
    <xf numFmtId="7" fontId="12" fillId="0" borderId="10" xfId="0" applyNumberFormat="1" applyFont="1" applyBorder="1" applyAlignment="1" applyProtection="1">
      <alignment/>
      <protection/>
    </xf>
    <xf numFmtId="7" fontId="12" fillId="0" borderId="14" xfId="0" applyNumberFormat="1" applyFon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0" fontId="0" fillId="3" borderId="1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8" xfId="0" applyFill="1" applyBorder="1" applyAlignment="1">
      <alignment/>
    </xf>
    <xf numFmtId="0" fontId="13" fillId="0" borderId="19" xfId="0" applyFont="1" applyBorder="1" applyAlignment="1" applyProtection="1">
      <alignment horizontal="left"/>
      <protection/>
    </xf>
    <xf numFmtId="0" fontId="14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20" xfId="0" applyFont="1" applyBorder="1" applyAlignment="1" applyProtection="1">
      <alignment horizontal="left"/>
      <protection/>
    </xf>
    <xf numFmtId="0" fontId="14" fillId="0" borderId="21" xfId="0" applyFont="1" applyBorder="1" applyAlignment="1">
      <alignment/>
    </xf>
    <xf numFmtId="0" fontId="14" fillId="0" borderId="9" xfId="0" applyFont="1" applyBorder="1" applyAlignment="1" applyProtection="1">
      <alignment horizontal="left"/>
      <protection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14" fillId="0" borderId="10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165" fontId="14" fillId="0" borderId="14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0" fontId="14" fillId="0" borderId="15" xfId="0" applyFont="1" applyBorder="1" applyAlignment="1">
      <alignment/>
    </xf>
    <xf numFmtId="165" fontId="15" fillId="0" borderId="14" xfId="0" applyNumberFormat="1" applyFont="1" applyBorder="1" applyAlignment="1" applyProtection="1">
      <alignment/>
      <protection/>
    </xf>
    <xf numFmtId="165" fontId="14" fillId="0" borderId="15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left"/>
      <protection/>
    </xf>
    <xf numFmtId="7" fontId="16" fillId="0" borderId="1" xfId="0" applyNumberFormat="1" applyFont="1" applyBorder="1" applyAlignment="1" applyProtection="1">
      <alignment/>
      <protection/>
    </xf>
    <xf numFmtId="0" fontId="14" fillId="0" borderId="12" xfId="0" applyFont="1" applyBorder="1" applyAlignment="1">
      <alignment/>
    </xf>
    <xf numFmtId="0" fontId="14" fillId="0" borderId="1" xfId="0" applyFont="1" applyBorder="1" applyAlignment="1" applyProtection="1">
      <alignment/>
      <protection/>
    </xf>
    <xf numFmtId="165" fontId="14" fillId="0" borderId="1" xfId="0" applyNumberFormat="1" applyFont="1" applyBorder="1" applyAlignment="1" applyProtection="1">
      <alignment/>
      <protection/>
    </xf>
    <xf numFmtId="165" fontId="16" fillId="0" borderId="1" xfId="0" applyNumberFormat="1" applyFont="1" applyBorder="1" applyAlignment="1" applyProtection="1">
      <alignment/>
      <protection/>
    </xf>
    <xf numFmtId="165" fontId="14" fillId="0" borderId="12" xfId="0" applyNumberFormat="1" applyFont="1" applyBorder="1" applyAlignment="1" applyProtection="1">
      <alignment/>
      <protection/>
    </xf>
    <xf numFmtId="7" fontId="16" fillId="0" borderId="18" xfId="0" applyNumberFormat="1" applyFont="1" applyBorder="1" applyAlignment="1" applyProtection="1">
      <alignment/>
      <protection/>
    </xf>
    <xf numFmtId="165" fontId="0" fillId="2" borderId="10" xfId="0" applyNumberFormat="1" applyFill="1" applyBorder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65" fontId="16" fillId="0" borderId="18" xfId="0" applyNumberFormat="1" applyFont="1" applyBorder="1" applyAlignment="1" applyProtection="1">
      <alignment/>
      <protection/>
    </xf>
    <xf numFmtId="0" fontId="0" fillId="3" borderId="17" xfId="0" applyFill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5" fontId="0" fillId="0" borderId="22" xfId="0" applyNumberForma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165" fontId="1" fillId="0" borderId="4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165" fontId="1" fillId="0" borderId="10" xfId="0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5" fontId="14" fillId="0" borderId="24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22" xfId="0" applyFont="1" applyBorder="1" applyAlignment="1">
      <alignment/>
    </xf>
    <xf numFmtId="0" fontId="0" fillId="0" borderId="22" xfId="0" applyBorder="1" applyAlignment="1">
      <alignment/>
    </xf>
    <xf numFmtId="0" fontId="13" fillId="0" borderId="25" xfId="0" applyFont="1" applyBorder="1" applyAlignment="1" applyProtection="1">
      <alignment horizontal="centerContinuous"/>
      <protection/>
    </xf>
    <xf numFmtId="0" fontId="14" fillId="0" borderId="26" xfId="0" applyFont="1" applyBorder="1" applyAlignment="1">
      <alignment horizontal="centerContinuous"/>
    </xf>
    <xf numFmtId="0" fontId="13" fillId="0" borderId="27" xfId="0" applyFont="1" applyBorder="1" applyAlignment="1" applyProtection="1">
      <alignment horizontal="centerContinuous"/>
      <protection/>
    </xf>
    <xf numFmtId="0" fontId="14" fillId="0" borderId="13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20" xfId="0" applyFont="1" applyBorder="1" applyAlignment="1" applyProtection="1">
      <alignment horizontal="centerContinuous"/>
      <protection/>
    </xf>
    <xf numFmtId="0" fontId="14" fillId="0" borderId="21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4" fontId="0" fillId="0" borderId="9" xfId="0" applyNumberFormat="1" applyBorder="1" applyAlignment="1">
      <alignment horizontal="left"/>
    </xf>
    <xf numFmtId="165" fontId="0" fillId="0" borderId="28" xfId="0" applyNumberFormat="1" applyBorder="1" applyAlignment="1" applyProtection="1">
      <alignment/>
      <protection/>
    </xf>
    <xf numFmtId="14" fontId="0" fillId="0" borderId="29" xfId="0" applyNumberFormat="1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165" fontId="0" fillId="0" borderId="3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33" xfId="0" applyBorder="1" applyAlignment="1" applyProtection="1">
      <alignment horizontal="left"/>
      <protection/>
    </xf>
    <xf numFmtId="49" fontId="7" fillId="0" borderId="4" xfId="0" applyNumberFormat="1" applyFont="1" applyBorder="1" applyAlignment="1" applyProtection="1">
      <alignment horizontal="center"/>
      <protection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7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/>
    </xf>
    <xf numFmtId="0" fontId="0" fillId="2" borderId="37" xfId="0" applyFill="1" applyBorder="1" applyAlignment="1">
      <alignment/>
    </xf>
    <xf numFmtId="2" fontId="14" fillId="0" borderId="14" xfId="0" applyNumberFormat="1" applyFont="1" applyBorder="1" applyAlignment="1" applyProtection="1">
      <alignment/>
      <protection/>
    </xf>
    <xf numFmtId="2" fontId="14" fillId="0" borderId="1" xfId="0" applyNumberFormat="1" applyFont="1" applyBorder="1" applyAlignment="1" applyProtection="1">
      <alignment/>
      <protection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0" fillId="0" borderId="30" xfId="17" applyNumberFormat="1" applyFont="1" applyBorder="1" applyAlignment="1">
      <alignment horizontal="centerContinuous"/>
    </xf>
    <xf numFmtId="0" fontId="21" fillId="0" borderId="30" xfId="0" applyFont="1" applyBorder="1" applyAlignment="1">
      <alignment/>
    </xf>
    <xf numFmtId="0" fontId="20" fillId="0" borderId="30" xfId="0" applyFont="1" applyBorder="1" applyAlignment="1" applyProtection="1">
      <alignment horizontal="centerContinuous"/>
      <protection/>
    </xf>
    <xf numFmtId="0" fontId="20" fillId="0" borderId="30" xfId="0" applyFont="1" applyBorder="1" applyAlignment="1" applyProtection="1">
      <alignment horizontal="left"/>
      <protection/>
    </xf>
    <xf numFmtId="2" fontId="0" fillId="0" borderId="30" xfId="0" applyNumberFormat="1" applyBorder="1" applyAlignment="1">
      <alignment/>
    </xf>
    <xf numFmtId="0" fontId="0" fillId="0" borderId="38" xfId="0" applyBorder="1" applyAlignment="1">
      <alignment horizontal="centerContinuous"/>
    </xf>
    <xf numFmtId="0" fontId="0" fillId="0" borderId="30" xfId="0" applyBorder="1" applyAlignment="1" applyProtection="1">
      <alignment horizontal="centerContinuous"/>
      <protection/>
    </xf>
    <xf numFmtId="0" fontId="0" fillId="0" borderId="38" xfId="0" applyBorder="1" applyAlignment="1">
      <alignment/>
    </xf>
    <xf numFmtId="14" fontId="0" fillId="0" borderId="29" xfId="0" applyNumberFormat="1" applyBorder="1" applyAlignment="1" applyProtection="1">
      <alignment horizontal="left"/>
      <protection/>
    </xf>
    <xf numFmtId="3" fontId="0" fillId="0" borderId="3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ill="1" applyBorder="1" applyAlignment="1">
      <alignment/>
    </xf>
    <xf numFmtId="3" fontId="0" fillId="0" borderId="30" xfId="0" applyNumberFormat="1" applyBorder="1" applyAlignment="1" applyProtection="1">
      <alignment/>
      <protection/>
    </xf>
    <xf numFmtId="3" fontId="0" fillId="0" borderId="3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0" fontId="7" fillId="0" borderId="40" xfId="0" applyFont="1" applyBorder="1" applyAlignment="1" applyProtection="1">
      <alignment horizontal="center"/>
      <protection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>
      <alignment/>
    </xf>
    <xf numFmtId="0" fontId="1" fillId="0" borderId="45" xfId="0" applyFont="1" applyBorder="1" applyAlignment="1" applyProtection="1">
      <alignment horizontal="center"/>
      <protection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0" borderId="47" xfId="0" applyBorder="1" applyAlignment="1">
      <alignment/>
    </xf>
    <xf numFmtId="165" fontId="0" fillId="0" borderId="47" xfId="0" applyNumberFormat="1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7" fillId="0" borderId="49" xfId="0" applyFont="1" applyBorder="1" applyAlignment="1" applyProtection="1">
      <alignment horizontal="center"/>
      <protection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1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>
      <alignment/>
    </xf>
    <xf numFmtId="3" fontId="0" fillId="0" borderId="30" xfId="0" applyNumberFormat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0" fontId="0" fillId="0" borderId="36" xfId="0" applyFill="1" applyBorder="1" applyAlignment="1">
      <alignment/>
    </xf>
    <xf numFmtId="0" fontId="13" fillId="0" borderId="13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" fillId="0" borderId="42" xfId="0" applyFont="1" applyBorder="1" applyAlignment="1" applyProtection="1">
      <alignment horizontal="center"/>
      <protection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14" fontId="0" fillId="0" borderId="46" xfId="0" applyNumberFormat="1" applyBorder="1" applyAlignment="1" applyProtection="1">
      <alignment horizontal="left"/>
      <protection/>
    </xf>
    <xf numFmtId="165" fontId="0" fillId="2" borderId="45" xfId="0" applyNumberFormat="1" applyFill="1" applyBorder="1" applyAlignment="1" applyProtection="1">
      <alignment/>
      <protection/>
    </xf>
    <xf numFmtId="0" fontId="7" fillId="0" borderId="44" xfId="0" applyFont="1" applyBorder="1" applyAlignment="1">
      <alignment/>
    </xf>
    <xf numFmtId="0" fontId="0" fillId="3" borderId="56" xfId="0" applyFill="1" applyBorder="1" applyAlignment="1">
      <alignment/>
    </xf>
    <xf numFmtId="0" fontId="0" fillId="3" borderId="57" xfId="0" applyFill="1" applyBorder="1" applyAlignment="1">
      <alignment/>
    </xf>
    <xf numFmtId="0" fontId="13" fillId="0" borderId="58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left"/>
      <protection/>
    </xf>
    <xf numFmtId="165" fontId="14" fillId="0" borderId="59" xfId="0" applyNumberFormat="1" applyFont="1" applyBorder="1" applyAlignment="1" applyProtection="1">
      <alignment/>
      <protection/>
    </xf>
    <xf numFmtId="0" fontId="14" fillId="0" borderId="60" xfId="0" applyFont="1" applyBorder="1" applyAlignment="1" applyProtection="1">
      <alignment horizontal="left"/>
      <protection/>
    </xf>
    <xf numFmtId="7" fontId="16" fillId="0" borderId="24" xfId="0" applyNumberFormat="1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14" fillId="0" borderId="51" xfId="0" applyFont="1" applyBorder="1" applyAlignment="1">
      <alignment/>
    </xf>
    <xf numFmtId="0" fontId="14" fillId="0" borderId="24" xfId="0" applyFont="1" applyBorder="1" applyAlignment="1" applyProtection="1">
      <alignment/>
      <protection/>
    </xf>
    <xf numFmtId="165" fontId="16" fillId="0" borderId="61" xfId="0" applyNumberFormat="1" applyFont="1" applyBorder="1" applyAlignment="1" applyProtection="1">
      <alignment/>
      <protection/>
    </xf>
    <xf numFmtId="0" fontId="14" fillId="0" borderId="46" xfId="0" applyFont="1" applyBorder="1" applyAlignment="1" applyProtection="1">
      <alignment horizontal="left"/>
      <protection/>
    </xf>
    <xf numFmtId="0" fontId="14" fillId="0" borderId="31" xfId="0" applyFont="1" applyBorder="1" applyAlignment="1">
      <alignment/>
    </xf>
    <xf numFmtId="1" fontId="0" fillId="0" borderId="29" xfId="0" applyNumberFormat="1" applyBorder="1" applyAlignment="1">
      <alignment/>
    </xf>
    <xf numFmtId="14" fontId="0" fillId="0" borderId="46" xfId="0" applyNumberFormat="1" applyBorder="1" applyAlignment="1">
      <alignment horizontal="left"/>
    </xf>
    <xf numFmtId="3" fontId="0" fillId="0" borderId="30" xfId="0" applyNumberFormat="1" applyBorder="1" applyAlignment="1">
      <alignment horizontal="centerContinuous"/>
    </xf>
    <xf numFmtId="3" fontId="0" fillId="0" borderId="29" xfId="0" applyNumberFormat="1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/>
    </xf>
    <xf numFmtId="4" fontId="0" fillId="0" borderId="30" xfId="0" applyNumberFormat="1" applyBorder="1" applyAlignment="1">
      <alignment/>
    </xf>
    <xf numFmtId="4" fontId="0" fillId="0" borderId="28" xfId="0" applyNumberFormat="1" applyBorder="1" applyAlignment="1">
      <alignment/>
    </xf>
    <xf numFmtId="3" fontId="0" fillId="0" borderId="30" xfId="17" applyNumberFormat="1" applyFont="1" applyBorder="1" applyAlignment="1">
      <alignment horizontal="centerContinuous"/>
    </xf>
    <xf numFmtId="0" fontId="21" fillId="0" borderId="3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9" xfId="0" applyNumberFormat="1" applyBorder="1" applyAlignment="1">
      <alignment/>
    </xf>
    <xf numFmtId="165" fontId="7" fillId="0" borderId="40" xfId="0" applyNumberFormat="1" applyFont="1" applyBorder="1" applyAlignment="1" applyProtection="1">
      <alignment/>
      <protection/>
    </xf>
    <xf numFmtId="165" fontId="0" fillId="2" borderId="59" xfId="0" applyNumberFormat="1" applyFill="1" applyBorder="1" applyAlignment="1" applyProtection="1">
      <alignment/>
      <protection/>
    </xf>
    <xf numFmtId="165" fontId="0" fillId="0" borderId="52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0" fontId="14" fillId="0" borderId="62" xfId="0" applyFont="1" applyBorder="1" applyAlignment="1">
      <alignment/>
    </xf>
    <xf numFmtId="0" fontId="14" fillId="0" borderId="59" xfId="0" applyFont="1" applyBorder="1" applyAlignment="1">
      <alignment/>
    </xf>
    <xf numFmtId="165" fontId="16" fillId="0" borderId="24" xfId="0" applyNumberFormat="1" applyFont="1" applyBorder="1" applyAlignment="1" applyProtection="1">
      <alignment/>
      <protection/>
    </xf>
    <xf numFmtId="165" fontId="14" fillId="0" borderId="51" xfId="0" applyNumberFormat="1" applyFont="1" applyBorder="1" applyAlignment="1" applyProtection="1">
      <alignment/>
      <protection/>
    </xf>
    <xf numFmtId="7" fontId="16" fillId="0" borderId="61" xfId="0" applyNumberFormat="1" applyFont="1" applyBorder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3" fontId="0" fillId="0" borderId="31" xfId="0" applyNumberFormat="1" applyBorder="1" applyAlignment="1">
      <alignment/>
    </xf>
    <xf numFmtId="3" fontId="0" fillId="0" borderId="46" xfId="0" applyNumberFormat="1" applyBorder="1" applyAlignment="1" applyProtection="1">
      <alignment/>
      <protection/>
    </xf>
    <xf numFmtId="4" fontId="0" fillId="0" borderId="30" xfId="15" applyNumberFormat="1" applyBorder="1" applyAlignment="1">
      <alignment/>
    </xf>
    <xf numFmtId="0" fontId="26" fillId="0" borderId="30" xfId="0" applyFont="1" applyBorder="1" applyAlignment="1" applyProtection="1">
      <alignment horizontal="centerContinuous"/>
      <protection/>
    </xf>
    <xf numFmtId="0" fontId="1" fillId="0" borderId="30" xfId="0" applyFont="1" applyBorder="1" applyAlignment="1" applyProtection="1">
      <alignment horizontal="centerContinuous"/>
      <protection/>
    </xf>
    <xf numFmtId="165" fontId="27" fillId="0" borderId="14" xfId="0" applyNumberFormat="1" applyFont="1" applyBorder="1" applyAlignment="1" applyProtection="1">
      <alignment/>
      <protection/>
    </xf>
    <xf numFmtId="165" fontId="27" fillId="0" borderId="1" xfId="0" applyNumberFormat="1" applyFont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25" fillId="0" borderId="30" xfId="0" applyFont="1" applyBorder="1" applyAlignment="1">
      <alignment horizontal="centerContinuous"/>
    </xf>
    <xf numFmtId="0" fontId="1" fillId="0" borderId="30" xfId="0" applyFont="1" applyBorder="1" applyAlignment="1" applyProtection="1">
      <alignment horizontal="left"/>
      <protection/>
    </xf>
    <xf numFmtId="0" fontId="28" fillId="0" borderId="30" xfId="0" applyFont="1" applyBorder="1" applyAlignment="1" applyProtection="1">
      <alignment horizontal="centerContinuous"/>
      <protection/>
    </xf>
    <xf numFmtId="0" fontId="26" fillId="0" borderId="30" xfId="0" applyFont="1" applyBorder="1" applyAlignment="1">
      <alignment/>
    </xf>
    <xf numFmtId="0" fontId="26" fillId="0" borderId="30" xfId="0" applyFont="1" applyBorder="1" applyAlignment="1">
      <alignment horizontal="centerContinuous"/>
    </xf>
    <xf numFmtId="170" fontId="0" fillId="0" borderId="30" xfId="17" applyNumberFormat="1" applyFont="1" applyBorder="1" applyAlignment="1">
      <alignment horizontal="centerContinuous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3" fontId="0" fillId="0" borderId="30" xfId="0" applyNumberFormat="1" applyBorder="1" applyAlignment="1">
      <alignment/>
    </xf>
    <xf numFmtId="3" fontId="0" fillId="0" borderId="46" xfId="0" applyNumberFormat="1" applyBorder="1" applyAlignment="1">
      <alignment/>
    </xf>
    <xf numFmtId="2" fontId="0" fillId="0" borderId="47" xfId="0" applyNumberFormat="1" applyBorder="1" applyAlignment="1">
      <alignment/>
    </xf>
    <xf numFmtId="4" fontId="0" fillId="0" borderId="47" xfId="0" applyNumberFormat="1" applyBorder="1" applyAlignment="1" applyProtection="1">
      <alignment/>
      <protection/>
    </xf>
    <xf numFmtId="4" fontId="0" fillId="0" borderId="47" xfId="0" applyNumberFormat="1" applyBorder="1" applyAlignment="1">
      <alignment/>
    </xf>
    <xf numFmtId="0" fontId="0" fillId="2" borderId="59" xfId="0" applyFill="1" applyBorder="1" applyAlignment="1">
      <alignment/>
    </xf>
    <xf numFmtId="0" fontId="0" fillId="0" borderId="4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3" borderId="60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61" xfId="0" applyFill="1" applyBorder="1" applyAlignment="1">
      <alignment/>
    </xf>
    <xf numFmtId="0" fontId="29" fillId="0" borderId="4" xfId="0" applyFont="1" applyBorder="1" applyAlignment="1" applyProtection="1">
      <alignment horizontal="center" textRotation="90"/>
      <protection/>
    </xf>
    <xf numFmtId="0" fontId="29" fillId="0" borderId="36" xfId="0" applyFont="1" applyBorder="1" applyAlignment="1" applyProtection="1">
      <alignment horizontal="center" textRotation="90"/>
      <protection/>
    </xf>
    <xf numFmtId="0" fontId="0" fillId="0" borderId="22" xfId="0" applyFill="1" applyBorder="1" applyAlignment="1">
      <alignment/>
    </xf>
    <xf numFmtId="165" fontId="0" fillId="0" borderId="0" xfId="0" applyNumberFormat="1" applyFont="1" applyAlignment="1" applyProtection="1">
      <alignment/>
      <protection/>
    </xf>
    <xf numFmtId="0" fontId="21" fillId="0" borderId="3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8" fillId="0" borderId="22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65" fontId="0" fillId="0" borderId="22" xfId="0" applyNumberFormat="1" applyBorder="1" applyAlignment="1">
      <alignment/>
    </xf>
    <xf numFmtId="4" fontId="11" fillId="0" borderId="9" xfId="0" applyNumberFormat="1" applyFont="1" applyBorder="1" applyAlignment="1" applyProtection="1">
      <alignment/>
      <protection/>
    </xf>
    <xf numFmtId="4" fontId="17" fillId="0" borderId="9" xfId="0" applyNumberFormat="1" applyFont="1" applyBorder="1" applyAlignment="1" applyProtection="1">
      <alignment/>
      <protection/>
    </xf>
    <xf numFmtId="4" fontId="30" fillId="0" borderId="9" xfId="0" applyNumberFormat="1" applyFont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4" fontId="17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12" fillId="0" borderId="59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4" xfId="0" applyNumberFormat="1" applyFont="1" applyBorder="1" applyAlignment="1" applyProtection="1">
      <alignment/>
      <protection/>
    </xf>
    <xf numFmtId="0" fontId="21" fillId="3" borderId="1" xfId="0" applyFont="1" applyFill="1" applyBorder="1" applyAlignment="1">
      <alignment/>
    </xf>
    <xf numFmtId="4" fontId="32" fillId="0" borderId="9" xfId="0" applyNumberFormat="1" applyFont="1" applyBorder="1" applyAlignment="1" applyProtection="1">
      <alignment/>
      <protection/>
    </xf>
    <xf numFmtId="165" fontId="33" fillId="0" borderId="14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 horizontal="center"/>
      <protection/>
    </xf>
    <xf numFmtId="0" fontId="1" fillId="0" borderId="38" xfId="0" applyFont="1" applyBorder="1" applyAlignment="1">
      <alignment horizontal="centerContinuous"/>
    </xf>
    <xf numFmtId="0" fontId="0" fillId="0" borderId="6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0" fillId="2" borderId="33" xfId="0" applyFill="1" applyBorder="1" applyAlignment="1">
      <alignment/>
    </xf>
    <xf numFmtId="165" fontId="0" fillId="0" borderId="63" xfId="0" applyNumberFormat="1" applyBorder="1" applyAlignment="1" applyProtection="1">
      <alignment/>
      <protection/>
    </xf>
    <xf numFmtId="0" fontId="0" fillId="0" borderId="63" xfId="0" applyBorder="1" applyAlignment="1">
      <alignment/>
    </xf>
    <xf numFmtId="165" fontId="0" fillId="2" borderId="33" xfId="0" applyNumberFormat="1" applyFill="1" applyBorder="1" applyAlignment="1" applyProtection="1">
      <alignment/>
      <protection/>
    </xf>
    <xf numFmtId="0" fontId="0" fillId="3" borderId="66" xfId="0" applyFill="1" applyBorder="1" applyAlignment="1">
      <alignment/>
    </xf>
    <xf numFmtId="0" fontId="13" fillId="0" borderId="26" xfId="0" applyFont="1" applyBorder="1" applyAlignment="1">
      <alignment horizontal="centerContinuous"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2" borderId="68" xfId="0" applyFill="1" applyBorder="1" applyAlignment="1">
      <alignment/>
    </xf>
    <xf numFmtId="0" fontId="0" fillId="0" borderId="69" xfId="0" applyBorder="1" applyAlignment="1" applyProtection="1">
      <alignment/>
      <protection/>
    </xf>
    <xf numFmtId="1" fontId="0" fillId="0" borderId="69" xfId="0" applyNumberFormat="1" applyBorder="1" applyAlignment="1">
      <alignment/>
    </xf>
    <xf numFmtId="1" fontId="0" fillId="0" borderId="69" xfId="0" applyNumberFormat="1" applyBorder="1" applyAlignment="1" applyProtection="1">
      <alignment/>
      <protection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3" borderId="70" xfId="0" applyFill="1" applyBorder="1" applyAlignment="1">
      <alignment/>
    </xf>
    <xf numFmtId="0" fontId="1" fillId="0" borderId="71" xfId="0" applyFont="1" applyBorder="1" applyAlignment="1" applyProtection="1">
      <alignment horizontal="center"/>
      <protection/>
    </xf>
    <xf numFmtId="0" fontId="1" fillId="0" borderId="72" xfId="0" applyFont="1" applyBorder="1" applyAlignment="1">
      <alignment/>
    </xf>
    <xf numFmtId="0" fontId="0" fillId="2" borderId="72" xfId="0" applyFill="1" applyBorder="1" applyAlignment="1">
      <alignment/>
    </xf>
    <xf numFmtId="0" fontId="0" fillId="0" borderId="73" xfId="0" applyBorder="1" applyAlignment="1" applyProtection="1">
      <alignment horizontal="center"/>
      <protection/>
    </xf>
    <xf numFmtId="3" fontId="0" fillId="0" borderId="47" xfId="0" applyNumberFormat="1" applyBorder="1" applyAlignment="1" applyProtection="1">
      <alignment/>
      <protection/>
    </xf>
    <xf numFmtId="0" fontId="0" fillId="0" borderId="73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3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4" fontId="30" fillId="0" borderId="74" xfId="0" applyNumberFormat="1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13" fillId="0" borderId="76" xfId="0" applyFont="1" applyBorder="1" applyAlignment="1">
      <alignment horizontal="centerContinuous"/>
    </xf>
    <xf numFmtId="0" fontId="29" fillId="0" borderId="77" xfId="0" applyFont="1" applyBorder="1" applyAlignment="1">
      <alignment horizontal="centerContinuous"/>
    </xf>
    <xf numFmtId="0" fontId="0" fillId="0" borderId="78" xfId="0" applyBorder="1" applyAlignment="1">
      <alignment horizontal="centerContinuous"/>
    </xf>
    <xf numFmtId="0" fontId="0" fillId="0" borderId="79" xfId="0" applyBorder="1" applyAlignment="1">
      <alignment horizontal="centerContinuous"/>
    </xf>
    <xf numFmtId="0" fontId="29" fillId="0" borderId="78" xfId="0" applyFont="1" applyBorder="1" applyAlignment="1">
      <alignment horizontal="centerContinuous"/>
    </xf>
    <xf numFmtId="0" fontId="0" fillId="0" borderId="80" xfId="0" applyBorder="1" applyAlignment="1">
      <alignment horizontal="centerContinuous"/>
    </xf>
    <xf numFmtId="0" fontId="7" fillId="0" borderId="81" xfId="0" applyFont="1" applyBorder="1" applyAlignment="1" applyProtection="1">
      <alignment horizontal="centerContinuous"/>
      <protection/>
    </xf>
    <xf numFmtId="0" fontId="29" fillId="0" borderId="40" xfId="0" applyFont="1" applyBorder="1" applyAlignment="1">
      <alignment horizontal="centerContinuous"/>
    </xf>
    <xf numFmtId="0" fontId="0" fillId="0" borderId="81" xfId="0" applyBorder="1" applyAlignment="1">
      <alignment horizontal="centerContinuous"/>
    </xf>
    <xf numFmtId="4" fontId="30" fillId="0" borderId="82" xfId="0" applyNumberFormat="1" applyFont="1" applyBorder="1" applyAlignment="1" applyProtection="1">
      <alignment/>
      <protection/>
    </xf>
    <xf numFmtId="165" fontId="14" fillId="0" borderId="31" xfId="0" applyNumberFormat="1" applyFont="1" applyBorder="1" applyAlignment="1" applyProtection="1">
      <alignment/>
      <protection/>
    </xf>
    <xf numFmtId="165" fontId="15" fillId="0" borderId="31" xfId="0" applyNumberFormat="1" applyFont="1" applyBorder="1" applyAlignment="1" applyProtection="1">
      <alignment/>
      <protection/>
    </xf>
    <xf numFmtId="165" fontId="27" fillId="0" borderId="24" xfId="0" applyNumberFormat="1" applyFont="1" applyBorder="1" applyAlignment="1" applyProtection="1">
      <alignment/>
      <protection/>
    </xf>
    <xf numFmtId="165" fontId="14" fillId="0" borderId="83" xfId="0" applyNumberFormat="1" applyFont="1" applyBorder="1" applyAlignment="1" applyProtection="1">
      <alignment/>
      <protection/>
    </xf>
    <xf numFmtId="165" fontId="15" fillId="0" borderId="83" xfId="0" applyNumberFormat="1" applyFont="1" applyBorder="1" applyAlignment="1" applyProtection="1">
      <alignment/>
      <protection/>
    </xf>
    <xf numFmtId="0" fontId="0" fillId="0" borderId="71" xfId="0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  <xf numFmtId="4" fontId="30" fillId="0" borderId="84" xfId="0" applyNumberFormat="1" applyFont="1" applyBorder="1" applyAlignment="1" applyProtection="1">
      <alignment/>
      <protection/>
    </xf>
    <xf numFmtId="0" fontId="0" fillId="0" borderId="85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" fillId="0" borderId="10" xfId="0" applyFont="1" applyBorder="1" applyAlignment="1">
      <alignment horizontal="centerContinuous"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 applyProtection="1">
      <alignment/>
      <protection/>
    </xf>
    <xf numFmtId="4" fontId="0" fillId="0" borderId="75" xfId="0" applyNumberFormat="1" applyBorder="1" applyAlignment="1">
      <alignment/>
    </xf>
    <xf numFmtId="0" fontId="1" fillId="0" borderId="30" xfId="0" applyFont="1" applyBorder="1" applyAlignment="1" applyProtection="1">
      <alignment horizontal="centerContinuous"/>
      <protection/>
    </xf>
    <xf numFmtId="3" fontId="0" fillId="0" borderId="30" xfId="0" applyNumberFormat="1" applyFont="1" applyBorder="1" applyAlignment="1">
      <alignment horizontal="centerContinuous"/>
    </xf>
    <xf numFmtId="165" fontId="33" fillId="0" borderId="24" xfId="0" applyNumberFormat="1" applyFont="1" applyBorder="1" applyAlignment="1" applyProtection="1">
      <alignment/>
      <protection/>
    </xf>
    <xf numFmtId="3" fontId="11" fillId="0" borderId="9" xfId="0" applyNumberFormat="1" applyFont="1" applyBorder="1" applyAlignment="1">
      <alignment/>
    </xf>
    <xf numFmtId="4" fontId="32" fillId="0" borderId="10" xfId="0" applyNumberFormat="1" applyFont="1" applyBorder="1" applyAlignment="1" applyProtection="1">
      <alignment/>
      <protection/>
    </xf>
    <xf numFmtId="0" fontId="29" fillId="0" borderId="39" xfId="0" applyFont="1" applyBorder="1" applyAlignment="1">
      <alignment horizontal="centerContinuous"/>
    </xf>
    <xf numFmtId="4" fontId="0" fillId="0" borderId="46" xfId="0" applyNumberFormat="1" applyBorder="1" applyAlignment="1" applyProtection="1">
      <alignment/>
      <protection/>
    </xf>
    <xf numFmtId="7" fontId="16" fillId="0" borderId="31" xfId="0" applyNumberFormat="1" applyFont="1" applyBorder="1" applyAlignment="1" applyProtection="1">
      <alignment/>
      <protection/>
    </xf>
    <xf numFmtId="0" fontId="14" fillId="0" borderId="30" xfId="0" applyFont="1" applyBorder="1" applyAlignment="1">
      <alignment/>
    </xf>
    <xf numFmtId="0" fontId="14" fillId="0" borderId="31" xfId="0" applyFont="1" applyBorder="1" applyAlignment="1" applyProtection="1">
      <alignment/>
      <protection/>
    </xf>
    <xf numFmtId="165" fontId="27" fillId="0" borderId="31" xfId="0" applyNumberFormat="1" applyFont="1" applyBorder="1" applyAlignment="1" applyProtection="1">
      <alignment/>
      <protection/>
    </xf>
    <xf numFmtId="165" fontId="16" fillId="0" borderId="31" xfId="0" applyNumberFormat="1" applyFont="1" applyBorder="1" applyAlignment="1" applyProtection="1">
      <alignment/>
      <protection/>
    </xf>
    <xf numFmtId="165" fontId="16" fillId="0" borderId="83" xfId="0" applyNumberFormat="1" applyFont="1" applyBorder="1" applyAlignment="1" applyProtection="1">
      <alignment/>
      <protection/>
    </xf>
    <xf numFmtId="3" fontId="25" fillId="0" borderId="63" xfId="0" applyNumberFormat="1" applyFont="1" applyBorder="1" applyAlignment="1">
      <alignment/>
    </xf>
    <xf numFmtId="0" fontId="25" fillId="0" borderId="63" xfId="0" applyFont="1" applyBorder="1" applyAlignment="1">
      <alignment/>
    </xf>
    <xf numFmtId="4" fontId="25" fillId="0" borderId="75" xfId="0" applyNumberFormat="1" applyFont="1" applyBorder="1" applyAlignment="1">
      <alignment/>
    </xf>
    <xf numFmtId="0" fontId="0" fillId="0" borderId="3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Continuous"/>
    </xf>
    <xf numFmtId="4" fontId="34" fillId="0" borderId="74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9" xfId="0" applyNumberFormat="1" applyBorder="1" applyAlignment="1">
      <alignment/>
    </xf>
    <xf numFmtId="4" fontId="0" fillId="0" borderId="30" xfId="0" applyNumberFormat="1" applyBorder="1" applyAlignment="1" applyProtection="1">
      <alignment/>
      <protection/>
    </xf>
    <xf numFmtId="3" fontId="0" fillId="0" borderId="46" xfId="0" applyNumberFormat="1" applyBorder="1" applyAlignment="1">
      <alignment horizontal="centerContinuous"/>
    </xf>
    <xf numFmtId="4" fontId="0" fillId="0" borderId="30" xfId="0" applyNumberFormat="1" applyBorder="1" applyAlignment="1" applyProtection="1">
      <alignment horizontal="centerContinuous"/>
      <protection/>
    </xf>
    <xf numFmtId="2" fontId="0" fillId="0" borderId="28" xfId="0" applyNumberFormat="1" applyBorder="1" applyAlignment="1">
      <alignment/>
    </xf>
    <xf numFmtId="4" fontId="0" fillId="0" borderId="73" xfId="0" applyNumberFormat="1" applyBorder="1" applyAlignment="1">
      <alignment/>
    </xf>
    <xf numFmtId="165" fontId="0" fillId="0" borderId="32" xfId="0" applyNumberFormat="1" applyBorder="1" applyAlignment="1" applyProtection="1">
      <alignment/>
      <protection/>
    </xf>
    <xf numFmtId="0" fontId="0" fillId="0" borderId="83" xfId="0" applyBorder="1" applyAlignment="1">
      <alignment/>
    </xf>
    <xf numFmtId="3" fontId="0" fillId="0" borderId="9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17" fillId="0" borderId="44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0" xfId="0" applyFont="1" applyBorder="1" applyAlignment="1">
      <alignment horizontal="centerContinuous"/>
    </xf>
    <xf numFmtId="3" fontId="0" fillId="0" borderId="3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14" fontId="0" fillId="0" borderId="86" xfId="0" applyNumberFormat="1" applyBorder="1" applyAlignment="1" applyProtection="1">
      <alignment horizontal="left"/>
      <protection/>
    </xf>
    <xf numFmtId="0" fontId="0" fillId="0" borderId="87" xfId="0" applyBorder="1" applyAlignment="1" applyProtection="1">
      <alignment horizontal="left"/>
      <protection/>
    </xf>
    <xf numFmtId="0" fontId="28" fillId="0" borderId="87" xfId="0" applyFont="1" applyBorder="1" applyAlignment="1" applyProtection="1">
      <alignment horizontal="centerContinuous"/>
      <protection/>
    </xf>
    <xf numFmtId="0" fontId="0" fillId="0" borderId="87" xfId="0" applyBorder="1" applyAlignment="1" applyProtection="1">
      <alignment horizontal="center"/>
      <protection/>
    </xf>
    <xf numFmtId="3" fontId="0" fillId="0" borderId="86" xfId="0" applyNumberFormat="1" applyBorder="1" applyAlignment="1" applyProtection="1">
      <alignment/>
      <protection/>
    </xf>
    <xf numFmtId="3" fontId="0" fillId="0" borderId="87" xfId="0" applyNumberFormat="1" applyBorder="1" applyAlignment="1" applyProtection="1">
      <alignment/>
      <protection/>
    </xf>
    <xf numFmtId="165" fontId="0" fillId="0" borderId="87" xfId="0" applyNumberFormat="1" applyBorder="1" applyAlignment="1" applyProtection="1">
      <alignment/>
      <protection/>
    </xf>
    <xf numFmtId="3" fontId="0" fillId="0" borderId="88" xfId="0" applyNumberFormat="1" applyBorder="1" applyAlignment="1">
      <alignment/>
    </xf>
    <xf numFmtId="3" fontId="0" fillId="0" borderId="87" xfId="0" applyNumberFormat="1" applyBorder="1" applyAlignment="1">
      <alignment/>
    </xf>
    <xf numFmtId="0" fontId="0" fillId="0" borderId="87" xfId="0" applyBorder="1" applyAlignment="1">
      <alignment/>
    </xf>
    <xf numFmtId="0" fontId="0" fillId="0" borderId="89" xfId="0" applyBorder="1" applyAlignment="1">
      <alignment/>
    </xf>
    <xf numFmtId="0" fontId="26" fillId="0" borderId="87" xfId="0" applyFont="1" applyBorder="1" applyAlignment="1" applyProtection="1">
      <alignment horizontal="centerContinuous"/>
      <protection/>
    </xf>
    <xf numFmtId="3" fontId="0" fillId="0" borderId="86" xfId="0" applyNumberFormat="1" applyBorder="1" applyAlignment="1">
      <alignment/>
    </xf>
    <xf numFmtId="2" fontId="0" fillId="0" borderId="87" xfId="0" applyNumberFormat="1" applyBorder="1" applyAlignment="1">
      <alignment/>
    </xf>
    <xf numFmtId="3" fontId="0" fillId="0" borderId="88" xfId="0" applyNumberFormat="1" applyBorder="1" applyAlignment="1" applyProtection="1">
      <alignment/>
      <protection/>
    </xf>
    <xf numFmtId="165" fontId="0" fillId="0" borderId="89" xfId="0" applyNumberFormat="1" applyBorder="1" applyAlignment="1" applyProtection="1">
      <alignment/>
      <protection/>
    </xf>
    <xf numFmtId="0" fontId="0" fillId="0" borderId="87" xfId="0" applyFont="1" applyBorder="1" applyAlignment="1" applyProtection="1">
      <alignment horizontal="center"/>
      <protection/>
    </xf>
    <xf numFmtId="0" fontId="20" fillId="0" borderId="87" xfId="0" applyFont="1" applyBorder="1" applyAlignment="1" applyProtection="1">
      <alignment horizontal="left"/>
      <protection/>
    </xf>
    <xf numFmtId="0" fontId="21" fillId="0" borderId="87" xfId="0" applyFont="1" applyBorder="1" applyAlignment="1" applyProtection="1">
      <alignment horizontal="center"/>
      <protection/>
    </xf>
    <xf numFmtId="4" fontId="0" fillId="0" borderId="87" xfId="0" applyNumberFormat="1" applyBorder="1" applyAlignment="1" applyProtection="1">
      <alignment/>
      <protection/>
    </xf>
    <xf numFmtId="14" fontId="0" fillId="0" borderId="88" xfId="0" applyNumberFormat="1" applyBorder="1" applyAlignment="1" applyProtection="1">
      <alignment horizontal="left"/>
      <protection/>
    </xf>
    <xf numFmtId="0" fontId="1" fillId="0" borderId="87" xfId="0" applyFont="1" applyBorder="1" applyAlignment="1" applyProtection="1">
      <alignment horizontal="centerContinuous"/>
      <protection/>
    </xf>
    <xf numFmtId="3" fontId="0" fillId="0" borderId="87" xfId="0" applyNumberFormat="1" applyFont="1" applyBorder="1" applyAlignment="1" applyProtection="1">
      <alignment horizontal="center"/>
      <protection/>
    </xf>
    <xf numFmtId="14" fontId="0" fillId="0" borderId="86" xfId="0" applyNumberFormat="1" applyBorder="1" applyAlignment="1">
      <alignment horizontal="left"/>
    </xf>
    <xf numFmtId="0" fontId="26" fillId="0" borderId="87" xfId="0" applyFont="1" applyBorder="1" applyAlignment="1">
      <alignment horizontal="centerContinuous"/>
    </xf>
    <xf numFmtId="0" fontId="0" fillId="0" borderId="87" xfId="0" applyBorder="1" applyAlignment="1">
      <alignment horizontal="centerContinuous"/>
    </xf>
    <xf numFmtId="0" fontId="0" fillId="0" borderId="87" xfId="0" applyBorder="1" applyAlignment="1">
      <alignment/>
    </xf>
    <xf numFmtId="4" fontId="0" fillId="0" borderId="89" xfId="0" applyNumberFormat="1" applyBorder="1" applyAlignment="1" applyProtection="1">
      <alignment/>
      <protection/>
    </xf>
    <xf numFmtId="0" fontId="0" fillId="0" borderId="87" xfId="0" applyFont="1" applyBorder="1" applyAlignment="1">
      <alignment horizontal="centerContinuous"/>
    </xf>
    <xf numFmtId="4" fontId="0" fillId="0" borderId="87" xfId="0" applyNumberFormat="1" applyBorder="1" applyAlignment="1">
      <alignment/>
    </xf>
    <xf numFmtId="4" fontId="0" fillId="0" borderId="89" xfId="0" applyNumberFormat="1" applyBorder="1" applyAlignment="1">
      <alignment/>
    </xf>
    <xf numFmtId="0" fontId="0" fillId="0" borderId="88" xfId="0" applyBorder="1" applyAlignment="1">
      <alignment/>
    </xf>
    <xf numFmtId="0" fontId="25" fillId="0" borderId="87" xfId="0" applyFont="1" applyBorder="1" applyAlignment="1" applyProtection="1">
      <alignment horizontal="center"/>
      <protection/>
    </xf>
    <xf numFmtId="3" fontId="0" fillId="0" borderId="87" xfId="0" applyNumberFormat="1" applyBorder="1" applyAlignment="1" applyProtection="1">
      <alignment horizontal="center"/>
      <protection/>
    </xf>
    <xf numFmtId="14" fontId="0" fillId="0" borderId="88" xfId="0" applyNumberFormat="1" applyBorder="1" applyAlignment="1">
      <alignment horizontal="left"/>
    </xf>
    <xf numFmtId="0" fontId="1" fillId="0" borderId="87" xfId="0" applyFont="1" applyBorder="1" applyAlignment="1">
      <alignment horizontal="centerContinuous"/>
    </xf>
    <xf numFmtId="3" fontId="0" fillId="0" borderId="87" xfId="0" applyNumberFormat="1" applyBorder="1" applyAlignment="1">
      <alignment horizontal="centerContinuous"/>
    </xf>
    <xf numFmtId="3" fontId="0" fillId="0" borderId="87" xfId="17" applyNumberFormat="1" applyFont="1" applyBorder="1" applyAlignment="1">
      <alignment horizontal="centerContinuous"/>
    </xf>
    <xf numFmtId="44" fontId="0" fillId="0" borderId="87" xfId="17" applyFont="1" applyBorder="1" applyAlignment="1">
      <alignment horizontal="centerContinuous"/>
    </xf>
    <xf numFmtId="14" fontId="0" fillId="0" borderId="90" xfId="0" applyNumberFormat="1" applyBorder="1" applyAlignment="1" applyProtection="1">
      <alignment horizontal="left"/>
      <protection/>
    </xf>
    <xf numFmtId="0" fontId="0" fillId="0" borderId="91" xfId="0" applyBorder="1" applyAlignment="1" applyProtection="1">
      <alignment horizontal="left"/>
      <protection/>
    </xf>
    <xf numFmtId="0" fontId="1" fillId="0" borderId="91" xfId="0" applyFont="1" applyBorder="1" applyAlignment="1" applyProtection="1">
      <alignment horizontal="centerContinuous"/>
      <protection/>
    </xf>
    <xf numFmtId="0" fontId="0" fillId="0" borderId="91" xfId="0" applyBorder="1" applyAlignment="1" applyProtection="1">
      <alignment horizontal="center"/>
      <protection/>
    </xf>
    <xf numFmtId="0" fontId="0" fillId="0" borderId="90" xfId="0" applyBorder="1" applyAlignment="1" applyProtection="1">
      <alignment/>
      <protection/>
    </xf>
    <xf numFmtId="3" fontId="0" fillId="0" borderId="91" xfId="0" applyNumberFormat="1" applyBorder="1" applyAlignment="1" applyProtection="1">
      <alignment/>
      <protection/>
    </xf>
    <xf numFmtId="165" fontId="0" fillId="0" borderId="91" xfId="0" applyNumberFormat="1" applyBorder="1" applyAlignment="1" applyProtection="1">
      <alignment/>
      <protection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165" fontId="0" fillId="0" borderId="92" xfId="0" applyNumberFormat="1" applyBorder="1" applyAlignment="1" applyProtection="1">
      <alignment/>
      <protection/>
    </xf>
    <xf numFmtId="0" fontId="0" fillId="0" borderId="86" xfId="0" applyBorder="1" applyAlignment="1">
      <alignment/>
    </xf>
    <xf numFmtId="3" fontId="0" fillId="0" borderId="90" xfId="0" applyNumberFormat="1" applyBorder="1" applyAlignment="1" applyProtection="1">
      <alignment/>
      <protection/>
    </xf>
    <xf numFmtId="0" fontId="1" fillId="0" borderId="87" xfId="0" applyFont="1" applyBorder="1" applyAlignment="1" applyProtection="1">
      <alignment horizontal="center"/>
      <protection/>
    </xf>
    <xf numFmtId="0" fontId="0" fillId="0" borderId="93" xfId="0" applyBorder="1" applyAlignment="1">
      <alignment/>
    </xf>
    <xf numFmtId="0" fontId="1" fillId="0" borderId="94" xfId="0" applyFont="1" applyBorder="1" applyAlignment="1" applyProtection="1">
      <alignment horizontal="center"/>
      <protection/>
    </xf>
    <xf numFmtId="0" fontId="0" fillId="0" borderId="94" xfId="0" applyBorder="1" applyAlignment="1" applyProtection="1">
      <alignment horizontal="center"/>
      <protection/>
    </xf>
    <xf numFmtId="0" fontId="0" fillId="0" borderId="94" xfId="0" applyBorder="1" applyAlignment="1" applyProtection="1">
      <alignment horizontal="centerContinuous"/>
      <protection/>
    </xf>
    <xf numFmtId="0" fontId="0" fillId="0" borderId="94" xfId="0" applyBorder="1" applyAlignment="1">
      <alignment/>
    </xf>
    <xf numFmtId="164" fontId="0" fillId="0" borderId="87" xfId="0" applyNumberFormat="1" applyBorder="1" applyAlignment="1" applyProtection="1">
      <alignment/>
      <protection/>
    </xf>
    <xf numFmtId="1" fontId="0" fillId="0" borderId="34" xfId="0" applyNumberFormat="1" applyBorder="1" applyAlignment="1" applyProtection="1">
      <alignment/>
      <protection/>
    </xf>
    <xf numFmtId="3" fontId="0" fillId="0" borderId="89" xfId="0" applyNumberFormat="1" applyBorder="1" applyAlignment="1" applyProtection="1">
      <alignment/>
      <protection/>
    </xf>
    <xf numFmtId="4" fontId="0" fillId="0" borderId="95" xfId="0" applyNumberFormat="1" applyBorder="1" applyAlignment="1">
      <alignment/>
    </xf>
    <xf numFmtId="0" fontId="0" fillId="0" borderId="96" xfId="0" applyBorder="1" applyAlignment="1">
      <alignment/>
    </xf>
    <xf numFmtId="1" fontId="0" fillId="0" borderId="34" xfId="0" applyNumberFormat="1" applyBorder="1" applyAlignment="1">
      <alignment/>
    </xf>
    <xf numFmtId="3" fontId="0" fillId="0" borderId="89" xfId="0" applyNumberFormat="1" applyBorder="1" applyAlignment="1">
      <alignment/>
    </xf>
    <xf numFmtId="3" fontId="0" fillId="0" borderId="97" xfId="0" applyNumberFormat="1" applyBorder="1" applyAlignment="1">
      <alignment/>
    </xf>
    <xf numFmtId="0" fontId="1" fillId="0" borderId="87" xfId="0" applyFont="1" applyBorder="1" applyAlignment="1" applyProtection="1">
      <alignment horizontal="centerContinuous"/>
      <protection/>
    </xf>
    <xf numFmtId="0" fontId="1" fillId="0" borderId="87" xfId="0" applyFont="1" applyBorder="1" applyAlignment="1">
      <alignment horizontal="centerContinuous"/>
    </xf>
    <xf numFmtId="0" fontId="0" fillId="0" borderId="88" xfId="0" applyBorder="1" applyAlignment="1">
      <alignment horizontal="center"/>
    </xf>
    <xf numFmtId="3" fontId="0" fillId="0" borderId="87" xfId="0" applyNumberFormat="1" applyBorder="1" applyAlignment="1">
      <alignment horizontal="center"/>
    </xf>
    <xf numFmtId="3" fontId="0" fillId="0" borderId="97" xfId="0" applyNumberFormat="1" applyBorder="1" applyAlignment="1" applyProtection="1">
      <alignment/>
      <protection/>
    </xf>
    <xf numFmtId="0" fontId="0" fillId="0" borderId="87" xfId="0" applyFont="1" applyBorder="1" applyAlignment="1">
      <alignment/>
    </xf>
    <xf numFmtId="0" fontId="0" fillId="0" borderId="98" xfId="0" applyBorder="1" applyAlignment="1">
      <alignment/>
    </xf>
    <xf numFmtId="0" fontId="0" fillId="0" borderId="30" xfId="0" applyFont="1" applyBorder="1" applyAlignment="1" applyProtection="1">
      <alignment horizontal="left"/>
      <protection/>
    </xf>
    <xf numFmtId="3" fontId="0" fillId="0" borderId="46" xfId="0" applyNumberFormat="1" applyFont="1" applyBorder="1" applyAlignment="1">
      <alignment/>
    </xf>
    <xf numFmtId="4" fontId="0" fillId="0" borderId="30" xfId="0" applyNumberFormat="1" applyFont="1" applyBorder="1" applyAlignment="1" applyProtection="1">
      <alignment/>
      <protection/>
    </xf>
    <xf numFmtId="4" fontId="0" fillId="0" borderId="87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99" xfId="0" applyBorder="1" applyAlignment="1">
      <alignment/>
    </xf>
    <xf numFmtId="0" fontId="26" fillId="0" borderId="31" xfId="0" applyFont="1" applyBorder="1" applyAlignment="1" applyProtection="1">
      <alignment horizontal="centerContinuous"/>
      <protection/>
    </xf>
    <xf numFmtId="0" fontId="26" fillId="0" borderId="30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4" xfId="0" applyNumberFormat="1" applyBorder="1" applyAlignment="1">
      <alignment/>
    </xf>
    <xf numFmtId="165" fontId="0" fillId="0" borderId="43" xfId="0" applyNumberFormat="1" applyBorder="1" applyAlignment="1" applyProtection="1">
      <alignment/>
      <protection/>
    </xf>
    <xf numFmtId="4" fontId="0" fillId="0" borderId="89" xfId="0" applyNumberFormat="1" applyBorder="1" applyAlignment="1">
      <alignment horizontal="center"/>
    </xf>
    <xf numFmtId="1" fontId="21" fillId="0" borderId="30" xfId="17" applyNumberFormat="1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4" xfId="0" applyBorder="1" applyAlignment="1">
      <alignment/>
    </xf>
    <xf numFmtId="4" fontId="0" fillId="0" borderId="4" xfId="0" applyNumberFormat="1" applyBorder="1" applyAlignment="1" applyProtection="1">
      <alignment/>
      <protection/>
    </xf>
    <xf numFmtId="0" fontId="0" fillId="0" borderId="100" xfId="0" applyBorder="1" applyAlignment="1">
      <alignment/>
    </xf>
    <xf numFmtId="14" fontId="0" fillId="0" borderId="42" xfId="0" applyNumberFormat="1" applyBorder="1" applyAlignment="1">
      <alignment horizontal="left"/>
    </xf>
    <xf numFmtId="4" fontId="0" fillId="0" borderId="0" xfId="0" applyNumberFormat="1" applyAlignment="1" applyProtection="1">
      <alignment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>
      <alignment/>
    </xf>
    <xf numFmtId="4" fontId="21" fillId="0" borderId="0" xfId="0" applyNumberFormat="1" applyFont="1" applyAlignment="1" applyProtection="1">
      <alignment/>
      <protection/>
    </xf>
    <xf numFmtId="0" fontId="0" fillId="0" borderId="34" xfId="0" applyBorder="1" applyAlignment="1">
      <alignment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165" fontId="0" fillId="0" borderId="34" xfId="0" applyNumberFormat="1" applyBorder="1" applyAlignment="1" applyProtection="1">
      <alignment/>
      <protection/>
    </xf>
    <xf numFmtId="4" fontId="0" fillId="0" borderId="34" xfId="0" applyNumberFormat="1" applyBorder="1" applyAlignment="1" applyProtection="1">
      <alignment/>
      <protection/>
    </xf>
    <xf numFmtId="3" fontId="0" fillId="0" borderId="96" xfId="0" applyNumberFormat="1" applyBorder="1" applyAlignment="1">
      <alignment/>
    </xf>
    <xf numFmtId="165" fontId="0" fillId="0" borderId="95" xfId="0" applyNumberFormat="1" applyBorder="1" applyAlignment="1" applyProtection="1">
      <alignment/>
      <protection/>
    </xf>
    <xf numFmtId="0" fontId="0" fillId="0" borderId="101" xfId="0" applyBorder="1" applyAlignment="1">
      <alignment/>
    </xf>
    <xf numFmtId="165" fontId="0" fillId="0" borderId="101" xfId="0" applyNumberFormat="1" applyBorder="1" applyAlignment="1" applyProtection="1">
      <alignment/>
      <protection/>
    </xf>
    <xf numFmtId="165" fontId="0" fillId="0" borderId="100" xfId="0" applyNumberFormat="1" applyBorder="1" applyAlignment="1" applyProtection="1">
      <alignment/>
      <protection/>
    </xf>
    <xf numFmtId="1" fontId="0" fillId="0" borderId="43" xfId="17" applyNumberFormat="1" applyFont="1" applyBorder="1" applyAlignment="1">
      <alignment horizontal="centerContinuous"/>
    </xf>
    <xf numFmtId="14" fontId="0" fillId="0" borderId="96" xfId="0" applyNumberFormat="1" applyBorder="1" applyAlignment="1">
      <alignment horizontal="left"/>
    </xf>
    <xf numFmtId="1" fontId="0" fillId="0" borderId="95" xfId="17" applyNumberFormat="1" applyFont="1" applyBorder="1" applyAlignment="1">
      <alignment horizontal="centerContinuous"/>
    </xf>
    <xf numFmtId="14" fontId="0" fillId="0" borderId="98" xfId="0" applyNumberFormat="1" applyBorder="1" applyAlignment="1">
      <alignment horizontal="left"/>
    </xf>
    <xf numFmtId="0" fontId="0" fillId="0" borderId="67" xfId="0" applyFill="1" applyBorder="1" applyAlignment="1">
      <alignment/>
    </xf>
    <xf numFmtId="0" fontId="0" fillId="0" borderId="67" xfId="0" applyFill="1" applyBorder="1" applyAlignment="1">
      <alignment horizontal="centerContinuous"/>
    </xf>
    <xf numFmtId="1" fontId="0" fillId="0" borderId="64" xfId="17" applyNumberFormat="1" applyFont="1" applyFill="1" applyBorder="1" applyAlignment="1">
      <alignment horizontal="centerContinuous"/>
    </xf>
    <xf numFmtId="3" fontId="0" fillId="0" borderId="71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4" fontId="0" fillId="0" borderId="67" xfId="0" applyNumberFormat="1" applyFill="1" applyBorder="1" applyAlignment="1" applyProtection="1">
      <alignment/>
      <protection/>
    </xf>
    <xf numFmtId="165" fontId="0" fillId="0" borderId="64" xfId="0" applyNumberFormat="1" applyFill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14" fontId="0" fillId="0" borderId="73" xfId="0" applyNumberFormat="1" applyBorder="1" applyAlignment="1">
      <alignment horizontal="left"/>
    </xf>
    <xf numFmtId="0" fontId="0" fillId="0" borderId="69" xfId="0" applyBorder="1" applyAlignment="1">
      <alignment/>
    </xf>
    <xf numFmtId="0" fontId="1" fillId="0" borderId="69" xfId="0" applyFont="1" applyBorder="1" applyAlignment="1">
      <alignment horizontal="centerContinuous"/>
    </xf>
    <xf numFmtId="0" fontId="0" fillId="0" borderId="69" xfId="0" applyBorder="1" applyAlignment="1">
      <alignment horizontal="centerContinuous"/>
    </xf>
    <xf numFmtId="0" fontId="0" fillId="0" borderId="69" xfId="0" applyBorder="1" applyAlignment="1">
      <alignment/>
    </xf>
    <xf numFmtId="1" fontId="0" fillId="0" borderId="75" xfId="17" applyNumberFormat="1" applyFont="1" applyBorder="1" applyAlignment="1">
      <alignment horizontal="centerContinuous"/>
    </xf>
    <xf numFmtId="3" fontId="0" fillId="0" borderId="73" xfId="0" applyNumberFormat="1" applyBorder="1" applyAlignment="1">
      <alignment/>
    </xf>
    <xf numFmtId="3" fontId="0" fillId="0" borderId="69" xfId="0" applyNumberFormat="1" applyBorder="1" applyAlignment="1">
      <alignment/>
    </xf>
    <xf numFmtId="165" fontId="0" fillId="0" borderId="69" xfId="0" applyNumberFormat="1" applyBorder="1" applyAlignment="1" applyProtection="1">
      <alignment/>
      <protection/>
    </xf>
    <xf numFmtId="165" fontId="0" fillId="0" borderId="75" xfId="0" applyNumberFormat="1" applyBorder="1" applyAlignment="1" applyProtection="1">
      <alignment/>
      <protection/>
    </xf>
    <xf numFmtId="4" fontId="0" fillId="0" borderId="69" xfId="0" applyNumberFormat="1" applyBorder="1" applyAlignment="1" applyProtection="1">
      <alignment/>
      <protection/>
    </xf>
    <xf numFmtId="2" fontId="0" fillId="0" borderId="89" xfId="0" applyNumberFormat="1" applyBorder="1" applyAlignment="1">
      <alignment/>
    </xf>
    <xf numFmtId="3" fontId="0" fillId="0" borderId="87" xfId="15" applyNumberFormat="1" applyBorder="1" applyAlignment="1">
      <alignment/>
    </xf>
    <xf numFmtId="0" fontId="0" fillId="0" borderId="95" xfId="0" applyBorder="1" applyAlignment="1">
      <alignment/>
    </xf>
    <xf numFmtId="0" fontId="20" fillId="0" borderId="87" xfId="0" applyFont="1" applyBorder="1" applyAlignment="1" applyProtection="1">
      <alignment horizontal="centerContinuous"/>
      <protection/>
    </xf>
    <xf numFmtId="0" fontId="35" fillId="0" borderId="87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87" xfId="15" applyNumberFormat="1" applyBorder="1" applyAlignment="1">
      <alignment/>
    </xf>
    <xf numFmtId="3" fontId="25" fillId="0" borderId="97" xfId="0" applyNumberFormat="1" applyFont="1" applyBorder="1" applyAlignment="1">
      <alignment/>
    </xf>
    <xf numFmtId="4" fontId="25" fillId="0" borderId="95" xfId="0" applyNumberFormat="1" applyFont="1" applyBorder="1" applyAlignment="1">
      <alignment/>
    </xf>
    <xf numFmtId="4" fontId="0" fillId="0" borderId="102" xfId="0" applyNumberFormat="1" applyBorder="1" applyAlignment="1" applyProtection="1">
      <alignment/>
      <protection/>
    </xf>
    <xf numFmtId="0" fontId="0" fillId="0" borderId="69" xfId="0" applyBorder="1" applyAlignment="1" applyProtection="1">
      <alignment horizontal="left"/>
      <protection/>
    </xf>
    <xf numFmtId="1" fontId="0" fillId="0" borderId="87" xfId="17" applyNumberFormat="1" applyFont="1" applyBorder="1" applyAlignment="1">
      <alignment horizontal="centerContinuous"/>
    </xf>
    <xf numFmtId="4" fontId="0" fillId="0" borderId="99" xfId="0" applyNumberFormat="1" applyBorder="1" applyAlignment="1" applyProtection="1">
      <alignment/>
      <protection/>
    </xf>
    <xf numFmtId="1" fontId="0" fillId="0" borderId="89" xfId="17" applyNumberFormat="1" applyFont="1" applyBorder="1" applyAlignment="1">
      <alignment horizontal="centerContinuous"/>
    </xf>
    <xf numFmtId="0" fontId="0" fillId="0" borderId="87" xfId="0" applyBorder="1" applyAlignment="1">
      <alignment horizontal="left"/>
    </xf>
    <xf numFmtId="3" fontId="0" fillId="0" borderId="102" xfId="0" applyNumberFormat="1" applyBorder="1" applyAlignment="1">
      <alignment/>
    </xf>
    <xf numFmtId="1" fontId="0" fillId="0" borderId="47" xfId="17" applyNumberFormat="1" applyFont="1" applyBorder="1" applyAlignment="1">
      <alignment horizontal="centerContinuous"/>
    </xf>
    <xf numFmtId="3" fontId="0" fillId="0" borderId="99" xfId="0" applyNumberFormat="1" applyBorder="1" applyAlignment="1">
      <alignment/>
    </xf>
    <xf numFmtId="164" fontId="0" fillId="0" borderId="30" xfId="0" applyNumberFormat="1" applyBorder="1" applyAlignment="1" applyProtection="1">
      <alignment/>
      <protection/>
    </xf>
    <xf numFmtId="14" fontId="0" fillId="0" borderId="86" xfId="0" applyNumberFormat="1" applyBorder="1" applyAlignment="1">
      <alignment/>
    </xf>
    <xf numFmtId="0" fontId="0" fillId="0" borderId="87" xfId="0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103" xfId="0" applyBorder="1" applyAlignment="1">
      <alignment/>
    </xf>
    <xf numFmtId="0" fontId="7" fillId="0" borderId="104" xfId="0" applyFont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7" fillId="0" borderId="67" xfId="0" applyFont="1" applyBorder="1" applyAlignment="1" applyProtection="1">
      <alignment horizontal="center"/>
      <protection/>
    </xf>
    <xf numFmtId="0" fontId="29" fillId="0" borderId="30" xfId="0" applyFont="1" applyBorder="1" applyAlignment="1" applyProtection="1">
      <alignment horizontal="center" textRotation="90"/>
      <protection/>
    </xf>
    <xf numFmtId="0" fontId="29" fillId="0" borderId="63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>
      <alignment horizontal="center"/>
    </xf>
    <xf numFmtId="0" fontId="1" fillId="0" borderId="69" xfId="0" applyFont="1" applyBorder="1" applyAlignment="1">
      <alignment/>
    </xf>
    <xf numFmtId="0" fontId="29" fillId="0" borderId="99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2" borderId="107" xfId="0" applyFill="1" applyBorder="1" applyAlignment="1">
      <alignment/>
    </xf>
    <xf numFmtId="0" fontId="1" fillId="0" borderId="67" xfId="0" applyFont="1" applyBorder="1" applyAlignment="1">
      <alignment horizontal="centerContinuous"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2" borderId="4" xfId="0" applyFill="1" applyBorder="1" applyAlignment="1">
      <alignment/>
    </xf>
    <xf numFmtId="0" fontId="0" fillId="0" borderId="110" xfId="0" applyBorder="1" applyAlignment="1">
      <alignment/>
    </xf>
    <xf numFmtId="14" fontId="0" fillId="0" borderId="108" xfId="0" applyNumberFormat="1" applyBorder="1" applyAlignment="1">
      <alignment horizontal="left"/>
    </xf>
    <xf numFmtId="0" fontId="1" fillId="0" borderId="30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Continuous"/>
    </xf>
    <xf numFmtId="14" fontId="0" fillId="0" borderId="69" xfId="0" applyNumberForma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36" fillId="0" borderId="30" xfId="0" applyFont="1" applyBorder="1" applyAlignment="1" applyProtection="1">
      <alignment horizontal="center"/>
      <protection/>
    </xf>
    <xf numFmtId="0" fontId="0" fillId="0" borderId="8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9" xfId="0" applyFill="1" applyBorder="1" applyAlignment="1">
      <alignment/>
    </xf>
    <xf numFmtId="0" fontId="1" fillId="0" borderId="87" xfId="0" applyFont="1" applyBorder="1" applyAlignment="1">
      <alignment horizontal="center"/>
    </xf>
    <xf numFmtId="0" fontId="0" fillId="0" borderId="96" xfId="0" applyBorder="1" applyAlignment="1" applyProtection="1">
      <alignment horizontal="center"/>
      <protection/>
    </xf>
    <xf numFmtId="4" fontId="0" fillId="0" borderId="88" xfId="0" applyNumberFormat="1" applyBorder="1" applyAlignment="1" applyProtection="1">
      <alignment/>
      <protection/>
    </xf>
    <xf numFmtId="165" fontId="0" fillId="0" borderId="97" xfId="0" applyNumberFormat="1" applyBorder="1" applyAlignment="1" applyProtection="1">
      <alignment/>
      <protection/>
    </xf>
    <xf numFmtId="3" fontId="0" fillId="0" borderId="96" xfId="0" applyNumberFormat="1" applyBorder="1" applyAlignment="1" applyProtection="1">
      <alignment horizontal="center"/>
      <protection/>
    </xf>
    <xf numFmtId="3" fontId="0" fillId="0" borderId="34" xfId="0" applyNumberFormat="1" applyBorder="1" applyAlignment="1" applyProtection="1">
      <alignment/>
      <protection/>
    </xf>
    <xf numFmtId="3" fontId="0" fillId="0" borderId="97" xfId="0" applyNumberFormat="1" applyBorder="1" applyAlignment="1">
      <alignment horizontal="right"/>
    </xf>
    <xf numFmtId="4" fontId="0" fillId="0" borderId="95" xfId="0" applyNumberFormat="1" applyBorder="1" applyAlignment="1">
      <alignment horizontal="right"/>
    </xf>
    <xf numFmtId="0" fontId="1" fillId="0" borderId="89" xfId="0" applyFont="1" applyBorder="1" applyAlignment="1">
      <alignment horizontal="centerContinuous"/>
    </xf>
    <xf numFmtId="0" fontId="0" fillId="0" borderId="91" xfId="0" applyBorder="1" applyAlignment="1" applyProtection="1">
      <alignment horizontal="centerContinuous"/>
      <protection/>
    </xf>
    <xf numFmtId="0" fontId="0" fillId="0" borderId="91" xfId="0" applyBorder="1" applyAlignment="1" applyProtection="1">
      <alignment/>
      <protection/>
    </xf>
    <xf numFmtId="4" fontId="0" fillId="0" borderId="91" xfId="0" applyNumberFormat="1" applyBorder="1" applyAlignment="1" applyProtection="1">
      <alignment/>
      <protection/>
    </xf>
    <xf numFmtId="4" fontId="0" fillId="0" borderId="92" xfId="0" applyNumberFormat="1" applyBorder="1" applyAlignment="1">
      <alignment/>
    </xf>
    <xf numFmtId="0" fontId="0" fillId="0" borderId="92" xfId="0" applyBorder="1" applyAlignment="1">
      <alignment/>
    </xf>
    <xf numFmtId="0" fontId="0" fillId="0" borderId="91" xfId="0" applyFont="1" applyBorder="1" applyAlignment="1" applyProtection="1">
      <alignment horizontal="center"/>
      <protection/>
    </xf>
    <xf numFmtId="0" fontId="1" fillId="0" borderId="111" xfId="0" applyFont="1" applyBorder="1" applyAlignment="1" applyProtection="1">
      <alignment horizontal="center"/>
      <protection/>
    </xf>
    <xf numFmtId="0" fontId="0" fillId="2" borderId="111" xfId="0" applyFill="1" applyBorder="1" applyAlignment="1">
      <alignment/>
    </xf>
    <xf numFmtId="0" fontId="1" fillId="0" borderId="87" xfId="0" applyFont="1" applyBorder="1" applyAlignment="1" applyProtection="1">
      <alignment horizontal="left"/>
      <protection/>
    </xf>
    <xf numFmtId="165" fontId="0" fillId="0" borderId="102" xfId="0" applyNumberFormat="1" applyBorder="1" applyAlignment="1" applyProtection="1">
      <alignment/>
      <protection/>
    </xf>
    <xf numFmtId="0" fontId="1" fillId="0" borderId="112" xfId="0" applyFont="1" applyBorder="1" applyAlignment="1" applyProtection="1">
      <alignment horizontal="centerContinuous"/>
      <protection/>
    </xf>
    <xf numFmtId="0" fontId="0" fillId="0" borderId="46" xfId="0" applyNumberFormat="1" applyBorder="1" applyAlignment="1" applyProtection="1">
      <alignment horizontal="right"/>
      <protection/>
    </xf>
    <xf numFmtId="4" fontId="0" fillId="0" borderId="47" xfId="0" applyNumberFormat="1" applyBorder="1" applyAlignment="1" applyProtection="1">
      <alignment horizontal="right"/>
      <protection/>
    </xf>
    <xf numFmtId="3" fontId="0" fillId="0" borderId="46" xfId="0" applyNumberFormat="1" applyBorder="1" applyAlignment="1" applyProtection="1">
      <alignment horizontal="right"/>
      <protection/>
    </xf>
    <xf numFmtId="3" fontId="0" fillId="0" borderId="88" xfId="0" applyNumberFormat="1" applyBorder="1" applyAlignment="1">
      <alignment horizontal="right"/>
    </xf>
    <xf numFmtId="4" fontId="0" fillId="0" borderId="87" xfId="0" applyNumberFormat="1" applyBorder="1" applyAlignment="1">
      <alignment horizontal="right"/>
    </xf>
    <xf numFmtId="4" fontId="0" fillId="0" borderId="89" xfId="0" applyNumberFormat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5" xfId="0" applyBorder="1" applyAlignment="1">
      <alignment horizontal="right"/>
    </xf>
    <xf numFmtId="14" fontId="0" fillId="0" borderId="30" xfId="0" applyNumberFormat="1" applyBorder="1" applyAlignment="1">
      <alignment horizontal="left"/>
    </xf>
    <xf numFmtId="0" fontId="0" fillId="0" borderId="47" xfId="0" applyBorder="1" applyAlignment="1">
      <alignment horizontal="centerContinuous"/>
    </xf>
    <xf numFmtId="2" fontId="0" fillId="0" borderId="47" xfId="0" applyNumberFormat="1" applyBorder="1" applyAlignment="1">
      <alignment horizontal="left" indent="1"/>
    </xf>
    <xf numFmtId="1" fontId="0" fillId="0" borderId="46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14" fontId="0" fillId="0" borderId="87" xfId="0" applyNumberFormat="1" applyBorder="1" applyAlignment="1">
      <alignment horizontal="left"/>
    </xf>
    <xf numFmtId="3" fontId="0" fillId="0" borderId="107" xfId="0" applyNumberFormat="1" applyBorder="1" applyAlignment="1">
      <alignment/>
    </xf>
    <xf numFmtId="0" fontId="1" fillId="0" borderId="87" xfId="0" applyFont="1" applyBorder="1" applyAlignment="1" applyProtection="1">
      <alignment horizontal="center"/>
      <protection/>
    </xf>
    <xf numFmtId="0" fontId="1" fillId="0" borderId="30" xfId="0" applyFont="1" applyBorder="1" applyAlignment="1">
      <alignment horizontal="center"/>
    </xf>
    <xf numFmtId="0" fontId="25" fillId="0" borderId="30" xfId="0" applyFont="1" applyBorder="1" applyAlignment="1" applyProtection="1">
      <alignment horizontal="center"/>
      <protection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15" xfId="0" applyBorder="1" applyAlignment="1" applyProtection="1">
      <alignment/>
      <protection/>
    </xf>
    <xf numFmtId="0" fontId="21" fillId="0" borderId="30" xfId="0" applyFont="1" applyBorder="1" applyAlignment="1">
      <alignment/>
    </xf>
    <xf numFmtId="3" fontId="0" fillId="0" borderId="102" xfId="15" applyNumberFormat="1" applyBorder="1" applyAlignment="1">
      <alignment/>
    </xf>
    <xf numFmtId="3" fontId="0" fillId="0" borderId="102" xfId="0" applyNumberFormat="1" applyBorder="1" applyAlignment="1" applyProtection="1">
      <alignment/>
      <protection/>
    </xf>
    <xf numFmtId="0" fontId="25" fillId="0" borderId="87" xfId="0" applyFont="1" applyBorder="1" applyAlignment="1">
      <alignment horizontal="centerContinuous"/>
    </xf>
    <xf numFmtId="0" fontId="1" fillId="0" borderId="102" xfId="0" applyFont="1" applyBorder="1" applyAlignment="1" applyProtection="1">
      <alignment horizontal="centerContinuous"/>
      <protection/>
    </xf>
    <xf numFmtId="0" fontId="1" fillId="0" borderId="102" xfId="0" applyFont="1" applyBorder="1" applyAlignment="1">
      <alignment horizontal="centerContinuous"/>
    </xf>
    <xf numFmtId="0" fontId="26" fillId="0" borderId="102" xfId="0" applyFont="1" applyBorder="1" applyAlignment="1" applyProtection="1">
      <alignment horizontal="centerContinuous"/>
      <protection/>
    </xf>
    <xf numFmtId="0" fontId="1" fillId="0" borderId="102" xfId="0" applyFont="1" applyBorder="1" applyAlignment="1" applyProtection="1">
      <alignment horizontal="center"/>
      <protection/>
    </xf>
    <xf numFmtId="0" fontId="1" fillId="0" borderId="102" xfId="0" applyFont="1" applyBorder="1" applyAlignment="1" applyProtection="1">
      <alignment horizontal="center"/>
      <protection/>
    </xf>
    <xf numFmtId="0" fontId="0" fillId="0" borderId="102" xfId="0" applyBorder="1" applyAlignment="1">
      <alignment horizontal="centerContinuous"/>
    </xf>
    <xf numFmtId="0" fontId="0" fillId="0" borderId="102" xfId="0" applyBorder="1" applyAlignment="1">
      <alignment/>
    </xf>
    <xf numFmtId="1" fontId="0" fillId="0" borderId="86" xfId="0" applyNumberFormat="1" applyBorder="1" applyAlignment="1">
      <alignment/>
    </xf>
    <xf numFmtId="165" fontId="0" fillId="0" borderId="93" xfId="0" applyNumberFormat="1" applyBorder="1" applyAlignment="1" applyProtection="1">
      <alignment/>
      <protection/>
    </xf>
    <xf numFmtId="0" fontId="0" fillId="0" borderId="102" xfId="0" applyBorder="1" applyAlignment="1">
      <alignment/>
    </xf>
    <xf numFmtId="0" fontId="1" fillId="0" borderId="91" xfId="0" applyFont="1" applyBorder="1" applyAlignment="1" applyProtection="1">
      <alignment horizontal="center"/>
      <protection/>
    </xf>
    <xf numFmtId="0" fontId="0" fillId="0" borderId="116" xfId="0" applyBorder="1" applyAlignment="1">
      <alignment/>
    </xf>
    <xf numFmtId="0" fontId="0" fillId="0" borderId="116" xfId="0" applyBorder="1" applyAlignment="1" applyProtection="1">
      <alignment horizontal="left"/>
      <protection/>
    </xf>
    <xf numFmtId="0" fontId="0" fillId="0" borderId="99" xfId="0" applyBorder="1" applyAlignment="1" applyProtection="1">
      <alignment horizontal="left"/>
      <protection/>
    </xf>
    <xf numFmtId="14" fontId="0" fillId="0" borderId="113" xfId="0" applyNumberFormat="1" applyBorder="1" applyAlignment="1" applyProtection="1">
      <alignment horizontal="left"/>
      <protection/>
    </xf>
    <xf numFmtId="0" fontId="39" fillId="0" borderId="91" xfId="0" applyFont="1" applyBorder="1" applyAlignment="1" applyProtection="1">
      <alignment horizontal="centerContinuous"/>
      <protection/>
    </xf>
    <xf numFmtId="3" fontId="25" fillId="0" borderId="91" xfId="0" applyNumberFormat="1" applyFont="1" applyBorder="1" applyAlignment="1" applyProtection="1">
      <alignment/>
      <protection/>
    </xf>
    <xf numFmtId="0" fontId="39" fillId="0" borderId="87" xfId="0" applyFont="1" applyBorder="1" applyAlignment="1" applyProtection="1">
      <alignment horizontal="center"/>
      <protection/>
    </xf>
    <xf numFmtId="0" fontId="0" fillId="0" borderId="86" xfId="0" applyBorder="1" applyAlignment="1" applyProtection="1">
      <alignment/>
      <protection/>
    </xf>
    <xf numFmtId="0" fontId="0" fillId="0" borderId="102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1" fillId="0" borderId="89" xfId="0" applyFont="1" applyBorder="1" applyAlignment="1">
      <alignment horizontal="centerContinuous"/>
    </xf>
    <xf numFmtId="4" fontId="0" fillId="0" borderId="87" xfId="0" applyNumberFormat="1" applyBorder="1" applyAlignment="1">
      <alignment horizontal="center"/>
    </xf>
    <xf numFmtId="0" fontId="0" fillId="0" borderId="102" xfId="0" applyFont="1" applyBorder="1" applyAlignment="1">
      <alignment/>
    </xf>
    <xf numFmtId="2" fontId="0" fillId="0" borderId="117" xfId="0" applyNumberFormat="1" applyBorder="1" applyAlignment="1">
      <alignment/>
    </xf>
    <xf numFmtId="4" fontId="0" fillId="0" borderId="108" xfId="0" applyNumberFormat="1" applyBorder="1" applyAlignment="1">
      <alignment/>
    </xf>
    <xf numFmtId="4" fontId="0" fillId="0" borderId="30" xfId="0" applyNumberFormat="1" applyBorder="1" applyAlignment="1" applyProtection="1">
      <alignment horizontal="right"/>
      <protection/>
    </xf>
    <xf numFmtId="4" fontId="0" fillId="0" borderId="69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0" fontId="36" fillId="0" borderId="87" xfId="0" applyFont="1" applyBorder="1" applyAlignment="1" applyProtection="1">
      <alignment horizontal="center"/>
      <protection/>
    </xf>
    <xf numFmtId="165" fontId="0" fillId="0" borderId="0" xfId="0" applyNumberFormat="1" applyAlignment="1" applyProtection="1" quotePrefix="1">
      <alignment/>
      <protection/>
    </xf>
    <xf numFmtId="14" fontId="0" fillId="0" borderId="118" xfId="0" applyNumberFormat="1" applyBorder="1" applyAlignment="1" applyProtection="1">
      <alignment horizontal="left"/>
      <protection/>
    </xf>
    <xf numFmtId="0" fontId="0" fillId="0" borderId="119" xfId="0" applyBorder="1" applyAlignment="1" applyProtection="1">
      <alignment horizontal="left"/>
      <protection/>
    </xf>
    <xf numFmtId="0" fontId="26" fillId="0" borderId="119" xfId="0" applyFont="1" applyBorder="1" applyAlignment="1" applyProtection="1">
      <alignment horizontal="centerContinuous"/>
      <protection/>
    </xf>
    <xf numFmtId="0" fontId="26" fillId="0" borderId="119" xfId="0" applyFont="1" applyBorder="1" applyAlignment="1" applyProtection="1">
      <alignment horizontal="center"/>
      <protection/>
    </xf>
    <xf numFmtId="0" fontId="1" fillId="0" borderId="119" xfId="0" applyFont="1" applyBorder="1" applyAlignment="1" applyProtection="1">
      <alignment horizontal="centerContinuous"/>
      <protection/>
    </xf>
    <xf numFmtId="0" fontId="0" fillId="0" borderId="119" xfId="0" applyBorder="1" applyAlignment="1" applyProtection="1">
      <alignment horizontal="center"/>
      <protection/>
    </xf>
    <xf numFmtId="0" fontId="25" fillId="0" borderId="119" xfId="0" applyFont="1" applyBorder="1" applyAlignment="1" applyProtection="1">
      <alignment horizontal="center"/>
      <protection/>
    </xf>
    <xf numFmtId="3" fontId="0" fillId="0" borderId="118" xfId="0" applyNumberFormat="1" applyBorder="1" applyAlignment="1">
      <alignment/>
    </xf>
    <xf numFmtId="3" fontId="0" fillId="0" borderId="119" xfId="0" applyNumberFormat="1" applyBorder="1" applyAlignment="1">
      <alignment/>
    </xf>
    <xf numFmtId="165" fontId="0" fillId="0" borderId="119" xfId="0" applyNumberFormat="1" applyBorder="1" applyAlignment="1" applyProtection="1">
      <alignment/>
      <protection/>
    </xf>
    <xf numFmtId="3" fontId="0" fillId="0" borderId="120" xfId="0" applyNumberFormat="1" applyBorder="1" applyAlignment="1" applyProtection="1">
      <alignment/>
      <protection/>
    </xf>
    <xf numFmtId="3" fontId="0" fillId="0" borderId="119" xfId="0" applyNumberFormat="1" applyBorder="1" applyAlignment="1" applyProtection="1">
      <alignment/>
      <protection/>
    </xf>
    <xf numFmtId="165" fontId="0" fillId="0" borderId="121" xfId="0" applyNumberFormat="1" applyBorder="1" applyAlignment="1" applyProtection="1">
      <alignment/>
      <protection/>
    </xf>
    <xf numFmtId="14" fontId="0" fillId="0" borderId="120" xfId="0" applyNumberFormat="1" applyBorder="1" applyAlignment="1" applyProtection="1">
      <alignment horizontal="left"/>
      <protection/>
    </xf>
    <xf numFmtId="0" fontId="1" fillId="0" borderId="119" xfId="0" applyFont="1" applyBorder="1" applyAlignment="1" applyProtection="1">
      <alignment horizontal="centerContinuous"/>
      <protection/>
    </xf>
    <xf numFmtId="0" fontId="1" fillId="0" borderId="119" xfId="0" applyFont="1" applyBorder="1" applyAlignment="1" applyProtection="1">
      <alignment horizontal="center"/>
      <protection/>
    </xf>
    <xf numFmtId="3" fontId="0" fillId="0" borderId="119" xfId="0" applyNumberFormat="1" applyFont="1" applyBorder="1" applyAlignment="1" applyProtection="1">
      <alignment horizontal="center"/>
      <protection/>
    </xf>
    <xf numFmtId="3" fontId="0" fillId="0" borderId="120" xfId="0" applyNumberFormat="1" applyBorder="1" applyAlignment="1">
      <alignment/>
    </xf>
    <xf numFmtId="3" fontId="0" fillId="0" borderId="118" xfId="0" applyNumberFormat="1" applyBorder="1" applyAlignment="1" applyProtection="1">
      <alignment/>
      <protection/>
    </xf>
    <xf numFmtId="4" fontId="0" fillId="0" borderId="119" xfId="0" applyNumberFormat="1" applyBorder="1" applyAlignment="1" applyProtection="1">
      <alignment/>
      <protection/>
    </xf>
    <xf numFmtId="14" fontId="0" fillId="0" borderId="120" xfId="0" applyNumberFormat="1" applyBorder="1" applyAlignment="1">
      <alignment horizontal="left"/>
    </xf>
    <xf numFmtId="0" fontId="0" fillId="0" borderId="119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0" fillId="0" borderId="120" xfId="0" applyNumberFormat="1" applyBorder="1" applyAlignment="1">
      <alignment horizontal="right"/>
    </xf>
    <xf numFmtId="4" fontId="0" fillId="0" borderId="119" xfId="0" applyNumberFormat="1" applyBorder="1" applyAlignment="1">
      <alignment horizontal="right"/>
    </xf>
    <xf numFmtId="4" fontId="0" fillId="0" borderId="121" xfId="0" applyNumberFormat="1" applyBorder="1" applyAlignment="1">
      <alignment horizontal="right"/>
    </xf>
    <xf numFmtId="0" fontId="0" fillId="0" borderId="98" xfId="0" applyBorder="1" applyAlignment="1" applyProtection="1">
      <alignment horizontal="center"/>
      <protection/>
    </xf>
    <xf numFmtId="1" fontId="0" fillId="0" borderId="101" xfId="0" applyNumberFormat="1" applyBorder="1" applyAlignment="1" applyProtection="1">
      <alignment/>
      <protection/>
    </xf>
    <xf numFmtId="3" fontId="0" fillId="0" borderId="121" xfId="0" applyNumberFormat="1" applyBorder="1" applyAlignment="1" applyProtection="1">
      <alignment/>
      <protection/>
    </xf>
    <xf numFmtId="3" fontId="0" fillId="0" borderId="122" xfId="0" applyNumberFormat="1" applyBorder="1" applyAlignment="1">
      <alignment/>
    </xf>
    <xf numFmtId="4" fontId="0" fillId="0" borderId="100" xfId="0" applyNumberFormat="1" applyBorder="1" applyAlignment="1">
      <alignment/>
    </xf>
    <xf numFmtId="0" fontId="28" fillId="0" borderId="119" xfId="0" applyFont="1" applyBorder="1" applyAlignment="1" applyProtection="1">
      <alignment horizontal="centerContinuous"/>
      <protection/>
    </xf>
    <xf numFmtId="0" fontId="0" fillId="0" borderId="119" xfId="0" applyFont="1" applyBorder="1" applyAlignment="1" applyProtection="1">
      <alignment horizontal="center"/>
      <protection/>
    </xf>
    <xf numFmtId="3" fontId="0" fillId="0" borderId="123" xfId="0" applyNumberFormat="1" applyBorder="1" applyAlignment="1">
      <alignment/>
    </xf>
    <xf numFmtId="0" fontId="0" fillId="0" borderId="119" xfId="0" applyBorder="1" applyAlignment="1">
      <alignment/>
    </xf>
    <xf numFmtId="2" fontId="0" fillId="0" borderId="124" xfId="0" applyNumberFormat="1" applyBorder="1" applyAlignment="1">
      <alignment/>
    </xf>
    <xf numFmtId="165" fontId="0" fillId="0" borderId="87" xfId="0" applyNumberFormat="1" applyBorder="1" applyAlignment="1" applyProtection="1">
      <alignment/>
      <protection/>
    </xf>
    <xf numFmtId="4" fontId="0" fillId="0" borderId="31" xfId="0" applyNumberFormat="1" applyBorder="1" applyAlignment="1">
      <alignment/>
    </xf>
    <xf numFmtId="14" fontId="0" fillId="0" borderId="125" xfId="0" applyNumberFormat="1" applyBorder="1" applyAlignment="1" applyProtection="1">
      <alignment horizontal="left"/>
      <protection/>
    </xf>
    <xf numFmtId="0" fontId="0" fillId="0" borderId="126" xfId="0" applyFont="1" applyBorder="1" applyAlignment="1" applyProtection="1">
      <alignment horizontal="left"/>
      <protection/>
    </xf>
    <xf numFmtId="0" fontId="1" fillId="0" borderId="127" xfId="0" applyFont="1" applyBorder="1" applyAlignment="1" applyProtection="1">
      <alignment horizontal="center"/>
      <protection/>
    </xf>
    <xf numFmtId="3" fontId="0" fillId="0" borderId="128" xfId="0" applyNumberFormat="1" applyBorder="1" applyAlignment="1" applyProtection="1">
      <alignment horizontal="right"/>
      <protection/>
    </xf>
    <xf numFmtId="4" fontId="0" fillId="0" borderId="126" xfId="0" applyNumberFormat="1" applyBorder="1" applyAlignment="1" applyProtection="1">
      <alignment horizontal="right"/>
      <protection/>
    </xf>
    <xf numFmtId="4" fontId="0" fillId="0" borderId="127" xfId="0" applyNumberFormat="1" applyBorder="1" applyAlignment="1" applyProtection="1">
      <alignment horizontal="right"/>
      <protection/>
    </xf>
    <xf numFmtId="0" fontId="0" fillId="0" borderId="129" xfId="0" applyBorder="1" applyAlignment="1" applyProtection="1">
      <alignment horizontal="center"/>
      <protection/>
    </xf>
    <xf numFmtId="1" fontId="0" fillId="0" borderId="130" xfId="0" applyNumberFormat="1" applyBorder="1" applyAlignment="1" applyProtection="1">
      <alignment/>
      <protection/>
    </xf>
    <xf numFmtId="3" fontId="0" fillId="0" borderId="127" xfId="0" applyNumberFormat="1" applyBorder="1" applyAlignment="1" applyProtection="1">
      <alignment/>
      <protection/>
    </xf>
    <xf numFmtId="3" fontId="0" fillId="0" borderId="126" xfId="0" applyNumberFormat="1" applyBorder="1" applyAlignment="1" applyProtection="1">
      <alignment/>
      <protection/>
    </xf>
    <xf numFmtId="3" fontId="0" fillId="0" borderId="131" xfId="0" applyNumberFormat="1" applyBorder="1" applyAlignment="1">
      <alignment/>
    </xf>
    <xf numFmtId="4" fontId="0" fillId="0" borderId="132" xfId="0" applyNumberFormat="1" applyBorder="1" applyAlignment="1">
      <alignment/>
    </xf>
    <xf numFmtId="3" fontId="0" fillId="0" borderId="125" xfId="0" applyNumberFormat="1" applyBorder="1" applyAlignment="1" applyProtection="1">
      <alignment/>
      <protection/>
    </xf>
    <xf numFmtId="14" fontId="0" fillId="0" borderId="133" xfId="0" applyNumberFormat="1" applyBorder="1" applyAlignment="1">
      <alignment horizontal="left"/>
    </xf>
    <xf numFmtId="0" fontId="0" fillId="0" borderId="134" xfId="0" applyBorder="1" applyAlignment="1">
      <alignment/>
    </xf>
    <xf numFmtId="0" fontId="1" fillId="0" borderId="135" xfId="0" applyFont="1" applyBorder="1" applyAlignment="1">
      <alignment horizontal="center"/>
    </xf>
    <xf numFmtId="0" fontId="0" fillId="0" borderId="135" xfId="0" applyBorder="1" applyAlignment="1">
      <alignment horizontal="centerContinuous"/>
    </xf>
    <xf numFmtId="0" fontId="0" fillId="0" borderId="135" xfId="0" applyBorder="1" applyAlignment="1">
      <alignment horizontal="center"/>
    </xf>
    <xf numFmtId="0" fontId="36" fillId="0" borderId="135" xfId="0" applyFont="1" applyBorder="1" applyAlignment="1">
      <alignment horizontal="centerContinuous"/>
    </xf>
    <xf numFmtId="3" fontId="0" fillId="0" borderId="133" xfId="0" applyNumberFormat="1" applyBorder="1" applyAlignment="1">
      <alignment/>
    </xf>
    <xf numFmtId="3" fontId="0" fillId="0" borderId="134" xfId="0" applyNumberFormat="1" applyBorder="1" applyAlignment="1">
      <alignment/>
    </xf>
    <xf numFmtId="2" fontId="0" fillId="0" borderId="134" xfId="0" applyNumberFormat="1" applyBorder="1" applyAlignment="1">
      <alignment/>
    </xf>
    <xf numFmtId="0" fontId="0" fillId="0" borderId="133" xfId="0" applyBorder="1" applyAlignment="1">
      <alignment/>
    </xf>
    <xf numFmtId="37" fontId="0" fillId="0" borderId="134" xfId="15" applyNumberFormat="1" applyBorder="1" applyAlignment="1">
      <alignment/>
    </xf>
    <xf numFmtId="165" fontId="0" fillId="0" borderId="136" xfId="0" applyNumberFormat="1" applyBorder="1" applyAlignment="1" applyProtection="1">
      <alignment/>
      <protection/>
    </xf>
    <xf numFmtId="14" fontId="0" fillId="0" borderId="80" xfId="0" applyNumberFormat="1" applyBorder="1" applyAlignment="1" applyProtection="1">
      <alignment horizontal="left"/>
      <protection/>
    </xf>
    <xf numFmtId="0" fontId="1" fillId="0" borderId="80" xfId="0" applyFont="1" applyBorder="1" applyAlignment="1" applyProtection="1">
      <alignment horizontal="center"/>
      <protection/>
    </xf>
    <xf numFmtId="3" fontId="0" fillId="0" borderId="77" xfId="0" applyNumberFormat="1" applyBorder="1" applyAlignment="1" applyProtection="1">
      <alignment horizontal="right"/>
      <protection/>
    </xf>
    <xf numFmtId="4" fontId="0" fillId="0" borderId="81" xfId="0" applyNumberFormat="1" applyBorder="1" applyAlignment="1" applyProtection="1">
      <alignment horizontal="right"/>
      <protection/>
    </xf>
    <xf numFmtId="0" fontId="0" fillId="0" borderId="137" xfId="0" applyBorder="1" applyAlignment="1" applyProtection="1">
      <alignment horizontal="center"/>
      <protection/>
    </xf>
    <xf numFmtId="1" fontId="0" fillId="0" borderId="138" xfId="0" applyNumberFormat="1" applyBorder="1" applyAlignment="1" applyProtection="1">
      <alignment/>
      <protection/>
    </xf>
    <xf numFmtId="3" fontId="0" fillId="0" borderId="79" xfId="0" applyNumberFormat="1" applyBorder="1" applyAlignment="1" applyProtection="1">
      <alignment/>
      <protection/>
    </xf>
    <xf numFmtId="3" fontId="0" fillId="0" borderId="78" xfId="0" applyNumberFormat="1" applyBorder="1" applyAlignment="1" applyProtection="1">
      <alignment/>
      <protection/>
    </xf>
    <xf numFmtId="3" fontId="0" fillId="0" borderId="139" xfId="0" applyNumberFormat="1" applyBorder="1" applyAlignment="1">
      <alignment/>
    </xf>
    <xf numFmtId="4" fontId="0" fillId="0" borderId="110" xfId="0" applyNumberFormat="1" applyBorder="1" applyAlignment="1">
      <alignment/>
    </xf>
    <xf numFmtId="3" fontId="0" fillId="0" borderId="77" xfId="0" applyNumberFormat="1" applyBorder="1" applyAlignment="1" applyProtection="1">
      <alignment/>
      <protection/>
    </xf>
    <xf numFmtId="0" fontId="0" fillId="0" borderId="138" xfId="0" applyFont="1" applyBorder="1" applyAlignment="1" applyProtection="1">
      <alignment horizontal="left"/>
      <protection/>
    </xf>
    <xf numFmtId="4" fontId="0" fillId="0" borderId="138" xfId="0" applyNumberFormat="1" applyBorder="1" applyAlignment="1" applyProtection="1">
      <alignment horizontal="right"/>
      <protection/>
    </xf>
    <xf numFmtId="0" fontId="40" fillId="0" borderId="87" xfId="0" applyFont="1" applyBorder="1" applyAlignment="1" applyProtection="1">
      <alignment horizontal="center" wrapText="1"/>
      <protection/>
    </xf>
    <xf numFmtId="0" fontId="20" fillId="0" borderId="119" xfId="0" applyFont="1" applyBorder="1" applyAlignment="1" applyProtection="1">
      <alignment horizontal="left"/>
      <protection/>
    </xf>
    <xf numFmtId="0" fontId="40" fillId="0" borderId="119" xfId="0" applyFont="1" applyBorder="1" applyAlignment="1" applyProtection="1">
      <alignment horizontal="center" wrapText="1"/>
      <protection/>
    </xf>
    <xf numFmtId="0" fontId="1" fillId="0" borderId="119" xfId="0" applyFont="1" applyBorder="1" applyAlignment="1" applyProtection="1">
      <alignment horizontal="left"/>
      <protection/>
    </xf>
    <xf numFmtId="0" fontId="1" fillId="0" borderId="119" xfId="0" applyFont="1" applyBorder="1" applyAlignment="1" applyProtection="1">
      <alignment horizontal="center"/>
      <protection/>
    </xf>
    <xf numFmtId="0" fontId="0" fillId="0" borderId="99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centerContinuous"/>
      <protection/>
    </xf>
    <xf numFmtId="3" fontId="0" fillId="0" borderId="73" xfId="0" applyNumberFormat="1" applyBorder="1" applyAlignment="1" applyProtection="1">
      <alignment horizontal="center"/>
      <protection/>
    </xf>
    <xf numFmtId="3" fontId="0" fillId="0" borderId="69" xfId="0" applyNumberFormat="1" applyBorder="1" applyAlignment="1" applyProtection="1">
      <alignment/>
      <protection/>
    </xf>
    <xf numFmtId="0" fontId="0" fillId="0" borderId="119" xfId="0" applyFont="1" applyBorder="1" applyAlignment="1" applyProtection="1">
      <alignment horizontal="left"/>
      <protection/>
    </xf>
    <xf numFmtId="3" fontId="0" fillId="0" borderId="120" xfId="0" applyNumberFormat="1" applyBorder="1" applyAlignment="1" applyProtection="1">
      <alignment horizontal="centerContinuous"/>
      <protection/>
    </xf>
    <xf numFmtId="4" fontId="0" fillId="0" borderId="119" xfId="0" applyNumberFormat="1" applyBorder="1" applyAlignment="1" applyProtection="1">
      <alignment horizontal="centerContinuous"/>
      <protection/>
    </xf>
    <xf numFmtId="4" fontId="0" fillId="0" borderId="121" xfId="0" applyNumberFormat="1" applyBorder="1" applyAlignment="1" applyProtection="1">
      <alignment horizontal="centerContinuous"/>
      <protection/>
    </xf>
    <xf numFmtId="1" fontId="0" fillId="0" borderId="101" xfId="0" applyNumberFormat="1" applyBorder="1" applyAlignment="1">
      <alignment/>
    </xf>
    <xf numFmtId="3" fontId="0" fillId="0" borderId="121" xfId="0" applyNumberFormat="1" applyBorder="1" applyAlignment="1">
      <alignment/>
    </xf>
    <xf numFmtId="3" fontId="21" fillId="0" borderId="30" xfId="0" applyNumberFormat="1" applyFont="1" applyBorder="1" applyAlignment="1" applyProtection="1">
      <alignment horizontal="center"/>
      <protection/>
    </xf>
    <xf numFmtId="0" fontId="41" fillId="0" borderId="30" xfId="0" applyFont="1" applyBorder="1" applyAlignment="1" applyProtection="1">
      <alignment horizontal="center" wrapText="1"/>
      <protection/>
    </xf>
    <xf numFmtId="14" fontId="0" fillId="0" borderId="118" xfId="0" applyNumberFormat="1" applyBorder="1" applyAlignment="1">
      <alignment horizontal="left"/>
    </xf>
    <xf numFmtId="0" fontId="26" fillId="0" borderId="119" xfId="0" applyFont="1" applyBorder="1" applyAlignment="1">
      <alignment horizontal="centerContinuous"/>
    </xf>
    <xf numFmtId="0" fontId="1" fillId="0" borderId="119" xfId="0" applyFont="1" applyBorder="1" applyAlignment="1">
      <alignment horizontal="centerContinuous"/>
    </xf>
    <xf numFmtId="0" fontId="0" fillId="0" borderId="119" xfId="0" applyBorder="1" applyAlignment="1">
      <alignment/>
    </xf>
    <xf numFmtId="0" fontId="0" fillId="0" borderId="119" xfId="0" applyBorder="1" applyAlignment="1">
      <alignment horizontal="centerContinuous"/>
    </xf>
    <xf numFmtId="3" fontId="0" fillId="0" borderId="119" xfId="0" applyNumberFormat="1" applyFont="1" applyBorder="1" applyAlignment="1">
      <alignment horizontal="centerContinuous"/>
    </xf>
    <xf numFmtId="3" fontId="21" fillId="0" borderId="30" xfId="0" applyNumberFormat="1" applyFont="1" applyBorder="1" applyAlignment="1">
      <alignment horizontal="centerContinuous"/>
    </xf>
    <xf numFmtId="3" fontId="0" fillId="0" borderId="46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3" fontId="0" fillId="0" borderId="87" xfId="0" applyNumberFormat="1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46" xfId="0" applyBorder="1" applyAlignment="1">
      <alignment horizontal="right"/>
    </xf>
    <xf numFmtId="3" fontId="42" fillId="0" borderId="87" xfId="0" applyNumberFormat="1" applyFont="1" applyBorder="1" applyAlignment="1">
      <alignment horizontal="centerContinuous"/>
    </xf>
    <xf numFmtId="0" fontId="0" fillId="0" borderId="69" xfId="0" applyFont="1" applyBorder="1" applyAlignment="1">
      <alignment horizontal="centerContinuous"/>
    </xf>
    <xf numFmtId="0" fontId="36" fillId="0" borderId="119" xfId="0" applyFont="1" applyBorder="1" applyAlignment="1">
      <alignment horizontal="centerContinuous"/>
    </xf>
    <xf numFmtId="4" fontId="0" fillId="0" borderId="121" xfId="0" applyNumberFormat="1" applyBorder="1" applyAlignment="1" applyProtection="1">
      <alignment/>
      <protection/>
    </xf>
    <xf numFmtId="0" fontId="1" fillId="0" borderId="119" xfId="0" applyFont="1" applyBorder="1" applyAlignment="1">
      <alignment horizontal="centerContinuous"/>
    </xf>
    <xf numFmtId="0" fontId="1" fillId="0" borderId="119" xfId="0" applyFont="1" applyBorder="1" applyAlignment="1">
      <alignment horizontal="center"/>
    </xf>
    <xf numFmtId="0" fontId="1" fillId="0" borderId="123" xfId="0" applyFont="1" applyBorder="1" applyAlignment="1">
      <alignment horizontal="centerContinuous"/>
    </xf>
    <xf numFmtId="3" fontId="0" fillId="0" borderId="119" xfId="0" applyNumberFormat="1" applyBorder="1" applyAlignment="1">
      <alignment horizontal="right"/>
    </xf>
    <xf numFmtId="0" fontId="0" fillId="0" borderId="119" xfId="0" applyFont="1" applyBorder="1" applyAlignment="1">
      <alignment horizontal="centerContinuous"/>
    </xf>
    <xf numFmtId="2" fontId="0" fillId="0" borderId="119" xfId="0" applyNumberFormat="1" applyBorder="1" applyAlignment="1">
      <alignment/>
    </xf>
    <xf numFmtId="165" fontId="0" fillId="0" borderId="122" xfId="0" applyNumberFormat="1" applyBorder="1" applyAlignment="1" applyProtection="1">
      <alignment/>
      <protection/>
    </xf>
    <xf numFmtId="3" fontId="0" fillId="0" borderId="119" xfId="0" applyNumberFormat="1" applyBorder="1" applyAlignment="1">
      <alignment horizontal="centerContinuous"/>
    </xf>
    <xf numFmtId="4" fontId="0" fillId="0" borderId="119" xfId="0" applyNumberFormat="1" applyFont="1" applyBorder="1" applyAlignment="1" applyProtection="1">
      <alignment/>
      <protection/>
    </xf>
    <xf numFmtId="0" fontId="1" fillId="0" borderId="135" xfId="0" applyFont="1" applyBorder="1" applyAlignment="1">
      <alignment horizontal="centerContinuous"/>
    </xf>
    <xf numFmtId="0" fontId="0" fillId="0" borderId="140" xfId="0" applyBorder="1" applyAlignment="1">
      <alignment horizontal="centerContinuous"/>
    </xf>
    <xf numFmtId="0" fontId="0" fillId="0" borderId="135" xfId="0" applyBorder="1" applyAlignment="1">
      <alignment/>
    </xf>
    <xf numFmtId="4" fontId="0" fillId="0" borderId="134" xfId="0" applyNumberFormat="1" applyBorder="1" applyAlignment="1">
      <alignment/>
    </xf>
    <xf numFmtId="0" fontId="0" fillId="0" borderId="126" xfId="0" applyFont="1" applyBorder="1" applyAlignment="1">
      <alignment/>
    </xf>
    <xf numFmtId="0" fontId="1" fillId="0" borderId="126" xfId="0" applyFont="1" applyBorder="1" applyAlignment="1">
      <alignment horizontal="centerContinuous"/>
    </xf>
    <xf numFmtId="3" fontId="0" fillId="0" borderId="125" xfId="0" applyNumberFormat="1" applyBorder="1" applyAlignment="1">
      <alignment horizontal="right"/>
    </xf>
    <xf numFmtId="3" fontId="0" fillId="0" borderId="126" xfId="0" applyNumberFormat="1" applyBorder="1" applyAlignment="1">
      <alignment horizontal="right"/>
    </xf>
    <xf numFmtId="4" fontId="0" fillId="0" borderId="127" xfId="0" applyNumberFormat="1" applyBorder="1" applyAlignment="1">
      <alignment horizontal="right"/>
    </xf>
    <xf numFmtId="0" fontId="0" fillId="0" borderId="129" xfId="0" applyBorder="1" applyAlignment="1">
      <alignment/>
    </xf>
    <xf numFmtId="1" fontId="0" fillId="0" borderId="130" xfId="0" applyNumberFormat="1" applyBorder="1" applyAlignment="1">
      <alignment/>
    </xf>
    <xf numFmtId="3" fontId="0" fillId="0" borderId="127" xfId="0" applyNumberFormat="1" applyBorder="1" applyAlignment="1">
      <alignment/>
    </xf>
    <xf numFmtId="3" fontId="0" fillId="0" borderId="126" xfId="0" applyNumberFormat="1" applyBorder="1" applyAlignment="1">
      <alignment/>
    </xf>
    <xf numFmtId="3" fontId="0" fillId="0" borderId="125" xfId="0" applyNumberFormat="1" applyBorder="1" applyAlignment="1">
      <alignment/>
    </xf>
    <xf numFmtId="14" fontId="0" fillId="0" borderId="141" xfId="0" applyNumberFormat="1" applyBorder="1" applyAlignment="1" applyProtection="1">
      <alignment horizontal="left"/>
      <protection/>
    </xf>
    <xf numFmtId="0" fontId="0" fillId="0" borderId="126" xfId="0" applyBorder="1" applyAlignment="1" applyProtection="1">
      <alignment horizontal="left"/>
      <protection/>
    </xf>
    <xf numFmtId="0" fontId="1" fillId="0" borderId="126" xfId="0" applyFont="1" applyBorder="1" applyAlignment="1" applyProtection="1">
      <alignment horizontal="centerContinuous"/>
      <protection/>
    </xf>
    <xf numFmtId="0" fontId="0" fillId="0" borderId="126" xfId="0" applyBorder="1" applyAlignment="1" applyProtection="1">
      <alignment horizontal="center"/>
      <protection/>
    </xf>
    <xf numFmtId="3" fontId="0" fillId="0" borderId="141" xfId="0" applyNumberFormat="1" applyBorder="1" applyAlignment="1">
      <alignment/>
    </xf>
    <xf numFmtId="0" fontId="0" fillId="0" borderId="126" xfId="0" applyBorder="1" applyAlignment="1">
      <alignment/>
    </xf>
    <xf numFmtId="165" fontId="0" fillId="0" borderId="126" xfId="0" applyNumberFormat="1" applyBorder="1" applyAlignment="1" applyProtection="1">
      <alignment/>
      <protection/>
    </xf>
    <xf numFmtId="165" fontId="0" fillId="0" borderId="127" xfId="0" applyNumberFormat="1" applyBorder="1" applyAlignment="1" applyProtection="1">
      <alignment/>
      <protection/>
    </xf>
    <xf numFmtId="4" fontId="0" fillId="0" borderId="119" xfId="0" applyNumberFormat="1" applyBorder="1" applyAlignment="1">
      <alignment/>
    </xf>
    <xf numFmtId="4" fontId="0" fillId="0" borderId="121" xfId="0" applyNumberFormat="1" applyBorder="1" applyAlignment="1">
      <alignment/>
    </xf>
    <xf numFmtId="0" fontId="28" fillId="0" borderId="123" xfId="0" applyFont="1" applyBorder="1" applyAlignment="1" applyProtection="1">
      <alignment horizontal="centerContinuous"/>
      <protection/>
    </xf>
    <xf numFmtId="14" fontId="0" fillId="0" borderId="125" xfId="0" applyNumberFormat="1" applyBorder="1" applyAlignment="1">
      <alignment horizontal="left"/>
    </xf>
    <xf numFmtId="0" fontId="1" fillId="0" borderId="126" xfId="0" applyFont="1" applyBorder="1" applyAlignment="1">
      <alignment/>
    </xf>
    <xf numFmtId="0" fontId="1" fillId="0" borderId="126" xfId="0" applyFont="1" applyBorder="1" applyAlignment="1">
      <alignment horizontal="center"/>
    </xf>
    <xf numFmtId="0" fontId="0" fillId="0" borderId="126" xfId="0" applyBorder="1" applyAlignment="1">
      <alignment/>
    </xf>
    <xf numFmtId="0" fontId="0" fillId="0" borderId="126" xfId="0" applyBorder="1" applyAlignment="1">
      <alignment horizontal="centerContinuous"/>
    </xf>
    <xf numFmtId="3" fontId="0" fillId="0" borderId="126" xfId="0" applyNumberFormat="1" applyBorder="1" applyAlignment="1">
      <alignment horizontal="centerContinuous"/>
    </xf>
    <xf numFmtId="4" fontId="0" fillId="0" borderId="126" xfId="0" applyNumberFormat="1" applyFont="1" applyBorder="1" applyAlignment="1" applyProtection="1">
      <alignment/>
      <protection/>
    </xf>
    <xf numFmtId="4" fontId="0" fillId="0" borderId="127" xfId="0" applyNumberFormat="1" applyBorder="1" applyAlignment="1" applyProtection="1">
      <alignment/>
      <protection/>
    </xf>
    <xf numFmtId="14" fontId="0" fillId="0" borderId="141" xfId="0" applyNumberFormat="1" applyBorder="1" applyAlignment="1">
      <alignment horizontal="left"/>
    </xf>
    <xf numFmtId="0" fontId="0" fillId="0" borderId="142" xfId="0" applyFont="1" applyBorder="1" applyAlignment="1">
      <alignment horizontal="centerContinuous"/>
    </xf>
    <xf numFmtId="0" fontId="0" fillId="0" borderId="130" xfId="0" applyBorder="1" applyAlignment="1">
      <alignment horizontal="centerContinuous"/>
    </xf>
    <xf numFmtId="0" fontId="0" fillId="0" borderId="142" xfId="0" applyBorder="1" applyAlignment="1">
      <alignment/>
    </xf>
    <xf numFmtId="0" fontId="0" fillId="0" borderId="142" xfId="0" applyBorder="1" applyAlignment="1">
      <alignment horizontal="centerContinuous"/>
    </xf>
    <xf numFmtId="0" fontId="0" fillId="0" borderId="141" xfId="0" applyBorder="1" applyAlignment="1">
      <alignment/>
    </xf>
    <xf numFmtId="4" fontId="0" fillId="0" borderId="126" xfId="0" applyNumberFormat="1" applyBorder="1" applyAlignment="1" applyProtection="1">
      <alignment/>
      <protection/>
    </xf>
    <xf numFmtId="0" fontId="0" fillId="0" borderId="143" xfId="0" applyBorder="1" applyAlignment="1">
      <alignment/>
    </xf>
    <xf numFmtId="0" fontId="26" fillId="0" borderId="126" xfId="0" applyFont="1" applyBorder="1" applyAlignment="1">
      <alignment/>
    </xf>
    <xf numFmtId="0" fontId="21" fillId="0" borderId="126" xfId="0" applyFont="1" applyBorder="1" applyAlignment="1">
      <alignment horizontal="centerContinuous"/>
    </xf>
    <xf numFmtId="4" fontId="0" fillId="0" borderId="126" xfId="0" applyNumberFormat="1" applyBorder="1" applyAlignment="1">
      <alignment/>
    </xf>
    <xf numFmtId="4" fontId="0" fillId="0" borderId="127" xfId="0" applyNumberFormat="1" applyBorder="1" applyAlignment="1">
      <alignment/>
    </xf>
    <xf numFmtId="1" fontId="0" fillId="0" borderId="119" xfId="0" applyNumberFormat="1" applyFont="1" applyBorder="1" applyAlignment="1">
      <alignment horizontal="centerContinuous"/>
    </xf>
    <xf numFmtId="0" fontId="0" fillId="0" borderId="118" xfId="0" applyBorder="1" applyAlignment="1">
      <alignment/>
    </xf>
    <xf numFmtId="1" fontId="0" fillId="0" borderId="118" xfId="0" applyNumberFormat="1" applyBorder="1" applyAlignment="1">
      <alignment/>
    </xf>
    <xf numFmtId="165" fontId="0" fillId="0" borderId="124" xfId="0" applyNumberFormat="1" applyBorder="1" applyAlignment="1" applyProtection="1">
      <alignment/>
      <protection/>
    </xf>
    <xf numFmtId="0" fontId="0" fillId="0" borderId="99" xfId="0" applyBorder="1" applyAlignment="1">
      <alignment horizontal="centerContinuous"/>
    </xf>
    <xf numFmtId="0" fontId="1" fillId="0" borderId="142" xfId="0" applyFont="1" applyBorder="1" applyAlignment="1">
      <alignment horizontal="centerContinuous"/>
    </xf>
    <xf numFmtId="0" fontId="0" fillId="0" borderId="142" xfId="0" applyBorder="1" applyAlignment="1">
      <alignment horizontal="center"/>
    </xf>
    <xf numFmtId="0" fontId="0" fillId="0" borderId="142" xfId="0" applyNumberFormat="1" applyBorder="1" applyAlignment="1">
      <alignment horizontal="centerContinuous"/>
    </xf>
    <xf numFmtId="0" fontId="1" fillId="0" borderId="119" xfId="0" applyFont="1" applyBorder="1" applyAlignment="1">
      <alignment/>
    </xf>
    <xf numFmtId="0" fontId="21" fillId="0" borderId="119" xfId="0" applyFont="1" applyBorder="1" applyAlignment="1">
      <alignment/>
    </xf>
    <xf numFmtId="3" fontId="0" fillId="0" borderId="119" xfId="17" applyNumberFormat="1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8"/>
  <sheetViews>
    <sheetView tabSelected="1" workbookViewId="0" topLeftCell="A1">
      <pane ySplit="10" topLeftCell="BM46" activePane="bottomLeft" state="frozen"/>
      <selection pane="topLeft" activeCell="A1" sqref="A1"/>
      <selection pane="bottomLeft" activeCell="A59" sqref="A59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1.7109375" style="0" customWidth="1"/>
    <col min="9" max="9" width="10.140625" style="0" customWidth="1"/>
    <col min="10" max="10" width="11.57421875" style="0" customWidth="1"/>
    <col min="13" max="13" width="10.28125" style="0" customWidth="1"/>
    <col min="14" max="14" width="10.57421875" style="0" customWidth="1"/>
    <col min="18" max="18" width="17.57421875" style="0" customWidth="1"/>
    <col min="19" max="19" width="17.8515625" style="0" customWidth="1"/>
  </cols>
  <sheetData>
    <row r="2" spans="2:10" ht="30.75">
      <c r="B2" s="1" t="s">
        <v>67</v>
      </c>
      <c r="C2" s="1"/>
      <c r="D2" s="1"/>
      <c r="J2" s="2"/>
    </row>
    <row r="3" spans="2:15" ht="18">
      <c r="B3" s="3"/>
      <c r="C3" s="3"/>
      <c r="D3" s="3"/>
      <c r="I3" s="139" t="s">
        <v>0</v>
      </c>
      <c r="J3" s="139"/>
      <c r="K3" s="139"/>
      <c r="L3" s="139"/>
      <c r="M3" s="139"/>
      <c r="N3" s="139"/>
      <c r="O3" s="140"/>
    </row>
    <row r="4" spans="1:9" ht="19.5">
      <c r="A4" s="4" t="s">
        <v>1</v>
      </c>
      <c r="B4" s="3"/>
      <c r="C4" s="3"/>
      <c r="D4" s="3"/>
      <c r="I4" s="3"/>
    </row>
    <row r="5" spans="1:9" ht="16.5" thickBot="1">
      <c r="A5" s="3"/>
      <c r="B5" s="3"/>
      <c r="C5" s="3"/>
      <c r="D5" s="540"/>
      <c r="E5" s="202"/>
      <c r="F5" s="5"/>
      <c r="G5" s="5"/>
      <c r="H5" s="5"/>
      <c r="I5" s="3"/>
    </row>
    <row r="6" spans="1:16" ht="15.75">
      <c r="A6" s="6"/>
      <c r="B6" s="7"/>
      <c r="C6" s="7"/>
      <c r="D6" s="8"/>
      <c r="E6" s="544"/>
      <c r="F6" s="541"/>
      <c r="G6" s="8"/>
      <c r="H6" s="8"/>
      <c r="I6" s="9"/>
      <c r="J6" s="10" t="s">
        <v>2</v>
      </c>
      <c r="K6" s="11"/>
      <c r="L6" s="12"/>
      <c r="M6" s="156"/>
      <c r="N6" s="157" t="s">
        <v>3</v>
      </c>
      <c r="O6" s="158"/>
      <c r="P6" s="159"/>
    </row>
    <row r="7" spans="1:33" ht="72">
      <c r="A7" s="14" t="s">
        <v>4</v>
      </c>
      <c r="B7" s="15" t="s">
        <v>5</v>
      </c>
      <c r="C7" s="260" t="s">
        <v>6</v>
      </c>
      <c r="D7" s="546" t="s">
        <v>62</v>
      </c>
      <c r="E7" s="547" t="s">
        <v>62</v>
      </c>
      <c r="F7" s="542" t="s">
        <v>8</v>
      </c>
      <c r="G7" s="15" t="s">
        <v>9</v>
      </c>
      <c r="H7" s="15" t="s">
        <v>10</v>
      </c>
      <c r="I7" s="88" t="s">
        <v>11</v>
      </c>
      <c r="J7" s="89" t="s">
        <v>12</v>
      </c>
      <c r="K7" s="89" t="s">
        <v>12</v>
      </c>
      <c r="L7" s="89" t="s">
        <v>13</v>
      </c>
      <c r="M7" s="160" t="s">
        <v>11</v>
      </c>
      <c r="N7" s="89" t="s">
        <v>12</v>
      </c>
      <c r="O7" s="89" t="s">
        <v>12</v>
      </c>
      <c r="P7" s="161" t="s">
        <v>13</v>
      </c>
      <c r="T7" s="96"/>
      <c r="U7" s="265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ht="15.75">
      <c r="A8" s="14" t="s">
        <v>14</v>
      </c>
      <c r="B8" s="15" t="s">
        <v>15</v>
      </c>
      <c r="C8" s="15"/>
      <c r="D8" s="15"/>
      <c r="E8" s="545"/>
      <c r="F8" s="542" t="s">
        <v>16</v>
      </c>
      <c r="G8" s="15" t="s">
        <v>17</v>
      </c>
      <c r="H8" s="15" t="s">
        <v>18</v>
      </c>
      <c r="I8" s="88" t="s">
        <v>19</v>
      </c>
      <c r="J8" s="89" t="s">
        <v>20</v>
      </c>
      <c r="K8" s="89" t="s">
        <v>19</v>
      </c>
      <c r="L8" s="89" t="s">
        <v>19</v>
      </c>
      <c r="M8" s="160" t="s">
        <v>19</v>
      </c>
      <c r="N8" s="89" t="s">
        <v>20</v>
      </c>
      <c r="O8" s="89" t="s">
        <v>19</v>
      </c>
      <c r="P8" s="161" t="s">
        <v>19</v>
      </c>
      <c r="T8" s="96"/>
      <c r="U8" s="266"/>
      <c r="V8" s="267"/>
      <c r="W8" s="266"/>
      <c r="X8" s="267"/>
      <c r="Y8" s="266"/>
      <c r="Z8" s="267"/>
      <c r="AA8" s="266"/>
      <c r="AB8" s="267"/>
      <c r="AC8" s="266"/>
      <c r="AD8" s="267"/>
      <c r="AE8" s="266"/>
      <c r="AF8" s="267"/>
      <c r="AG8" s="96"/>
    </row>
    <row r="9" spans="1:33" ht="15.75">
      <c r="A9" s="18"/>
      <c r="B9" s="464"/>
      <c r="C9" s="19"/>
      <c r="D9" s="548" t="s">
        <v>61</v>
      </c>
      <c r="E9" s="549" t="s">
        <v>63</v>
      </c>
      <c r="F9" s="543"/>
      <c r="G9" s="19"/>
      <c r="H9" s="19"/>
      <c r="I9" s="92"/>
      <c r="J9" s="90" t="s">
        <v>21</v>
      </c>
      <c r="K9" s="90" t="s">
        <v>20</v>
      </c>
      <c r="L9" s="90" t="s">
        <v>20</v>
      </c>
      <c r="M9" s="162"/>
      <c r="N9" s="90" t="s">
        <v>21</v>
      </c>
      <c r="O9" s="90" t="s">
        <v>20</v>
      </c>
      <c r="P9" s="163" t="s">
        <v>20</v>
      </c>
      <c r="R9" s="21" t="s">
        <v>22</v>
      </c>
      <c r="S9" s="21" t="s">
        <v>23</v>
      </c>
      <c r="T9" s="96"/>
      <c r="U9" s="268"/>
      <c r="V9" s="269"/>
      <c r="W9" s="268"/>
      <c r="X9" s="269"/>
      <c r="Y9" s="268"/>
      <c r="Z9" s="269"/>
      <c r="AA9" s="268"/>
      <c r="AB9" s="269"/>
      <c r="AC9" s="268"/>
      <c r="AD9" s="269"/>
      <c r="AE9" s="268"/>
      <c r="AF9" s="269"/>
      <c r="AG9" s="96"/>
    </row>
    <row r="10" spans="1:33" ht="3.75" customHeight="1">
      <c r="A10" s="22"/>
      <c r="B10" s="553"/>
      <c r="C10" s="39"/>
      <c r="D10" s="39"/>
      <c r="E10" s="23"/>
      <c r="F10" s="23"/>
      <c r="G10" s="23"/>
      <c r="H10" s="23"/>
      <c r="I10" s="22"/>
      <c r="J10" s="23"/>
      <c r="K10" s="23"/>
      <c r="L10" s="23"/>
      <c r="M10" s="190"/>
      <c r="N10" s="23"/>
      <c r="O10" s="23"/>
      <c r="P10" s="191"/>
      <c r="Q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ht="12.75">
      <c r="A11" s="149">
        <v>39091</v>
      </c>
      <c r="B11" s="529" t="s">
        <v>69</v>
      </c>
      <c r="C11" s="465"/>
      <c r="D11" s="588"/>
      <c r="E11" s="381" t="s">
        <v>70</v>
      </c>
      <c r="F11" s="121" t="s">
        <v>71</v>
      </c>
      <c r="G11" s="121">
        <v>3</v>
      </c>
      <c r="H11" s="606" t="s">
        <v>72</v>
      </c>
      <c r="I11" s="211">
        <v>16982</v>
      </c>
      <c r="J11" s="153">
        <v>1587338.83</v>
      </c>
      <c r="K11" s="115">
        <v>93.47</v>
      </c>
      <c r="L11" s="115">
        <v>49.63</v>
      </c>
      <c r="M11" s="250"/>
      <c r="N11" s="150"/>
      <c r="O11" s="145"/>
      <c r="P11" s="251"/>
      <c r="Q11" s="96"/>
      <c r="R11" s="31">
        <f aca="true" t="shared" si="0" ref="R11:R27">I11*L11</f>
        <v>842816.66</v>
      </c>
      <c r="S11" s="31">
        <f aca="true" t="shared" si="1" ref="S11:S27">M11*P11</f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ht="12.75">
      <c r="A12" s="385">
        <v>39091</v>
      </c>
      <c r="B12" s="386" t="s">
        <v>86</v>
      </c>
      <c r="C12" s="396"/>
      <c r="D12" s="396"/>
      <c r="E12" s="450" t="s">
        <v>70</v>
      </c>
      <c r="F12" s="388" t="s">
        <v>75</v>
      </c>
      <c r="G12" s="388">
        <v>4</v>
      </c>
      <c r="H12" s="644" t="s">
        <v>87</v>
      </c>
      <c r="I12" s="389">
        <v>14002</v>
      </c>
      <c r="J12" s="390">
        <v>967389.97</v>
      </c>
      <c r="K12" s="391">
        <v>69.09</v>
      </c>
      <c r="L12" s="391">
        <v>33.96</v>
      </c>
      <c r="M12" s="392"/>
      <c r="N12" s="612"/>
      <c r="O12" s="398"/>
      <c r="P12" s="518"/>
      <c r="R12" s="31">
        <f t="shared" si="0"/>
        <v>475507.92</v>
      </c>
      <c r="S12" s="31">
        <f t="shared" si="1"/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ht="12.75">
      <c r="A13" s="385">
        <v>39091</v>
      </c>
      <c r="B13" s="386" t="s">
        <v>88</v>
      </c>
      <c r="C13" s="396"/>
      <c r="D13" s="396"/>
      <c r="E13" s="450" t="s">
        <v>70</v>
      </c>
      <c r="F13" s="388" t="s">
        <v>89</v>
      </c>
      <c r="G13" s="388">
        <v>3</v>
      </c>
      <c r="H13" s="403" t="s">
        <v>90</v>
      </c>
      <c r="I13" s="389">
        <v>5401</v>
      </c>
      <c r="J13" s="390">
        <v>590530.07</v>
      </c>
      <c r="K13" s="391">
        <v>109.34</v>
      </c>
      <c r="L13" s="391">
        <v>52.61</v>
      </c>
      <c r="M13" s="392"/>
      <c r="N13" s="534"/>
      <c r="O13" s="394"/>
      <c r="P13" s="395"/>
      <c r="R13" s="31">
        <f t="shared" si="0"/>
        <v>284146.61</v>
      </c>
      <c r="S13" s="31">
        <f t="shared" si="1"/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ht="12.75">
      <c r="A14" s="149">
        <v>39091</v>
      </c>
      <c r="B14" s="120" t="s">
        <v>99</v>
      </c>
      <c r="C14" s="232"/>
      <c r="D14" s="232"/>
      <c r="E14" s="381" t="s">
        <v>70</v>
      </c>
      <c r="F14" s="121" t="s">
        <v>100</v>
      </c>
      <c r="G14" s="121">
        <v>2</v>
      </c>
      <c r="H14" s="121" t="s">
        <v>101</v>
      </c>
      <c r="I14" s="211"/>
      <c r="J14" s="153"/>
      <c r="K14" s="115"/>
      <c r="L14" s="115"/>
      <c r="M14" s="250">
        <v>3838</v>
      </c>
      <c r="N14" s="154">
        <v>265664.21</v>
      </c>
      <c r="O14" s="112">
        <v>69.22</v>
      </c>
      <c r="P14" s="166">
        <v>37.99</v>
      </c>
      <c r="R14" s="31">
        <f t="shared" si="0"/>
        <v>0</v>
      </c>
      <c r="S14" s="31">
        <f t="shared" si="1"/>
        <v>145805.62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ht="13.5" thickBot="1">
      <c r="A15" s="646">
        <v>39091</v>
      </c>
      <c r="B15" s="647" t="s">
        <v>104</v>
      </c>
      <c r="C15" s="648"/>
      <c r="D15" s="649"/>
      <c r="E15" s="650" t="s">
        <v>70</v>
      </c>
      <c r="F15" s="651" t="s">
        <v>100</v>
      </c>
      <c r="G15" s="651">
        <v>3</v>
      </c>
      <c r="H15" s="652" t="s">
        <v>105</v>
      </c>
      <c r="I15" s="653">
        <v>12576</v>
      </c>
      <c r="J15" s="654">
        <v>811960.12</v>
      </c>
      <c r="K15" s="655">
        <v>64.56</v>
      </c>
      <c r="L15" s="655">
        <v>36.99</v>
      </c>
      <c r="M15" s="656"/>
      <c r="N15" s="657"/>
      <c r="O15" s="655"/>
      <c r="P15" s="658"/>
      <c r="R15" s="31">
        <f t="shared" si="0"/>
        <v>465186.24000000005</v>
      </c>
      <c r="S15" s="31">
        <f t="shared" si="1"/>
        <v>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ht="12.75">
      <c r="A16" s="149">
        <v>39126</v>
      </c>
      <c r="B16" s="120" t="s">
        <v>116</v>
      </c>
      <c r="C16" s="232"/>
      <c r="D16" s="232"/>
      <c r="E16" s="381" t="s">
        <v>70</v>
      </c>
      <c r="F16" s="121"/>
      <c r="G16" s="121">
        <v>1</v>
      </c>
      <c r="H16" s="121" t="s">
        <v>117</v>
      </c>
      <c r="I16" s="211"/>
      <c r="J16" s="153"/>
      <c r="K16" s="115"/>
      <c r="L16" s="115"/>
      <c r="M16" s="250">
        <v>1937</v>
      </c>
      <c r="N16" s="154">
        <v>163993.05</v>
      </c>
      <c r="O16" s="145">
        <v>84.66</v>
      </c>
      <c r="P16" s="166">
        <v>55.7</v>
      </c>
      <c r="R16" s="31">
        <f t="shared" si="0"/>
        <v>0</v>
      </c>
      <c r="S16" s="31">
        <f t="shared" si="1"/>
        <v>107890.90000000001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ht="12.75">
      <c r="A17" s="149">
        <v>39126</v>
      </c>
      <c r="B17" s="120" t="s">
        <v>118</v>
      </c>
      <c r="C17" s="232"/>
      <c r="D17" s="232"/>
      <c r="E17" s="381" t="s">
        <v>70</v>
      </c>
      <c r="F17" s="121"/>
      <c r="G17" s="121">
        <v>1</v>
      </c>
      <c r="H17" s="121" t="s">
        <v>119</v>
      </c>
      <c r="I17" s="211"/>
      <c r="J17" s="153"/>
      <c r="K17" s="115"/>
      <c r="L17" s="115"/>
      <c r="M17" s="250">
        <v>4456</v>
      </c>
      <c r="N17" s="154">
        <v>301757.84</v>
      </c>
      <c r="O17" s="112">
        <v>67.72</v>
      </c>
      <c r="P17" s="166">
        <v>41.2</v>
      </c>
      <c r="R17" s="31">
        <f t="shared" si="0"/>
        <v>0</v>
      </c>
      <c r="S17" s="31">
        <f t="shared" si="1"/>
        <v>183587.2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33" ht="12.75">
      <c r="A18" s="385">
        <v>39126</v>
      </c>
      <c r="B18" s="386" t="s">
        <v>122</v>
      </c>
      <c r="C18" s="396"/>
      <c r="D18" s="396"/>
      <c r="E18" s="436" t="s">
        <v>74</v>
      </c>
      <c r="F18" s="388" t="s">
        <v>123</v>
      </c>
      <c r="G18" s="388">
        <v>3</v>
      </c>
      <c r="H18" s="388" t="s">
        <v>124</v>
      </c>
      <c r="I18" s="397"/>
      <c r="J18" s="393"/>
      <c r="K18" s="394"/>
      <c r="L18" s="394"/>
      <c r="M18" s="399">
        <v>6763</v>
      </c>
      <c r="N18" s="613">
        <v>825444.02</v>
      </c>
      <c r="O18" s="391">
        <v>122.06</v>
      </c>
      <c r="P18" s="400">
        <v>51.42</v>
      </c>
      <c r="R18" s="31">
        <f t="shared" si="0"/>
        <v>0</v>
      </c>
      <c r="S18" s="31">
        <f t="shared" si="1"/>
        <v>347753.46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</row>
    <row r="19" spans="1:33" ht="12.75">
      <c r="A19" s="385">
        <v>39126</v>
      </c>
      <c r="B19" s="386" t="s">
        <v>144</v>
      </c>
      <c r="C19" s="396"/>
      <c r="D19" s="396"/>
      <c r="E19" s="436" t="s">
        <v>74</v>
      </c>
      <c r="F19" s="388" t="s">
        <v>123</v>
      </c>
      <c r="G19" s="388">
        <v>5</v>
      </c>
      <c r="H19" s="403" t="s">
        <v>145</v>
      </c>
      <c r="I19" s="397">
        <v>50164</v>
      </c>
      <c r="J19" s="393">
        <v>3999416.53</v>
      </c>
      <c r="K19" s="394">
        <v>79.73</v>
      </c>
      <c r="L19" s="394">
        <v>47.11</v>
      </c>
      <c r="M19" s="399"/>
      <c r="N19" s="613"/>
      <c r="O19" s="391"/>
      <c r="P19" s="400"/>
      <c r="R19" s="31"/>
      <c r="S19" s="31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</row>
    <row r="20" spans="1:33" ht="12.75">
      <c r="A20" s="385">
        <v>39126</v>
      </c>
      <c r="B20" s="386" t="s">
        <v>127</v>
      </c>
      <c r="C20" s="396"/>
      <c r="D20" s="396"/>
      <c r="E20" s="436" t="s">
        <v>70</v>
      </c>
      <c r="F20" s="388" t="s">
        <v>123</v>
      </c>
      <c r="G20" s="388">
        <v>2</v>
      </c>
      <c r="H20" s="388" t="s">
        <v>128</v>
      </c>
      <c r="I20" s="397">
        <v>8536</v>
      </c>
      <c r="J20" s="393">
        <v>421521.69</v>
      </c>
      <c r="K20" s="394">
        <v>49.38</v>
      </c>
      <c r="L20" s="398">
        <v>42.41</v>
      </c>
      <c r="M20" s="399"/>
      <c r="N20" s="613"/>
      <c r="O20" s="391"/>
      <c r="P20" s="400"/>
      <c r="R20" s="31">
        <f t="shared" si="0"/>
        <v>362011.75999999995</v>
      </c>
      <c r="S20" s="31">
        <f t="shared" si="1"/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2.75">
      <c r="A21" s="149">
        <v>39126</v>
      </c>
      <c r="B21" s="120" t="s">
        <v>129</v>
      </c>
      <c r="C21" s="232"/>
      <c r="D21" s="232"/>
      <c r="E21" s="381" t="s">
        <v>70</v>
      </c>
      <c r="F21" s="121" t="s">
        <v>123</v>
      </c>
      <c r="G21" s="121">
        <v>3</v>
      </c>
      <c r="H21" s="121" t="s">
        <v>130</v>
      </c>
      <c r="I21" s="211">
        <v>6129</v>
      </c>
      <c r="J21" s="153">
        <v>487397.04</v>
      </c>
      <c r="K21" s="115">
        <v>79.53</v>
      </c>
      <c r="L21" s="115">
        <v>38.75</v>
      </c>
      <c r="M21" s="230"/>
      <c r="N21" s="153"/>
      <c r="O21" s="115"/>
      <c r="P21" s="167"/>
      <c r="R21" s="31">
        <f t="shared" si="0"/>
        <v>237498.75</v>
      </c>
      <c r="S21" s="31">
        <f t="shared" si="1"/>
        <v>0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</row>
    <row r="22" spans="1:33" ht="12.75">
      <c r="A22" s="149">
        <v>39126</v>
      </c>
      <c r="B22" s="120" t="s">
        <v>131</v>
      </c>
      <c r="C22" s="232"/>
      <c r="D22" s="232"/>
      <c r="E22" s="381" t="s">
        <v>70</v>
      </c>
      <c r="F22" s="121" t="s">
        <v>123</v>
      </c>
      <c r="G22" s="121">
        <v>2</v>
      </c>
      <c r="H22" s="364" t="s">
        <v>132</v>
      </c>
      <c r="I22" s="211">
        <v>14267</v>
      </c>
      <c r="J22" s="153">
        <v>1066001.39</v>
      </c>
      <c r="K22" s="115">
        <v>74.72</v>
      </c>
      <c r="L22" s="115">
        <v>46.65</v>
      </c>
      <c r="M22" s="250"/>
      <c r="N22" s="154"/>
      <c r="O22" s="145"/>
      <c r="P22" s="166"/>
      <c r="R22" s="31">
        <f t="shared" si="0"/>
        <v>665555.5499999999</v>
      </c>
      <c r="S22" s="31">
        <f t="shared" si="1"/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ht="12.75">
      <c r="A23" s="149">
        <v>39126</v>
      </c>
      <c r="B23" s="120" t="s">
        <v>146</v>
      </c>
      <c r="C23" s="232"/>
      <c r="D23" s="232"/>
      <c r="E23" s="381" t="s">
        <v>70</v>
      </c>
      <c r="F23" s="121" t="s">
        <v>123</v>
      </c>
      <c r="G23" s="121">
        <v>2</v>
      </c>
      <c r="H23" s="364" t="s">
        <v>148</v>
      </c>
      <c r="I23" s="155">
        <v>8579</v>
      </c>
      <c r="J23" s="154">
        <v>656834.93</v>
      </c>
      <c r="K23" s="112">
        <v>76.56</v>
      </c>
      <c r="L23" s="112">
        <v>47.22</v>
      </c>
      <c r="M23" s="230"/>
      <c r="N23" s="153"/>
      <c r="O23" s="115"/>
      <c r="P23" s="167"/>
      <c r="R23" s="31">
        <f t="shared" si="0"/>
        <v>405100.38</v>
      </c>
      <c r="S23" s="31">
        <f t="shared" si="1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ht="12.75">
      <c r="A24" s="385">
        <v>39126</v>
      </c>
      <c r="B24" s="386" t="s">
        <v>147</v>
      </c>
      <c r="C24" s="396"/>
      <c r="D24" s="396"/>
      <c r="E24" s="381" t="s">
        <v>70</v>
      </c>
      <c r="F24" s="121" t="s">
        <v>123</v>
      </c>
      <c r="G24" s="388">
        <v>2</v>
      </c>
      <c r="H24" s="401" t="s">
        <v>149</v>
      </c>
      <c r="I24" s="389">
        <v>7889</v>
      </c>
      <c r="J24" s="390">
        <v>573836.56</v>
      </c>
      <c r="K24" s="391">
        <v>72.74</v>
      </c>
      <c r="L24" s="682">
        <v>43.37</v>
      </c>
      <c r="M24" s="392"/>
      <c r="N24" s="393"/>
      <c r="O24" s="394"/>
      <c r="P24" s="395"/>
      <c r="R24" s="31">
        <f t="shared" si="0"/>
        <v>342145.93</v>
      </c>
      <c r="S24" s="31">
        <f t="shared" si="1"/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ht="12.75">
      <c r="A25" s="385">
        <v>39126</v>
      </c>
      <c r="B25" s="386" t="s">
        <v>150</v>
      </c>
      <c r="C25" s="396"/>
      <c r="D25" s="396"/>
      <c r="E25" s="436" t="s">
        <v>70</v>
      </c>
      <c r="F25" s="388" t="s">
        <v>123</v>
      </c>
      <c r="G25" s="388">
        <v>3</v>
      </c>
      <c r="H25" s="401" t="s">
        <v>151</v>
      </c>
      <c r="I25" s="389">
        <v>7768</v>
      </c>
      <c r="J25" s="390">
        <v>753720.11</v>
      </c>
      <c r="K25" s="391">
        <v>97.03</v>
      </c>
      <c r="L25" s="391">
        <v>43.69</v>
      </c>
      <c r="M25" s="392"/>
      <c r="N25" s="534"/>
      <c r="O25" s="394"/>
      <c r="P25" s="400"/>
      <c r="R25" s="31">
        <f t="shared" si="0"/>
        <v>339383.92</v>
      </c>
      <c r="S25" s="31">
        <f t="shared" si="1"/>
        <v>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2.75">
      <c r="A26" s="385">
        <v>39126</v>
      </c>
      <c r="B26" s="386" t="s">
        <v>152</v>
      </c>
      <c r="C26" s="396"/>
      <c r="D26" s="396"/>
      <c r="E26" s="436" t="s">
        <v>70</v>
      </c>
      <c r="F26" s="388" t="s">
        <v>123</v>
      </c>
      <c r="G26" s="388">
        <v>2</v>
      </c>
      <c r="H26" s="401" t="s">
        <v>153</v>
      </c>
      <c r="I26" s="389">
        <v>9839</v>
      </c>
      <c r="J26" s="390">
        <v>802575.75</v>
      </c>
      <c r="K26" s="391">
        <v>81.57</v>
      </c>
      <c r="L26" s="391">
        <v>42.96</v>
      </c>
      <c r="M26" s="392"/>
      <c r="N26" s="534"/>
      <c r="O26" s="391"/>
      <c r="P26" s="400"/>
      <c r="R26" s="31">
        <f t="shared" si="0"/>
        <v>422683.44</v>
      </c>
      <c r="S26" s="31">
        <f t="shared" si="1"/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2.75">
      <c r="A27" s="149">
        <v>39126</v>
      </c>
      <c r="B27" s="120" t="s">
        <v>154</v>
      </c>
      <c r="C27" s="232"/>
      <c r="D27" s="232"/>
      <c r="E27" s="381" t="s">
        <v>74</v>
      </c>
      <c r="F27" s="121" t="s">
        <v>75</v>
      </c>
      <c r="G27" s="121">
        <v>5</v>
      </c>
      <c r="H27" s="290" t="s">
        <v>155</v>
      </c>
      <c r="I27" s="155">
        <v>26603</v>
      </c>
      <c r="J27" s="154">
        <v>2417554.83</v>
      </c>
      <c r="K27" s="145">
        <v>90.88</v>
      </c>
      <c r="L27" s="112">
        <v>51.72</v>
      </c>
      <c r="M27" s="230"/>
      <c r="N27" s="153"/>
      <c r="O27" s="115"/>
      <c r="P27" s="167"/>
      <c r="R27" s="31">
        <f t="shared" si="0"/>
        <v>1375907.16</v>
      </c>
      <c r="S27" s="31">
        <f t="shared" si="1"/>
        <v>0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2.75">
      <c r="A28" s="385">
        <v>39126</v>
      </c>
      <c r="B28" s="386" t="s">
        <v>156</v>
      </c>
      <c r="C28" s="396"/>
      <c r="D28" s="396"/>
      <c r="E28" s="436" t="s">
        <v>74</v>
      </c>
      <c r="F28" s="388" t="s">
        <v>75</v>
      </c>
      <c r="G28" s="388">
        <v>5</v>
      </c>
      <c r="H28" s="417" t="s">
        <v>157</v>
      </c>
      <c r="I28" s="397">
        <v>26897</v>
      </c>
      <c r="J28" s="393">
        <v>2277496.96</v>
      </c>
      <c r="K28" s="394">
        <v>84.67</v>
      </c>
      <c r="L28" s="394">
        <v>47.92</v>
      </c>
      <c r="M28" s="399"/>
      <c r="N28" s="390"/>
      <c r="O28" s="391"/>
      <c r="P28" s="400"/>
      <c r="R28" s="31">
        <f aca="true" t="shared" si="2" ref="R28:R43">I28*L28</f>
        <v>1288904.24</v>
      </c>
      <c r="S28" s="31">
        <f aca="true" t="shared" si="3" ref="S28:S43">M28*P28</f>
        <v>0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3.5" thickBot="1">
      <c r="A29" s="646">
        <v>39126</v>
      </c>
      <c r="B29" s="647" t="s">
        <v>160</v>
      </c>
      <c r="C29" s="660"/>
      <c r="D29" s="660"/>
      <c r="E29" s="661" t="s">
        <v>70</v>
      </c>
      <c r="F29" s="651" t="s">
        <v>75</v>
      </c>
      <c r="G29" s="651">
        <v>3</v>
      </c>
      <c r="H29" s="652" t="s">
        <v>161</v>
      </c>
      <c r="I29" s="653">
        <v>8886</v>
      </c>
      <c r="J29" s="654">
        <v>675895.79</v>
      </c>
      <c r="K29" s="655">
        <v>76.06</v>
      </c>
      <c r="L29" s="655">
        <v>46.19</v>
      </c>
      <c r="M29" s="656"/>
      <c r="N29" s="657"/>
      <c r="O29" s="655"/>
      <c r="P29" s="658"/>
      <c r="R29" s="31">
        <f t="shared" si="2"/>
        <v>410444.33999999997</v>
      </c>
      <c r="S29" s="31">
        <f t="shared" si="3"/>
        <v>0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2.75">
      <c r="A30" s="149">
        <v>39154</v>
      </c>
      <c r="B30" s="120" t="s">
        <v>168</v>
      </c>
      <c r="C30" s="233"/>
      <c r="D30" s="233"/>
      <c r="E30" s="381" t="s">
        <v>70</v>
      </c>
      <c r="F30" s="121" t="s">
        <v>100</v>
      </c>
      <c r="G30" s="121">
        <v>2</v>
      </c>
      <c r="H30" s="364" t="s">
        <v>169</v>
      </c>
      <c r="I30" s="155">
        <v>6346</v>
      </c>
      <c r="J30" s="154">
        <v>545337.04</v>
      </c>
      <c r="K30" s="115">
        <v>85.93</v>
      </c>
      <c r="L30" s="115">
        <v>46.37</v>
      </c>
      <c r="M30" s="230"/>
      <c r="N30" s="153"/>
      <c r="O30" s="115"/>
      <c r="P30" s="167"/>
      <c r="R30" s="31">
        <f t="shared" si="2"/>
        <v>294264.01999999996</v>
      </c>
      <c r="S30" s="31">
        <f t="shared" si="3"/>
        <v>0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2.75">
      <c r="A31" s="385">
        <v>39154</v>
      </c>
      <c r="B31" s="386" t="s">
        <v>176</v>
      </c>
      <c r="C31" s="406"/>
      <c r="D31" s="406"/>
      <c r="E31" s="436" t="s">
        <v>70</v>
      </c>
      <c r="F31" s="388" t="s">
        <v>123</v>
      </c>
      <c r="G31" s="388">
        <v>2</v>
      </c>
      <c r="H31" s="401" t="s">
        <v>177</v>
      </c>
      <c r="I31" s="397">
        <v>15037</v>
      </c>
      <c r="J31" s="393">
        <v>1282053.34</v>
      </c>
      <c r="K31" s="391">
        <v>85.26</v>
      </c>
      <c r="L31" s="391">
        <v>31.96</v>
      </c>
      <c r="M31" s="399"/>
      <c r="N31" s="390"/>
      <c r="O31" s="391"/>
      <c r="P31" s="400"/>
      <c r="R31" s="31">
        <f t="shared" si="2"/>
        <v>480582.52</v>
      </c>
      <c r="S31" s="31">
        <f t="shared" si="3"/>
        <v>0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2.75">
      <c r="A32" s="149">
        <v>39154</v>
      </c>
      <c r="B32" s="120" t="s">
        <v>178</v>
      </c>
      <c r="C32" s="232"/>
      <c r="D32" s="232"/>
      <c r="E32" s="381" t="s">
        <v>70</v>
      </c>
      <c r="F32" s="121" t="s">
        <v>123</v>
      </c>
      <c r="G32" s="121">
        <v>2</v>
      </c>
      <c r="H32" s="364" t="s">
        <v>177</v>
      </c>
      <c r="I32" s="155">
        <v>15037</v>
      </c>
      <c r="J32" s="154">
        <v>1040448.76</v>
      </c>
      <c r="K32" s="112">
        <v>69.19</v>
      </c>
      <c r="L32" s="112">
        <v>43.45</v>
      </c>
      <c r="M32" s="230"/>
      <c r="N32" s="153"/>
      <c r="O32" s="115"/>
      <c r="P32" s="167"/>
      <c r="R32" s="31">
        <f t="shared" si="2"/>
        <v>653357.65</v>
      </c>
      <c r="S32" s="31">
        <f t="shared" si="3"/>
        <v>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2.75">
      <c r="A33" s="385">
        <v>39154</v>
      </c>
      <c r="B33" s="402" t="s">
        <v>179</v>
      </c>
      <c r="C33" s="387"/>
      <c r="D33" s="450"/>
      <c r="E33" s="436" t="s">
        <v>70</v>
      </c>
      <c r="F33" s="403" t="s">
        <v>123</v>
      </c>
      <c r="G33" s="388">
        <v>2</v>
      </c>
      <c r="H33" s="401" t="s">
        <v>177</v>
      </c>
      <c r="I33" s="397"/>
      <c r="J33" s="393"/>
      <c r="K33" s="394"/>
      <c r="L33" s="398"/>
      <c r="M33" s="399">
        <v>7593</v>
      </c>
      <c r="N33" s="390">
        <v>547649.32</v>
      </c>
      <c r="O33" s="391">
        <v>72.12</v>
      </c>
      <c r="P33" s="400">
        <v>46.04</v>
      </c>
      <c r="R33" s="31">
        <f t="shared" si="2"/>
        <v>0</v>
      </c>
      <c r="S33" s="31">
        <f t="shared" si="3"/>
        <v>349581.72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ht="17.25">
      <c r="A34" s="385">
        <v>39154</v>
      </c>
      <c r="B34" s="402" t="s">
        <v>180</v>
      </c>
      <c r="C34" s="387"/>
      <c r="D34" s="387"/>
      <c r="E34" s="722" t="s">
        <v>181</v>
      </c>
      <c r="F34" s="388"/>
      <c r="G34" s="388">
        <v>2</v>
      </c>
      <c r="H34" s="401" t="s">
        <v>182</v>
      </c>
      <c r="I34" s="389"/>
      <c r="J34" s="390"/>
      <c r="K34" s="391"/>
      <c r="L34" s="391"/>
      <c r="M34" s="392">
        <v>10474</v>
      </c>
      <c r="N34" s="534">
        <v>1730916.35</v>
      </c>
      <c r="O34" s="391">
        <v>165.26</v>
      </c>
      <c r="P34" s="400">
        <v>53.96</v>
      </c>
      <c r="R34" s="31">
        <f t="shared" si="2"/>
        <v>0</v>
      </c>
      <c r="S34" s="31">
        <f t="shared" si="3"/>
        <v>565177.04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1:33" ht="18" thickBot="1">
      <c r="A35" s="646">
        <v>39154</v>
      </c>
      <c r="B35" s="723" t="s">
        <v>183</v>
      </c>
      <c r="C35" s="677"/>
      <c r="D35" s="677"/>
      <c r="E35" s="724" t="s">
        <v>181</v>
      </c>
      <c r="F35" s="651"/>
      <c r="G35" s="651">
        <v>2</v>
      </c>
      <c r="H35" s="678" t="s">
        <v>184</v>
      </c>
      <c r="I35" s="664"/>
      <c r="J35" s="657"/>
      <c r="K35" s="655"/>
      <c r="L35" s="655"/>
      <c r="M35" s="663">
        <v>10963</v>
      </c>
      <c r="N35" s="654">
        <v>1748977.5</v>
      </c>
      <c r="O35" s="665">
        <v>159.53</v>
      </c>
      <c r="P35" s="658">
        <v>52.3</v>
      </c>
      <c r="R35" s="31">
        <f t="shared" si="2"/>
        <v>0</v>
      </c>
      <c r="S35" s="31">
        <f t="shared" si="3"/>
        <v>573364.9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ht="12.75">
      <c r="A36" s="111">
        <v>39210</v>
      </c>
      <c r="B36" s="112" t="s">
        <v>186</v>
      </c>
      <c r="C36" s="245"/>
      <c r="D36" s="245"/>
      <c r="E36" s="382" t="s">
        <v>70</v>
      </c>
      <c r="F36" s="130"/>
      <c r="G36" s="113">
        <v>1</v>
      </c>
      <c r="H36" s="248" t="s">
        <v>187</v>
      </c>
      <c r="I36" s="155"/>
      <c r="J36" s="154"/>
      <c r="K36" s="115"/>
      <c r="L36" s="115"/>
      <c r="M36" s="250">
        <v>2722</v>
      </c>
      <c r="N36" s="536">
        <v>619350.27</v>
      </c>
      <c r="O36" s="115">
        <v>227.55</v>
      </c>
      <c r="P36" s="167">
        <v>145.05</v>
      </c>
      <c r="R36" s="31">
        <f t="shared" si="2"/>
        <v>0</v>
      </c>
      <c r="S36" s="31">
        <f t="shared" si="3"/>
        <v>394826.10000000003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2.75">
      <c r="A37" s="192">
        <v>39210</v>
      </c>
      <c r="B37" s="120" t="s">
        <v>188</v>
      </c>
      <c r="C37" s="233"/>
      <c r="D37" s="233"/>
      <c r="E37" s="381" t="s">
        <v>70</v>
      </c>
      <c r="F37" s="290" t="s">
        <v>189</v>
      </c>
      <c r="G37" s="121">
        <v>4</v>
      </c>
      <c r="H37" s="737" t="s">
        <v>190</v>
      </c>
      <c r="I37" s="155"/>
      <c r="J37" s="154"/>
      <c r="K37" s="115"/>
      <c r="L37" s="115"/>
      <c r="M37" s="211">
        <v>10339</v>
      </c>
      <c r="N37" s="154">
        <v>931213.94</v>
      </c>
      <c r="O37" s="115">
        <v>90.07</v>
      </c>
      <c r="P37" s="167">
        <v>52.49</v>
      </c>
      <c r="R37" s="31">
        <f t="shared" si="2"/>
        <v>0</v>
      </c>
      <c r="S37" s="31">
        <f t="shared" si="3"/>
        <v>542694.11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ht="12.75">
      <c r="A38" s="192">
        <v>39210</v>
      </c>
      <c r="B38" s="120" t="s">
        <v>197</v>
      </c>
      <c r="C38" s="233"/>
      <c r="D38" s="233"/>
      <c r="E38" s="381" t="s">
        <v>70</v>
      </c>
      <c r="F38" s="121"/>
      <c r="G38" s="121">
        <v>1</v>
      </c>
      <c r="H38" s="367" t="s">
        <v>117</v>
      </c>
      <c r="I38" s="211"/>
      <c r="J38" s="153"/>
      <c r="K38" s="115"/>
      <c r="L38" s="115"/>
      <c r="M38" s="155">
        <v>2719</v>
      </c>
      <c r="N38" s="154">
        <v>208829.64</v>
      </c>
      <c r="O38" s="115">
        <v>76.8</v>
      </c>
      <c r="P38" s="167">
        <v>47.01</v>
      </c>
      <c r="R38" s="31">
        <f t="shared" si="2"/>
        <v>0</v>
      </c>
      <c r="S38" s="31">
        <f t="shared" si="3"/>
        <v>127820.18999999999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33" ht="12.75">
      <c r="A39" s="111">
        <v>39210</v>
      </c>
      <c r="B39" s="112" t="s">
        <v>198</v>
      </c>
      <c r="C39" s="245"/>
      <c r="D39" s="245"/>
      <c r="E39" s="382" t="s">
        <v>70</v>
      </c>
      <c r="F39" s="130"/>
      <c r="G39" s="113">
        <v>1</v>
      </c>
      <c r="H39" s="349" t="s">
        <v>199</v>
      </c>
      <c r="I39" s="155">
        <v>2524</v>
      </c>
      <c r="J39" s="154">
        <v>192428.57</v>
      </c>
      <c r="K39" s="115">
        <v>76.25</v>
      </c>
      <c r="L39" s="115">
        <v>42.32</v>
      </c>
      <c r="M39" s="155"/>
      <c r="N39" s="154"/>
      <c r="O39" s="115"/>
      <c r="P39" s="298"/>
      <c r="R39" s="31">
        <f t="shared" si="2"/>
        <v>106815.68000000001</v>
      </c>
      <c r="S39" s="31">
        <f t="shared" si="3"/>
        <v>0</v>
      </c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</row>
    <row r="40" spans="1:33" ht="13.5" thickBot="1">
      <c r="A40" s="739">
        <v>39210</v>
      </c>
      <c r="B40" s="680" t="s">
        <v>207</v>
      </c>
      <c r="C40" s="740"/>
      <c r="D40" s="740"/>
      <c r="E40" s="741" t="s">
        <v>70</v>
      </c>
      <c r="F40" s="742"/>
      <c r="G40" s="743">
        <v>1</v>
      </c>
      <c r="H40" s="744" t="s">
        <v>208</v>
      </c>
      <c r="I40" s="653"/>
      <c r="J40" s="654"/>
      <c r="K40" s="665"/>
      <c r="L40" s="665"/>
      <c r="M40" s="663">
        <v>3764</v>
      </c>
      <c r="N40" s="654">
        <v>345989.24</v>
      </c>
      <c r="O40" s="655">
        <v>91.92</v>
      </c>
      <c r="P40" s="658">
        <v>58.02</v>
      </c>
      <c r="R40" s="31">
        <f t="shared" si="2"/>
        <v>0</v>
      </c>
      <c r="S40" s="31">
        <f t="shared" si="3"/>
        <v>218387.28</v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ht="12.75">
      <c r="A41" s="111">
        <v>39245</v>
      </c>
      <c r="B41" s="112" t="s">
        <v>217</v>
      </c>
      <c r="C41" s="245"/>
      <c r="D41" s="245"/>
      <c r="E41" s="382" t="s">
        <v>70</v>
      </c>
      <c r="F41" s="130"/>
      <c r="G41" s="113">
        <v>1</v>
      </c>
      <c r="H41" s="349" t="s">
        <v>117</v>
      </c>
      <c r="I41" s="155"/>
      <c r="J41" s="154"/>
      <c r="K41" s="212"/>
      <c r="L41" s="212"/>
      <c r="M41" s="250">
        <v>3559</v>
      </c>
      <c r="N41" s="154">
        <v>334229.33</v>
      </c>
      <c r="O41" s="212">
        <v>93.91</v>
      </c>
      <c r="P41" s="252">
        <v>40.77</v>
      </c>
      <c r="R41" s="31">
        <f t="shared" si="2"/>
        <v>0</v>
      </c>
      <c r="S41" s="31">
        <f t="shared" si="3"/>
        <v>145100.43000000002</v>
      </c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ht="12.75">
      <c r="A42" s="111">
        <v>39245</v>
      </c>
      <c r="B42" s="112" t="s">
        <v>224</v>
      </c>
      <c r="C42" s="245"/>
      <c r="D42" s="466"/>
      <c r="E42" s="382" t="s">
        <v>74</v>
      </c>
      <c r="F42" s="130" t="s">
        <v>75</v>
      </c>
      <c r="G42" s="113">
        <v>7</v>
      </c>
      <c r="H42" s="745" t="s">
        <v>225</v>
      </c>
      <c r="I42" s="155">
        <v>49874</v>
      </c>
      <c r="J42" s="154">
        <v>2976256.76</v>
      </c>
      <c r="K42" s="212">
        <v>59.68</v>
      </c>
      <c r="L42" s="212">
        <v>45.77</v>
      </c>
      <c r="M42" s="250"/>
      <c r="N42" s="154"/>
      <c r="O42" s="212"/>
      <c r="P42" s="252"/>
      <c r="R42" s="31">
        <f t="shared" si="2"/>
        <v>2282732.98</v>
      </c>
      <c r="S42" s="31">
        <f t="shared" si="3"/>
        <v>0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</row>
    <row r="43" spans="1:33" ht="12.75">
      <c r="A43" s="111">
        <v>39245</v>
      </c>
      <c r="B43" s="112" t="s">
        <v>226</v>
      </c>
      <c r="C43" s="245"/>
      <c r="D43" s="245"/>
      <c r="E43" s="382" t="s">
        <v>70</v>
      </c>
      <c r="F43" s="130"/>
      <c r="G43" s="113">
        <v>1</v>
      </c>
      <c r="H43" s="349" t="s">
        <v>227</v>
      </c>
      <c r="I43" s="155">
        <v>4534</v>
      </c>
      <c r="J43" s="154">
        <v>300601.07</v>
      </c>
      <c r="K43" s="212">
        <v>66.3</v>
      </c>
      <c r="L43" s="212">
        <v>42.33</v>
      </c>
      <c r="M43" s="250"/>
      <c r="N43" s="154"/>
      <c r="O43" s="212"/>
      <c r="P43" s="252"/>
      <c r="R43" s="31">
        <f t="shared" si="2"/>
        <v>191924.22</v>
      </c>
      <c r="S43" s="31">
        <f t="shared" si="3"/>
        <v>0</v>
      </c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1:33" ht="13.5" thickBot="1">
      <c r="A44" s="739">
        <v>39245</v>
      </c>
      <c r="B44" s="680" t="s">
        <v>228</v>
      </c>
      <c r="C44" s="740"/>
      <c r="D44" s="740"/>
      <c r="E44" s="741" t="s">
        <v>74</v>
      </c>
      <c r="F44" s="742"/>
      <c r="G44" s="743">
        <v>3</v>
      </c>
      <c r="H44" s="754" t="s">
        <v>229</v>
      </c>
      <c r="I44" s="653">
        <v>15516</v>
      </c>
      <c r="J44" s="654">
        <v>1002791.16</v>
      </c>
      <c r="K44" s="665">
        <v>64.63</v>
      </c>
      <c r="L44" s="665">
        <v>44.72</v>
      </c>
      <c r="M44" s="663"/>
      <c r="N44" s="654"/>
      <c r="O44" s="665"/>
      <c r="P44" s="755"/>
      <c r="R44" s="31">
        <f aca="true" t="shared" si="4" ref="R44:R49">I44*L44</f>
        <v>693875.52</v>
      </c>
      <c r="S44" s="31">
        <f aca="true" t="shared" si="5" ref="S44:S49">M44*P44</f>
        <v>0</v>
      </c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</row>
    <row r="45" spans="1:33" ht="12.75">
      <c r="A45" s="111">
        <v>39273</v>
      </c>
      <c r="B45" s="112" t="s">
        <v>263</v>
      </c>
      <c r="C45" s="245"/>
      <c r="D45" s="245"/>
      <c r="E45" s="382" t="s">
        <v>70</v>
      </c>
      <c r="F45" s="130" t="s">
        <v>75</v>
      </c>
      <c r="G45" s="113">
        <v>3</v>
      </c>
      <c r="H45" s="248" t="s">
        <v>264</v>
      </c>
      <c r="I45" s="155">
        <v>19144</v>
      </c>
      <c r="J45" s="154">
        <v>2486128.19</v>
      </c>
      <c r="K45" s="212">
        <v>129.86</v>
      </c>
      <c r="L45" s="212">
        <v>79.43</v>
      </c>
      <c r="M45" s="250"/>
      <c r="N45" s="154"/>
      <c r="O45" s="212"/>
      <c r="P45" s="252"/>
      <c r="R45" s="31">
        <f t="shared" si="4"/>
        <v>1520607.9200000002</v>
      </c>
      <c r="S45" s="31">
        <f t="shared" si="5"/>
        <v>0</v>
      </c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ht="13.5" thickBot="1">
      <c r="A46" s="739">
        <v>39273</v>
      </c>
      <c r="B46" s="680" t="s">
        <v>278</v>
      </c>
      <c r="C46" s="740"/>
      <c r="D46" s="740"/>
      <c r="E46" s="741" t="s">
        <v>70</v>
      </c>
      <c r="F46" s="742"/>
      <c r="G46" s="743">
        <v>1</v>
      </c>
      <c r="H46" s="760" t="s">
        <v>279</v>
      </c>
      <c r="I46" s="653"/>
      <c r="J46" s="654"/>
      <c r="K46" s="665"/>
      <c r="L46" s="665"/>
      <c r="M46" s="663">
        <v>3639</v>
      </c>
      <c r="N46" s="654">
        <v>332663.5</v>
      </c>
      <c r="O46" s="665">
        <v>91.41</v>
      </c>
      <c r="P46" s="755">
        <v>62.1</v>
      </c>
      <c r="R46" s="31">
        <f t="shared" si="4"/>
        <v>0</v>
      </c>
      <c r="S46" s="31">
        <f t="shared" si="5"/>
        <v>225981.9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2.75">
      <c r="A47" s="111">
        <v>39308</v>
      </c>
      <c r="B47" s="112" t="s">
        <v>281</v>
      </c>
      <c r="C47" s="245"/>
      <c r="D47" s="245"/>
      <c r="E47" s="382" t="s">
        <v>70</v>
      </c>
      <c r="F47" s="130"/>
      <c r="G47" s="113">
        <v>1</v>
      </c>
      <c r="H47" s="113" t="s">
        <v>282</v>
      </c>
      <c r="I47" s="462">
        <v>9323</v>
      </c>
      <c r="J47" s="154">
        <v>665839.25</v>
      </c>
      <c r="K47" s="212">
        <v>71.42</v>
      </c>
      <c r="L47" s="212">
        <v>46.91</v>
      </c>
      <c r="M47" s="250"/>
      <c r="N47" s="154"/>
      <c r="O47" s="212"/>
      <c r="P47" s="252"/>
      <c r="R47" s="31">
        <f t="shared" si="4"/>
        <v>437341.93</v>
      </c>
      <c r="S47" s="31">
        <f t="shared" si="5"/>
        <v>0</v>
      </c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</row>
    <row r="48" spans="1:33" ht="12.75">
      <c r="A48" s="149">
        <v>39308</v>
      </c>
      <c r="B48" s="144" t="s">
        <v>283</v>
      </c>
      <c r="C48" s="243"/>
      <c r="D48" s="243"/>
      <c r="E48" s="381" t="s">
        <v>70</v>
      </c>
      <c r="F48" s="120"/>
      <c r="G48" s="121">
        <v>1</v>
      </c>
      <c r="H48" s="113" t="s">
        <v>282</v>
      </c>
      <c r="I48" s="211">
        <v>9323</v>
      </c>
      <c r="J48" s="153">
        <v>675161.21</v>
      </c>
      <c r="K48" s="115">
        <v>72.42</v>
      </c>
      <c r="L48" s="115">
        <v>46.91</v>
      </c>
      <c r="M48" s="250"/>
      <c r="N48" s="154"/>
      <c r="O48" s="213"/>
      <c r="P48" s="253"/>
      <c r="R48" s="31">
        <f t="shared" si="4"/>
        <v>437341.93</v>
      </c>
      <c r="S48" s="31">
        <f t="shared" si="5"/>
        <v>0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</row>
    <row r="49" spans="1:33" ht="12.75">
      <c r="A49" s="111">
        <v>39308</v>
      </c>
      <c r="B49" s="112" t="s">
        <v>292</v>
      </c>
      <c r="C49" s="245"/>
      <c r="D49" s="245"/>
      <c r="E49" s="382" t="s">
        <v>70</v>
      </c>
      <c r="F49" s="611" t="s">
        <v>195</v>
      </c>
      <c r="G49" s="113">
        <v>2</v>
      </c>
      <c r="H49" s="113" t="s">
        <v>293</v>
      </c>
      <c r="I49" s="155">
        <v>17624</v>
      </c>
      <c r="J49" s="154">
        <v>1345653.11</v>
      </c>
      <c r="K49" s="212">
        <v>76.35</v>
      </c>
      <c r="L49" s="212">
        <v>48.78</v>
      </c>
      <c r="M49" s="250"/>
      <c r="N49" s="154"/>
      <c r="O49" s="213"/>
      <c r="P49" s="253"/>
      <c r="R49" s="31">
        <f t="shared" si="4"/>
        <v>859698.72</v>
      </c>
      <c r="S49" s="31">
        <f t="shared" si="5"/>
        <v>0</v>
      </c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</row>
    <row r="50" spans="1:33" ht="13.5" thickBot="1">
      <c r="A50" s="739">
        <v>39308</v>
      </c>
      <c r="B50" s="680" t="s">
        <v>294</v>
      </c>
      <c r="C50" s="740"/>
      <c r="D50" s="740"/>
      <c r="E50" s="741" t="s">
        <v>70</v>
      </c>
      <c r="F50" s="742"/>
      <c r="G50" s="743">
        <v>1</v>
      </c>
      <c r="H50" s="743" t="s">
        <v>295</v>
      </c>
      <c r="I50" s="653">
        <v>4210</v>
      </c>
      <c r="J50" s="654">
        <v>372347.33</v>
      </c>
      <c r="K50" s="665">
        <v>88.45</v>
      </c>
      <c r="L50" s="665">
        <v>52.14</v>
      </c>
      <c r="M50" s="663"/>
      <c r="N50" s="654"/>
      <c r="O50" s="787"/>
      <c r="P50" s="788"/>
      <c r="R50" s="31">
        <f aca="true" t="shared" si="6" ref="R50:R58">I50*L50</f>
        <v>219509.4</v>
      </c>
      <c r="S50" s="31">
        <f aca="true" t="shared" si="7" ref="S50:S58">M50*P50</f>
        <v>0</v>
      </c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33" ht="13.5" thickBot="1">
      <c r="A51" s="798">
        <v>39336</v>
      </c>
      <c r="B51" s="784" t="s">
        <v>299</v>
      </c>
      <c r="C51" s="806"/>
      <c r="D51" s="806"/>
      <c r="E51" s="770" t="s">
        <v>70</v>
      </c>
      <c r="F51" s="793" t="s">
        <v>71</v>
      </c>
      <c r="G51" s="794">
        <v>3</v>
      </c>
      <c r="H51" s="807" t="s">
        <v>300</v>
      </c>
      <c r="I51" s="783"/>
      <c r="J51" s="777"/>
      <c r="K51" s="804"/>
      <c r="L51" s="804"/>
      <c r="M51" s="778">
        <v>14081</v>
      </c>
      <c r="N51" s="777">
        <v>1613814.64</v>
      </c>
      <c r="O51" s="808">
        <v>114.61</v>
      </c>
      <c r="P51" s="809">
        <v>54.33</v>
      </c>
      <c r="R51" s="31">
        <f t="shared" si="6"/>
        <v>0</v>
      </c>
      <c r="S51" s="31">
        <f t="shared" si="7"/>
        <v>765020.73</v>
      </c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</row>
    <row r="52" spans="1:33" ht="12.75">
      <c r="A52" s="111">
        <v>39399</v>
      </c>
      <c r="B52" s="112" t="s">
        <v>312</v>
      </c>
      <c r="C52" s="244"/>
      <c r="D52" s="244"/>
      <c r="E52" s="382" t="s">
        <v>70</v>
      </c>
      <c r="F52" s="130"/>
      <c r="G52" s="113">
        <v>1</v>
      </c>
      <c r="H52" s="113" t="s">
        <v>313</v>
      </c>
      <c r="I52" s="155">
        <v>3281</v>
      </c>
      <c r="J52" s="154">
        <v>291247.71</v>
      </c>
      <c r="K52" s="212">
        <v>88.77</v>
      </c>
      <c r="L52" s="212">
        <v>52.15</v>
      </c>
      <c r="M52" s="250"/>
      <c r="N52" s="154"/>
      <c r="O52" s="212"/>
      <c r="P52" s="252"/>
      <c r="R52" s="31">
        <f t="shared" si="6"/>
        <v>171104.15</v>
      </c>
      <c r="S52" s="236">
        <f t="shared" si="7"/>
        <v>0</v>
      </c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</row>
    <row r="53" spans="1:33" ht="12.75">
      <c r="A53" s="111">
        <v>39399</v>
      </c>
      <c r="B53" s="112" t="s">
        <v>322</v>
      </c>
      <c r="C53" s="245"/>
      <c r="D53" s="245"/>
      <c r="E53" s="382" t="s">
        <v>70</v>
      </c>
      <c r="F53" s="130" t="s">
        <v>100</v>
      </c>
      <c r="G53" s="113">
        <v>2</v>
      </c>
      <c r="H53" s="248" t="s">
        <v>232</v>
      </c>
      <c r="I53" s="155">
        <v>10041</v>
      </c>
      <c r="J53" s="154">
        <v>629454.57</v>
      </c>
      <c r="K53" s="212">
        <v>62.69</v>
      </c>
      <c r="L53" s="212">
        <v>46.19</v>
      </c>
      <c r="M53" s="250"/>
      <c r="N53" s="154"/>
      <c r="O53" s="212"/>
      <c r="P53" s="252"/>
      <c r="R53" s="31">
        <f t="shared" si="6"/>
        <v>463793.79</v>
      </c>
      <c r="S53" s="31">
        <f t="shared" si="7"/>
        <v>0</v>
      </c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</row>
    <row r="54" spans="1:33" ht="12.75">
      <c r="A54" s="111">
        <v>39399</v>
      </c>
      <c r="B54" s="112" t="s">
        <v>323</v>
      </c>
      <c r="C54" s="244"/>
      <c r="D54" s="244"/>
      <c r="E54" s="382" t="s">
        <v>70</v>
      </c>
      <c r="F54" s="130" t="s">
        <v>100</v>
      </c>
      <c r="G54" s="113">
        <v>2</v>
      </c>
      <c r="H54" s="113" t="s">
        <v>232</v>
      </c>
      <c r="I54" s="155">
        <v>10041</v>
      </c>
      <c r="J54" s="154">
        <v>623029.32</v>
      </c>
      <c r="K54" s="212">
        <v>62.05</v>
      </c>
      <c r="L54" s="212">
        <v>46.02</v>
      </c>
      <c r="M54" s="250"/>
      <c r="N54" s="154"/>
      <c r="O54" s="212"/>
      <c r="P54" s="252"/>
      <c r="R54" s="31">
        <f t="shared" si="6"/>
        <v>462086.82</v>
      </c>
      <c r="S54" s="31">
        <f t="shared" si="7"/>
        <v>0</v>
      </c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</row>
    <row r="55" spans="1:33" ht="13.5" thickBot="1">
      <c r="A55" s="739">
        <v>39399</v>
      </c>
      <c r="B55" s="680" t="s">
        <v>327</v>
      </c>
      <c r="C55" s="740"/>
      <c r="D55" s="740"/>
      <c r="E55" s="741" t="s">
        <v>70</v>
      </c>
      <c r="F55" s="742" t="s">
        <v>123</v>
      </c>
      <c r="G55" s="743">
        <v>2</v>
      </c>
      <c r="H55" s="810" t="s">
        <v>232</v>
      </c>
      <c r="I55" s="653"/>
      <c r="J55" s="654"/>
      <c r="K55" s="665"/>
      <c r="L55" s="665"/>
      <c r="M55" s="663">
        <v>10972</v>
      </c>
      <c r="N55" s="654">
        <v>707178.05</v>
      </c>
      <c r="O55" s="665">
        <v>64.45</v>
      </c>
      <c r="P55" s="755">
        <v>44.86</v>
      </c>
      <c r="R55" s="31">
        <f t="shared" si="6"/>
        <v>0</v>
      </c>
      <c r="S55" s="31">
        <f t="shared" si="7"/>
        <v>492203.92</v>
      </c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</row>
    <row r="56" spans="1:33" ht="12.75">
      <c r="A56" s="111">
        <v>39427</v>
      </c>
      <c r="B56" s="112" t="s">
        <v>333</v>
      </c>
      <c r="C56" s="245"/>
      <c r="D56" s="245"/>
      <c r="E56" s="382" t="s">
        <v>70</v>
      </c>
      <c r="F56" s="130"/>
      <c r="G56" s="113">
        <v>1</v>
      </c>
      <c r="H56" s="113" t="s">
        <v>334</v>
      </c>
      <c r="I56" s="155">
        <v>3040</v>
      </c>
      <c r="J56" s="154">
        <v>280212.02</v>
      </c>
      <c r="K56" s="212">
        <v>92.16</v>
      </c>
      <c r="L56" s="212">
        <v>41.96</v>
      </c>
      <c r="M56" s="250"/>
      <c r="N56" s="154"/>
      <c r="O56" s="212"/>
      <c r="P56" s="252"/>
      <c r="R56" s="31">
        <f t="shared" si="6"/>
        <v>127558.40000000001</v>
      </c>
      <c r="S56" s="31">
        <f t="shared" si="7"/>
        <v>0</v>
      </c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</row>
    <row r="57" spans="1:33" ht="12.75">
      <c r="A57" s="111">
        <v>39427</v>
      </c>
      <c r="B57" s="112" t="s">
        <v>335</v>
      </c>
      <c r="C57" s="244"/>
      <c r="D57" s="244"/>
      <c r="E57" s="382" t="s">
        <v>70</v>
      </c>
      <c r="F57" s="130"/>
      <c r="G57" s="113">
        <v>1</v>
      </c>
      <c r="H57" s="113" t="s">
        <v>336</v>
      </c>
      <c r="I57" s="155"/>
      <c r="J57" s="154"/>
      <c r="K57" s="212"/>
      <c r="L57" s="212"/>
      <c r="M57" s="250">
        <v>2713</v>
      </c>
      <c r="N57" s="154">
        <v>249692.41</v>
      </c>
      <c r="O57" s="212">
        <v>92.04</v>
      </c>
      <c r="P57" s="252">
        <v>48.69</v>
      </c>
      <c r="R57" s="31">
        <f t="shared" si="6"/>
        <v>0</v>
      </c>
      <c r="S57" s="31">
        <f t="shared" si="7"/>
        <v>132095.97</v>
      </c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</row>
    <row r="58" spans="1:33" ht="13.5" thickBot="1">
      <c r="A58" s="739">
        <v>39427</v>
      </c>
      <c r="B58" s="680" t="s">
        <v>337</v>
      </c>
      <c r="C58" s="740"/>
      <c r="D58" s="740"/>
      <c r="E58" s="741" t="s">
        <v>70</v>
      </c>
      <c r="F58" s="743" t="s">
        <v>100</v>
      </c>
      <c r="G58" s="743">
        <v>2</v>
      </c>
      <c r="H58" s="743" t="s">
        <v>338</v>
      </c>
      <c r="I58" s="653">
        <v>9277</v>
      </c>
      <c r="J58" s="654">
        <v>566974.99</v>
      </c>
      <c r="K58" s="665">
        <v>61.11</v>
      </c>
      <c r="L58" s="665">
        <v>34.81</v>
      </c>
      <c r="M58" s="663"/>
      <c r="N58" s="654"/>
      <c r="O58" s="665"/>
      <c r="P58" s="755"/>
      <c r="R58" s="31">
        <f t="shared" si="6"/>
        <v>322932.37</v>
      </c>
      <c r="S58" s="31">
        <f t="shared" si="7"/>
        <v>0</v>
      </c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</row>
    <row r="59" spans="1:33" ht="12.75">
      <c r="A59" s="111"/>
      <c r="B59" s="112"/>
      <c r="C59" s="245"/>
      <c r="D59" s="245"/>
      <c r="E59" s="113"/>
      <c r="F59" s="113"/>
      <c r="G59" s="113"/>
      <c r="H59" s="113"/>
      <c r="I59" s="155"/>
      <c r="J59" s="154"/>
      <c r="K59" s="212"/>
      <c r="L59" s="212"/>
      <c r="M59" s="250"/>
      <c r="N59" s="154"/>
      <c r="O59" s="213"/>
      <c r="P59" s="253"/>
      <c r="R59" s="31">
        <f>I59*L59</f>
        <v>0</v>
      </c>
      <c r="S59" s="31">
        <f aca="true" t="shared" si="8" ref="S59:S74">M59*P59</f>
        <v>0</v>
      </c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</row>
    <row r="60" spans="1:33" ht="12.75">
      <c r="A60" s="408"/>
      <c r="B60" s="394"/>
      <c r="C60" s="409"/>
      <c r="D60" s="409"/>
      <c r="E60" s="410"/>
      <c r="F60" s="410"/>
      <c r="G60" s="410"/>
      <c r="H60" s="410"/>
      <c r="I60" s="397"/>
      <c r="J60" s="393"/>
      <c r="K60" s="404"/>
      <c r="L60" s="404"/>
      <c r="M60" s="392"/>
      <c r="N60" s="393"/>
      <c r="O60" s="414"/>
      <c r="P60" s="415"/>
      <c r="R60" s="31">
        <f aca="true" t="shared" si="9" ref="R60:R75">I60*L60</f>
        <v>0</v>
      </c>
      <c r="S60" s="31">
        <f t="shared" si="8"/>
        <v>0</v>
      </c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</row>
    <row r="61" spans="1:33" ht="12.75">
      <c r="A61" s="111"/>
      <c r="B61" s="112"/>
      <c r="C61" s="245"/>
      <c r="D61" s="245"/>
      <c r="E61" s="113"/>
      <c r="F61" s="130"/>
      <c r="G61" s="113"/>
      <c r="H61" s="113"/>
      <c r="I61" s="155"/>
      <c r="J61" s="154"/>
      <c r="K61" s="212"/>
      <c r="L61" s="212"/>
      <c r="M61" s="250"/>
      <c r="N61" s="154"/>
      <c r="O61" s="212"/>
      <c r="P61" s="252"/>
      <c r="R61" s="31">
        <f t="shared" si="9"/>
        <v>0</v>
      </c>
      <c r="S61" s="31">
        <f t="shared" si="8"/>
        <v>0</v>
      </c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</row>
    <row r="62" spans="1:33" ht="12.75">
      <c r="A62" s="111"/>
      <c r="B62" s="130"/>
      <c r="C62" s="245"/>
      <c r="D62" s="245"/>
      <c r="E62" s="113"/>
      <c r="F62" s="113"/>
      <c r="G62" s="113"/>
      <c r="H62" s="113"/>
      <c r="I62" s="368"/>
      <c r="J62" s="249"/>
      <c r="K62" s="369"/>
      <c r="L62" s="369"/>
      <c r="M62" s="370"/>
      <c r="N62" s="210"/>
      <c r="O62" s="371"/>
      <c r="P62" s="252"/>
      <c r="R62" s="31">
        <f t="shared" si="9"/>
        <v>0</v>
      </c>
      <c r="S62" s="31">
        <f t="shared" si="8"/>
        <v>0</v>
      </c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</row>
    <row r="63" spans="1:33" ht="12.75">
      <c r="A63" s="111"/>
      <c r="B63" s="112"/>
      <c r="C63" s="245"/>
      <c r="D63" s="245"/>
      <c r="E63" s="113"/>
      <c r="F63" s="130"/>
      <c r="G63" s="113"/>
      <c r="H63" s="113"/>
      <c r="I63" s="155"/>
      <c r="J63" s="154"/>
      <c r="K63" s="212"/>
      <c r="L63" s="212"/>
      <c r="M63" s="250"/>
      <c r="N63" s="154"/>
      <c r="O63" s="212"/>
      <c r="P63" s="252"/>
      <c r="R63" s="31">
        <f t="shared" si="9"/>
        <v>0</v>
      </c>
      <c r="S63" s="31">
        <f t="shared" si="8"/>
        <v>0</v>
      </c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</row>
    <row r="64" spans="1:33" ht="12.75">
      <c r="A64" s="111"/>
      <c r="B64" s="112"/>
      <c r="C64" s="466"/>
      <c r="D64" s="466"/>
      <c r="E64" s="113"/>
      <c r="F64" s="130"/>
      <c r="G64" s="113"/>
      <c r="H64" s="113"/>
      <c r="I64" s="155"/>
      <c r="J64" s="154"/>
      <c r="K64" s="212"/>
      <c r="L64" s="212"/>
      <c r="M64" s="250"/>
      <c r="N64" s="154"/>
      <c r="O64" s="212"/>
      <c r="P64" s="252"/>
      <c r="R64" s="31">
        <f t="shared" si="9"/>
        <v>0</v>
      </c>
      <c r="S64" s="31">
        <f t="shared" si="8"/>
        <v>0</v>
      </c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</row>
    <row r="65" spans="1:33" ht="12.75">
      <c r="A65" s="111"/>
      <c r="B65" s="112"/>
      <c r="C65" s="466"/>
      <c r="D65" s="466"/>
      <c r="E65" s="113"/>
      <c r="F65" s="130"/>
      <c r="G65" s="113"/>
      <c r="H65" s="248"/>
      <c r="I65" s="155"/>
      <c r="J65" s="154"/>
      <c r="K65" s="212"/>
      <c r="L65" s="212"/>
      <c r="M65" s="250"/>
      <c r="N65" s="154"/>
      <c r="O65" s="212"/>
      <c r="P65" s="252"/>
      <c r="R65" s="31">
        <f t="shared" si="9"/>
        <v>0</v>
      </c>
      <c r="S65" s="31">
        <f t="shared" si="8"/>
        <v>0</v>
      </c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</row>
    <row r="66" spans="1:33" ht="12.75">
      <c r="A66" s="111"/>
      <c r="B66" s="112"/>
      <c r="C66" s="245"/>
      <c r="D66" s="245"/>
      <c r="E66" s="113"/>
      <c r="F66" s="130"/>
      <c r="G66" s="113"/>
      <c r="H66" s="113"/>
      <c r="I66" s="155"/>
      <c r="J66" s="154"/>
      <c r="K66" s="212"/>
      <c r="L66" s="212"/>
      <c r="M66" s="250"/>
      <c r="N66" s="154"/>
      <c r="O66" s="212"/>
      <c r="P66" s="252"/>
      <c r="R66" s="31">
        <f t="shared" si="9"/>
        <v>0</v>
      </c>
      <c r="S66" s="31">
        <f t="shared" si="8"/>
        <v>0</v>
      </c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1:33" ht="12.75">
      <c r="A67" s="111"/>
      <c r="B67" s="112"/>
      <c r="C67" s="245"/>
      <c r="D67" s="245"/>
      <c r="E67" s="113"/>
      <c r="F67" s="130"/>
      <c r="G67" s="113"/>
      <c r="H67" s="113"/>
      <c r="I67" s="155"/>
      <c r="J67" s="154"/>
      <c r="K67" s="212"/>
      <c r="L67" s="212"/>
      <c r="M67" s="250"/>
      <c r="N67" s="154"/>
      <c r="O67" s="212"/>
      <c r="P67" s="252"/>
      <c r="R67" s="31">
        <f t="shared" si="9"/>
        <v>0</v>
      </c>
      <c r="S67" s="31">
        <f t="shared" si="8"/>
        <v>0</v>
      </c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1:33" ht="12.75">
      <c r="A68" s="111"/>
      <c r="B68" s="112"/>
      <c r="C68" s="245"/>
      <c r="D68" s="245"/>
      <c r="E68" s="113"/>
      <c r="F68" s="130"/>
      <c r="G68" s="113"/>
      <c r="H68" s="113"/>
      <c r="I68" s="155"/>
      <c r="J68" s="154"/>
      <c r="K68" s="212"/>
      <c r="L68" s="212"/>
      <c r="M68" s="250"/>
      <c r="N68" s="154"/>
      <c r="O68" s="212"/>
      <c r="P68" s="252"/>
      <c r="R68" s="31">
        <f t="shared" si="9"/>
        <v>0</v>
      </c>
      <c r="S68" s="31">
        <f t="shared" si="8"/>
        <v>0</v>
      </c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</row>
    <row r="69" spans="1:33" ht="12.75">
      <c r="A69" s="111"/>
      <c r="B69" s="112"/>
      <c r="C69" s="245"/>
      <c r="D69" s="245"/>
      <c r="E69" s="113"/>
      <c r="F69" s="130"/>
      <c r="G69" s="113"/>
      <c r="H69" s="210"/>
      <c r="I69" s="155"/>
      <c r="J69" s="154"/>
      <c r="K69" s="212"/>
      <c r="L69" s="212"/>
      <c r="M69" s="250"/>
      <c r="N69" s="154"/>
      <c r="O69" s="212"/>
      <c r="P69" s="252"/>
      <c r="R69" s="31">
        <f t="shared" si="9"/>
        <v>0</v>
      </c>
      <c r="S69" s="31">
        <f t="shared" si="8"/>
        <v>0</v>
      </c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1:33" ht="12.75">
      <c r="A70" s="408"/>
      <c r="B70" s="394"/>
      <c r="C70" s="409"/>
      <c r="D70" s="409"/>
      <c r="E70" s="410"/>
      <c r="F70" s="411"/>
      <c r="G70" s="410"/>
      <c r="H70" s="410"/>
      <c r="I70" s="397"/>
      <c r="J70" s="393"/>
      <c r="K70" s="404"/>
      <c r="L70" s="404"/>
      <c r="M70" s="392"/>
      <c r="N70" s="393"/>
      <c r="O70" s="528"/>
      <c r="P70" s="412"/>
      <c r="R70" s="31">
        <f t="shared" si="9"/>
        <v>0</v>
      </c>
      <c r="S70" s="31">
        <f t="shared" si="8"/>
        <v>0</v>
      </c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1:33" ht="12.75">
      <c r="A71" s="111"/>
      <c r="B71" s="112"/>
      <c r="C71" s="245"/>
      <c r="D71" s="245"/>
      <c r="E71" s="113"/>
      <c r="F71" s="130"/>
      <c r="G71" s="113"/>
      <c r="H71" s="113"/>
      <c r="I71" s="155"/>
      <c r="J71" s="154"/>
      <c r="K71" s="212"/>
      <c r="L71" s="212"/>
      <c r="M71" s="250"/>
      <c r="N71" s="154"/>
      <c r="O71" s="212"/>
      <c r="P71" s="252"/>
      <c r="R71" s="31">
        <f t="shared" si="9"/>
        <v>0</v>
      </c>
      <c r="S71" s="31">
        <f t="shared" si="8"/>
        <v>0</v>
      </c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1:33" ht="12.75">
      <c r="A72" s="408"/>
      <c r="B72" s="394"/>
      <c r="C72" s="409"/>
      <c r="D72" s="409"/>
      <c r="E72" s="410"/>
      <c r="F72" s="411"/>
      <c r="G72" s="410"/>
      <c r="H72" s="413"/>
      <c r="I72" s="397"/>
      <c r="J72" s="393"/>
      <c r="K72" s="404"/>
      <c r="L72" s="404"/>
      <c r="M72" s="392"/>
      <c r="N72" s="393"/>
      <c r="O72" s="404"/>
      <c r="P72" s="412"/>
      <c r="R72" s="31">
        <f t="shared" si="9"/>
        <v>0</v>
      </c>
      <c r="S72" s="31">
        <f t="shared" si="8"/>
        <v>0</v>
      </c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</row>
    <row r="73" spans="1:33" ht="12.75">
      <c r="A73" s="111"/>
      <c r="B73" s="112"/>
      <c r="C73" s="245"/>
      <c r="D73" s="245"/>
      <c r="E73" s="113"/>
      <c r="F73" s="130"/>
      <c r="G73" s="113"/>
      <c r="H73" s="113"/>
      <c r="I73" s="155"/>
      <c r="J73" s="154"/>
      <c r="K73" s="212"/>
      <c r="L73" s="212"/>
      <c r="M73" s="250"/>
      <c r="N73" s="154"/>
      <c r="O73" s="212"/>
      <c r="P73" s="252"/>
      <c r="R73" s="31">
        <f t="shared" si="9"/>
        <v>0</v>
      </c>
      <c r="S73" s="31">
        <f t="shared" si="8"/>
        <v>0</v>
      </c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</row>
    <row r="74" spans="1:33" ht="12.75">
      <c r="A74" s="111"/>
      <c r="B74" s="112"/>
      <c r="C74" s="245"/>
      <c r="D74" s="245"/>
      <c r="E74" s="113"/>
      <c r="F74" s="130"/>
      <c r="G74" s="113"/>
      <c r="H74" s="113"/>
      <c r="I74" s="155"/>
      <c r="J74" s="154"/>
      <c r="K74" s="212"/>
      <c r="L74" s="212"/>
      <c r="M74" s="250"/>
      <c r="N74" s="154"/>
      <c r="O74" s="212"/>
      <c r="P74" s="252"/>
      <c r="R74" s="31">
        <f t="shared" si="9"/>
        <v>0</v>
      </c>
      <c r="S74" s="31">
        <f t="shared" si="8"/>
        <v>0</v>
      </c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</row>
    <row r="75" spans="1:33" ht="12.75">
      <c r="A75" s="111"/>
      <c r="B75" s="112"/>
      <c r="C75" s="244"/>
      <c r="D75" s="244"/>
      <c r="E75" s="113"/>
      <c r="F75" s="130"/>
      <c r="G75" s="113"/>
      <c r="H75" s="248"/>
      <c r="I75" s="155"/>
      <c r="J75" s="154"/>
      <c r="K75" s="212"/>
      <c r="L75" s="212"/>
      <c r="M75" s="250"/>
      <c r="N75" s="154"/>
      <c r="O75" s="212"/>
      <c r="P75" s="252"/>
      <c r="R75" s="31">
        <f t="shared" si="9"/>
        <v>0</v>
      </c>
      <c r="S75" s="31">
        <f aca="true" t="shared" si="10" ref="S75:S83">M75*P75</f>
        <v>0</v>
      </c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</row>
    <row r="76" spans="1:33" ht="12.75">
      <c r="A76" s="408"/>
      <c r="B76" s="394"/>
      <c r="C76" s="409"/>
      <c r="D76" s="409"/>
      <c r="E76" s="410"/>
      <c r="F76" s="411"/>
      <c r="G76" s="410"/>
      <c r="H76" s="413"/>
      <c r="I76" s="397"/>
      <c r="J76" s="393"/>
      <c r="K76" s="404"/>
      <c r="L76" s="404"/>
      <c r="M76" s="392"/>
      <c r="N76" s="393"/>
      <c r="O76" s="404"/>
      <c r="P76" s="412"/>
      <c r="R76" s="31">
        <f aca="true" t="shared" si="11" ref="R76:R83">I76*L76</f>
        <v>0</v>
      </c>
      <c r="S76" s="31">
        <f t="shared" si="10"/>
        <v>0</v>
      </c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</row>
    <row r="77" spans="1:33" ht="12.75">
      <c r="A77" s="111"/>
      <c r="B77" s="112"/>
      <c r="C77" s="245"/>
      <c r="D77" s="245"/>
      <c r="E77" s="113"/>
      <c r="F77" s="130"/>
      <c r="G77" s="113"/>
      <c r="H77" s="264"/>
      <c r="I77" s="155"/>
      <c r="J77" s="154"/>
      <c r="K77" s="212"/>
      <c r="L77" s="212"/>
      <c r="M77" s="250"/>
      <c r="N77" s="154"/>
      <c r="O77" s="212"/>
      <c r="P77" s="252"/>
      <c r="R77" s="31">
        <f t="shared" si="11"/>
        <v>0</v>
      </c>
      <c r="S77" s="31">
        <f t="shared" si="10"/>
        <v>0</v>
      </c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1:33" ht="12.75">
      <c r="A78" s="111"/>
      <c r="B78" s="112"/>
      <c r="C78" s="245"/>
      <c r="D78" s="245"/>
      <c r="E78" s="113"/>
      <c r="F78" s="130"/>
      <c r="G78" s="113"/>
      <c r="H78" s="248"/>
      <c r="I78" s="155"/>
      <c r="J78" s="154"/>
      <c r="K78" s="212"/>
      <c r="L78" s="212"/>
      <c r="M78" s="250"/>
      <c r="N78" s="154"/>
      <c r="O78" s="212"/>
      <c r="P78" s="252"/>
      <c r="R78" s="31">
        <f t="shared" si="11"/>
        <v>0</v>
      </c>
      <c r="S78" s="31">
        <f t="shared" si="10"/>
        <v>0</v>
      </c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</row>
    <row r="79" spans="1:33" ht="12.75">
      <c r="A79" s="111"/>
      <c r="B79" s="112"/>
      <c r="C79" s="245"/>
      <c r="D79" s="245"/>
      <c r="E79" s="113"/>
      <c r="F79" s="130"/>
      <c r="G79" s="113"/>
      <c r="H79" s="248"/>
      <c r="I79" s="155"/>
      <c r="J79" s="154"/>
      <c r="K79" s="212"/>
      <c r="L79" s="212"/>
      <c r="M79" s="250"/>
      <c r="N79" s="154"/>
      <c r="O79" s="212"/>
      <c r="P79" s="252"/>
      <c r="R79" s="31">
        <f t="shared" si="11"/>
        <v>0</v>
      </c>
      <c r="S79" s="31">
        <f t="shared" si="10"/>
        <v>0</v>
      </c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1:33" ht="12.75">
      <c r="A80" s="111"/>
      <c r="B80" s="112"/>
      <c r="C80" s="245"/>
      <c r="D80" s="245"/>
      <c r="E80" s="113"/>
      <c r="F80" s="130"/>
      <c r="G80" s="113"/>
      <c r="H80" s="248"/>
      <c r="I80" s="155"/>
      <c r="J80" s="154"/>
      <c r="K80" s="212"/>
      <c r="L80" s="212"/>
      <c r="M80" s="250"/>
      <c r="N80" s="154"/>
      <c r="O80" s="212"/>
      <c r="P80" s="252"/>
      <c r="R80" s="31">
        <f t="shared" si="11"/>
        <v>0</v>
      </c>
      <c r="S80" s="31">
        <f t="shared" si="10"/>
        <v>0</v>
      </c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</row>
    <row r="81" spans="1:33" ht="12.75">
      <c r="A81" s="408"/>
      <c r="B81" s="394"/>
      <c r="C81" s="409"/>
      <c r="D81" s="409"/>
      <c r="E81" s="410"/>
      <c r="F81" s="411"/>
      <c r="G81" s="410"/>
      <c r="H81" s="413"/>
      <c r="I81" s="397"/>
      <c r="J81" s="393"/>
      <c r="K81" s="404"/>
      <c r="L81" s="404"/>
      <c r="M81" s="392"/>
      <c r="N81" s="393"/>
      <c r="O81" s="404"/>
      <c r="P81" s="412"/>
      <c r="R81" s="31">
        <f t="shared" si="11"/>
        <v>0</v>
      </c>
      <c r="S81" s="31">
        <f t="shared" si="10"/>
        <v>0</v>
      </c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</row>
    <row r="82" spans="1:33" ht="12.75">
      <c r="A82" s="111"/>
      <c r="B82" s="112"/>
      <c r="C82" s="245"/>
      <c r="D82" s="245"/>
      <c r="E82" s="113"/>
      <c r="F82" s="130"/>
      <c r="G82" s="113"/>
      <c r="H82" s="248"/>
      <c r="I82" s="155"/>
      <c r="J82" s="154"/>
      <c r="K82" s="212"/>
      <c r="L82" s="212"/>
      <c r="M82" s="250"/>
      <c r="N82" s="154"/>
      <c r="O82" s="212"/>
      <c r="P82" s="252"/>
      <c r="R82" s="31">
        <f t="shared" si="11"/>
        <v>0</v>
      </c>
      <c r="S82" s="31">
        <f t="shared" si="10"/>
        <v>0</v>
      </c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</row>
    <row r="83" spans="1:33" ht="12.75">
      <c r="A83" s="408"/>
      <c r="B83" s="394"/>
      <c r="C83" s="409"/>
      <c r="D83" s="409"/>
      <c r="E83" s="410"/>
      <c r="F83" s="411"/>
      <c r="G83" s="410"/>
      <c r="H83" s="413"/>
      <c r="I83" s="397"/>
      <c r="J83" s="393"/>
      <c r="K83" s="404"/>
      <c r="L83" s="404"/>
      <c r="M83" s="392"/>
      <c r="N83" s="393"/>
      <c r="O83" s="404"/>
      <c r="P83" s="412"/>
      <c r="R83" s="31">
        <f t="shared" si="11"/>
        <v>0</v>
      </c>
      <c r="S83" s="31">
        <f t="shared" si="10"/>
        <v>0</v>
      </c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1:33" ht="12.75">
      <c r="A84" s="111"/>
      <c r="B84" s="112"/>
      <c r="C84" s="245"/>
      <c r="D84" s="245"/>
      <c r="E84" s="113"/>
      <c r="F84" s="130"/>
      <c r="G84" s="113"/>
      <c r="H84" s="248"/>
      <c r="I84" s="155"/>
      <c r="J84" s="154"/>
      <c r="K84" s="212"/>
      <c r="L84" s="212"/>
      <c r="M84" s="250"/>
      <c r="N84" s="154"/>
      <c r="O84" s="212"/>
      <c r="P84" s="252"/>
      <c r="R84" s="31"/>
      <c r="S84" s="31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1:33" ht="12.75">
      <c r="A85" s="111"/>
      <c r="B85" s="112"/>
      <c r="C85" s="245"/>
      <c r="D85" s="245"/>
      <c r="E85" s="113"/>
      <c r="F85" s="130"/>
      <c r="G85" s="113"/>
      <c r="H85" s="248"/>
      <c r="I85" s="155"/>
      <c r="J85" s="154"/>
      <c r="K85" s="212"/>
      <c r="L85" s="212"/>
      <c r="M85" s="250"/>
      <c r="N85" s="154"/>
      <c r="O85" s="212"/>
      <c r="P85" s="252"/>
      <c r="R85" s="31"/>
      <c r="S85" s="31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1:33" ht="12.75">
      <c r="A86" s="111"/>
      <c r="B86" s="112"/>
      <c r="C86" s="245"/>
      <c r="D86" s="245"/>
      <c r="E86" s="113"/>
      <c r="F86" s="130"/>
      <c r="G86" s="113"/>
      <c r="H86" s="248"/>
      <c r="I86" s="155"/>
      <c r="J86" s="154"/>
      <c r="K86" s="212"/>
      <c r="L86" s="212"/>
      <c r="M86" s="250"/>
      <c r="N86" s="154"/>
      <c r="O86" s="212"/>
      <c r="P86" s="252"/>
      <c r="R86" s="31"/>
      <c r="S86" s="31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1:33" ht="12.75">
      <c r="A87" s="111"/>
      <c r="B87" s="112"/>
      <c r="C87" s="245"/>
      <c r="D87" s="245"/>
      <c r="E87" s="113"/>
      <c r="F87" s="130"/>
      <c r="G87" s="113"/>
      <c r="H87" s="248"/>
      <c r="I87" s="155"/>
      <c r="J87" s="154"/>
      <c r="K87" s="212"/>
      <c r="L87" s="212"/>
      <c r="M87" s="250"/>
      <c r="N87" s="154"/>
      <c r="O87" s="212"/>
      <c r="P87" s="252"/>
      <c r="R87" s="31"/>
      <c r="S87" s="31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</row>
    <row r="88" spans="1:33" ht="12.75">
      <c r="A88" s="111"/>
      <c r="B88" s="112"/>
      <c r="C88" s="245"/>
      <c r="D88" s="245"/>
      <c r="E88" s="113"/>
      <c r="F88" s="130"/>
      <c r="G88" s="113"/>
      <c r="H88" s="248"/>
      <c r="I88" s="155"/>
      <c r="J88" s="154"/>
      <c r="K88" s="212"/>
      <c r="L88" s="212"/>
      <c r="M88" s="250"/>
      <c r="N88" s="154"/>
      <c r="O88" s="212"/>
      <c r="P88" s="252"/>
      <c r="R88" s="31"/>
      <c r="S88" s="31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</row>
    <row r="89" spans="1:33" ht="12.75">
      <c r="A89" s="111"/>
      <c r="B89" s="112"/>
      <c r="C89" s="245"/>
      <c r="D89" s="245"/>
      <c r="E89" s="113"/>
      <c r="F89" s="130"/>
      <c r="G89" s="113"/>
      <c r="H89" s="248"/>
      <c r="I89" s="155"/>
      <c r="J89" s="154"/>
      <c r="K89" s="212"/>
      <c r="L89" s="212"/>
      <c r="M89" s="250"/>
      <c r="N89" s="154"/>
      <c r="O89" s="212"/>
      <c r="P89" s="252"/>
      <c r="R89" s="31"/>
      <c r="S89" s="31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</row>
    <row r="90" spans="1:33" ht="12.75">
      <c r="A90" s="111"/>
      <c r="B90" s="112"/>
      <c r="C90" s="245"/>
      <c r="D90" s="245"/>
      <c r="E90" s="113"/>
      <c r="F90" s="130"/>
      <c r="G90" s="113"/>
      <c r="H90" s="248"/>
      <c r="I90" s="155"/>
      <c r="J90" s="154"/>
      <c r="K90" s="212"/>
      <c r="L90" s="212"/>
      <c r="M90" s="250"/>
      <c r="N90" s="154"/>
      <c r="O90" s="212"/>
      <c r="P90" s="252"/>
      <c r="R90" s="31"/>
      <c r="S90" s="31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</row>
    <row r="91" spans="1:33" ht="12.75">
      <c r="A91" s="111"/>
      <c r="B91" s="112"/>
      <c r="C91" s="245"/>
      <c r="D91" s="245"/>
      <c r="E91" s="113"/>
      <c r="F91" s="130"/>
      <c r="G91" s="113"/>
      <c r="H91" s="248"/>
      <c r="I91" s="155"/>
      <c r="J91" s="154"/>
      <c r="K91" s="212"/>
      <c r="L91" s="212"/>
      <c r="M91" s="250"/>
      <c r="N91" s="154"/>
      <c r="O91" s="212"/>
      <c r="P91" s="252"/>
      <c r="R91" s="31"/>
      <c r="S91" s="31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</row>
    <row r="92" spans="1:33" ht="12.75">
      <c r="A92" s="111"/>
      <c r="B92" s="112"/>
      <c r="C92" s="245"/>
      <c r="D92" s="245"/>
      <c r="E92" s="113"/>
      <c r="F92" s="130"/>
      <c r="G92" s="113"/>
      <c r="H92" s="248"/>
      <c r="I92" s="155"/>
      <c r="J92" s="154"/>
      <c r="K92" s="212"/>
      <c r="L92" s="212"/>
      <c r="M92" s="250"/>
      <c r="N92" s="154"/>
      <c r="O92" s="212"/>
      <c r="P92" s="252"/>
      <c r="R92" s="31"/>
      <c r="S92" s="31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</row>
    <row r="93" spans="1:33" ht="12.75">
      <c r="A93" s="111"/>
      <c r="B93" s="112"/>
      <c r="C93" s="245"/>
      <c r="D93" s="245"/>
      <c r="E93" s="113"/>
      <c r="F93" s="130"/>
      <c r="G93" s="113"/>
      <c r="H93" s="248"/>
      <c r="I93" s="155"/>
      <c r="J93" s="154"/>
      <c r="K93" s="212"/>
      <c r="L93" s="212"/>
      <c r="M93" s="250"/>
      <c r="N93" s="154"/>
      <c r="O93" s="212"/>
      <c r="P93" s="252"/>
      <c r="R93" s="31"/>
      <c r="S93" s="31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</row>
    <row r="94" spans="1:33" ht="12.75">
      <c r="A94" s="111"/>
      <c r="B94" s="112"/>
      <c r="C94" s="244"/>
      <c r="D94" s="244"/>
      <c r="E94" s="113"/>
      <c r="F94" s="130"/>
      <c r="G94" s="113"/>
      <c r="H94" s="113"/>
      <c r="I94" s="155"/>
      <c r="J94" s="154"/>
      <c r="K94" s="212"/>
      <c r="L94" s="212"/>
      <c r="M94" s="250"/>
      <c r="N94" s="154"/>
      <c r="O94" s="212"/>
      <c r="P94" s="252"/>
      <c r="R94" s="31"/>
      <c r="S94" s="31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</row>
    <row r="95" spans="1:33" ht="13.5" thickBot="1">
      <c r="A95" s="111"/>
      <c r="B95" s="112"/>
      <c r="C95" s="244"/>
      <c r="D95" s="244"/>
      <c r="E95" s="113"/>
      <c r="F95" s="130"/>
      <c r="G95" s="113"/>
      <c r="H95" s="113"/>
      <c r="I95" s="155"/>
      <c r="J95" s="154"/>
      <c r="K95" s="115"/>
      <c r="L95" s="115"/>
      <c r="M95" s="250"/>
      <c r="N95" s="154"/>
      <c r="O95" s="115"/>
      <c r="P95" s="167"/>
      <c r="R95" s="87"/>
      <c r="S95" s="87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</row>
    <row r="96" spans="1:33" ht="13.5" thickTop="1">
      <c r="A96" s="114"/>
      <c r="B96" s="112"/>
      <c r="C96" s="142"/>
      <c r="D96" s="142"/>
      <c r="E96" s="112"/>
      <c r="F96" s="112"/>
      <c r="G96" s="112"/>
      <c r="H96" s="112"/>
      <c r="I96" s="114"/>
      <c r="J96" s="112"/>
      <c r="K96" s="112"/>
      <c r="L96" s="112"/>
      <c r="M96" s="168"/>
      <c r="N96" s="112"/>
      <c r="O96" s="112"/>
      <c r="P96" s="166"/>
      <c r="R96" s="228"/>
      <c r="S96" s="228"/>
      <c r="T96" s="96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96"/>
    </row>
    <row r="97" spans="1:33" ht="3.75" customHeight="1">
      <c r="A97" s="22"/>
      <c r="B97" s="23"/>
      <c r="C97" s="23"/>
      <c r="D97" s="23"/>
      <c r="E97" s="23"/>
      <c r="F97" s="23"/>
      <c r="G97" s="23"/>
      <c r="H97" s="23"/>
      <c r="I97" s="22"/>
      <c r="J97" s="39"/>
      <c r="K97" s="40"/>
      <c r="L97" s="40"/>
      <c r="M97" s="190"/>
      <c r="N97" s="39"/>
      <c r="O97" s="39"/>
      <c r="P97" s="254"/>
      <c r="R97" s="31"/>
      <c r="S97" s="31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</row>
    <row r="98" spans="1:33" ht="12.75">
      <c r="A98" s="42"/>
      <c r="B98" s="8"/>
      <c r="C98" s="8"/>
      <c r="D98" s="16" t="s">
        <v>64</v>
      </c>
      <c r="E98" s="16" t="s">
        <v>64</v>
      </c>
      <c r="F98" s="183"/>
      <c r="G98" s="8"/>
      <c r="H98" s="8"/>
      <c r="I98" s="16" t="s">
        <v>12</v>
      </c>
      <c r="J98" s="17" t="s">
        <v>12</v>
      </c>
      <c r="K98" s="8"/>
      <c r="M98" s="255" t="s">
        <v>12</v>
      </c>
      <c r="N98" s="17" t="s">
        <v>12</v>
      </c>
      <c r="O98" s="8"/>
      <c r="P98" s="178"/>
      <c r="R98" s="482">
        <f>SUM(R11:R95)</f>
        <v>17642820.919999998</v>
      </c>
      <c r="S98" s="482">
        <f>SUM(S11:S95)</f>
        <v>5317291.47</v>
      </c>
      <c r="T98" s="96"/>
      <c r="U98" s="180"/>
      <c r="V98" s="96"/>
      <c r="W98" s="180"/>
      <c r="X98" s="96"/>
      <c r="Y98" s="180"/>
      <c r="Z98" s="96"/>
      <c r="AA98" s="180"/>
      <c r="AB98" s="96"/>
      <c r="AC98" s="180"/>
      <c r="AD98" s="96"/>
      <c r="AE98" s="180"/>
      <c r="AF98" s="96"/>
      <c r="AG98" s="96"/>
    </row>
    <row r="99" spans="1:33" ht="12.75">
      <c r="A99" s="42"/>
      <c r="B99" s="8"/>
      <c r="C99" s="8"/>
      <c r="D99" s="44" t="s">
        <v>65</v>
      </c>
      <c r="E99" s="44" t="s">
        <v>65</v>
      </c>
      <c r="F99" s="8"/>
      <c r="G99" s="8"/>
      <c r="H99" s="8"/>
      <c r="I99" s="44" t="s">
        <v>11</v>
      </c>
      <c r="J99" s="20" t="s">
        <v>20</v>
      </c>
      <c r="K99" s="8"/>
      <c r="M99" s="256" t="s">
        <v>11</v>
      </c>
      <c r="N99" s="20" t="s">
        <v>20</v>
      </c>
      <c r="O99" s="8"/>
      <c r="P99" s="178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</row>
    <row r="100" spans="1:33" ht="15.75">
      <c r="A100" s="45"/>
      <c r="B100" s="19"/>
      <c r="C100" s="19"/>
      <c r="D100" s="277">
        <f>COUNTA(D11:D96)</f>
        <v>0</v>
      </c>
      <c r="E100" s="277">
        <f>COUNTA(E11:E96)</f>
        <v>48</v>
      </c>
      <c r="F100" s="112"/>
      <c r="G100" s="19"/>
      <c r="H100" s="19"/>
      <c r="I100" s="277">
        <f>SUM(I11:I96)</f>
        <v>428690</v>
      </c>
      <c r="J100" s="282">
        <f>SUM(J11:J96)</f>
        <v>33365434.97</v>
      </c>
      <c r="K100" s="280"/>
      <c r="L100" s="281"/>
      <c r="M100" s="379">
        <f>SUM(M11:M96)</f>
        <v>100532</v>
      </c>
      <c r="N100" s="282">
        <f>SUM(N11:N96)</f>
        <v>10927363.31</v>
      </c>
      <c r="O100" s="47"/>
      <c r="P100" s="222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</row>
    <row r="101" spans="1:33" ht="6" customHeight="1" thickBot="1">
      <c r="A101" s="50"/>
      <c r="B101" s="51"/>
      <c r="C101" s="51"/>
      <c r="D101" s="51">
        <v>0</v>
      </c>
      <c r="E101" s="52"/>
      <c r="F101" s="52"/>
      <c r="G101" s="52"/>
      <c r="H101" s="52"/>
      <c r="I101" s="50"/>
      <c r="J101" s="51"/>
      <c r="K101" s="51"/>
      <c r="L101" s="51"/>
      <c r="M101" s="257"/>
      <c r="N101" s="258"/>
      <c r="O101" s="258"/>
      <c r="P101" s="259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</row>
    <row r="102" spans="1:16" ht="16.5" thickBot="1">
      <c r="A102" s="54" t="s">
        <v>25</v>
      </c>
      <c r="B102" s="55"/>
      <c r="C102" s="55"/>
      <c r="D102" s="55"/>
      <c r="E102" s="56"/>
      <c r="F102" s="262"/>
      <c r="G102" s="56"/>
      <c r="H102" s="56"/>
      <c r="I102" s="101" t="s">
        <v>26</v>
      </c>
      <c r="J102" s="102"/>
      <c r="K102" s="103" t="s">
        <v>27</v>
      </c>
      <c r="L102" s="104"/>
      <c r="M102" s="105"/>
      <c r="N102" s="57" t="s">
        <v>28</v>
      </c>
      <c r="O102" s="55"/>
      <c r="P102" s="58"/>
    </row>
    <row r="103" spans="1:16" ht="16.5" thickTop="1">
      <c r="A103" s="59" t="s">
        <v>29</v>
      </c>
      <c r="B103" s="60"/>
      <c r="C103" s="60"/>
      <c r="D103" s="60"/>
      <c r="E103" s="61"/>
      <c r="F103" s="176"/>
      <c r="G103" s="61"/>
      <c r="H103" s="61"/>
      <c r="I103" s="62"/>
      <c r="J103" s="63">
        <f>COUNTA(I11:I96)</f>
        <v>32</v>
      </c>
      <c r="K103" s="19"/>
      <c r="L103" s="64">
        <f>J100/I100</f>
        <v>77.83114831230026</v>
      </c>
      <c r="M103" s="64"/>
      <c r="N103" s="65"/>
      <c r="O103" s="64">
        <f>R98/I100</f>
        <v>41.15519587580769</v>
      </c>
      <c r="P103" s="66"/>
    </row>
    <row r="104" spans="1:16" ht="15.75">
      <c r="A104" s="59" t="s">
        <v>30</v>
      </c>
      <c r="B104" s="60"/>
      <c r="C104" s="60"/>
      <c r="D104" s="60"/>
      <c r="E104" s="61"/>
      <c r="F104" s="61"/>
      <c r="G104" s="61"/>
      <c r="H104" s="61"/>
      <c r="I104" s="62"/>
      <c r="J104" s="63">
        <f>COUNTA(M11:M96)</f>
        <v>16</v>
      </c>
      <c r="K104" s="19"/>
      <c r="L104" s="64">
        <f>N100/M100</f>
        <v>108.69537371185295</v>
      </c>
      <c r="M104" s="67"/>
      <c r="N104" s="65"/>
      <c r="O104" s="64">
        <f>S98/M100</f>
        <v>52.89153175108423</v>
      </c>
      <c r="P104" s="68"/>
    </row>
    <row r="105" spans="1:16" ht="16.5" thickBot="1">
      <c r="A105" s="69" t="s">
        <v>31</v>
      </c>
      <c r="B105" s="70"/>
      <c r="C105" s="70"/>
      <c r="D105" s="70"/>
      <c r="E105" s="5"/>
      <c r="F105" s="202"/>
      <c r="G105" s="5"/>
      <c r="H105" s="5"/>
      <c r="I105" s="71"/>
      <c r="J105" s="72">
        <f>SUM(J103:J104)</f>
        <v>48</v>
      </c>
      <c r="K105" s="32"/>
      <c r="L105" s="73">
        <f>(J100+N100)/(I100+M100)</f>
        <v>83.69417424067782</v>
      </c>
      <c r="M105" s="74"/>
      <c r="N105" s="75"/>
      <c r="O105" s="73">
        <f>(R98+S98)/(I100+M100)</f>
        <v>43.384652168655116</v>
      </c>
      <c r="P105" s="76"/>
    </row>
    <row r="106" ht="12.75">
      <c r="F106" s="96"/>
    </row>
    <row r="117" ht="30.75">
      <c r="AJ117" s="2"/>
    </row>
    <row r="118" ht="15.75">
      <c r="AE118" s="3"/>
    </row>
  </sheetData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R39"/>
  <sheetViews>
    <sheetView workbookViewId="0" topLeftCell="A1">
      <selection activeCell="A11" sqref="A11"/>
    </sheetView>
  </sheetViews>
  <sheetFormatPr defaultColWidth="9.140625" defaultRowHeight="12.75"/>
  <cols>
    <col min="2" max="2" width="10.7109375" style="0" customWidth="1"/>
    <col min="3" max="3" width="3.7109375" style="0" customWidth="1"/>
    <col min="7" max="7" width="20.7109375" style="0" customWidth="1"/>
    <col min="13" max="13" width="11.7109375" style="0" customWidth="1"/>
  </cols>
  <sheetData>
    <row r="2" spans="2:9" ht="30.75">
      <c r="B2" s="1" t="s">
        <v>67</v>
      </c>
      <c r="C2" s="1"/>
      <c r="I2" s="2"/>
    </row>
    <row r="3" spans="2:3" ht="15.75">
      <c r="B3" s="3"/>
      <c r="C3" s="3"/>
    </row>
    <row r="4" spans="1:8" ht="19.5">
      <c r="A4" s="4" t="s">
        <v>46</v>
      </c>
      <c r="B4" s="3"/>
      <c r="C4" s="3"/>
      <c r="H4" s="3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3.5">
      <c r="A7" s="14" t="s">
        <v>4</v>
      </c>
      <c r="B7" s="15" t="s">
        <v>5</v>
      </c>
      <c r="C7" s="260" t="s">
        <v>6</v>
      </c>
      <c r="D7" s="126" t="s">
        <v>7</v>
      </c>
      <c r="E7" s="126" t="s">
        <v>8</v>
      </c>
      <c r="F7" s="15" t="s">
        <v>9</v>
      </c>
      <c r="G7" s="15" t="s">
        <v>10</v>
      </c>
      <c r="H7" s="88" t="s">
        <v>11</v>
      </c>
      <c r="I7" s="89" t="s">
        <v>12</v>
      </c>
      <c r="J7" s="89" t="s">
        <v>12</v>
      </c>
      <c r="K7" s="89" t="s">
        <v>13</v>
      </c>
      <c r="L7" s="88" t="s">
        <v>11</v>
      </c>
      <c r="M7" s="89" t="s">
        <v>12</v>
      </c>
      <c r="N7" s="89" t="s">
        <v>12</v>
      </c>
      <c r="O7" s="94" t="s">
        <v>13</v>
      </c>
    </row>
    <row r="8" spans="1:15" ht="15.75">
      <c r="A8" s="14" t="s">
        <v>14</v>
      </c>
      <c r="B8" s="15" t="s">
        <v>15</v>
      </c>
      <c r="C8" s="15"/>
      <c r="D8" s="126" t="s">
        <v>16</v>
      </c>
      <c r="E8" s="126" t="s">
        <v>16</v>
      </c>
      <c r="F8" s="15" t="s">
        <v>17</v>
      </c>
      <c r="G8" s="15" t="s">
        <v>18</v>
      </c>
      <c r="H8" s="88" t="s">
        <v>19</v>
      </c>
      <c r="I8" s="89" t="s">
        <v>20</v>
      </c>
      <c r="J8" s="89" t="s">
        <v>19</v>
      </c>
      <c r="K8" s="89" t="s">
        <v>19</v>
      </c>
      <c r="L8" s="88" t="s">
        <v>19</v>
      </c>
      <c r="M8" s="89" t="s">
        <v>20</v>
      </c>
      <c r="N8" s="89" t="s">
        <v>35</v>
      </c>
      <c r="O8" s="94" t="s">
        <v>19</v>
      </c>
    </row>
    <row r="9" spans="1:18" ht="15.75">
      <c r="A9" s="18"/>
      <c r="B9" s="19"/>
      <c r="C9" s="19"/>
      <c r="D9" s="19"/>
      <c r="E9" s="19"/>
      <c r="F9" s="19"/>
      <c r="G9" s="19"/>
      <c r="H9" s="92"/>
      <c r="I9" s="90" t="s">
        <v>21</v>
      </c>
      <c r="J9" s="90" t="s">
        <v>20</v>
      </c>
      <c r="K9" s="90" t="s">
        <v>20</v>
      </c>
      <c r="L9" s="92"/>
      <c r="M9" s="90" t="s">
        <v>21</v>
      </c>
      <c r="N9" s="90" t="s">
        <v>20</v>
      </c>
      <c r="O9" s="95" t="s">
        <v>20</v>
      </c>
      <c r="Q9" s="21" t="s">
        <v>22</v>
      </c>
      <c r="R9" s="21" t="s">
        <v>23</v>
      </c>
    </row>
    <row r="10" spans="1:18" ht="3.75" customHeight="1">
      <c r="A10" s="22"/>
      <c r="B10" s="23"/>
      <c r="C10" s="23"/>
      <c r="D10" s="23"/>
      <c r="E10" s="23"/>
      <c r="F10" s="152"/>
      <c r="G10" s="23"/>
      <c r="H10" s="22"/>
      <c r="I10" s="23"/>
      <c r="J10" s="23"/>
      <c r="K10" s="23"/>
      <c r="L10" s="22"/>
      <c r="M10" s="23"/>
      <c r="N10" s="23"/>
      <c r="O10" s="24"/>
      <c r="P10" s="96"/>
      <c r="Q10" s="96"/>
      <c r="R10" s="96"/>
    </row>
    <row r="11" spans="1:18" ht="12.75">
      <c r="A11" s="424"/>
      <c r="B11" s="425"/>
      <c r="C11" s="578"/>
      <c r="D11" s="427"/>
      <c r="E11" s="578"/>
      <c r="F11" s="578"/>
      <c r="G11" s="578"/>
      <c r="H11" s="428"/>
      <c r="I11" s="579"/>
      <c r="J11" s="430"/>
      <c r="K11" s="430"/>
      <c r="L11" s="435"/>
      <c r="M11" s="429"/>
      <c r="N11" s="580"/>
      <c r="O11" s="581"/>
      <c r="P11" s="96"/>
      <c r="Q11" s="31">
        <f aca="true" t="shared" si="0" ref="Q11:Q26">H11*K11</f>
        <v>0</v>
      </c>
      <c r="R11" s="31">
        <f aca="true" t="shared" si="1" ref="R11:R26">L11*O11</f>
        <v>0</v>
      </c>
    </row>
    <row r="12" spans="1:18" ht="12.75">
      <c r="A12" s="149"/>
      <c r="B12" s="120"/>
      <c r="C12" s="233"/>
      <c r="D12" s="121"/>
      <c r="E12" s="121"/>
      <c r="F12" s="121"/>
      <c r="G12" s="121"/>
      <c r="H12" s="122"/>
      <c r="I12" s="123"/>
      <c r="J12" s="115"/>
      <c r="K12" s="115"/>
      <c r="L12" s="155"/>
      <c r="M12" s="154"/>
      <c r="N12" s="213"/>
      <c r="O12" s="214"/>
      <c r="Q12" s="31">
        <f t="shared" si="0"/>
        <v>0</v>
      </c>
      <c r="R12" s="31">
        <f t="shared" si="1"/>
        <v>0</v>
      </c>
    </row>
    <row r="13" spans="1:18" ht="12.75">
      <c r="A13" s="149"/>
      <c r="B13" s="292"/>
      <c r="C13" s="293"/>
      <c r="D13" s="118"/>
      <c r="E13" s="118"/>
      <c r="F13" s="118"/>
      <c r="G13" s="117"/>
      <c r="H13" s="122"/>
      <c r="I13" s="123"/>
      <c r="J13" s="115"/>
      <c r="K13" s="115"/>
      <c r="L13" s="155"/>
      <c r="M13" s="154"/>
      <c r="N13" s="213"/>
      <c r="O13" s="214"/>
      <c r="Q13" s="31">
        <f t="shared" si="0"/>
        <v>0</v>
      </c>
      <c r="R13" s="31">
        <f t="shared" si="1"/>
        <v>0</v>
      </c>
    </row>
    <row r="14" spans="1:18" ht="12.75">
      <c r="A14" s="119"/>
      <c r="B14" s="120"/>
      <c r="C14" s="120"/>
      <c r="D14" s="121"/>
      <c r="E14" s="121"/>
      <c r="F14" s="121"/>
      <c r="G14" s="121"/>
      <c r="H14" s="114"/>
      <c r="I14" s="112"/>
      <c r="J14" s="115"/>
      <c r="K14" s="115"/>
      <c r="L14" s="155"/>
      <c r="M14" s="153"/>
      <c r="N14" s="212"/>
      <c r="O14" s="378"/>
      <c r="Q14" s="31">
        <f t="shared" si="0"/>
        <v>0</v>
      </c>
      <c r="R14" s="31">
        <f t="shared" si="1"/>
        <v>0</v>
      </c>
    </row>
    <row r="15" spans="1:18" ht="12.75">
      <c r="A15" s="25"/>
      <c r="B15" s="26"/>
      <c r="C15" s="26"/>
      <c r="D15" s="20"/>
      <c r="E15" s="20"/>
      <c r="F15" s="20"/>
      <c r="G15" s="20"/>
      <c r="H15" s="27"/>
      <c r="I15" s="34"/>
      <c r="J15" s="29"/>
      <c r="K15" s="29"/>
      <c r="L15" s="218"/>
      <c r="M15" s="182"/>
      <c r="N15" s="237"/>
      <c r="O15" s="238"/>
      <c r="Q15" s="31">
        <f t="shared" si="0"/>
        <v>0</v>
      </c>
      <c r="R15" s="31">
        <f t="shared" si="1"/>
        <v>0</v>
      </c>
    </row>
    <row r="16" spans="1:18" ht="12.75">
      <c r="A16" s="25"/>
      <c r="B16" s="26"/>
      <c r="C16" s="26"/>
      <c r="D16" s="20"/>
      <c r="E16" s="20"/>
      <c r="F16" s="20"/>
      <c r="G16" s="20"/>
      <c r="H16" s="27"/>
      <c r="I16" s="28"/>
      <c r="J16" s="29"/>
      <c r="K16" s="29"/>
      <c r="L16" s="218"/>
      <c r="M16" s="182"/>
      <c r="N16" s="237"/>
      <c r="O16" s="238"/>
      <c r="Q16" s="31">
        <f t="shared" si="0"/>
        <v>0</v>
      </c>
      <c r="R16" s="31">
        <f t="shared" si="1"/>
        <v>0</v>
      </c>
    </row>
    <row r="17" spans="1:18" ht="12.75">
      <c r="A17" s="25"/>
      <c r="B17" s="26"/>
      <c r="C17" s="26"/>
      <c r="D17" s="20"/>
      <c r="E17" s="20"/>
      <c r="F17" s="20"/>
      <c r="G17" s="20"/>
      <c r="H17" s="18"/>
      <c r="I17" s="19"/>
      <c r="J17" s="19"/>
      <c r="K17" s="19"/>
      <c r="L17" s="376"/>
      <c r="M17" s="377"/>
      <c r="N17" s="240"/>
      <c r="O17" s="239"/>
      <c r="Q17" s="31">
        <f t="shared" si="0"/>
        <v>0</v>
      </c>
      <c r="R17" s="31">
        <f t="shared" si="1"/>
        <v>0</v>
      </c>
    </row>
    <row r="18" spans="1:18" ht="12.75">
      <c r="A18" s="25"/>
      <c r="B18" s="26"/>
      <c r="C18" s="26"/>
      <c r="D18" s="20"/>
      <c r="E18" s="20"/>
      <c r="F18" s="20"/>
      <c r="G18" s="20"/>
      <c r="H18" s="18"/>
      <c r="I18" s="19"/>
      <c r="J18" s="19"/>
      <c r="K18" s="19"/>
      <c r="L18" s="376"/>
      <c r="M18" s="377"/>
      <c r="N18" s="240"/>
      <c r="O18" s="239"/>
      <c r="Q18" s="31">
        <f t="shared" si="0"/>
        <v>0</v>
      </c>
      <c r="R18" s="31">
        <f t="shared" si="1"/>
        <v>0</v>
      </c>
    </row>
    <row r="19" spans="1:18" ht="12.75">
      <c r="A19" s="25"/>
      <c r="B19" s="26"/>
      <c r="C19" s="26"/>
      <c r="D19" s="20"/>
      <c r="E19" s="20"/>
      <c r="F19" s="20"/>
      <c r="G19" s="20"/>
      <c r="H19" s="27"/>
      <c r="I19" s="28"/>
      <c r="J19" s="29"/>
      <c r="K19" s="29"/>
      <c r="L19" s="218"/>
      <c r="M19" s="182"/>
      <c r="N19" s="237"/>
      <c r="O19" s="238"/>
      <c r="Q19" s="31">
        <f t="shared" si="0"/>
        <v>0</v>
      </c>
      <c r="R19" s="31">
        <f t="shared" si="1"/>
        <v>0</v>
      </c>
    </row>
    <row r="20" spans="1:18" ht="12.75">
      <c r="A20" s="119"/>
      <c r="B20" s="120"/>
      <c r="C20" s="120"/>
      <c r="D20" s="121"/>
      <c r="E20" s="121"/>
      <c r="F20" s="121"/>
      <c r="G20" s="121"/>
      <c r="H20" s="122"/>
      <c r="I20" s="123"/>
      <c r="J20" s="115"/>
      <c r="K20" s="115"/>
      <c r="L20" s="155"/>
      <c r="M20" s="154"/>
      <c r="N20" s="213"/>
      <c r="O20" s="214"/>
      <c r="Q20" s="31">
        <f t="shared" si="0"/>
        <v>0</v>
      </c>
      <c r="R20" s="31">
        <f t="shared" si="1"/>
        <v>0</v>
      </c>
    </row>
    <row r="21" spans="1:18" ht="12.75">
      <c r="A21" s="25"/>
      <c r="B21" s="26"/>
      <c r="C21" s="26"/>
      <c r="D21" s="20"/>
      <c r="E21" s="20"/>
      <c r="F21" s="20"/>
      <c r="G21" s="20"/>
      <c r="H21" s="18"/>
      <c r="I21" s="19"/>
      <c r="J21" s="19"/>
      <c r="K21" s="19"/>
      <c r="L21" s="376"/>
      <c r="M21" s="377"/>
      <c r="N21" s="240"/>
      <c r="O21" s="239"/>
      <c r="Q21" s="31">
        <f t="shared" si="0"/>
        <v>0</v>
      </c>
      <c r="R21" s="31">
        <f t="shared" si="1"/>
        <v>0</v>
      </c>
    </row>
    <row r="22" spans="1:18" ht="12.75">
      <c r="A22" s="25"/>
      <c r="B22" s="35"/>
      <c r="C22" s="35"/>
      <c r="D22" s="20"/>
      <c r="E22" s="20"/>
      <c r="F22" s="20"/>
      <c r="G22" s="20"/>
      <c r="H22" s="27"/>
      <c r="I22" s="28"/>
      <c r="J22" s="29"/>
      <c r="K22" s="29"/>
      <c r="L22" s="218"/>
      <c r="M22" s="182"/>
      <c r="N22" s="237"/>
      <c r="O22" s="238"/>
      <c r="Q22" s="31">
        <f t="shared" si="0"/>
        <v>0</v>
      </c>
      <c r="R22" s="31">
        <f t="shared" si="1"/>
        <v>0</v>
      </c>
    </row>
    <row r="23" spans="1:18" ht="12.75">
      <c r="A23" s="25"/>
      <c r="B23" s="26"/>
      <c r="C23" s="26"/>
      <c r="D23" s="20"/>
      <c r="E23" s="20"/>
      <c r="F23" s="20"/>
      <c r="G23" s="20"/>
      <c r="H23" s="18"/>
      <c r="I23" s="19"/>
      <c r="J23" s="19"/>
      <c r="K23" s="19"/>
      <c r="L23" s="376"/>
      <c r="M23" s="377"/>
      <c r="N23" s="240"/>
      <c r="O23" s="239"/>
      <c r="Q23" s="31">
        <f t="shared" si="0"/>
        <v>0</v>
      </c>
      <c r="R23" s="31">
        <f t="shared" si="1"/>
        <v>0</v>
      </c>
    </row>
    <row r="24" spans="1:18" ht="12.75">
      <c r="A24" s="25"/>
      <c r="B24" s="26"/>
      <c r="C24" s="26"/>
      <c r="D24" s="20"/>
      <c r="E24" s="20"/>
      <c r="F24" s="20"/>
      <c r="G24" s="20"/>
      <c r="H24" s="27"/>
      <c r="I24" s="28"/>
      <c r="J24" s="29"/>
      <c r="K24" s="29"/>
      <c r="L24" s="218"/>
      <c r="M24" s="182"/>
      <c r="N24" s="237"/>
      <c r="O24" s="239"/>
      <c r="Q24" s="31">
        <f t="shared" si="0"/>
        <v>0</v>
      </c>
      <c r="R24" s="31">
        <f t="shared" si="1"/>
        <v>0</v>
      </c>
    </row>
    <row r="25" spans="1:18" ht="12.75">
      <c r="A25" s="25"/>
      <c r="B25" s="26"/>
      <c r="C25" s="26"/>
      <c r="D25" s="20"/>
      <c r="E25" s="20"/>
      <c r="F25" s="20"/>
      <c r="G25" s="20"/>
      <c r="H25" s="27"/>
      <c r="I25" s="28"/>
      <c r="J25" s="29"/>
      <c r="K25" s="29"/>
      <c r="L25" s="218"/>
      <c r="M25" s="182"/>
      <c r="N25" s="240"/>
      <c r="O25" s="239"/>
      <c r="Q25" s="31">
        <f t="shared" si="0"/>
        <v>0</v>
      </c>
      <c r="R25" s="31">
        <f t="shared" si="1"/>
        <v>0</v>
      </c>
    </row>
    <row r="26" spans="1:18" ht="12.75">
      <c r="A26" s="25"/>
      <c r="B26" s="26"/>
      <c r="C26" s="26"/>
      <c r="D26" s="20"/>
      <c r="E26" s="20"/>
      <c r="F26" s="20"/>
      <c r="G26" s="20"/>
      <c r="H26" s="18"/>
      <c r="I26" s="19"/>
      <c r="J26" s="19"/>
      <c r="K26" s="19"/>
      <c r="L26" s="376"/>
      <c r="M26" s="377"/>
      <c r="N26" s="240"/>
      <c r="O26" s="239"/>
      <c r="Q26" s="31">
        <f t="shared" si="0"/>
        <v>0</v>
      </c>
      <c r="R26" s="31">
        <f t="shared" si="1"/>
        <v>0</v>
      </c>
    </row>
    <row r="27" spans="1:18" ht="15.75">
      <c r="A27" s="25"/>
      <c r="B27" s="36"/>
      <c r="C27" s="36"/>
      <c r="D27" s="20"/>
      <c r="E27" s="20"/>
      <c r="F27" s="20"/>
      <c r="G27" s="20"/>
      <c r="H27" s="18"/>
      <c r="I27" s="19"/>
      <c r="J27" s="19"/>
      <c r="K27" s="19"/>
      <c r="L27" s="376"/>
      <c r="M27" s="377"/>
      <c r="N27" s="240"/>
      <c r="O27" s="239"/>
      <c r="Q27" s="31">
        <f>H27*K27</f>
        <v>0</v>
      </c>
      <c r="R27" s="31">
        <f>L27*O27</f>
        <v>0</v>
      </c>
    </row>
    <row r="28" spans="1:18" ht="15.75">
      <c r="A28" s="25"/>
      <c r="B28" s="36"/>
      <c r="C28" s="36"/>
      <c r="D28" s="20"/>
      <c r="E28" s="20"/>
      <c r="F28" s="20"/>
      <c r="G28" s="20"/>
      <c r="H28" s="27"/>
      <c r="I28" s="28"/>
      <c r="J28" s="29"/>
      <c r="K28" s="29"/>
      <c r="L28" s="218"/>
      <c r="M28" s="182"/>
      <c r="N28" s="240"/>
      <c r="O28" s="239"/>
      <c r="Q28" s="31">
        <f>H28*K28</f>
        <v>0</v>
      </c>
      <c r="R28" s="31">
        <f>L28*O28</f>
        <v>0</v>
      </c>
    </row>
    <row r="29" spans="1:18" ht="15.75">
      <c r="A29" s="25"/>
      <c r="B29" s="36"/>
      <c r="C29" s="36"/>
      <c r="D29" s="20"/>
      <c r="E29" s="20"/>
      <c r="F29" s="20"/>
      <c r="G29" s="20"/>
      <c r="H29" s="27"/>
      <c r="I29" s="28"/>
      <c r="J29" s="29"/>
      <c r="K29" s="29"/>
      <c r="L29" s="218"/>
      <c r="M29" s="182"/>
      <c r="N29" s="377"/>
      <c r="O29" s="239"/>
      <c r="Q29" s="116">
        <f>H29*K29</f>
        <v>0</v>
      </c>
      <c r="R29" s="116">
        <f>L29*O29</f>
        <v>0</v>
      </c>
    </row>
    <row r="30" spans="1:18" ht="12.75">
      <c r="A30" s="18"/>
      <c r="B30" s="19"/>
      <c r="C30" s="19"/>
      <c r="D30" s="19"/>
      <c r="E30" s="19"/>
      <c r="F30" s="19"/>
      <c r="G30" s="19"/>
      <c r="H30" s="18"/>
      <c r="I30" s="19"/>
      <c r="J30" s="19"/>
      <c r="K30" s="19"/>
      <c r="L30" s="18"/>
      <c r="M30" s="19"/>
      <c r="N30" s="19"/>
      <c r="O30" s="30"/>
      <c r="Q30" s="38"/>
      <c r="R30" s="38"/>
    </row>
    <row r="31" spans="1:18" ht="3.75" customHeight="1" thickBot="1">
      <c r="A31" s="22"/>
      <c r="B31" s="23"/>
      <c r="C31" s="23"/>
      <c r="D31" s="23"/>
      <c r="E31" s="23"/>
      <c r="F31" s="23"/>
      <c r="G31" s="23"/>
      <c r="H31" s="22"/>
      <c r="I31" s="39"/>
      <c r="J31" s="40"/>
      <c r="K31" s="40"/>
      <c r="L31" s="22"/>
      <c r="M31" s="39"/>
      <c r="N31" s="39"/>
      <c r="O31" s="41"/>
      <c r="Q31" s="100"/>
      <c r="R31" s="100"/>
    </row>
    <row r="32" spans="1:18" ht="13.5" thickTop="1">
      <c r="A32" s="42"/>
      <c r="B32" s="8"/>
      <c r="C32" s="8"/>
      <c r="D32" s="8"/>
      <c r="E32" s="8"/>
      <c r="F32" s="8"/>
      <c r="G32" s="8"/>
      <c r="H32" s="16" t="s">
        <v>12</v>
      </c>
      <c r="I32" s="17" t="s">
        <v>12</v>
      </c>
      <c r="J32" s="8"/>
      <c r="L32" s="16" t="s">
        <v>12</v>
      </c>
      <c r="M32" s="17" t="s">
        <v>12</v>
      </c>
      <c r="N32" s="8"/>
      <c r="O32" s="43"/>
      <c r="Q32" s="31">
        <f>SUM(Q11:Q29)</f>
        <v>0</v>
      </c>
      <c r="R32" s="31">
        <f>SUM(R11:R29)</f>
        <v>0</v>
      </c>
    </row>
    <row r="33" spans="1:15" ht="12.75">
      <c r="A33" s="42"/>
      <c r="B33" s="8"/>
      <c r="C33" s="8"/>
      <c r="D33" s="8"/>
      <c r="E33" s="8"/>
      <c r="F33" s="8"/>
      <c r="G33" s="8"/>
      <c r="H33" s="44" t="s">
        <v>11</v>
      </c>
      <c r="I33" s="20" t="s">
        <v>20</v>
      </c>
      <c r="J33" s="8"/>
      <c r="L33" s="44" t="s">
        <v>11</v>
      </c>
      <c r="M33" s="20" t="s">
        <v>20</v>
      </c>
      <c r="N33" s="8"/>
      <c r="O33" s="43"/>
    </row>
    <row r="34" spans="1:15" ht="15.75">
      <c r="A34" s="45"/>
      <c r="B34" s="19"/>
      <c r="C34" s="19"/>
      <c r="D34" s="19"/>
      <c r="E34" s="19"/>
      <c r="F34" s="19"/>
      <c r="G34" s="19"/>
      <c r="H34" s="278">
        <f>SUM(H11:H30)</f>
        <v>0</v>
      </c>
      <c r="I34" s="279">
        <f>SUM(I11:I30)</f>
        <v>0</v>
      </c>
      <c r="J34" s="285"/>
      <c r="K34" s="286"/>
      <c r="L34" s="278">
        <f>SUM(L11:L30)</f>
        <v>0</v>
      </c>
      <c r="M34" s="279">
        <f>SUM(M11:M30)</f>
        <v>0</v>
      </c>
      <c r="N34" s="47"/>
      <c r="O34" s="49"/>
    </row>
    <row r="35" spans="1:15" ht="6" customHeight="1" thickBot="1">
      <c r="A35" s="50"/>
      <c r="B35" s="51"/>
      <c r="C35" s="51"/>
      <c r="D35" s="52"/>
      <c r="E35" s="52"/>
      <c r="F35" s="52"/>
      <c r="G35" s="52"/>
      <c r="H35" s="50"/>
      <c r="I35" s="51"/>
      <c r="J35" s="51"/>
      <c r="K35" s="51"/>
      <c r="L35" s="50"/>
      <c r="M35" s="51"/>
      <c r="N35" s="51"/>
      <c r="O35" s="53"/>
    </row>
    <row r="36" spans="1:15" ht="16.5" thickBot="1">
      <c r="A36" s="54" t="s">
        <v>25</v>
      </c>
      <c r="B36" s="55"/>
      <c r="C36" s="55"/>
      <c r="D36" s="56"/>
      <c r="E36" s="56"/>
      <c r="F36" s="56"/>
      <c r="G36" s="56"/>
      <c r="H36" s="101" t="s">
        <v>26</v>
      </c>
      <c r="I36" s="102"/>
      <c r="J36" s="103" t="s">
        <v>27</v>
      </c>
      <c r="K36" s="104"/>
      <c r="L36" s="105"/>
      <c r="M36" s="57" t="s">
        <v>28</v>
      </c>
      <c r="N36" s="55"/>
      <c r="O36" s="58"/>
    </row>
    <row r="37" spans="1:15" ht="16.5" thickTop="1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COUNTA(H11:H30)</f>
        <v>0</v>
      </c>
      <c r="J37" s="19"/>
      <c r="K37" s="64" t="e">
        <f>I34/H34</f>
        <v>#DIV/0!</v>
      </c>
      <c r="L37" s="64"/>
      <c r="M37" s="65"/>
      <c r="N37" s="64" t="e">
        <f>Q32/H34</f>
        <v>#DIV/0!</v>
      </c>
      <c r="O37" s="66"/>
    </row>
    <row r="38" spans="1:15" ht="15.75">
      <c r="A38" s="59" t="s">
        <v>30</v>
      </c>
      <c r="B38" s="60"/>
      <c r="C38" s="60"/>
      <c r="D38" s="61"/>
      <c r="E38" s="61"/>
      <c r="F38" s="61"/>
      <c r="G38" s="61"/>
      <c r="H38" s="62"/>
      <c r="I38" s="63">
        <f>COUNTA(L11:L30)</f>
        <v>0</v>
      </c>
      <c r="J38" s="19"/>
      <c r="K38" s="234" t="e">
        <f>M34/L34</f>
        <v>#DIV/0!</v>
      </c>
      <c r="L38" s="67"/>
      <c r="M38" s="65"/>
      <c r="N38" s="64" t="e">
        <f>R32/L34</f>
        <v>#DIV/0!</v>
      </c>
      <c r="O38" s="68"/>
    </row>
    <row r="39" spans="1:15" ht="16.5" thickBot="1">
      <c r="A39" s="69" t="s">
        <v>31</v>
      </c>
      <c r="B39" s="70"/>
      <c r="C39" s="70"/>
      <c r="D39" s="5"/>
      <c r="E39" s="5"/>
      <c r="F39" s="5"/>
      <c r="G39" s="5"/>
      <c r="H39" s="71"/>
      <c r="I39" s="72">
        <f>SUM(I37:I38)</f>
        <v>0</v>
      </c>
      <c r="J39" s="32"/>
      <c r="K39" s="235" t="e">
        <f>(I34+M34)/(H34+L34)</f>
        <v>#DIV/0!</v>
      </c>
      <c r="L39" s="74"/>
      <c r="M39" s="75"/>
      <c r="N39" s="73" t="e">
        <f>(Q32+R32)/(H34+L34)</f>
        <v>#DIV/0!</v>
      </c>
      <c r="O39" s="76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pane ySplit="9" topLeftCell="BM14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4" width="9.28125" style="0" customWidth="1"/>
    <col min="5" max="5" width="12.7109375" style="0" customWidth="1"/>
    <col min="6" max="7" width="9.28125" style="0" customWidth="1"/>
    <col min="8" max="8" width="12.7109375" style="0" customWidth="1"/>
    <col min="9" max="10" width="9.28125" style="0" customWidth="1"/>
    <col min="11" max="11" width="12.7109375" style="0" customWidth="1"/>
    <col min="12" max="12" width="9.28125" style="0" customWidth="1"/>
    <col min="14" max="14" width="10.00390625" style="0" customWidth="1"/>
    <col min="17" max="18" width="10.7109375" style="0" customWidth="1"/>
  </cols>
  <sheetData>
    <row r="1" spans="2:9" ht="30.75">
      <c r="B1" s="1" t="s">
        <v>67</v>
      </c>
      <c r="C1" s="1"/>
      <c r="I1" s="2"/>
    </row>
    <row r="2" spans="2:3" ht="15.75">
      <c r="B2" s="3"/>
      <c r="C2" s="3"/>
    </row>
    <row r="3" spans="1:8" ht="19.5">
      <c r="A3" s="4" t="s">
        <v>47</v>
      </c>
      <c r="B3" s="3"/>
      <c r="C3" s="3"/>
      <c r="H3" s="3"/>
    </row>
    <row r="4" spans="1:8" ht="16.5" thickBot="1">
      <c r="A4" s="3"/>
      <c r="B4" s="3"/>
      <c r="C4" s="3"/>
      <c r="D4" s="5"/>
      <c r="E4" s="5"/>
      <c r="F4" s="5"/>
      <c r="G4" s="5"/>
      <c r="H4" s="3"/>
    </row>
    <row r="5" spans="1:15" ht="15.75">
      <c r="A5" s="186"/>
      <c r="B5" s="187"/>
      <c r="C5" s="187"/>
      <c r="D5" s="324" t="s">
        <v>48</v>
      </c>
      <c r="E5" s="325"/>
      <c r="F5" s="326"/>
      <c r="G5" s="327" t="s">
        <v>49</v>
      </c>
      <c r="H5" s="328"/>
      <c r="I5" s="329"/>
      <c r="J5" s="330" t="s">
        <v>50</v>
      </c>
      <c r="K5" s="328"/>
      <c r="L5" s="331"/>
      <c r="M5" s="353" t="s">
        <v>51</v>
      </c>
      <c r="N5" s="328"/>
      <c r="O5" s="331"/>
    </row>
    <row r="6" spans="1:20" ht="43.5">
      <c r="A6" s="189" t="s">
        <v>4</v>
      </c>
      <c r="B6" s="15" t="s">
        <v>5</v>
      </c>
      <c r="C6" s="260" t="s">
        <v>6</v>
      </c>
      <c r="D6" s="160" t="s">
        <v>11</v>
      </c>
      <c r="E6" s="89" t="s">
        <v>12</v>
      </c>
      <c r="F6" s="161" t="s">
        <v>12</v>
      </c>
      <c r="G6" s="312" t="s">
        <v>11</v>
      </c>
      <c r="H6" s="303" t="s">
        <v>12</v>
      </c>
      <c r="I6" s="161" t="s">
        <v>12</v>
      </c>
      <c r="J6" s="88" t="s">
        <v>11</v>
      </c>
      <c r="K6" s="295" t="s">
        <v>12</v>
      </c>
      <c r="L6" s="161" t="s">
        <v>12</v>
      </c>
      <c r="M6" s="160" t="s">
        <v>11</v>
      </c>
      <c r="N6" s="295" t="s">
        <v>12</v>
      </c>
      <c r="O6" s="161" t="s">
        <v>12</v>
      </c>
      <c r="P6" s="96"/>
      <c r="Q6" s="96"/>
      <c r="R6" s="96"/>
      <c r="S6" s="96"/>
      <c r="T6" s="96"/>
    </row>
    <row r="7" spans="1:20" ht="15.75">
      <c r="A7" s="189" t="s">
        <v>14</v>
      </c>
      <c r="B7" s="15" t="s">
        <v>15</v>
      </c>
      <c r="C7" s="15"/>
      <c r="D7" s="160" t="s">
        <v>19</v>
      </c>
      <c r="E7" s="89" t="s">
        <v>20</v>
      </c>
      <c r="F7" s="161" t="s">
        <v>19</v>
      </c>
      <c r="G7" s="312" t="s">
        <v>19</v>
      </c>
      <c r="H7" s="303" t="s">
        <v>20</v>
      </c>
      <c r="I7" s="161" t="s">
        <v>19</v>
      </c>
      <c r="J7" s="88" t="s">
        <v>19</v>
      </c>
      <c r="K7" s="295" t="s">
        <v>20</v>
      </c>
      <c r="L7" s="161" t="s">
        <v>19</v>
      </c>
      <c r="M7" s="160" t="s">
        <v>19</v>
      </c>
      <c r="N7" s="295" t="s">
        <v>20</v>
      </c>
      <c r="O7" s="161" t="s">
        <v>19</v>
      </c>
      <c r="P7" s="96"/>
      <c r="Q7" s="96"/>
      <c r="R7" s="96"/>
      <c r="S7" s="96"/>
      <c r="T7" s="96"/>
    </row>
    <row r="8" spans="1:20" ht="15.75">
      <c r="A8" s="169"/>
      <c r="B8" s="19"/>
      <c r="C8" s="19"/>
      <c r="D8" s="162"/>
      <c r="E8" s="90" t="s">
        <v>21</v>
      </c>
      <c r="F8" s="163" t="s">
        <v>20</v>
      </c>
      <c r="G8" s="313"/>
      <c r="H8" s="304" t="s">
        <v>21</v>
      </c>
      <c r="I8" s="163" t="s">
        <v>20</v>
      </c>
      <c r="J8" s="92"/>
      <c r="K8" s="296" t="s">
        <v>21</v>
      </c>
      <c r="L8" s="163" t="s">
        <v>20</v>
      </c>
      <c r="M8" s="162"/>
      <c r="N8" s="296" t="s">
        <v>21</v>
      </c>
      <c r="O8" s="163" t="s">
        <v>20</v>
      </c>
      <c r="P8" s="96"/>
      <c r="Q8" s="185"/>
      <c r="R8" s="185"/>
      <c r="S8" s="96"/>
      <c r="T8" s="96"/>
    </row>
    <row r="9" spans="1:20" ht="3.75" customHeight="1" thickBot="1">
      <c r="A9" s="190"/>
      <c r="B9" s="23"/>
      <c r="C9" s="557"/>
      <c r="D9" s="190"/>
      <c r="E9" s="23"/>
      <c r="F9" s="191"/>
      <c r="G9" s="314"/>
      <c r="H9" s="305"/>
      <c r="I9" s="191"/>
      <c r="J9" s="23"/>
      <c r="K9" s="297"/>
      <c r="L9" s="191"/>
      <c r="M9" s="190"/>
      <c r="N9" s="297"/>
      <c r="O9" s="191"/>
      <c r="P9" s="96"/>
      <c r="Q9" s="96"/>
      <c r="R9" s="96"/>
      <c r="S9" s="96"/>
      <c r="T9" s="96"/>
    </row>
    <row r="10" spans="1:20" ht="12.75">
      <c r="A10" s="559">
        <v>39091</v>
      </c>
      <c r="B10" s="556" t="s">
        <v>68</v>
      </c>
      <c r="C10" s="558"/>
      <c r="D10" s="556">
        <v>1495</v>
      </c>
      <c r="E10" s="640">
        <v>48139</v>
      </c>
      <c r="F10" s="639">
        <v>32.2</v>
      </c>
      <c r="G10" s="315"/>
      <c r="H10" s="306"/>
      <c r="I10" s="316"/>
      <c r="J10" s="153"/>
      <c r="K10" s="346"/>
      <c r="L10" s="347"/>
      <c r="M10" s="354"/>
      <c r="N10" s="298"/>
      <c r="O10" s="322"/>
      <c r="P10" s="96"/>
      <c r="Q10" s="116"/>
      <c r="R10" s="116"/>
      <c r="S10" s="96"/>
      <c r="T10" s="96"/>
    </row>
    <row r="11" spans="1:20" ht="12.75">
      <c r="A11" s="192">
        <v>39091</v>
      </c>
      <c r="B11" s="120" t="s">
        <v>79</v>
      </c>
      <c r="C11" s="120"/>
      <c r="D11" s="589">
        <v>2880</v>
      </c>
      <c r="E11" s="641">
        <v>92736</v>
      </c>
      <c r="F11" s="590">
        <v>32.2</v>
      </c>
      <c r="G11" s="317"/>
      <c r="H11" s="307"/>
      <c r="I11" s="318"/>
      <c r="J11" s="154"/>
      <c r="K11" s="346"/>
      <c r="L11" s="347"/>
      <c r="M11" s="373"/>
      <c r="N11" s="374"/>
      <c r="O11" s="375"/>
      <c r="P11" s="96"/>
      <c r="Q11" s="116"/>
      <c r="R11" s="116"/>
      <c r="S11" s="96"/>
      <c r="T11" s="96"/>
    </row>
    <row r="12" spans="1:20" ht="12.75">
      <c r="A12" s="405">
        <v>39091</v>
      </c>
      <c r="B12" s="394" t="s">
        <v>80</v>
      </c>
      <c r="C12" s="569"/>
      <c r="D12" s="592">
        <v>1078</v>
      </c>
      <c r="E12" s="593">
        <v>211854.98</v>
      </c>
      <c r="F12" s="594">
        <v>196.53</v>
      </c>
      <c r="G12" s="570"/>
      <c r="H12" s="443"/>
      <c r="I12" s="444"/>
      <c r="J12" s="390"/>
      <c r="K12" s="454"/>
      <c r="L12" s="445"/>
      <c r="M12" s="571"/>
      <c r="N12" s="572"/>
      <c r="O12" s="445"/>
      <c r="P12" s="96"/>
      <c r="Q12" s="116"/>
      <c r="R12" s="116"/>
      <c r="S12" s="96"/>
      <c r="T12" s="96"/>
    </row>
    <row r="13" spans="1:20" ht="12.75">
      <c r="A13" s="562">
        <v>39091</v>
      </c>
      <c r="B13" s="568" t="s">
        <v>81</v>
      </c>
      <c r="C13" s="176"/>
      <c r="D13" s="168"/>
      <c r="E13" s="642"/>
      <c r="F13" s="375"/>
      <c r="G13" s="317"/>
      <c r="H13" s="307"/>
      <c r="I13" s="318"/>
      <c r="J13" s="154">
        <v>609</v>
      </c>
      <c r="K13" s="345">
        <v>79172.17</v>
      </c>
      <c r="L13" s="347">
        <v>130</v>
      </c>
      <c r="M13" s="250"/>
      <c r="N13" s="345"/>
      <c r="O13" s="347"/>
      <c r="P13" s="96"/>
      <c r="Q13" s="116"/>
      <c r="R13" s="116"/>
      <c r="S13" s="96"/>
      <c r="T13" s="96"/>
    </row>
    <row r="14" spans="1:20" ht="12.75">
      <c r="A14" s="192">
        <v>39091</v>
      </c>
      <c r="B14" s="457" t="s">
        <v>83</v>
      </c>
      <c r="C14" s="348"/>
      <c r="D14" s="591"/>
      <c r="E14" s="641"/>
      <c r="F14" s="590"/>
      <c r="G14" s="446"/>
      <c r="H14" s="447"/>
      <c r="I14" s="448"/>
      <c r="J14" s="393">
        <v>408</v>
      </c>
      <c r="K14" s="454">
        <v>40035.18</v>
      </c>
      <c r="L14" s="445">
        <v>98.16</v>
      </c>
      <c r="M14" s="392"/>
      <c r="N14" s="454"/>
      <c r="O14" s="445"/>
      <c r="P14" s="96"/>
      <c r="Q14" s="116"/>
      <c r="R14" s="116"/>
      <c r="S14" s="96"/>
      <c r="T14" s="96"/>
    </row>
    <row r="15" spans="1:20" ht="13.5" thickBot="1">
      <c r="A15" s="666">
        <v>39091</v>
      </c>
      <c r="B15" s="667" t="s">
        <v>82</v>
      </c>
      <c r="C15" s="668"/>
      <c r="D15" s="669"/>
      <c r="E15" s="670"/>
      <c r="F15" s="671"/>
      <c r="G15" s="672"/>
      <c r="H15" s="673"/>
      <c r="I15" s="674"/>
      <c r="J15" s="657">
        <v>406</v>
      </c>
      <c r="K15" s="675">
        <v>50827.26</v>
      </c>
      <c r="L15" s="676">
        <v>125.11</v>
      </c>
      <c r="M15" s="656"/>
      <c r="N15" s="675"/>
      <c r="O15" s="676"/>
      <c r="P15" s="96"/>
      <c r="Q15" s="116"/>
      <c r="R15" s="116"/>
      <c r="S15" s="96"/>
      <c r="T15" s="96"/>
    </row>
    <row r="16" spans="1:20" ht="13.5" thickBot="1">
      <c r="A16" s="684">
        <v>39126</v>
      </c>
      <c r="B16" s="685" t="s">
        <v>143</v>
      </c>
      <c r="C16" s="686"/>
      <c r="D16" s="687">
        <v>6041</v>
      </c>
      <c r="E16" s="688">
        <v>249744.67</v>
      </c>
      <c r="F16" s="689">
        <v>41.34</v>
      </c>
      <c r="G16" s="690"/>
      <c r="H16" s="691"/>
      <c r="I16" s="692"/>
      <c r="J16" s="693"/>
      <c r="K16" s="694"/>
      <c r="L16" s="695"/>
      <c r="M16" s="696"/>
      <c r="N16" s="694"/>
      <c r="O16" s="695"/>
      <c r="P16" s="96"/>
      <c r="Q16" s="116"/>
      <c r="R16" s="116"/>
      <c r="S16" s="96"/>
      <c r="T16" s="96"/>
    </row>
    <row r="17" spans="1:20" ht="12.75">
      <c r="A17" s="709">
        <v>39154</v>
      </c>
      <c r="B17" s="720" t="s">
        <v>170</v>
      </c>
      <c r="C17" s="710"/>
      <c r="D17" s="711"/>
      <c r="E17" s="721"/>
      <c r="F17" s="712"/>
      <c r="G17" s="713"/>
      <c r="H17" s="714"/>
      <c r="I17" s="715"/>
      <c r="J17" s="716">
        <v>3012</v>
      </c>
      <c r="K17" s="717">
        <v>235231.74</v>
      </c>
      <c r="L17" s="718">
        <v>78.11</v>
      </c>
      <c r="M17" s="719"/>
      <c r="N17" s="717"/>
      <c r="O17" s="718"/>
      <c r="P17" s="96"/>
      <c r="Q17" s="116"/>
      <c r="R17" s="116"/>
      <c r="S17" s="96"/>
      <c r="T17" s="96"/>
    </row>
    <row r="18" spans="1:20" ht="12.75">
      <c r="A18" s="562">
        <v>39154</v>
      </c>
      <c r="B18" s="176" t="s">
        <v>162</v>
      </c>
      <c r="C18" s="148"/>
      <c r="D18" s="595">
        <v>765</v>
      </c>
      <c r="E18" s="643">
        <v>2295</v>
      </c>
      <c r="F18" s="596">
        <v>30</v>
      </c>
      <c r="G18" s="118"/>
      <c r="H18" s="308"/>
      <c r="I18" s="316"/>
      <c r="J18" s="153"/>
      <c r="K18" s="345"/>
      <c r="L18" s="347"/>
      <c r="M18" s="230"/>
      <c r="N18" s="345"/>
      <c r="O18" s="347"/>
      <c r="P18" s="96"/>
      <c r="Q18" s="116"/>
      <c r="R18" s="116"/>
      <c r="S18" s="96"/>
      <c r="T18" s="96"/>
    </row>
    <row r="19" spans="1:20" ht="12.75">
      <c r="A19" s="562">
        <v>39154</v>
      </c>
      <c r="B19" s="176" t="s">
        <v>174</v>
      </c>
      <c r="C19" s="148"/>
      <c r="D19" s="595"/>
      <c r="E19" s="643"/>
      <c r="F19" s="596"/>
      <c r="G19" s="118"/>
      <c r="H19" s="308"/>
      <c r="I19" s="316"/>
      <c r="J19" s="153">
        <v>6340</v>
      </c>
      <c r="K19" s="345">
        <v>342933.9</v>
      </c>
      <c r="L19" s="347">
        <v>54.09</v>
      </c>
      <c r="M19" s="230"/>
      <c r="N19" s="345"/>
      <c r="O19" s="347"/>
      <c r="P19" s="96"/>
      <c r="Q19" s="116"/>
      <c r="R19" s="116"/>
      <c r="S19" s="96"/>
      <c r="T19" s="96"/>
    </row>
    <row r="20" spans="1:20" ht="12.75">
      <c r="A20" s="562">
        <v>39154</v>
      </c>
      <c r="B20" s="176" t="s">
        <v>163</v>
      </c>
      <c r="C20" s="148"/>
      <c r="D20" s="317">
        <v>3435</v>
      </c>
      <c r="E20" s="683">
        <v>103050</v>
      </c>
      <c r="F20" s="322">
        <v>30</v>
      </c>
      <c r="G20" s="118"/>
      <c r="H20" s="308"/>
      <c r="I20" s="316"/>
      <c r="J20" s="153"/>
      <c r="K20" s="345"/>
      <c r="L20" s="347"/>
      <c r="M20" s="230"/>
      <c r="N20" s="345"/>
      <c r="O20" s="347"/>
      <c r="P20" s="96"/>
      <c r="Q20" s="116"/>
      <c r="R20" s="116"/>
      <c r="S20" s="96"/>
      <c r="T20" s="96"/>
    </row>
    <row r="21" spans="1:20" ht="13.5" thickBot="1">
      <c r="A21" s="659">
        <v>39154</v>
      </c>
      <c r="B21" s="731" t="s">
        <v>175</v>
      </c>
      <c r="C21" s="650"/>
      <c r="D21" s="732"/>
      <c r="E21" s="733"/>
      <c r="F21" s="734"/>
      <c r="G21" s="456"/>
      <c r="H21" s="735"/>
      <c r="I21" s="736"/>
      <c r="J21" s="654">
        <v>10601</v>
      </c>
      <c r="K21" s="675">
        <v>505979.66</v>
      </c>
      <c r="L21" s="676">
        <v>47.73</v>
      </c>
      <c r="M21" s="663"/>
      <c r="N21" s="675"/>
      <c r="O21" s="676"/>
      <c r="P21" s="96"/>
      <c r="Q21" s="116"/>
      <c r="R21" s="116"/>
      <c r="S21" s="96"/>
      <c r="T21" s="96"/>
    </row>
    <row r="22" spans="1:20" ht="12.75">
      <c r="A22" s="192">
        <v>39245</v>
      </c>
      <c r="B22" s="727" t="s">
        <v>230</v>
      </c>
      <c r="C22" s="728"/>
      <c r="D22" s="591">
        <v>2600</v>
      </c>
      <c r="E22" s="641">
        <v>254620.27</v>
      </c>
      <c r="F22" s="590">
        <v>97.93</v>
      </c>
      <c r="G22" s="729"/>
      <c r="H22" s="730"/>
      <c r="I22" s="252"/>
      <c r="J22" s="153"/>
      <c r="K22" s="345"/>
      <c r="L22" s="347"/>
      <c r="M22" s="230"/>
      <c r="N22" s="345"/>
      <c r="O22" s="347"/>
      <c r="P22" s="96"/>
      <c r="Q22" s="116"/>
      <c r="R22" s="116"/>
      <c r="S22" s="96"/>
      <c r="T22" s="96"/>
    </row>
    <row r="23" spans="1:20" ht="12.75">
      <c r="A23" s="562">
        <v>39245</v>
      </c>
      <c r="B23" s="176" t="s">
        <v>239</v>
      </c>
      <c r="C23" s="508"/>
      <c r="D23" s="508">
        <v>1092</v>
      </c>
      <c r="E23" s="642">
        <v>126252.33</v>
      </c>
      <c r="F23" s="375">
        <v>115.62</v>
      </c>
      <c r="G23" s="315"/>
      <c r="H23" s="308"/>
      <c r="I23" s="316"/>
      <c r="J23" s="153"/>
      <c r="K23" s="345"/>
      <c r="L23" s="347"/>
      <c r="M23" s="230"/>
      <c r="N23" s="345"/>
      <c r="O23" s="347"/>
      <c r="P23" s="96"/>
      <c r="Q23" s="116"/>
      <c r="R23" s="116"/>
      <c r="S23" s="96"/>
      <c r="T23" s="96"/>
    </row>
    <row r="24" spans="1:20" ht="13.5" thickBot="1">
      <c r="A24" s="659">
        <v>39245</v>
      </c>
      <c r="B24" s="667" t="s">
        <v>240</v>
      </c>
      <c r="C24" s="741"/>
      <c r="D24" s="669">
        <v>200</v>
      </c>
      <c r="E24" s="759">
        <v>16273.79</v>
      </c>
      <c r="F24" s="671">
        <v>81.37</v>
      </c>
      <c r="G24" s="456"/>
      <c r="H24" s="735"/>
      <c r="I24" s="736"/>
      <c r="J24" s="654"/>
      <c r="K24" s="675"/>
      <c r="L24" s="676"/>
      <c r="M24" s="663"/>
      <c r="N24" s="675"/>
      <c r="O24" s="676"/>
      <c r="P24" s="96"/>
      <c r="Q24" s="116"/>
      <c r="R24" s="116"/>
      <c r="S24" s="96"/>
      <c r="T24" s="96"/>
    </row>
    <row r="25" spans="1:20" ht="13.5" thickBot="1">
      <c r="A25" s="684">
        <v>39273</v>
      </c>
      <c r="B25" s="769" t="s">
        <v>276</v>
      </c>
      <c r="C25" s="770"/>
      <c r="D25" s="771"/>
      <c r="E25" s="772"/>
      <c r="F25" s="773"/>
      <c r="G25" s="774"/>
      <c r="H25" s="775"/>
      <c r="I25" s="776"/>
      <c r="J25" s="777"/>
      <c r="K25" s="694"/>
      <c r="L25" s="695"/>
      <c r="M25" s="778"/>
      <c r="N25" s="694"/>
      <c r="O25" s="695"/>
      <c r="P25" s="96"/>
      <c r="Q25" s="116"/>
      <c r="R25" s="116"/>
      <c r="S25" s="96"/>
      <c r="T25" s="96"/>
    </row>
    <row r="26" spans="1:20" ht="12.75">
      <c r="A26" s="209"/>
      <c r="B26" s="461"/>
      <c r="C26" s="382"/>
      <c r="D26" s="746"/>
      <c r="E26" s="747"/>
      <c r="F26" s="748"/>
      <c r="G26" s="317"/>
      <c r="H26" s="307"/>
      <c r="I26" s="318"/>
      <c r="J26" s="154"/>
      <c r="K26" s="345"/>
      <c r="L26" s="347"/>
      <c r="M26" s="250"/>
      <c r="N26" s="345"/>
      <c r="O26" s="347"/>
      <c r="P26" s="96"/>
      <c r="Q26" s="116"/>
      <c r="R26" s="116"/>
      <c r="S26" s="96"/>
      <c r="T26" s="96"/>
    </row>
    <row r="27" spans="1:20" ht="12.75">
      <c r="A27" s="419"/>
      <c r="B27" s="455"/>
      <c r="C27" s="577"/>
      <c r="D27" s="592"/>
      <c r="E27" s="749"/>
      <c r="F27" s="594"/>
      <c r="G27" s="573"/>
      <c r="H27" s="574"/>
      <c r="I27" s="412"/>
      <c r="J27" s="393"/>
      <c r="K27" s="449"/>
      <c r="L27" s="445"/>
      <c r="M27" s="392"/>
      <c r="N27" s="449"/>
      <c r="O27" s="445"/>
      <c r="P27" s="96"/>
      <c r="Q27" s="116"/>
      <c r="R27" s="116"/>
      <c r="S27" s="96"/>
      <c r="T27" s="96"/>
    </row>
    <row r="28" spans="1:20" ht="12.75">
      <c r="A28" s="209"/>
      <c r="B28" s="461"/>
      <c r="C28" s="382"/>
      <c r="D28" s="746"/>
      <c r="E28" s="747"/>
      <c r="F28" s="748"/>
      <c r="G28" s="317"/>
      <c r="H28" s="307"/>
      <c r="I28" s="318"/>
      <c r="J28" s="154"/>
      <c r="K28" s="345"/>
      <c r="L28" s="347"/>
      <c r="M28" s="250"/>
      <c r="N28" s="345"/>
      <c r="O28" s="347"/>
      <c r="P28" s="96"/>
      <c r="Q28" s="116"/>
      <c r="R28" s="116"/>
      <c r="S28" s="96"/>
      <c r="T28" s="96"/>
    </row>
    <row r="29" spans="1:20" ht="12.75">
      <c r="A29" s="419"/>
      <c r="B29" s="455"/>
      <c r="C29" s="451"/>
      <c r="D29" s="750"/>
      <c r="E29" s="749"/>
      <c r="F29" s="594"/>
      <c r="G29" s="446"/>
      <c r="H29" s="447"/>
      <c r="I29" s="448"/>
      <c r="J29" s="393"/>
      <c r="K29" s="449"/>
      <c r="L29" s="445"/>
      <c r="M29" s="392"/>
      <c r="N29" s="449"/>
      <c r="O29" s="445"/>
      <c r="P29" s="96"/>
      <c r="Q29" s="116"/>
      <c r="R29" s="116"/>
      <c r="S29" s="96"/>
      <c r="T29" s="96"/>
    </row>
    <row r="30" spans="1:20" ht="12.75">
      <c r="A30" s="209"/>
      <c r="B30" s="461"/>
      <c r="C30" s="382"/>
      <c r="D30" s="751"/>
      <c r="E30" s="747"/>
      <c r="F30" s="748"/>
      <c r="G30" s="317"/>
      <c r="H30" s="307"/>
      <c r="I30" s="318"/>
      <c r="J30" s="154"/>
      <c r="K30" s="345"/>
      <c r="L30" s="347"/>
      <c r="M30" s="250"/>
      <c r="N30" s="345"/>
      <c r="O30" s="347"/>
      <c r="P30" s="96"/>
      <c r="Q30" s="116"/>
      <c r="R30" s="116"/>
      <c r="S30" s="96"/>
      <c r="T30" s="96"/>
    </row>
    <row r="31" spans="1:20" ht="12.75">
      <c r="A31" s="419"/>
      <c r="B31" s="455"/>
      <c r="C31" s="451"/>
      <c r="D31" s="452"/>
      <c r="E31" s="453"/>
      <c r="F31" s="470"/>
      <c r="G31" s="446"/>
      <c r="H31" s="447"/>
      <c r="I31" s="448"/>
      <c r="J31" s="393"/>
      <c r="K31" s="449"/>
      <c r="L31" s="445"/>
      <c r="M31" s="393"/>
      <c r="N31" s="449"/>
      <c r="O31" s="445"/>
      <c r="P31" s="96"/>
      <c r="Q31" s="116"/>
      <c r="R31" s="116"/>
      <c r="S31" s="96"/>
      <c r="T31" s="96"/>
    </row>
    <row r="32" spans="1:20" ht="12.75">
      <c r="A32" s="419"/>
      <c r="B32" s="455"/>
      <c r="C32" s="577"/>
      <c r="D32" s="452"/>
      <c r="E32" s="453"/>
      <c r="F32" s="566"/>
      <c r="G32" s="446"/>
      <c r="H32" s="447"/>
      <c r="I32" s="448"/>
      <c r="J32" s="393"/>
      <c r="K32" s="575"/>
      <c r="L32" s="576"/>
      <c r="M32" s="393"/>
      <c r="N32" s="449"/>
      <c r="O32" s="445"/>
      <c r="P32" s="96"/>
      <c r="Q32" s="116"/>
      <c r="R32" s="116"/>
      <c r="S32" s="96"/>
      <c r="T32" s="96"/>
    </row>
    <row r="33" spans="1:20" ht="12.75">
      <c r="A33" s="419"/>
      <c r="B33" s="638"/>
      <c r="C33" s="451"/>
      <c r="D33" s="452"/>
      <c r="E33" s="453"/>
      <c r="F33" s="566"/>
      <c r="G33" s="446"/>
      <c r="H33" s="447"/>
      <c r="I33" s="448"/>
      <c r="J33" s="393"/>
      <c r="K33" s="575"/>
      <c r="L33" s="576"/>
      <c r="M33" s="414"/>
      <c r="N33" s="449"/>
      <c r="O33" s="445"/>
      <c r="P33" s="96"/>
      <c r="Q33" s="116"/>
      <c r="R33" s="116"/>
      <c r="S33" s="96"/>
      <c r="T33" s="96"/>
    </row>
    <row r="34" spans="1:20" ht="12.75">
      <c r="A34" s="209"/>
      <c r="B34" s="112"/>
      <c r="C34" s="138"/>
      <c r="D34" s="384"/>
      <c r="E34" s="383"/>
      <c r="F34" s="567"/>
      <c r="G34" s="317"/>
      <c r="H34" s="307"/>
      <c r="I34" s="318"/>
      <c r="J34" s="154"/>
      <c r="K34" s="345"/>
      <c r="L34" s="347"/>
      <c r="M34" s="213"/>
      <c r="N34" s="345"/>
      <c r="O34" s="322"/>
      <c r="P34" s="96"/>
      <c r="Q34" s="116"/>
      <c r="R34" s="116"/>
      <c r="S34" s="96"/>
      <c r="T34" s="96"/>
    </row>
    <row r="35" spans="1:20" ht="12.75">
      <c r="A35" s="602"/>
      <c r="B35" s="624"/>
      <c r="C35" s="410"/>
      <c r="D35" s="452"/>
      <c r="E35" s="453"/>
      <c r="F35" s="566"/>
      <c r="G35" s="446"/>
      <c r="H35" s="447"/>
      <c r="I35" s="448"/>
      <c r="J35" s="392"/>
      <c r="K35" s="393"/>
      <c r="L35" s="415"/>
      <c r="M35" s="392"/>
      <c r="N35" s="393"/>
      <c r="O35" s="395"/>
      <c r="P35" s="96"/>
      <c r="Q35" s="116"/>
      <c r="R35" s="116"/>
      <c r="S35" s="96"/>
      <c r="T35" s="96"/>
    </row>
    <row r="36" spans="1:20" ht="12.75">
      <c r="A36" s="597"/>
      <c r="B36" s="112"/>
      <c r="C36" s="113"/>
      <c r="D36" s="384"/>
      <c r="E36" s="383"/>
      <c r="F36" s="567"/>
      <c r="G36" s="317"/>
      <c r="H36" s="307"/>
      <c r="I36" s="318"/>
      <c r="J36" s="229"/>
      <c r="K36" s="154"/>
      <c r="L36" s="347"/>
      <c r="M36" s="229"/>
      <c r="N36" s="154"/>
      <c r="O36" s="322"/>
      <c r="P36" s="96"/>
      <c r="Q36" s="116"/>
      <c r="R36" s="116"/>
      <c r="S36" s="96"/>
      <c r="T36" s="96"/>
    </row>
    <row r="37" spans="1:20" ht="12.75">
      <c r="A37" s="602"/>
      <c r="B37" s="394"/>
      <c r="C37" s="410"/>
      <c r="D37" s="452"/>
      <c r="E37" s="453"/>
      <c r="F37" s="566"/>
      <c r="G37" s="446"/>
      <c r="H37" s="447"/>
      <c r="I37" s="448"/>
      <c r="J37" s="603"/>
      <c r="K37" s="393"/>
      <c r="L37" s="445"/>
      <c r="M37" s="603"/>
      <c r="N37" s="393"/>
      <c r="O37" s="520"/>
      <c r="P37" s="96"/>
      <c r="Q37" s="116"/>
      <c r="R37" s="116"/>
      <c r="S37" s="96"/>
      <c r="T37" s="96"/>
    </row>
    <row r="38" spans="1:20" ht="12.75">
      <c r="A38" s="597"/>
      <c r="B38" s="112"/>
      <c r="C38" s="598"/>
      <c r="D38" s="600"/>
      <c r="E38" s="601"/>
      <c r="F38" s="599"/>
      <c r="G38" s="317"/>
      <c r="H38" s="307"/>
      <c r="I38" s="318"/>
      <c r="J38" s="154"/>
      <c r="K38" s="345"/>
      <c r="L38" s="322"/>
      <c r="M38" s="154"/>
      <c r="N38" s="345"/>
      <c r="O38" s="322"/>
      <c r="P38" s="96"/>
      <c r="Q38" s="116"/>
      <c r="R38" s="116"/>
      <c r="S38" s="96"/>
      <c r="T38" s="96"/>
    </row>
    <row r="39" spans="1:20" ht="12.75">
      <c r="A39" s="419"/>
      <c r="B39" s="624"/>
      <c r="C39" s="410"/>
      <c r="D39" s="452"/>
      <c r="E39" s="637"/>
      <c r="F39" s="566"/>
      <c r="G39" s="446"/>
      <c r="H39" s="447"/>
      <c r="I39" s="448"/>
      <c r="J39" s="393"/>
      <c r="K39" s="449"/>
      <c r="L39" s="520"/>
      <c r="M39" s="393"/>
      <c r="N39" s="449"/>
      <c r="O39" s="520"/>
      <c r="P39" s="96"/>
      <c r="Q39" s="116"/>
      <c r="R39" s="116"/>
      <c r="S39" s="96"/>
      <c r="T39" s="96"/>
    </row>
    <row r="40" spans="1:20" ht="12.75">
      <c r="A40" s="209"/>
      <c r="B40" s="112"/>
      <c r="C40" s="113"/>
      <c r="D40" s="168"/>
      <c r="E40" s="213"/>
      <c r="F40" s="166"/>
      <c r="G40" s="317"/>
      <c r="H40" s="307"/>
      <c r="I40" s="318"/>
      <c r="J40" s="154"/>
      <c r="K40" s="345"/>
      <c r="L40" s="322"/>
      <c r="M40" s="154"/>
      <c r="N40" s="345"/>
      <c r="O40" s="322"/>
      <c r="P40" s="96"/>
      <c r="Q40" s="116"/>
      <c r="R40" s="116"/>
      <c r="S40" s="96"/>
      <c r="T40" s="96"/>
    </row>
    <row r="41" spans="1:20" ht="12.75">
      <c r="A41" s="419"/>
      <c r="B41" s="624"/>
      <c r="C41" s="410"/>
      <c r="D41" s="416"/>
      <c r="E41" s="414"/>
      <c r="F41" s="395"/>
      <c r="G41" s="446"/>
      <c r="H41" s="447"/>
      <c r="I41" s="448"/>
      <c r="J41" s="393"/>
      <c r="K41" s="449"/>
      <c r="L41" s="520"/>
      <c r="M41" s="393"/>
      <c r="N41" s="449"/>
      <c r="O41" s="520"/>
      <c r="P41" s="96"/>
      <c r="Q41" s="116"/>
      <c r="R41" s="116"/>
      <c r="S41" s="96"/>
      <c r="T41" s="96"/>
    </row>
    <row r="42" spans="1:20" ht="12.75">
      <c r="A42" s="419"/>
      <c r="B42" s="624"/>
      <c r="C42" s="636"/>
      <c r="D42" s="416"/>
      <c r="E42" s="398"/>
      <c r="F42" s="395"/>
      <c r="G42" s="446"/>
      <c r="H42" s="447"/>
      <c r="I42" s="448"/>
      <c r="J42" s="393"/>
      <c r="K42" s="449"/>
      <c r="L42" s="520"/>
      <c r="M42" s="393"/>
      <c r="N42" s="449"/>
      <c r="O42" s="520"/>
      <c r="P42" s="96"/>
      <c r="Q42" s="116"/>
      <c r="R42" s="116"/>
      <c r="S42" s="96"/>
      <c r="T42" s="96"/>
    </row>
    <row r="43" spans="1:20" ht="12.75">
      <c r="A43" s="419"/>
      <c r="B43" s="624"/>
      <c r="C43" s="138"/>
      <c r="D43" s="168"/>
      <c r="E43" s="145"/>
      <c r="F43" s="251"/>
      <c r="G43" s="317"/>
      <c r="H43" s="307"/>
      <c r="I43" s="318"/>
      <c r="J43" s="154"/>
      <c r="K43" s="345"/>
      <c r="L43" s="322"/>
      <c r="M43" s="154"/>
      <c r="N43" s="345"/>
      <c r="O43" s="322"/>
      <c r="P43" s="96"/>
      <c r="Q43" s="116"/>
      <c r="R43" s="116"/>
      <c r="S43" s="96"/>
      <c r="T43" s="96"/>
    </row>
    <row r="44" spans="1:20" ht="12.75">
      <c r="A44" s="209"/>
      <c r="B44" s="112"/>
      <c r="C44" s="138"/>
      <c r="D44" s="168"/>
      <c r="E44" s="145"/>
      <c r="F44" s="166"/>
      <c r="G44" s="317"/>
      <c r="H44" s="307"/>
      <c r="I44" s="318"/>
      <c r="J44" s="150"/>
      <c r="K44" s="345"/>
      <c r="L44" s="322"/>
      <c r="M44" s="150"/>
      <c r="N44" s="345"/>
      <c r="O44" s="347"/>
      <c r="P44" s="96"/>
      <c r="Q44" s="116"/>
      <c r="R44" s="116"/>
      <c r="S44" s="96"/>
      <c r="T44" s="96"/>
    </row>
    <row r="45" spans="1:20" ht="12.75">
      <c r="A45" s="209"/>
      <c r="B45" s="112"/>
      <c r="C45" s="138"/>
      <c r="D45" s="168"/>
      <c r="E45" s="145"/>
      <c r="F45" s="166"/>
      <c r="G45" s="317"/>
      <c r="H45" s="307"/>
      <c r="I45" s="318"/>
      <c r="J45" s="150"/>
      <c r="K45" s="345"/>
      <c r="L45" s="322"/>
      <c r="M45" s="150"/>
      <c r="N45" s="345"/>
      <c r="O45" s="347"/>
      <c r="P45" s="96"/>
      <c r="Q45" s="116"/>
      <c r="R45" s="116"/>
      <c r="S45" s="96"/>
      <c r="T45" s="96"/>
    </row>
    <row r="46" spans="1:20" ht="12.75">
      <c r="A46" s="209"/>
      <c r="B46" s="112"/>
      <c r="C46" s="248"/>
      <c r="D46" s="168"/>
      <c r="E46" s="145"/>
      <c r="F46" s="166"/>
      <c r="G46" s="317"/>
      <c r="H46" s="307"/>
      <c r="I46" s="318"/>
      <c r="J46" s="150"/>
      <c r="K46" s="345"/>
      <c r="L46" s="322"/>
      <c r="M46" s="150"/>
      <c r="N46" s="345"/>
      <c r="O46" s="347"/>
      <c r="P46" s="96"/>
      <c r="Q46" s="116"/>
      <c r="R46" s="116"/>
      <c r="S46" s="96"/>
      <c r="T46" s="96"/>
    </row>
    <row r="47" spans="1:20" ht="12.75">
      <c r="A47" s="209"/>
      <c r="B47" s="112"/>
      <c r="C47" s="248"/>
      <c r="D47" s="168"/>
      <c r="E47" s="145"/>
      <c r="F47" s="166"/>
      <c r="G47" s="317"/>
      <c r="H47" s="307"/>
      <c r="I47" s="318"/>
      <c r="J47" s="150"/>
      <c r="K47" s="345"/>
      <c r="L47" s="322"/>
      <c r="M47" s="150"/>
      <c r="N47" s="345"/>
      <c r="O47" s="347"/>
      <c r="P47" s="96"/>
      <c r="Q47" s="116"/>
      <c r="R47" s="116"/>
      <c r="S47" s="96"/>
      <c r="T47" s="96"/>
    </row>
    <row r="48" spans="1:20" ht="12.75">
      <c r="A48" s="209"/>
      <c r="B48" s="112"/>
      <c r="C48" s="248"/>
      <c r="D48" s="168"/>
      <c r="E48" s="145"/>
      <c r="F48" s="166"/>
      <c r="G48" s="317"/>
      <c r="H48" s="307"/>
      <c r="I48" s="318"/>
      <c r="J48" s="150"/>
      <c r="K48" s="345"/>
      <c r="L48" s="322"/>
      <c r="M48" s="150"/>
      <c r="N48" s="345"/>
      <c r="O48" s="347"/>
      <c r="P48" s="96"/>
      <c r="Q48" s="116"/>
      <c r="R48" s="116"/>
      <c r="S48" s="96"/>
      <c r="T48" s="96"/>
    </row>
    <row r="49" spans="1:20" ht="12.75">
      <c r="A49" s="419"/>
      <c r="B49" s="394"/>
      <c r="C49" s="410"/>
      <c r="D49" s="416"/>
      <c r="E49" s="398"/>
      <c r="F49" s="395"/>
      <c r="G49" s="446"/>
      <c r="H49" s="447"/>
      <c r="I49" s="448"/>
      <c r="J49" s="519"/>
      <c r="K49" s="449"/>
      <c r="L49" s="520"/>
      <c r="M49" s="519"/>
      <c r="N49" s="449"/>
      <c r="O49" s="445"/>
      <c r="P49" s="96"/>
      <c r="Q49" s="116"/>
      <c r="R49" s="116"/>
      <c r="S49" s="96"/>
      <c r="T49" s="96"/>
    </row>
    <row r="50" spans="1:20" ht="12.75">
      <c r="A50" s="209"/>
      <c r="B50" s="112"/>
      <c r="C50" s="113"/>
      <c r="D50" s="168"/>
      <c r="E50" s="145"/>
      <c r="F50" s="251"/>
      <c r="G50" s="317"/>
      <c r="H50" s="307"/>
      <c r="I50" s="318"/>
      <c r="J50" s="150"/>
      <c r="K50" s="345"/>
      <c r="L50" s="322"/>
      <c r="M50" s="150"/>
      <c r="N50" s="345"/>
      <c r="O50" s="347"/>
      <c r="P50" s="96"/>
      <c r="Q50" s="116"/>
      <c r="R50" s="116"/>
      <c r="S50" s="96"/>
      <c r="T50" s="96"/>
    </row>
    <row r="51" spans="1:20" ht="12.75">
      <c r="A51" s="209"/>
      <c r="B51" s="112"/>
      <c r="C51" s="138"/>
      <c r="D51" s="168"/>
      <c r="E51" s="145"/>
      <c r="F51" s="251"/>
      <c r="G51" s="317"/>
      <c r="H51" s="307"/>
      <c r="I51" s="318"/>
      <c r="J51" s="150"/>
      <c r="K51" s="345"/>
      <c r="L51" s="322"/>
      <c r="M51" s="150"/>
      <c r="N51" s="345"/>
      <c r="O51" s="347"/>
      <c r="P51" s="96"/>
      <c r="Q51" s="116"/>
      <c r="R51" s="116"/>
      <c r="S51" s="96"/>
      <c r="T51" s="96"/>
    </row>
    <row r="52" spans="1:20" ht="12.75">
      <c r="A52" s="419"/>
      <c r="B52" s="394"/>
      <c r="C52" s="410"/>
      <c r="D52" s="416"/>
      <c r="E52" s="398"/>
      <c r="F52" s="518"/>
      <c r="G52" s="446"/>
      <c r="H52" s="447"/>
      <c r="I52" s="448"/>
      <c r="J52" s="519"/>
      <c r="K52" s="449"/>
      <c r="L52" s="520"/>
      <c r="M52" s="519"/>
      <c r="N52" s="449"/>
      <c r="O52" s="445"/>
      <c r="P52" s="96"/>
      <c r="Q52" s="116"/>
      <c r="R52" s="116"/>
      <c r="S52" s="96"/>
      <c r="T52" s="96"/>
    </row>
    <row r="53" spans="1:20" ht="12.75">
      <c r="A53" s="419"/>
      <c r="B53" s="394"/>
      <c r="C53" s="420"/>
      <c r="D53" s="416"/>
      <c r="E53" s="398"/>
      <c r="F53" s="518"/>
      <c r="G53" s="446"/>
      <c r="H53" s="447"/>
      <c r="I53" s="448"/>
      <c r="J53" s="525"/>
      <c r="K53" s="449"/>
      <c r="L53" s="520"/>
      <c r="M53" s="519"/>
      <c r="N53" s="526"/>
      <c r="O53" s="527"/>
      <c r="P53" s="96"/>
      <c r="Q53" s="116"/>
      <c r="R53" s="116"/>
      <c r="S53" s="96"/>
      <c r="T53" s="96"/>
    </row>
    <row r="54" spans="1:20" ht="12.75">
      <c r="A54" s="209"/>
      <c r="B54" s="112"/>
      <c r="C54" s="138"/>
      <c r="D54" s="168"/>
      <c r="E54" s="145"/>
      <c r="F54" s="251"/>
      <c r="G54" s="317"/>
      <c r="H54" s="307"/>
      <c r="I54" s="318"/>
      <c r="J54" s="231"/>
      <c r="K54" s="345"/>
      <c r="L54" s="322"/>
      <c r="M54" s="150"/>
      <c r="N54" s="361"/>
      <c r="O54" s="363"/>
      <c r="P54" s="96"/>
      <c r="Q54" s="116"/>
      <c r="R54" s="116"/>
      <c r="S54" s="96"/>
      <c r="T54" s="96"/>
    </row>
    <row r="55" spans="1:20" ht="12.75">
      <c r="A55" s="419"/>
      <c r="B55" s="394"/>
      <c r="C55" s="420"/>
      <c r="D55" s="416"/>
      <c r="E55" s="398"/>
      <c r="F55" s="518"/>
      <c r="G55" s="446"/>
      <c r="H55" s="447"/>
      <c r="I55" s="448"/>
      <c r="J55" s="525"/>
      <c r="K55" s="449"/>
      <c r="L55" s="520"/>
      <c r="M55" s="519"/>
      <c r="N55" s="526"/>
      <c r="O55" s="527"/>
      <c r="P55" s="96"/>
      <c r="Q55" s="116"/>
      <c r="R55" s="116"/>
      <c r="S55" s="96"/>
      <c r="T55" s="96"/>
    </row>
    <row r="56" spans="1:20" ht="12.75">
      <c r="A56" s="209"/>
      <c r="B56" s="112"/>
      <c r="C56" s="138"/>
      <c r="D56" s="168"/>
      <c r="E56" s="112"/>
      <c r="F56" s="251"/>
      <c r="G56" s="317"/>
      <c r="H56" s="307"/>
      <c r="I56" s="318"/>
      <c r="J56" s="231"/>
      <c r="K56" s="345"/>
      <c r="L56" s="322"/>
      <c r="M56" s="150"/>
      <c r="N56" s="361"/>
      <c r="O56" s="363"/>
      <c r="P56" s="96"/>
      <c r="Q56" s="116"/>
      <c r="R56" s="116"/>
      <c r="S56" s="96"/>
      <c r="T56" s="96"/>
    </row>
    <row r="57" spans="1:20" ht="12.75">
      <c r="A57" s="209"/>
      <c r="B57" s="112"/>
      <c r="C57" s="138"/>
      <c r="D57" s="168"/>
      <c r="E57" s="112"/>
      <c r="F57" s="251"/>
      <c r="G57" s="317"/>
      <c r="H57" s="307"/>
      <c r="I57" s="318"/>
      <c r="J57" s="231"/>
      <c r="K57" s="345"/>
      <c r="L57" s="322"/>
      <c r="M57" s="150"/>
      <c r="N57" s="361"/>
      <c r="O57" s="363"/>
      <c r="P57" s="96"/>
      <c r="Q57" s="116"/>
      <c r="R57" s="116"/>
      <c r="S57" s="96"/>
      <c r="T57" s="96"/>
    </row>
    <row r="58" spans="1:20" ht="12.75">
      <c r="A58" s="209"/>
      <c r="B58" s="112"/>
      <c r="C58" s="138"/>
      <c r="D58" s="168"/>
      <c r="E58" s="112"/>
      <c r="F58" s="251"/>
      <c r="G58" s="317"/>
      <c r="H58" s="307"/>
      <c r="I58" s="318"/>
      <c r="J58" s="231"/>
      <c r="K58" s="345"/>
      <c r="L58" s="322"/>
      <c r="M58" s="150"/>
      <c r="N58" s="361"/>
      <c r="O58" s="363"/>
      <c r="P58" s="96"/>
      <c r="Q58" s="116"/>
      <c r="R58" s="116"/>
      <c r="S58" s="96"/>
      <c r="T58" s="96"/>
    </row>
    <row r="59" spans="1:20" ht="12.75">
      <c r="A59" s="209"/>
      <c r="B59" s="112"/>
      <c r="C59" s="138"/>
      <c r="D59" s="168"/>
      <c r="E59" s="112"/>
      <c r="F59" s="251"/>
      <c r="G59" s="317"/>
      <c r="H59" s="307"/>
      <c r="I59" s="318"/>
      <c r="J59" s="231"/>
      <c r="K59" s="345"/>
      <c r="L59" s="322"/>
      <c r="M59" s="150"/>
      <c r="N59" s="361"/>
      <c r="O59" s="363"/>
      <c r="P59" s="96"/>
      <c r="Q59" s="116"/>
      <c r="R59" s="116"/>
      <c r="S59" s="96"/>
      <c r="T59" s="96"/>
    </row>
    <row r="60" spans="1:20" ht="12.75">
      <c r="A60" s="209"/>
      <c r="B60" s="112"/>
      <c r="C60" s="138"/>
      <c r="D60" s="168"/>
      <c r="E60" s="112"/>
      <c r="F60" s="251"/>
      <c r="G60" s="317"/>
      <c r="H60" s="307"/>
      <c r="I60" s="318"/>
      <c r="J60" s="231"/>
      <c r="K60" s="345"/>
      <c r="L60" s="322"/>
      <c r="M60" s="150"/>
      <c r="N60" s="361"/>
      <c r="O60" s="363"/>
      <c r="P60" s="96"/>
      <c r="Q60" s="116"/>
      <c r="R60" s="116"/>
      <c r="S60" s="96"/>
      <c r="T60" s="96"/>
    </row>
    <row r="61" spans="1:20" ht="12.75">
      <c r="A61" s="209"/>
      <c r="B61" s="112"/>
      <c r="C61" s="138"/>
      <c r="D61" s="168"/>
      <c r="E61" s="112"/>
      <c r="F61" s="251"/>
      <c r="G61" s="317"/>
      <c r="H61" s="307"/>
      <c r="I61" s="318"/>
      <c r="J61" s="231"/>
      <c r="K61" s="345"/>
      <c r="L61" s="322"/>
      <c r="M61" s="150"/>
      <c r="N61" s="361"/>
      <c r="O61" s="363"/>
      <c r="P61" s="96"/>
      <c r="Q61" s="116"/>
      <c r="R61" s="116"/>
      <c r="S61" s="96"/>
      <c r="T61" s="96"/>
    </row>
    <row r="62" spans="1:20" ht="12.75">
      <c r="A62" s="209"/>
      <c r="B62" s="112"/>
      <c r="C62" s="138"/>
      <c r="D62" s="168"/>
      <c r="E62" s="112"/>
      <c r="F62" s="251"/>
      <c r="G62" s="317"/>
      <c r="H62" s="307"/>
      <c r="I62" s="318"/>
      <c r="J62" s="231"/>
      <c r="K62" s="345"/>
      <c r="L62" s="322"/>
      <c r="M62" s="150"/>
      <c r="N62" s="361"/>
      <c r="O62" s="363"/>
      <c r="P62" s="96"/>
      <c r="Q62" s="116"/>
      <c r="R62" s="116"/>
      <c r="S62" s="96"/>
      <c r="T62" s="96"/>
    </row>
    <row r="63" spans="1:20" ht="12.75">
      <c r="A63" s="209"/>
      <c r="B63" s="112"/>
      <c r="C63" s="138"/>
      <c r="D63" s="168"/>
      <c r="E63" s="112"/>
      <c r="F63" s="251"/>
      <c r="G63" s="317"/>
      <c r="H63" s="307"/>
      <c r="I63" s="318"/>
      <c r="J63" s="231"/>
      <c r="K63" s="345"/>
      <c r="L63" s="322"/>
      <c r="M63" s="150"/>
      <c r="N63" s="361"/>
      <c r="O63" s="363"/>
      <c r="P63" s="96"/>
      <c r="Q63" s="116"/>
      <c r="R63" s="116"/>
      <c r="S63" s="96"/>
      <c r="T63" s="96"/>
    </row>
    <row r="64" spans="1:20" ht="12.75">
      <c r="A64" s="209"/>
      <c r="B64" s="112"/>
      <c r="C64" s="138"/>
      <c r="D64" s="168"/>
      <c r="E64" s="112"/>
      <c r="F64" s="251"/>
      <c r="G64" s="317"/>
      <c r="H64" s="307"/>
      <c r="I64" s="318"/>
      <c r="J64" s="231"/>
      <c r="K64" s="345"/>
      <c r="L64" s="322"/>
      <c r="M64" s="150"/>
      <c r="N64" s="361"/>
      <c r="O64" s="363"/>
      <c r="P64" s="96"/>
      <c r="Q64" s="116"/>
      <c r="R64" s="116"/>
      <c r="S64" s="96"/>
      <c r="T64" s="96"/>
    </row>
    <row r="65" spans="1:20" ht="12.75">
      <c r="A65" s="209"/>
      <c r="B65" s="112"/>
      <c r="C65" s="138"/>
      <c r="D65" s="168"/>
      <c r="E65" s="112"/>
      <c r="F65" s="251"/>
      <c r="G65" s="317"/>
      <c r="H65" s="307"/>
      <c r="I65" s="318"/>
      <c r="J65" s="231"/>
      <c r="K65" s="345"/>
      <c r="L65" s="322"/>
      <c r="M65" s="150"/>
      <c r="N65" s="361"/>
      <c r="O65" s="363"/>
      <c r="P65" s="96"/>
      <c r="Q65" s="116"/>
      <c r="R65" s="116"/>
      <c r="S65" s="96"/>
      <c r="T65" s="96"/>
    </row>
    <row r="66" spans="1:20" ht="12.75">
      <c r="A66" s="209"/>
      <c r="B66" s="112"/>
      <c r="C66" s="138"/>
      <c r="D66" s="168"/>
      <c r="E66" s="112"/>
      <c r="F66" s="251"/>
      <c r="G66" s="317"/>
      <c r="H66" s="307"/>
      <c r="I66" s="318"/>
      <c r="J66" s="231"/>
      <c r="K66" s="345"/>
      <c r="L66" s="322"/>
      <c r="M66" s="150"/>
      <c r="N66" s="361"/>
      <c r="O66" s="363"/>
      <c r="P66" s="96"/>
      <c r="Q66" s="116"/>
      <c r="R66" s="116"/>
      <c r="S66" s="96"/>
      <c r="T66" s="96"/>
    </row>
    <row r="67" spans="1:20" ht="12.75">
      <c r="A67" s="209"/>
      <c r="B67" s="112"/>
      <c r="C67" s="138"/>
      <c r="D67" s="168"/>
      <c r="E67" s="112"/>
      <c r="F67" s="251"/>
      <c r="G67" s="317"/>
      <c r="H67" s="307"/>
      <c r="I67" s="318"/>
      <c r="J67" s="231"/>
      <c r="K67" s="345"/>
      <c r="L67" s="322"/>
      <c r="M67" s="150"/>
      <c r="N67" s="361"/>
      <c r="O67" s="363"/>
      <c r="P67" s="96"/>
      <c r="Q67" s="116"/>
      <c r="R67" s="116"/>
      <c r="S67" s="96"/>
      <c r="T67" s="96"/>
    </row>
    <row r="68" spans="1:20" ht="12.75">
      <c r="A68" s="209"/>
      <c r="B68" s="112"/>
      <c r="C68" s="138"/>
      <c r="D68" s="168"/>
      <c r="E68" s="112"/>
      <c r="F68" s="251"/>
      <c r="G68" s="317"/>
      <c r="H68" s="307"/>
      <c r="I68" s="318"/>
      <c r="J68" s="231"/>
      <c r="K68" s="345"/>
      <c r="L68" s="322"/>
      <c r="M68" s="150"/>
      <c r="N68" s="361"/>
      <c r="O68" s="363"/>
      <c r="P68" s="96"/>
      <c r="Q68" s="116"/>
      <c r="R68" s="116"/>
      <c r="S68" s="96"/>
      <c r="T68" s="96"/>
    </row>
    <row r="69" spans="1:20" ht="12.75">
      <c r="A69" s="209"/>
      <c r="B69" s="112"/>
      <c r="C69" s="138"/>
      <c r="D69" s="168"/>
      <c r="E69" s="112"/>
      <c r="F69" s="251"/>
      <c r="G69" s="317"/>
      <c r="H69" s="307"/>
      <c r="I69" s="318"/>
      <c r="J69" s="231"/>
      <c r="K69" s="345"/>
      <c r="L69" s="322"/>
      <c r="M69" s="150"/>
      <c r="N69" s="361"/>
      <c r="O69" s="363"/>
      <c r="P69" s="96"/>
      <c r="Q69" s="116"/>
      <c r="R69" s="116"/>
      <c r="S69" s="96"/>
      <c r="T69" s="96"/>
    </row>
    <row r="70" spans="1:20" ht="12.75">
      <c r="A70" s="209"/>
      <c r="B70" s="112"/>
      <c r="C70" s="112"/>
      <c r="D70" s="168"/>
      <c r="E70" s="112"/>
      <c r="F70" s="166"/>
      <c r="G70" s="317"/>
      <c r="H70" s="307"/>
      <c r="I70" s="318"/>
      <c r="J70" s="231"/>
      <c r="K70" s="299"/>
      <c r="L70" s="322"/>
      <c r="M70" s="150"/>
      <c r="N70" s="362"/>
      <c r="O70" s="363"/>
      <c r="P70" s="96"/>
      <c r="Q70" s="116"/>
      <c r="R70" s="116"/>
      <c r="S70" s="96"/>
      <c r="T70" s="96"/>
    </row>
    <row r="71" spans="1:20" ht="12.75">
      <c r="A71" s="168"/>
      <c r="B71" s="112"/>
      <c r="C71" s="112"/>
      <c r="D71" s="168"/>
      <c r="E71" s="112"/>
      <c r="F71" s="166"/>
      <c r="G71" s="317"/>
      <c r="H71" s="307"/>
      <c r="I71" s="166"/>
      <c r="J71" s="112"/>
      <c r="K71" s="299"/>
      <c r="L71" s="322"/>
      <c r="M71" s="154"/>
      <c r="N71" s="299"/>
      <c r="O71" s="363"/>
      <c r="P71" s="96"/>
      <c r="Q71" s="116"/>
      <c r="R71" s="116"/>
      <c r="S71" s="96"/>
      <c r="T71" s="96"/>
    </row>
    <row r="72" spans="1:20" ht="3.75" customHeight="1">
      <c r="A72" s="190"/>
      <c r="B72" s="23"/>
      <c r="C72" s="23"/>
      <c r="D72" s="190"/>
      <c r="E72" s="23"/>
      <c r="F72" s="191"/>
      <c r="G72" s="314"/>
      <c r="H72" s="305"/>
      <c r="I72" s="191"/>
      <c r="J72" s="77"/>
      <c r="K72" s="300"/>
      <c r="L72" s="193"/>
      <c r="M72" s="77"/>
      <c r="N72" s="300"/>
      <c r="O72" s="193"/>
      <c r="P72" s="96"/>
      <c r="Q72" s="116"/>
      <c r="R72" s="116"/>
      <c r="S72" s="96"/>
      <c r="T72" s="96"/>
    </row>
    <row r="73" spans="1:20" ht="12.75">
      <c r="A73" s="177"/>
      <c r="B73" s="8"/>
      <c r="C73" s="8"/>
      <c r="D73" s="338" t="s">
        <v>12</v>
      </c>
      <c r="E73" s="309" t="s">
        <v>12</v>
      </c>
      <c r="F73" s="294"/>
      <c r="G73" s="309" t="s">
        <v>12</v>
      </c>
      <c r="H73" s="342" t="s">
        <v>12</v>
      </c>
      <c r="I73" s="319"/>
      <c r="J73" s="309" t="s">
        <v>12</v>
      </c>
      <c r="K73" s="342" t="s">
        <v>12</v>
      </c>
      <c r="L73" s="319"/>
      <c r="M73" s="309" t="s">
        <v>12</v>
      </c>
      <c r="N73" s="342" t="s">
        <v>12</v>
      </c>
      <c r="O73" s="319"/>
      <c r="P73" s="96"/>
      <c r="Q73" s="116"/>
      <c r="R73" s="116"/>
      <c r="S73" s="96"/>
      <c r="T73" s="96"/>
    </row>
    <row r="74" spans="1:20" ht="12.75">
      <c r="A74" s="177"/>
      <c r="B74" s="8"/>
      <c r="C74" s="8"/>
      <c r="D74" s="339" t="s">
        <v>11</v>
      </c>
      <c r="E74" s="310" t="s">
        <v>20</v>
      </c>
      <c r="F74" s="341"/>
      <c r="G74" s="310" t="s">
        <v>11</v>
      </c>
      <c r="H74" s="343" t="s">
        <v>20</v>
      </c>
      <c r="I74" s="320"/>
      <c r="J74" s="310" t="s">
        <v>11</v>
      </c>
      <c r="K74" s="343" t="s">
        <v>20</v>
      </c>
      <c r="L74" s="320"/>
      <c r="M74" s="310" t="s">
        <v>11</v>
      </c>
      <c r="N74" s="343" t="s">
        <v>20</v>
      </c>
      <c r="O74" s="320"/>
      <c r="P74" s="96"/>
      <c r="Q74" s="116"/>
      <c r="R74" s="116"/>
      <c r="S74" s="96"/>
      <c r="T74" s="96"/>
    </row>
    <row r="75" spans="1:20" ht="16.5" thickBot="1">
      <c r="A75" s="194"/>
      <c r="B75" s="19"/>
      <c r="C75" s="19"/>
      <c r="D75" s="340">
        <f>SUM(D14:D71)</f>
        <v>14133</v>
      </c>
      <c r="E75" s="321">
        <f>SUM(E14:E71)</f>
        <v>752236.06</v>
      </c>
      <c r="F75" s="332"/>
      <c r="G75" s="321">
        <f aca="true" t="shared" si="0" ref="G75:N75">SUM(G10:G71)</f>
        <v>0</v>
      </c>
      <c r="H75" s="321">
        <f t="shared" si="0"/>
        <v>0</v>
      </c>
      <c r="I75" s="332"/>
      <c r="J75" s="321">
        <f t="shared" si="0"/>
        <v>21376</v>
      </c>
      <c r="K75" s="321">
        <f t="shared" si="0"/>
        <v>1254179.91</v>
      </c>
      <c r="L75" s="332"/>
      <c r="M75" s="321">
        <f t="shared" si="0"/>
        <v>0</v>
      </c>
      <c r="N75" s="366">
        <f t="shared" si="0"/>
        <v>0</v>
      </c>
      <c r="O75" s="332"/>
      <c r="P75" s="96"/>
      <c r="Q75" s="116"/>
      <c r="R75" s="116"/>
      <c r="S75" s="96"/>
      <c r="T75" s="96"/>
    </row>
    <row r="76" spans="1:20" ht="6" customHeight="1" thickBot="1">
      <c r="A76" s="195"/>
      <c r="B76" s="51"/>
      <c r="C76" s="51"/>
      <c r="D76" s="52"/>
      <c r="E76" s="52"/>
      <c r="F76" s="52"/>
      <c r="G76" s="311"/>
      <c r="H76" s="311"/>
      <c r="I76" s="51"/>
      <c r="J76" s="51"/>
      <c r="K76" s="301"/>
      <c r="L76" s="196"/>
      <c r="M76" s="51"/>
      <c r="N76" s="301"/>
      <c r="O76" s="196"/>
      <c r="P76" s="96"/>
      <c r="Q76" s="116"/>
      <c r="R76" s="116"/>
      <c r="S76" s="96"/>
      <c r="T76" s="96"/>
    </row>
    <row r="77" spans="1:20" ht="16.5" thickBot="1">
      <c r="A77" s="197" t="s">
        <v>25</v>
      </c>
      <c r="B77" s="55"/>
      <c r="C77" s="55"/>
      <c r="D77" s="56"/>
      <c r="E77" s="56"/>
      <c r="F77" s="56"/>
      <c r="G77" s="101" t="s">
        <v>52</v>
      </c>
      <c r="H77" s="102"/>
      <c r="I77" s="184" t="s">
        <v>53</v>
      </c>
      <c r="J77" s="104"/>
      <c r="K77" s="302"/>
      <c r="L77" s="323"/>
      <c r="M77" s="104"/>
      <c r="N77" s="302"/>
      <c r="O77" s="323"/>
      <c r="P77" s="96"/>
      <c r="Q77" s="96"/>
      <c r="R77" s="96"/>
      <c r="S77" s="96"/>
      <c r="T77" s="96"/>
    </row>
    <row r="78" spans="1:18" ht="16.5" thickTop="1">
      <c r="A78" s="206" t="s">
        <v>54</v>
      </c>
      <c r="B78" s="207"/>
      <c r="C78" s="60"/>
      <c r="D78" s="61"/>
      <c r="E78" s="61"/>
      <c r="F78" s="61"/>
      <c r="G78" s="62"/>
      <c r="H78" s="63">
        <f>COUNTA(D14:D71)</f>
        <v>6</v>
      </c>
      <c r="I78" s="19"/>
      <c r="J78" s="234">
        <f>E75/D75</f>
        <v>53.22550484681243</v>
      </c>
      <c r="K78" s="333"/>
      <c r="L78" s="336"/>
      <c r="M78" s="234"/>
      <c r="N78" s="333"/>
      <c r="O78" s="336"/>
      <c r="Q78" s="31"/>
      <c r="R78" s="31"/>
    </row>
    <row r="79" spans="1:18" ht="15.75">
      <c r="A79" s="198" t="s">
        <v>55</v>
      </c>
      <c r="B79" s="60"/>
      <c r="C79" s="60"/>
      <c r="D79" s="61"/>
      <c r="E79" s="61"/>
      <c r="F79" s="61"/>
      <c r="G79" s="62"/>
      <c r="H79" s="63">
        <f>COUNTA(G10:G71)</f>
        <v>0</v>
      </c>
      <c r="I79" s="19"/>
      <c r="J79" s="234" t="e">
        <f>H75/G75</f>
        <v>#DIV/0!</v>
      </c>
      <c r="K79" s="334"/>
      <c r="L79" s="337"/>
      <c r="M79" s="234"/>
      <c r="N79" s="334"/>
      <c r="O79" s="337"/>
      <c r="Q79" s="31"/>
      <c r="R79" s="31"/>
    </row>
    <row r="80" spans="1:18" ht="15.75">
      <c r="A80" s="206" t="s">
        <v>56</v>
      </c>
      <c r="B80" s="355"/>
      <c r="C80" s="355"/>
      <c r="D80" s="176"/>
      <c r="E80" s="176"/>
      <c r="F80" s="176"/>
      <c r="G80" s="356"/>
      <c r="H80" s="357">
        <f>COUNTA(J10:J71)</f>
        <v>6</v>
      </c>
      <c r="I80" s="112"/>
      <c r="J80" s="358">
        <f>K75/J75</f>
        <v>58.67233860404191</v>
      </c>
      <c r="K80" s="359"/>
      <c r="L80" s="360"/>
      <c r="M80" s="358"/>
      <c r="N80" s="359"/>
      <c r="O80" s="360"/>
      <c r="Q80" s="31"/>
      <c r="R80" s="31"/>
    </row>
    <row r="81" spans="1:15" ht="16.5" thickBot="1">
      <c r="A81" s="200" t="s">
        <v>57</v>
      </c>
      <c r="B81" s="201"/>
      <c r="C81" s="201"/>
      <c r="D81" s="202"/>
      <c r="E81" s="202"/>
      <c r="F81" s="202"/>
      <c r="G81" s="203"/>
      <c r="H81" s="204">
        <f>COUNTA(M11:M72)</f>
        <v>0</v>
      </c>
      <c r="I81" s="175"/>
      <c r="J81" s="335" t="e">
        <f>N75/M75</f>
        <v>#DIV/0!</v>
      </c>
      <c r="K81" s="225"/>
      <c r="L81" s="205"/>
      <c r="M81" s="335"/>
      <c r="N81" s="225"/>
      <c r="O81" s="205"/>
    </row>
  </sheetData>
  <printOptions horizontalCentered="1" verticalCentered="1"/>
  <pageMargins left="0.25" right="0.25" top="0.25" bottom="0.25" header="0.5" footer="0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9" topLeftCell="BM10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10.7109375" style="0" customWidth="1"/>
    <col min="6" max="6" width="8.7109375" style="0" customWidth="1"/>
    <col min="7" max="7" width="20.7109375" style="0" customWidth="1"/>
    <col min="9" max="9" width="9.421875" style="0" customWidth="1"/>
    <col min="13" max="13" width="11.8515625" style="0" customWidth="1"/>
    <col min="16" max="16" width="8.28125" style="0" customWidth="1"/>
    <col min="18" max="18" width="12.140625" style="0" customWidth="1"/>
  </cols>
  <sheetData>
    <row r="1" spans="2:9" ht="30.75">
      <c r="B1" s="1" t="s">
        <v>67</v>
      </c>
      <c r="C1" s="1"/>
      <c r="D1" s="1"/>
      <c r="E1" s="1"/>
      <c r="F1" s="1"/>
      <c r="G1" s="1"/>
      <c r="I1" s="2"/>
    </row>
    <row r="2" spans="2:7" ht="15.75">
      <c r="B2" s="3"/>
      <c r="C2" s="3"/>
      <c r="D2" s="3"/>
      <c r="E2" s="3"/>
      <c r="F2" s="3"/>
      <c r="G2" s="3"/>
    </row>
    <row r="3" spans="1:8" ht="19.5">
      <c r="A3" s="4" t="s">
        <v>58</v>
      </c>
      <c r="B3" s="3"/>
      <c r="C3" s="3"/>
      <c r="D3" s="3"/>
      <c r="E3" s="3"/>
      <c r="F3" s="3"/>
      <c r="G3" s="3"/>
      <c r="H3" s="3"/>
    </row>
    <row r="4" spans="1:8" ht="16.5" thickBot="1">
      <c r="A4" s="3"/>
      <c r="B4" s="3"/>
      <c r="C4" s="3"/>
      <c r="D4" s="3"/>
      <c r="E4" s="3"/>
      <c r="F4" s="3"/>
      <c r="G4" s="3"/>
      <c r="H4" s="3"/>
    </row>
    <row r="5" spans="1:15" ht="15.75">
      <c r="A5" s="6"/>
      <c r="B5" s="7"/>
      <c r="C5" s="131"/>
      <c r="D5" s="131"/>
      <c r="E5" s="131"/>
      <c r="F5" s="131"/>
      <c r="G5" s="131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43.5">
      <c r="A6" s="14" t="s">
        <v>4</v>
      </c>
      <c r="B6" s="15" t="s">
        <v>5</v>
      </c>
      <c r="C6" s="260" t="s">
        <v>6</v>
      </c>
      <c r="D6" s="15" t="s">
        <v>7</v>
      </c>
      <c r="E6" s="15" t="s">
        <v>8</v>
      </c>
      <c r="F6" s="15" t="s">
        <v>9</v>
      </c>
      <c r="G6" s="132" t="s">
        <v>10</v>
      </c>
      <c r="H6" s="88" t="s">
        <v>11</v>
      </c>
      <c r="I6" s="89" t="s">
        <v>12</v>
      </c>
      <c r="J6" s="89" t="s">
        <v>12</v>
      </c>
      <c r="K6" s="89" t="s">
        <v>13</v>
      </c>
      <c r="L6" s="88" t="s">
        <v>11</v>
      </c>
      <c r="M6" s="89" t="s">
        <v>12</v>
      </c>
      <c r="N6" s="89" t="s">
        <v>12</v>
      </c>
      <c r="O6" s="94" t="s">
        <v>13</v>
      </c>
    </row>
    <row r="7" spans="1:15" ht="15.75">
      <c r="A7" s="14" t="s">
        <v>14</v>
      </c>
      <c r="B7" s="15" t="s">
        <v>15</v>
      </c>
      <c r="C7" s="15"/>
      <c r="D7" s="15" t="s">
        <v>16</v>
      </c>
      <c r="E7" s="15" t="s">
        <v>16</v>
      </c>
      <c r="F7" s="15" t="s">
        <v>17</v>
      </c>
      <c r="G7" s="132" t="s">
        <v>38</v>
      </c>
      <c r="H7" s="88" t="s">
        <v>19</v>
      </c>
      <c r="I7" s="89" t="s">
        <v>20</v>
      </c>
      <c r="J7" s="89" t="s">
        <v>19</v>
      </c>
      <c r="K7" s="89" t="s">
        <v>19</v>
      </c>
      <c r="L7" s="88" t="s">
        <v>19</v>
      </c>
      <c r="M7" s="89" t="s">
        <v>20</v>
      </c>
      <c r="N7" s="89" t="s">
        <v>19</v>
      </c>
      <c r="O7" s="94" t="s">
        <v>19</v>
      </c>
    </row>
    <row r="8" spans="1:18" ht="15.75">
      <c r="A8" s="18"/>
      <c r="B8" s="19"/>
      <c r="C8" s="133"/>
      <c r="D8" s="133"/>
      <c r="E8" s="133"/>
      <c r="F8" s="133"/>
      <c r="G8" s="133"/>
      <c r="H8" s="92"/>
      <c r="I8" s="90" t="s">
        <v>21</v>
      </c>
      <c r="J8" s="90" t="s">
        <v>20</v>
      </c>
      <c r="K8" s="90" t="s">
        <v>20</v>
      </c>
      <c r="L8" s="92"/>
      <c r="M8" s="90" t="s">
        <v>21</v>
      </c>
      <c r="N8" s="90" t="s">
        <v>20</v>
      </c>
      <c r="O8" s="95" t="s">
        <v>20</v>
      </c>
      <c r="Q8" s="21" t="s">
        <v>22</v>
      </c>
      <c r="R8" s="21" t="s">
        <v>23</v>
      </c>
    </row>
    <row r="9" spans="1:15" ht="3.75" customHeight="1">
      <c r="A9" s="22"/>
      <c r="B9" s="23"/>
      <c r="C9" s="134"/>
      <c r="D9" s="134"/>
      <c r="E9" s="134"/>
      <c r="F9" s="134"/>
      <c r="G9" s="134"/>
      <c r="H9" s="22"/>
      <c r="I9" s="23"/>
      <c r="J9" s="23"/>
      <c r="K9" s="23"/>
      <c r="L9" s="22"/>
      <c r="M9" s="23"/>
      <c r="N9" s="23"/>
      <c r="O9" s="24"/>
    </row>
    <row r="10" spans="1:18" ht="13.5" thickBot="1">
      <c r="A10" s="697">
        <v>39126</v>
      </c>
      <c r="B10" s="698" t="s">
        <v>158</v>
      </c>
      <c r="C10" s="699"/>
      <c r="D10" s="700" t="s">
        <v>71</v>
      </c>
      <c r="E10" s="701" t="s">
        <v>75</v>
      </c>
      <c r="F10" s="700">
        <v>4</v>
      </c>
      <c r="G10" s="702" t="s">
        <v>159</v>
      </c>
      <c r="H10" s="703">
        <v>32000</v>
      </c>
      <c r="I10" s="704">
        <v>4959855.73</v>
      </c>
      <c r="J10" s="698">
        <v>154.99</v>
      </c>
      <c r="K10" s="705">
        <v>122.43</v>
      </c>
      <c r="L10" s="706"/>
      <c r="M10" s="707"/>
      <c r="N10" s="698"/>
      <c r="O10" s="708"/>
      <c r="Q10" s="31">
        <f>K10*H10</f>
        <v>3917760</v>
      </c>
      <c r="R10" s="31">
        <f>O10*L10</f>
        <v>0</v>
      </c>
    </row>
    <row r="11" spans="1:18" ht="12.75">
      <c r="A11" s="111"/>
      <c r="B11" s="112"/>
      <c r="C11" s="148"/>
      <c r="D11" s="146"/>
      <c r="E11" s="148"/>
      <c r="F11" s="146"/>
      <c r="G11" s="146"/>
      <c r="H11" s="155"/>
      <c r="I11" s="154"/>
      <c r="J11" s="112"/>
      <c r="K11" s="112"/>
      <c r="L11" s="114"/>
      <c r="M11" s="154"/>
      <c r="N11" s="115"/>
      <c r="O11" s="124"/>
      <c r="Q11" s="31">
        <f aca="true" t="shared" si="0" ref="Q11:Q26">K11*H11</f>
        <v>0</v>
      </c>
      <c r="R11" s="31">
        <f aca="true" t="shared" si="1" ref="R11:R26">O11*L11</f>
        <v>0</v>
      </c>
    </row>
    <row r="12" spans="1:18" ht="12.75">
      <c r="A12" s="111"/>
      <c r="B12" s="112"/>
      <c r="C12" s="148"/>
      <c r="D12" s="146"/>
      <c r="E12" s="148"/>
      <c r="F12" s="146"/>
      <c r="G12" s="146"/>
      <c r="H12" s="155"/>
      <c r="I12" s="154"/>
      <c r="J12" s="112"/>
      <c r="K12" s="112"/>
      <c r="L12" s="114"/>
      <c r="M12" s="154"/>
      <c r="N12" s="112"/>
      <c r="O12" s="124"/>
      <c r="Q12" s="31">
        <f t="shared" si="0"/>
        <v>0</v>
      </c>
      <c r="R12" s="31">
        <f t="shared" si="1"/>
        <v>0</v>
      </c>
    </row>
    <row r="13" spans="1:18" ht="12.75">
      <c r="A13" s="111"/>
      <c r="B13" s="112"/>
      <c r="C13" s="216"/>
      <c r="D13" s="113"/>
      <c r="E13" s="130"/>
      <c r="F13" s="113"/>
      <c r="G13" s="113"/>
      <c r="H13" s="155"/>
      <c r="I13" s="154"/>
      <c r="J13" s="212"/>
      <c r="K13" s="212"/>
      <c r="L13" s="155"/>
      <c r="M13" s="154"/>
      <c r="N13" s="213"/>
      <c r="O13" s="214"/>
      <c r="Q13" s="31">
        <f t="shared" si="0"/>
        <v>0</v>
      </c>
      <c r="R13" s="31">
        <f t="shared" si="1"/>
        <v>0</v>
      </c>
    </row>
    <row r="14" spans="1:18" ht="12.75">
      <c r="A14" s="111"/>
      <c r="B14" s="112"/>
      <c r="C14" s="148"/>
      <c r="D14" s="146"/>
      <c r="E14" s="148"/>
      <c r="F14" s="146"/>
      <c r="G14" s="146"/>
      <c r="H14" s="155"/>
      <c r="I14" s="153"/>
      <c r="J14" s="112"/>
      <c r="K14" s="112"/>
      <c r="L14" s="114"/>
      <c r="M14" s="154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8"/>
      <c r="B15" s="19"/>
      <c r="C15" s="133"/>
      <c r="D15" s="133"/>
      <c r="E15" s="133"/>
      <c r="F15" s="133"/>
      <c r="G15" s="133"/>
      <c r="H15" s="218"/>
      <c r="I15" s="182"/>
      <c r="J15" s="19"/>
      <c r="K15" s="29"/>
      <c r="L15" s="18"/>
      <c r="M15" s="19"/>
      <c r="N15" s="19"/>
      <c r="O15" s="30"/>
      <c r="Q15" s="31">
        <f t="shared" si="0"/>
        <v>0</v>
      </c>
      <c r="R15" s="31">
        <f t="shared" si="1"/>
        <v>0</v>
      </c>
    </row>
    <row r="16" spans="1:18" ht="12.75">
      <c r="A16" s="18"/>
      <c r="B16" s="19"/>
      <c r="C16" s="133"/>
      <c r="D16" s="133"/>
      <c r="E16" s="133"/>
      <c r="F16" s="133"/>
      <c r="G16" s="133"/>
      <c r="H16" s="218"/>
      <c r="I16" s="182"/>
      <c r="J16" s="19"/>
      <c r="K16" s="19"/>
      <c r="L16" s="18"/>
      <c r="M16" s="19"/>
      <c r="N16" s="19"/>
      <c r="O16" s="30"/>
      <c r="Q16" s="31">
        <f t="shared" si="0"/>
        <v>0</v>
      </c>
      <c r="R16" s="31">
        <f t="shared" si="1"/>
        <v>0</v>
      </c>
    </row>
    <row r="17" spans="1:18" ht="12.75">
      <c r="A17" s="18"/>
      <c r="B17" s="19"/>
      <c r="C17" s="133"/>
      <c r="D17" s="133"/>
      <c r="E17" s="133"/>
      <c r="F17" s="133"/>
      <c r="G17" s="133"/>
      <c r="H17" s="218"/>
      <c r="I17" s="182"/>
      <c r="J17" s="19"/>
      <c r="K17" s="19"/>
      <c r="L17" s="18"/>
      <c r="M17" s="19"/>
      <c r="N17" s="19"/>
      <c r="O17" s="33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133"/>
      <c r="D18" s="133"/>
      <c r="E18" s="133"/>
      <c r="F18" s="133"/>
      <c r="G18" s="133"/>
      <c r="H18" s="218"/>
      <c r="I18" s="182"/>
      <c r="J18" s="19"/>
      <c r="K18" s="19"/>
      <c r="L18" s="18"/>
      <c r="M18" s="19"/>
      <c r="N18" s="19"/>
      <c r="O18" s="33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133"/>
      <c r="D19" s="133"/>
      <c r="E19" s="133"/>
      <c r="F19" s="133"/>
      <c r="G19" s="133"/>
      <c r="H19" s="218"/>
      <c r="I19" s="19"/>
      <c r="J19" s="19"/>
      <c r="K19" s="1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133"/>
      <c r="D20" s="133"/>
      <c r="E20" s="133"/>
      <c r="F20" s="133"/>
      <c r="G20" s="133"/>
      <c r="H20" s="218"/>
      <c r="I20" s="19"/>
      <c r="J20" s="19"/>
      <c r="K20" s="19"/>
      <c r="L20" s="18"/>
      <c r="M20" s="19"/>
      <c r="N20" s="29"/>
      <c r="O20" s="33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133"/>
      <c r="D21" s="133"/>
      <c r="E21" s="133"/>
      <c r="F21" s="133"/>
      <c r="G21" s="133"/>
      <c r="H21" s="18"/>
      <c r="I21" s="19"/>
      <c r="J21" s="29"/>
      <c r="K21" s="19"/>
      <c r="L21" s="18"/>
      <c r="M21" s="19"/>
      <c r="N21" s="19"/>
      <c r="O21" s="33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133"/>
      <c r="D22" s="133"/>
      <c r="E22" s="133"/>
      <c r="F22" s="133"/>
      <c r="G22" s="133"/>
      <c r="H22" s="18"/>
      <c r="I22" s="19"/>
      <c r="J22" s="19"/>
      <c r="K22" s="1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133"/>
      <c r="D23" s="133"/>
      <c r="E23" s="133"/>
      <c r="F23" s="133"/>
      <c r="G23" s="133"/>
      <c r="H23" s="18"/>
      <c r="I23" s="19"/>
      <c r="J23" s="29"/>
      <c r="K23" s="29"/>
      <c r="L23" s="18"/>
      <c r="M23" s="19"/>
      <c r="N23" s="19"/>
      <c r="O23" s="30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133"/>
      <c r="D24" s="133"/>
      <c r="E24" s="133"/>
      <c r="F24" s="133"/>
      <c r="G24" s="133"/>
      <c r="H24" s="18"/>
      <c r="I24" s="19"/>
      <c r="J24" s="19"/>
      <c r="K24" s="19"/>
      <c r="L24" s="18"/>
      <c r="M24" s="19"/>
      <c r="N24" s="19"/>
      <c r="O24" s="30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133"/>
      <c r="D25" s="133"/>
      <c r="E25" s="133"/>
      <c r="F25" s="133"/>
      <c r="G25" s="133"/>
      <c r="H25" s="18"/>
      <c r="I25" s="19"/>
      <c r="J25" s="19"/>
      <c r="K25" s="19"/>
      <c r="L25" s="18"/>
      <c r="M25" s="19"/>
      <c r="N25" s="19"/>
      <c r="O25" s="30"/>
      <c r="Q25" s="31">
        <f t="shared" si="0"/>
        <v>0</v>
      </c>
      <c r="R25" s="31">
        <f t="shared" si="1"/>
        <v>0</v>
      </c>
    </row>
    <row r="26" spans="1:18" ht="15.75">
      <c r="A26" s="45"/>
      <c r="B26" s="19"/>
      <c r="C26" s="133"/>
      <c r="D26" s="133"/>
      <c r="E26" s="133"/>
      <c r="F26" s="133"/>
      <c r="G26" s="133"/>
      <c r="H26" s="79"/>
      <c r="I26" s="46"/>
      <c r="J26" s="47"/>
      <c r="K26" s="47"/>
      <c r="L26" s="79"/>
      <c r="M26" s="80"/>
      <c r="N26" s="47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133"/>
      <c r="D27" s="133"/>
      <c r="E27" s="133"/>
      <c r="F27" s="133"/>
      <c r="G27" s="133"/>
      <c r="H27" s="18"/>
      <c r="I27" s="19"/>
      <c r="J27" s="19"/>
      <c r="K27" s="19"/>
      <c r="L27" s="18"/>
      <c r="M27" s="19"/>
      <c r="N27" s="19"/>
      <c r="O27" s="30"/>
      <c r="Q27" s="31">
        <f>K27*H27</f>
        <v>0</v>
      </c>
      <c r="R27" s="31">
        <f>O27*L27</f>
        <v>0</v>
      </c>
    </row>
    <row r="28" spans="1:18" ht="15.75">
      <c r="A28" s="45"/>
      <c r="B28" s="19"/>
      <c r="C28" s="133"/>
      <c r="D28" s="133"/>
      <c r="E28" s="133"/>
      <c r="F28" s="133"/>
      <c r="G28" s="133"/>
      <c r="H28" s="45"/>
      <c r="I28" s="19"/>
      <c r="J28" s="81"/>
      <c r="K28" s="19"/>
      <c r="L28" s="18"/>
      <c r="M28" s="81"/>
      <c r="N28" s="19"/>
      <c r="O28" s="30"/>
      <c r="Q28" s="116">
        <f>K28*H28</f>
        <v>0</v>
      </c>
      <c r="R28" s="116">
        <f>O28*L28</f>
        <v>0</v>
      </c>
    </row>
    <row r="29" spans="1:18" ht="12.75">
      <c r="A29" s="18"/>
      <c r="B29" s="19"/>
      <c r="C29" s="133"/>
      <c r="D29" s="133"/>
      <c r="E29" s="133"/>
      <c r="F29" s="133"/>
      <c r="G29" s="133"/>
      <c r="H29" s="18"/>
      <c r="I29" s="19"/>
      <c r="J29" s="19"/>
      <c r="K29" s="19"/>
      <c r="L29" s="18"/>
      <c r="M29" s="19"/>
      <c r="N29" s="19"/>
      <c r="O29" s="30"/>
      <c r="Q29" s="31"/>
      <c r="R29" s="31"/>
    </row>
    <row r="30" spans="1:18" ht="3.75" customHeight="1" thickBot="1">
      <c r="A30" s="22"/>
      <c r="B30" s="23"/>
      <c r="C30" s="39"/>
      <c r="D30" s="39"/>
      <c r="E30" s="39"/>
      <c r="F30" s="39"/>
      <c r="G30" s="39"/>
      <c r="H30" s="22"/>
      <c r="I30" s="39"/>
      <c r="J30" s="40"/>
      <c r="K30" s="40"/>
      <c r="L30" s="22"/>
      <c r="M30" s="39"/>
      <c r="N30" s="39"/>
      <c r="O30" s="41"/>
      <c r="Q30" s="100"/>
      <c r="R30" s="100"/>
    </row>
    <row r="31" spans="1:18" ht="13.5" thickTop="1">
      <c r="A31" s="42"/>
      <c r="B31" s="8"/>
      <c r="C31" s="96"/>
      <c r="D31" s="96"/>
      <c r="E31" s="96"/>
      <c r="F31" s="96"/>
      <c r="G31" s="96"/>
      <c r="H31" s="16" t="s">
        <v>12</v>
      </c>
      <c r="I31" s="17" t="s">
        <v>12</v>
      </c>
      <c r="J31" s="8"/>
      <c r="L31" s="16" t="s">
        <v>12</v>
      </c>
      <c r="M31" s="17" t="s">
        <v>12</v>
      </c>
      <c r="N31" s="8"/>
      <c r="O31" s="43"/>
      <c r="Q31" s="31">
        <f>SUM(Q10:Q28)</f>
        <v>3917760</v>
      </c>
      <c r="R31" s="31">
        <f>SUM(R10:R28)</f>
        <v>0</v>
      </c>
    </row>
    <row r="32" spans="1:15" ht="12.75">
      <c r="A32" s="42"/>
      <c r="B32" s="8"/>
      <c r="C32" s="96"/>
      <c r="D32" s="96"/>
      <c r="E32" s="96"/>
      <c r="F32" s="96"/>
      <c r="G32" s="96"/>
      <c r="H32" s="44" t="s">
        <v>11</v>
      </c>
      <c r="I32" s="20" t="s">
        <v>20</v>
      </c>
      <c r="J32" s="8"/>
      <c r="L32" s="44" t="s">
        <v>11</v>
      </c>
      <c r="M32" s="20" t="s">
        <v>20</v>
      </c>
      <c r="N32" s="8"/>
      <c r="O32" s="43"/>
    </row>
    <row r="33" spans="1:15" ht="15.75">
      <c r="A33" s="45"/>
      <c r="B33" s="19"/>
      <c r="C33" s="61"/>
      <c r="D33" s="61"/>
      <c r="E33" s="61"/>
      <c r="F33" s="61"/>
      <c r="G33" s="61"/>
      <c r="H33" s="277">
        <f>SUM(H10:H29)</f>
        <v>32000</v>
      </c>
      <c r="I33" s="380">
        <f>SUM(I10:I29)</f>
        <v>4959855.73</v>
      </c>
      <c r="J33" s="280"/>
      <c r="K33" s="281"/>
      <c r="L33" s="276">
        <f>SUM(L10:L29)</f>
        <v>0</v>
      </c>
      <c r="M33" s="283">
        <f>SUM(M10:M29)</f>
        <v>0</v>
      </c>
      <c r="N33" s="47"/>
      <c r="O33" s="49"/>
    </row>
    <row r="34" spans="1:15" ht="6" customHeight="1" thickBot="1">
      <c r="A34" s="50"/>
      <c r="B34" s="51"/>
      <c r="C34" s="51"/>
      <c r="D34" s="51"/>
      <c r="E34" s="51"/>
      <c r="F34" s="51"/>
      <c r="G34" s="51"/>
      <c r="H34" s="50"/>
      <c r="I34" s="51"/>
      <c r="J34" s="51"/>
      <c r="K34" s="51"/>
      <c r="L34" s="50"/>
      <c r="M34" s="51"/>
      <c r="N34" s="51"/>
      <c r="O34" s="53"/>
    </row>
    <row r="35" spans="1:17" ht="16.5" thickBot="1">
      <c r="A35" s="54" t="s">
        <v>25</v>
      </c>
      <c r="B35" s="55"/>
      <c r="C35" s="55"/>
      <c r="D35" s="55"/>
      <c r="E35" s="55"/>
      <c r="F35" s="55"/>
      <c r="G35" s="55"/>
      <c r="H35" s="106" t="s">
        <v>26</v>
      </c>
      <c r="I35" s="104"/>
      <c r="J35" s="106" t="s">
        <v>27</v>
      </c>
      <c r="K35" s="104"/>
      <c r="L35" s="104"/>
      <c r="M35" s="106" t="s">
        <v>42</v>
      </c>
      <c r="N35" s="104"/>
      <c r="O35" s="107"/>
      <c r="Q35" s="31"/>
    </row>
    <row r="36" spans="1:15" ht="16.5" thickTop="1">
      <c r="A36" s="59" t="s">
        <v>29</v>
      </c>
      <c r="B36" s="60"/>
      <c r="C36" s="60"/>
      <c r="D36" s="60"/>
      <c r="E36" s="60"/>
      <c r="F36" s="60"/>
      <c r="G36" s="60"/>
      <c r="H36" s="62"/>
      <c r="I36" s="63">
        <f>COUNTA(H10:H29)</f>
        <v>1</v>
      </c>
      <c r="J36" s="62"/>
      <c r="K36" s="64">
        <f>I33/H33</f>
        <v>154.9954915625</v>
      </c>
      <c r="L36" s="64"/>
      <c r="M36" s="65"/>
      <c r="N36" s="64">
        <f>Q31/H33</f>
        <v>122.43</v>
      </c>
      <c r="O36" s="68"/>
    </row>
    <row r="37" spans="1:15" ht="15.75">
      <c r="A37" s="59" t="s">
        <v>30</v>
      </c>
      <c r="B37" s="60"/>
      <c r="C37" s="60"/>
      <c r="D37" s="60"/>
      <c r="E37" s="60"/>
      <c r="F37" s="60"/>
      <c r="G37" s="60"/>
      <c r="H37" s="62"/>
      <c r="I37" s="63">
        <f>COUNTA(L10:L29)</f>
        <v>0</v>
      </c>
      <c r="J37" s="62"/>
      <c r="K37" s="234" t="e">
        <f>M33/L33</f>
        <v>#DIV/0!</v>
      </c>
      <c r="L37" s="67"/>
      <c r="M37" s="65"/>
      <c r="N37" s="64" t="e">
        <f>R31/L33</f>
        <v>#DIV/0!</v>
      </c>
      <c r="O37" s="68"/>
    </row>
    <row r="38" spans="1:15" ht="16.5" thickBot="1">
      <c r="A38" s="69" t="s">
        <v>31</v>
      </c>
      <c r="B38" s="70"/>
      <c r="C38" s="70"/>
      <c r="D38" s="70"/>
      <c r="E38" s="70"/>
      <c r="F38" s="70"/>
      <c r="G38" s="70"/>
      <c r="H38" s="71"/>
      <c r="I38" s="72">
        <f>SUM(I36:I37)</f>
        <v>1</v>
      </c>
      <c r="J38" s="71"/>
      <c r="K38" s="235">
        <f>(I33+M33)/(H33+L33)</f>
        <v>154.9954915625</v>
      </c>
      <c r="L38" s="74"/>
      <c r="M38" s="75"/>
      <c r="N38" s="73">
        <f>(Q31+R31)/(H33+L33)</f>
        <v>122.43</v>
      </c>
      <c r="O38" s="84"/>
    </row>
    <row r="40" ht="3.75" customHeight="1"/>
    <row r="44" ht="6" customHeight="1"/>
  </sheetData>
  <printOptions horizontalCentered="1" verticalCentered="1"/>
  <pageMargins left="0.25" right="0.25" top="0.25" bottom="0.25" header="0" footer="0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1">
      <selection activeCell="A12" sqref="A12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8" max="8" width="10.140625" style="0" customWidth="1"/>
    <col min="9" max="9" width="12.28125" style="0" customWidth="1"/>
    <col min="12" max="12" width="10.28125" style="0" customWidth="1"/>
    <col min="13" max="13" width="13.00390625" style="0" customWidth="1"/>
    <col min="17" max="17" width="14.140625" style="0" customWidth="1"/>
    <col min="18" max="18" width="14.57421875" style="0" customWidth="1"/>
  </cols>
  <sheetData>
    <row r="1" spans="2:9" ht="30.75">
      <c r="B1" s="1" t="s">
        <v>67</v>
      </c>
      <c r="C1" s="1"/>
      <c r="I1" s="2"/>
    </row>
    <row r="2" spans="2:14" ht="18">
      <c r="B2" s="3"/>
      <c r="C2" s="3"/>
      <c r="H2" s="139" t="s">
        <v>0</v>
      </c>
      <c r="I2" s="139"/>
      <c r="J2" s="139"/>
      <c r="K2" s="139"/>
      <c r="L2" s="139"/>
      <c r="M2" s="139"/>
      <c r="N2" s="140"/>
    </row>
    <row r="3" spans="1:8" ht="19.5">
      <c r="A3" s="4" t="s">
        <v>59</v>
      </c>
      <c r="B3" s="3"/>
      <c r="C3" s="3"/>
      <c r="H3" s="3"/>
    </row>
    <row r="4" spans="1:8" ht="16.5" thickBot="1">
      <c r="A4" s="3"/>
      <c r="B4" s="3"/>
      <c r="C4" s="3"/>
      <c r="D4" s="5"/>
      <c r="E4" s="5"/>
      <c r="F4" s="5"/>
      <c r="G4" s="5"/>
      <c r="H4" s="3"/>
    </row>
    <row r="5" spans="1:15" ht="15.75">
      <c r="A5" s="6"/>
      <c r="B5" s="7"/>
      <c r="C5" s="7"/>
      <c r="D5" s="8"/>
      <c r="E5" s="8"/>
      <c r="F5" s="8"/>
      <c r="G5" s="8"/>
      <c r="H5" s="9"/>
      <c r="I5" s="10" t="s">
        <v>2</v>
      </c>
      <c r="J5" s="11"/>
      <c r="K5" s="12"/>
      <c r="L5" s="156"/>
      <c r="M5" s="157" t="s">
        <v>3</v>
      </c>
      <c r="N5" s="158"/>
      <c r="O5" s="159"/>
    </row>
    <row r="6" spans="1:31" ht="43.5">
      <c r="A6" s="14" t="s">
        <v>4</v>
      </c>
      <c r="B6" s="15" t="s">
        <v>5</v>
      </c>
      <c r="C6" s="260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88" t="s">
        <v>11</v>
      </c>
      <c r="I6" s="89" t="s">
        <v>12</v>
      </c>
      <c r="J6" s="89" t="s">
        <v>12</v>
      </c>
      <c r="K6" s="89" t="s">
        <v>13</v>
      </c>
      <c r="L6" s="160" t="s">
        <v>11</v>
      </c>
      <c r="M6" s="89" t="s">
        <v>12</v>
      </c>
      <c r="N6" s="89" t="s">
        <v>12</v>
      </c>
      <c r="O6" s="161" t="s">
        <v>13</v>
      </c>
      <c r="T6" s="265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ht="15.75">
      <c r="A7" s="14" t="s">
        <v>14</v>
      </c>
      <c r="B7" s="15" t="s">
        <v>15</v>
      </c>
      <c r="C7" s="15"/>
      <c r="D7" s="15" t="s">
        <v>16</v>
      </c>
      <c r="E7" s="15" t="s">
        <v>16</v>
      </c>
      <c r="F7" s="15" t="s">
        <v>17</v>
      </c>
      <c r="G7" s="15" t="s">
        <v>18</v>
      </c>
      <c r="H7" s="88" t="s">
        <v>19</v>
      </c>
      <c r="I7" s="89" t="s">
        <v>20</v>
      </c>
      <c r="J7" s="89" t="s">
        <v>19</v>
      </c>
      <c r="K7" s="89" t="s">
        <v>19</v>
      </c>
      <c r="L7" s="160" t="s">
        <v>19</v>
      </c>
      <c r="M7" s="89" t="s">
        <v>20</v>
      </c>
      <c r="N7" s="89" t="s">
        <v>19</v>
      </c>
      <c r="O7" s="161" t="s">
        <v>19</v>
      </c>
      <c r="T7" s="266"/>
      <c r="U7" s="267"/>
      <c r="V7" s="266"/>
      <c r="W7" s="267"/>
      <c r="X7" s="266"/>
      <c r="Y7" s="267"/>
      <c r="Z7" s="266"/>
      <c r="AA7" s="267"/>
      <c r="AB7" s="266"/>
      <c r="AC7" s="267"/>
      <c r="AD7" s="266"/>
      <c r="AE7" s="267"/>
    </row>
    <row r="8" spans="1:31" ht="15.75">
      <c r="A8" s="14"/>
      <c r="B8" s="19"/>
      <c r="C8" s="19"/>
      <c r="D8" s="19"/>
      <c r="E8" s="19"/>
      <c r="F8" s="19"/>
      <c r="G8" s="19"/>
      <c r="H8" s="92"/>
      <c r="I8" s="90" t="s">
        <v>21</v>
      </c>
      <c r="J8" s="90" t="s">
        <v>20</v>
      </c>
      <c r="K8" s="90" t="s">
        <v>20</v>
      </c>
      <c r="L8" s="162"/>
      <c r="M8" s="90" t="s">
        <v>21</v>
      </c>
      <c r="N8" s="90" t="s">
        <v>20</v>
      </c>
      <c r="O8" s="163" t="s">
        <v>20</v>
      </c>
      <c r="Q8" s="21" t="s">
        <v>22</v>
      </c>
      <c r="R8" s="21" t="s">
        <v>23</v>
      </c>
      <c r="T8" s="268"/>
      <c r="U8" s="269"/>
      <c r="V8" s="268"/>
      <c r="W8" s="269"/>
      <c r="X8" s="268"/>
      <c r="Y8" s="269"/>
      <c r="Z8" s="268"/>
      <c r="AA8" s="269"/>
      <c r="AB8" s="268"/>
      <c r="AC8" s="269"/>
      <c r="AD8" s="268"/>
      <c r="AE8" s="269"/>
    </row>
    <row r="9" spans="1:31" ht="3.75" customHeight="1">
      <c r="A9" s="129"/>
      <c r="B9" s="128"/>
      <c r="C9" s="128"/>
      <c r="D9" s="128"/>
      <c r="E9" s="128"/>
      <c r="F9" s="128"/>
      <c r="G9" s="128"/>
      <c r="H9" s="127"/>
      <c r="I9" s="128"/>
      <c r="J9" s="128"/>
      <c r="K9" s="128"/>
      <c r="L9" s="164"/>
      <c r="M9" s="128"/>
      <c r="N9" s="128"/>
      <c r="O9" s="165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3.5" thickBot="1">
      <c r="A10" s="646">
        <v>39091</v>
      </c>
      <c r="B10" s="647" t="s">
        <v>73</v>
      </c>
      <c r="C10" s="677"/>
      <c r="D10" s="651" t="s">
        <v>74</v>
      </c>
      <c r="E10" s="651" t="s">
        <v>75</v>
      </c>
      <c r="F10" s="651">
        <v>17</v>
      </c>
      <c r="G10" s="678" t="s">
        <v>76</v>
      </c>
      <c r="H10" s="664">
        <v>12211</v>
      </c>
      <c r="I10" s="657">
        <v>1884626.24</v>
      </c>
      <c r="J10" s="655">
        <v>154.34</v>
      </c>
      <c r="K10" s="655">
        <v>41.75</v>
      </c>
      <c r="L10" s="653"/>
      <c r="M10" s="679"/>
      <c r="N10" s="680"/>
      <c r="O10" s="681"/>
      <c r="Q10" s="31">
        <f>K10*H10</f>
        <v>509809.25</v>
      </c>
      <c r="R10" s="31">
        <f>N10*L10</f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3.5" thickBot="1">
      <c r="A11" s="779">
        <v>39273</v>
      </c>
      <c r="B11" s="780" t="s">
        <v>269</v>
      </c>
      <c r="C11" s="781"/>
      <c r="D11" s="782"/>
      <c r="E11" s="782"/>
      <c r="F11" s="782">
        <v>3</v>
      </c>
      <c r="G11" s="782" t="s">
        <v>270</v>
      </c>
      <c r="H11" s="783"/>
      <c r="I11" s="777"/>
      <c r="J11" s="784"/>
      <c r="K11" s="784"/>
      <c r="L11" s="696">
        <v>5922</v>
      </c>
      <c r="M11" s="693">
        <v>2625887.56</v>
      </c>
      <c r="N11" s="785">
        <v>443.41</v>
      </c>
      <c r="O11" s="786">
        <v>284.01</v>
      </c>
      <c r="Q11" s="31">
        <f>K11*H11</f>
        <v>0</v>
      </c>
      <c r="R11" s="31">
        <f>N11*L11</f>
        <v>2625874.02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2.75">
      <c r="A12" s="149"/>
      <c r="B12" s="144"/>
      <c r="C12" s="243"/>
      <c r="D12" s="121"/>
      <c r="E12" s="121"/>
      <c r="F12" s="121"/>
      <c r="G12" s="364"/>
      <c r="H12" s="211"/>
      <c r="I12" s="153"/>
      <c r="J12" s="115"/>
      <c r="K12" s="115"/>
      <c r="L12" s="250"/>
      <c r="M12" s="154"/>
      <c r="N12" s="115"/>
      <c r="O12" s="167"/>
      <c r="Q12" s="31"/>
      <c r="R12" s="31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2.75">
      <c r="A13" s="149"/>
      <c r="B13" s="144"/>
      <c r="C13" s="243"/>
      <c r="D13" s="121"/>
      <c r="E13" s="121"/>
      <c r="F13" s="121"/>
      <c r="G13" s="364"/>
      <c r="H13" s="211"/>
      <c r="I13" s="153"/>
      <c r="J13" s="115"/>
      <c r="K13" s="115"/>
      <c r="L13" s="250"/>
      <c r="M13" s="154"/>
      <c r="N13" s="115"/>
      <c r="O13" s="167"/>
      <c r="Q13" s="31"/>
      <c r="R13" s="31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49"/>
      <c r="B14" s="144"/>
      <c r="C14" s="243"/>
      <c r="D14" s="121"/>
      <c r="E14" s="121"/>
      <c r="F14" s="121"/>
      <c r="G14" s="364"/>
      <c r="H14" s="211"/>
      <c r="I14" s="153"/>
      <c r="J14" s="115"/>
      <c r="K14" s="115"/>
      <c r="L14" s="250"/>
      <c r="M14" s="154"/>
      <c r="N14" s="115"/>
      <c r="O14" s="167"/>
      <c r="Q14" s="31"/>
      <c r="R14" s="31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49"/>
      <c r="B15" s="144"/>
      <c r="C15" s="243"/>
      <c r="D15" s="121"/>
      <c r="E15" s="121"/>
      <c r="F15" s="121"/>
      <c r="G15" s="364"/>
      <c r="H15" s="211"/>
      <c r="I15" s="153"/>
      <c r="J15" s="115"/>
      <c r="K15" s="115"/>
      <c r="L15" s="250"/>
      <c r="M15" s="154"/>
      <c r="N15" s="115"/>
      <c r="O15" s="167"/>
      <c r="Q15" s="31"/>
      <c r="R15" s="31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2.75">
      <c r="A16" s="149"/>
      <c r="B16" s="144"/>
      <c r="C16" s="243"/>
      <c r="D16" s="121"/>
      <c r="E16" s="121"/>
      <c r="F16" s="121"/>
      <c r="G16" s="290"/>
      <c r="H16" s="211"/>
      <c r="I16" s="153"/>
      <c r="J16" s="115"/>
      <c r="K16" s="115"/>
      <c r="L16" s="250"/>
      <c r="M16" s="154"/>
      <c r="N16" s="115"/>
      <c r="O16" s="167"/>
      <c r="Q16" s="31"/>
      <c r="R16" s="31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2.75">
      <c r="A17" s="385"/>
      <c r="B17" s="402"/>
      <c r="C17" s="387"/>
      <c r="D17" s="388"/>
      <c r="E17" s="388"/>
      <c r="F17" s="388"/>
      <c r="G17" s="403"/>
      <c r="H17" s="389"/>
      <c r="I17" s="390"/>
      <c r="J17" s="391"/>
      <c r="K17" s="391"/>
      <c r="L17" s="392"/>
      <c r="M17" s="393"/>
      <c r="N17" s="391"/>
      <c r="O17" s="400"/>
      <c r="Q17" s="31">
        <f>K17*H17</f>
        <v>0</v>
      </c>
      <c r="R17" s="31">
        <f>N17*L17</f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2.75">
      <c r="A18" s="149"/>
      <c r="B18" s="144"/>
      <c r="C18" s="243"/>
      <c r="D18" s="121"/>
      <c r="E18" s="121"/>
      <c r="F18" s="121"/>
      <c r="G18" s="290"/>
      <c r="H18" s="211"/>
      <c r="I18" s="153"/>
      <c r="J18" s="115"/>
      <c r="K18" s="115"/>
      <c r="L18" s="250"/>
      <c r="M18" s="154"/>
      <c r="N18" s="115"/>
      <c r="O18" s="167"/>
      <c r="Q18" s="31"/>
      <c r="R18" s="31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149"/>
      <c r="B19" s="144"/>
      <c r="C19" s="243"/>
      <c r="D19" s="121"/>
      <c r="E19" s="121"/>
      <c r="F19" s="121"/>
      <c r="G19" s="290"/>
      <c r="H19" s="211"/>
      <c r="I19" s="153"/>
      <c r="J19" s="115"/>
      <c r="K19" s="115"/>
      <c r="L19" s="250"/>
      <c r="M19" s="154"/>
      <c r="N19" s="115"/>
      <c r="O19" s="167"/>
      <c r="Q19" s="31"/>
      <c r="R19" s="31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2.75">
      <c r="A20" s="385"/>
      <c r="B20" s="402"/>
      <c r="C20" s="387"/>
      <c r="D20" s="388"/>
      <c r="E20" s="388"/>
      <c r="F20" s="388"/>
      <c r="G20" s="417"/>
      <c r="H20" s="389"/>
      <c r="I20" s="390"/>
      <c r="J20" s="391"/>
      <c r="K20" s="391"/>
      <c r="L20" s="392"/>
      <c r="M20" s="393"/>
      <c r="N20" s="391"/>
      <c r="O20" s="400"/>
      <c r="Q20" s="31"/>
      <c r="R20" s="31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49"/>
      <c r="B21" s="144"/>
      <c r="C21" s="243"/>
      <c r="D21" s="121"/>
      <c r="E21" s="121"/>
      <c r="F21" s="121"/>
      <c r="G21" s="290"/>
      <c r="H21" s="211"/>
      <c r="I21" s="153"/>
      <c r="J21" s="115"/>
      <c r="K21" s="115"/>
      <c r="L21" s="250"/>
      <c r="M21" s="154"/>
      <c r="N21" s="115"/>
      <c r="O21" s="167"/>
      <c r="Q21" s="31"/>
      <c r="R21" s="31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385"/>
      <c r="B22" s="402"/>
      <c r="C22" s="387"/>
      <c r="D22" s="388"/>
      <c r="E22" s="388"/>
      <c r="F22" s="388"/>
      <c r="G22" s="403"/>
      <c r="H22" s="389"/>
      <c r="I22" s="390"/>
      <c r="J22" s="391"/>
      <c r="K22" s="391"/>
      <c r="L22" s="392"/>
      <c r="M22" s="393"/>
      <c r="N22" s="391"/>
      <c r="O22" s="400"/>
      <c r="Q22" s="31"/>
      <c r="R22" s="31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149"/>
      <c r="B23" s="144"/>
      <c r="C23" s="243"/>
      <c r="D23" s="121"/>
      <c r="E23" s="121"/>
      <c r="F23" s="121"/>
      <c r="G23" s="290"/>
      <c r="H23" s="211"/>
      <c r="I23" s="153"/>
      <c r="J23" s="115"/>
      <c r="K23" s="115"/>
      <c r="L23" s="250"/>
      <c r="M23" s="154"/>
      <c r="N23" s="115"/>
      <c r="O23" s="167"/>
      <c r="Q23" s="31"/>
      <c r="R23" s="31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ht="12.75">
      <c r="A24" s="149"/>
      <c r="B24" s="144"/>
      <c r="C24" s="143"/>
      <c r="D24" s="121"/>
      <c r="E24" s="121"/>
      <c r="F24" s="121"/>
      <c r="G24" s="364"/>
      <c r="H24" s="211"/>
      <c r="I24" s="153"/>
      <c r="J24" s="115"/>
      <c r="K24" s="115"/>
      <c r="L24" s="250"/>
      <c r="M24" s="154"/>
      <c r="N24" s="115"/>
      <c r="O24" s="167"/>
      <c r="Q24" s="31">
        <f>K24*H24</f>
        <v>0</v>
      </c>
      <c r="R24" s="31">
        <f>N24*L24</f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ht="13.5" thickBot="1">
      <c r="A25" s="109"/>
      <c r="B25" s="19"/>
      <c r="C25" s="19"/>
      <c r="D25" s="108"/>
      <c r="E25" s="108"/>
      <c r="F25" s="108"/>
      <c r="G25" s="365"/>
      <c r="H25" s="18"/>
      <c r="I25" s="19"/>
      <c r="J25" s="29"/>
      <c r="K25" s="29"/>
      <c r="L25" s="169"/>
      <c r="M25" s="19"/>
      <c r="N25" s="19"/>
      <c r="O25" s="170"/>
      <c r="Q25" s="31">
        <f>K25*H25</f>
        <v>0</v>
      </c>
      <c r="R25" s="31">
        <f>N25*L25</f>
        <v>0</v>
      </c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</row>
    <row r="26" spans="1:31" ht="3.75" customHeight="1" thickBot="1">
      <c r="A26" s="22"/>
      <c r="B26" s="23"/>
      <c r="C26" s="23"/>
      <c r="D26" s="23"/>
      <c r="E26" s="23"/>
      <c r="F26" s="23"/>
      <c r="G26" s="23"/>
      <c r="H26" s="22"/>
      <c r="I26" s="39"/>
      <c r="J26" s="40"/>
      <c r="K26" s="40"/>
      <c r="L26" s="171"/>
      <c r="M26" s="172" t="s">
        <v>3</v>
      </c>
      <c r="N26" s="173"/>
      <c r="O26" s="174"/>
      <c r="Q26" s="271"/>
      <c r="R26" s="272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42"/>
      <c r="B27" s="8"/>
      <c r="C27" s="8"/>
      <c r="D27" s="8"/>
      <c r="E27" s="8"/>
      <c r="F27" s="8"/>
      <c r="G27" s="8"/>
      <c r="H27" s="16" t="s">
        <v>12</v>
      </c>
      <c r="I27" s="17" t="s">
        <v>12</v>
      </c>
      <c r="J27" s="8"/>
      <c r="L27" s="16" t="s">
        <v>12</v>
      </c>
      <c r="M27" s="17" t="s">
        <v>12</v>
      </c>
      <c r="N27" s="8"/>
      <c r="O27" s="43"/>
      <c r="Q27" s="228">
        <f>SUM(Q10:Q24)</f>
        <v>509809.25</v>
      </c>
      <c r="R27" s="228">
        <f>SUM(R10:R24)</f>
        <v>2625874.02</v>
      </c>
      <c r="T27" s="180"/>
      <c r="U27" s="96"/>
      <c r="V27" s="180"/>
      <c r="W27" s="96"/>
      <c r="X27" s="180"/>
      <c r="Y27" s="96"/>
      <c r="Z27" s="180"/>
      <c r="AA27" s="96"/>
      <c r="AB27" s="180"/>
      <c r="AC27" s="96"/>
      <c r="AD27" s="180"/>
      <c r="AE27" s="96"/>
    </row>
    <row r="28" spans="1:31" ht="12.75">
      <c r="A28" s="42"/>
      <c r="B28" s="8"/>
      <c r="C28" s="8"/>
      <c r="D28" s="8"/>
      <c r="E28" s="8"/>
      <c r="F28" s="8"/>
      <c r="G28" s="8"/>
      <c r="H28" s="44" t="s">
        <v>11</v>
      </c>
      <c r="I28" s="20" t="s">
        <v>20</v>
      </c>
      <c r="J28" s="8"/>
      <c r="L28" s="44" t="s">
        <v>11</v>
      </c>
      <c r="M28" s="20" t="s">
        <v>20</v>
      </c>
      <c r="N28" s="8"/>
      <c r="O28" s="43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</row>
    <row r="29" spans="1:31" ht="15.75">
      <c r="A29" s="45"/>
      <c r="B29" s="19"/>
      <c r="C29" s="19"/>
      <c r="D29" s="19"/>
      <c r="E29" s="19"/>
      <c r="F29" s="19"/>
      <c r="G29" s="19"/>
      <c r="H29" s="277">
        <f>SUM(H10:H25)</f>
        <v>12211</v>
      </c>
      <c r="I29" s="277">
        <f>SUM(I10:I25)</f>
        <v>1884626.24</v>
      </c>
      <c r="J29" s="47"/>
      <c r="K29" s="48"/>
      <c r="L29" s="278">
        <f>SUM(L10:L25)</f>
        <v>5922</v>
      </c>
      <c r="M29" s="277">
        <f>SUM(M10:M25)</f>
        <v>2625887.56</v>
      </c>
      <c r="N29" s="47"/>
      <c r="O29" s="49"/>
      <c r="Q29" s="8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ht="6" customHeight="1" thickBot="1">
      <c r="A30" s="50"/>
      <c r="B30" s="51"/>
      <c r="C30" s="51"/>
      <c r="D30" s="52"/>
      <c r="E30" s="52"/>
      <c r="F30" s="52"/>
      <c r="G30" s="52"/>
      <c r="H30" s="50"/>
      <c r="I30" s="51"/>
      <c r="J30" s="51"/>
      <c r="K30" s="51"/>
      <c r="L30" s="50"/>
      <c r="M30" s="51"/>
      <c r="N30" s="51"/>
      <c r="O30" s="53"/>
      <c r="T30" s="180"/>
      <c r="U30" s="96"/>
      <c r="V30" s="180"/>
      <c r="W30" s="96"/>
      <c r="X30" s="180"/>
      <c r="Y30" s="96"/>
      <c r="Z30" s="180"/>
      <c r="AA30" s="96"/>
      <c r="AB30" s="180"/>
      <c r="AC30" s="96"/>
      <c r="AD30" s="180"/>
      <c r="AE30" s="96"/>
    </row>
    <row r="31" spans="1:31" ht="16.5" thickBot="1">
      <c r="A31" s="54" t="s">
        <v>25</v>
      </c>
      <c r="B31" s="55"/>
      <c r="C31" s="55"/>
      <c r="D31" s="56"/>
      <c r="E31" s="56"/>
      <c r="F31" s="56"/>
      <c r="G31" s="56"/>
      <c r="H31" s="101" t="s">
        <v>26</v>
      </c>
      <c r="I31" s="102"/>
      <c r="J31" s="103" t="s">
        <v>27</v>
      </c>
      <c r="K31" s="104"/>
      <c r="L31" s="105"/>
      <c r="M31" s="57" t="s">
        <v>28</v>
      </c>
      <c r="N31" s="55"/>
      <c r="O31" s="58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</row>
    <row r="32" spans="1:31" ht="16.5" thickTop="1">
      <c r="A32" s="59" t="s">
        <v>29</v>
      </c>
      <c r="B32" s="60"/>
      <c r="C32" s="60"/>
      <c r="D32" s="61"/>
      <c r="E32" s="61"/>
      <c r="F32" s="61"/>
      <c r="G32" s="61"/>
      <c r="H32" s="62"/>
      <c r="I32" s="63">
        <f>COUNTA(H10:H25)</f>
        <v>1</v>
      </c>
      <c r="J32" s="62"/>
      <c r="K32" s="64">
        <f>I29/H29</f>
        <v>154.3384030791909</v>
      </c>
      <c r="L32" s="64"/>
      <c r="M32" s="65"/>
      <c r="N32" s="64">
        <f>Q27/H29</f>
        <v>41.75</v>
      </c>
      <c r="O32" s="6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ht="15.75">
      <c r="A33" s="59" t="s">
        <v>30</v>
      </c>
      <c r="B33" s="60"/>
      <c r="C33" s="60"/>
      <c r="D33" s="61"/>
      <c r="E33" s="61"/>
      <c r="F33" s="61"/>
      <c r="G33" s="61"/>
      <c r="H33" s="62"/>
      <c r="I33" s="63">
        <f>COUNTA(H11:H26)</f>
        <v>0</v>
      </c>
      <c r="J33" s="62"/>
      <c r="K33" s="64">
        <f>M29/L29</f>
        <v>443.4122863897332</v>
      </c>
      <c r="L33" s="67"/>
      <c r="M33" s="65"/>
      <c r="N33" s="64">
        <f>R27/L29</f>
        <v>443.41</v>
      </c>
      <c r="O33" s="68"/>
      <c r="T33" s="180"/>
      <c r="U33" s="96"/>
      <c r="V33" s="180"/>
      <c r="W33" s="96"/>
      <c r="X33" s="180"/>
      <c r="Y33" s="96"/>
      <c r="Z33" s="180"/>
      <c r="AA33" s="96"/>
      <c r="AB33" s="180"/>
      <c r="AC33" s="96"/>
      <c r="AD33" s="180"/>
      <c r="AE33" s="96"/>
    </row>
    <row r="34" spans="1:15" ht="16.5" thickBot="1">
      <c r="A34" s="69" t="s">
        <v>31</v>
      </c>
      <c r="B34" s="70"/>
      <c r="C34" s="70"/>
      <c r="D34" s="5"/>
      <c r="E34" s="5"/>
      <c r="F34" s="5"/>
      <c r="G34" s="5"/>
      <c r="H34" s="71"/>
      <c r="I34" s="72">
        <f>SUM(I32+I33)</f>
        <v>1</v>
      </c>
      <c r="J34" s="71"/>
      <c r="K34" s="73">
        <f>(I29+M29)/(H29+L29)</f>
        <v>248.74614239232338</v>
      </c>
      <c r="L34" s="74"/>
      <c r="M34" s="75"/>
      <c r="N34" s="73">
        <f>(Q27+R27)/(H29+L29)</f>
        <v>172.92688854574533</v>
      </c>
      <c r="O34" s="76"/>
    </row>
  </sheetData>
  <printOptions horizontalCentered="1" verticalCentered="1"/>
  <pageMargins left="0.25" right="0.25" top="0.5" bottom="0.5" header="0.5" footer="0.5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zoomScale="98" zoomScaleNormal="98" workbookViewId="0" topLeftCell="A1">
      <pane ySplit="9" topLeftCell="BM17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9" max="9" width="10.140625" style="0" customWidth="1"/>
    <col min="10" max="10" width="12.28125" style="0" customWidth="1"/>
    <col min="13" max="13" width="10.28125" style="0" customWidth="1"/>
    <col min="14" max="14" width="13.00390625" style="0" customWidth="1"/>
    <col min="18" max="18" width="16.8515625" style="0" customWidth="1"/>
    <col min="19" max="19" width="15.8515625" style="0" customWidth="1"/>
  </cols>
  <sheetData>
    <row r="1" spans="2:10" ht="30.75">
      <c r="B1" s="1" t="s">
        <v>67</v>
      </c>
      <c r="C1" s="1"/>
      <c r="D1" s="1"/>
      <c r="J1" s="2"/>
    </row>
    <row r="2" spans="2:15" ht="18">
      <c r="B2" s="3"/>
      <c r="C2" s="3"/>
      <c r="D2" s="3"/>
      <c r="I2" s="139" t="s">
        <v>0</v>
      </c>
      <c r="J2" s="139"/>
      <c r="K2" s="139"/>
      <c r="L2" s="139"/>
      <c r="M2" s="139"/>
      <c r="N2" s="139"/>
      <c r="O2" s="140"/>
    </row>
    <row r="3" spans="1:9" ht="19.5">
      <c r="A3" s="4" t="s">
        <v>32</v>
      </c>
      <c r="B3" s="3"/>
      <c r="C3" s="3"/>
      <c r="D3" s="3"/>
      <c r="I3" s="3"/>
    </row>
    <row r="4" spans="1:9" ht="16.5" thickBot="1">
      <c r="A4" s="3"/>
      <c r="B4" s="3"/>
      <c r="C4" s="3"/>
      <c r="D4" s="540"/>
      <c r="E4" s="5"/>
      <c r="F4" s="5"/>
      <c r="G4" s="5"/>
      <c r="H4" s="5"/>
      <c r="I4" s="3"/>
    </row>
    <row r="5" spans="1:16" ht="15.75">
      <c r="A5" s="6"/>
      <c r="B5" s="7"/>
      <c r="C5" s="7"/>
      <c r="D5" s="8"/>
      <c r="E5" s="8"/>
      <c r="F5" s="8"/>
      <c r="G5" s="8"/>
      <c r="H5" s="8"/>
      <c r="I5" s="9"/>
      <c r="J5" s="10" t="s">
        <v>2</v>
      </c>
      <c r="K5" s="11"/>
      <c r="L5" s="12"/>
      <c r="M5" s="156"/>
      <c r="N5" s="157" t="s">
        <v>3</v>
      </c>
      <c r="O5" s="158"/>
      <c r="P5" s="159"/>
    </row>
    <row r="6" spans="1:32" ht="72">
      <c r="A6" s="14" t="s">
        <v>4</v>
      </c>
      <c r="B6" s="15" t="s">
        <v>5</v>
      </c>
      <c r="C6" s="260" t="s">
        <v>6</v>
      </c>
      <c r="D6" s="546" t="s">
        <v>62</v>
      </c>
      <c r="E6" s="550" t="s">
        <v>62</v>
      </c>
      <c r="F6" s="15" t="s">
        <v>8</v>
      </c>
      <c r="G6" s="15" t="s">
        <v>9</v>
      </c>
      <c r="H6" s="15" t="s">
        <v>10</v>
      </c>
      <c r="I6" s="88" t="s">
        <v>11</v>
      </c>
      <c r="J6" s="89" t="s">
        <v>12</v>
      </c>
      <c r="K6" s="89" t="s">
        <v>12</v>
      </c>
      <c r="L6" s="89" t="s">
        <v>13</v>
      </c>
      <c r="M6" s="160" t="s">
        <v>11</v>
      </c>
      <c r="N6" s="89" t="s">
        <v>12</v>
      </c>
      <c r="O6" s="89" t="s">
        <v>12</v>
      </c>
      <c r="P6" s="161" t="s">
        <v>13</v>
      </c>
      <c r="U6" s="265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5.75">
      <c r="A7" s="14" t="s">
        <v>14</v>
      </c>
      <c r="B7" s="15" t="s">
        <v>15</v>
      </c>
      <c r="C7" s="15"/>
      <c r="D7" s="15"/>
      <c r="E7" s="15"/>
      <c r="F7" s="15" t="s">
        <v>16</v>
      </c>
      <c r="G7" s="15" t="s">
        <v>17</v>
      </c>
      <c r="H7" s="15" t="s">
        <v>18</v>
      </c>
      <c r="I7" s="88" t="s">
        <v>19</v>
      </c>
      <c r="J7" s="89" t="s">
        <v>20</v>
      </c>
      <c r="K7" s="89" t="s">
        <v>19</v>
      </c>
      <c r="L7" s="89" t="s">
        <v>19</v>
      </c>
      <c r="M7" s="160" t="s">
        <v>19</v>
      </c>
      <c r="N7" s="89" t="s">
        <v>20</v>
      </c>
      <c r="O7" s="89" t="s">
        <v>19</v>
      </c>
      <c r="P7" s="161" t="s">
        <v>19</v>
      </c>
      <c r="U7" s="266"/>
      <c r="V7" s="267"/>
      <c r="W7" s="266"/>
      <c r="X7" s="267"/>
      <c r="Y7" s="266"/>
      <c r="Z7" s="267"/>
      <c r="AA7" s="266"/>
      <c r="AB7" s="267"/>
      <c r="AC7" s="266"/>
      <c r="AD7" s="267"/>
      <c r="AE7" s="266"/>
      <c r="AF7" s="267"/>
    </row>
    <row r="8" spans="1:32" ht="15.75">
      <c r="A8" s="14"/>
      <c r="B8" s="19"/>
      <c r="C8" s="19"/>
      <c r="D8" s="548" t="s">
        <v>61</v>
      </c>
      <c r="E8" s="551" t="s">
        <v>63</v>
      </c>
      <c r="F8" s="19"/>
      <c r="G8" s="19"/>
      <c r="H8" s="19"/>
      <c r="I8" s="92"/>
      <c r="J8" s="90" t="s">
        <v>21</v>
      </c>
      <c r="K8" s="90" t="s">
        <v>20</v>
      </c>
      <c r="L8" s="90" t="s">
        <v>20</v>
      </c>
      <c r="M8" s="162"/>
      <c r="N8" s="90" t="s">
        <v>21</v>
      </c>
      <c r="O8" s="90" t="s">
        <v>20</v>
      </c>
      <c r="P8" s="163" t="s">
        <v>20</v>
      </c>
      <c r="R8" s="21" t="s">
        <v>22</v>
      </c>
      <c r="S8" s="21" t="s">
        <v>23</v>
      </c>
      <c r="U8" s="268"/>
      <c r="V8" s="269"/>
      <c r="W8" s="268"/>
      <c r="X8" s="269"/>
      <c r="Y8" s="268"/>
      <c r="Z8" s="269"/>
      <c r="AA8" s="268"/>
      <c r="AB8" s="269"/>
      <c r="AC8" s="268"/>
      <c r="AD8" s="269"/>
      <c r="AE8" s="268"/>
      <c r="AF8" s="269"/>
    </row>
    <row r="9" spans="1:32" ht="3.75" customHeight="1">
      <c r="A9" s="129"/>
      <c r="B9" s="128"/>
      <c r="C9" s="128"/>
      <c r="D9" s="128"/>
      <c r="E9" s="128"/>
      <c r="F9" s="128"/>
      <c r="G9" s="128"/>
      <c r="H9" s="128"/>
      <c r="I9" s="127"/>
      <c r="J9" s="128"/>
      <c r="K9" s="128"/>
      <c r="L9" s="128"/>
      <c r="M9" s="164"/>
      <c r="N9" s="128"/>
      <c r="O9" s="128"/>
      <c r="P9" s="16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ht="13.5" thickBot="1">
      <c r="A10" s="646">
        <v>39210</v>
      </c>
      <c r="B10" s="647" t="s">
        <v>215</v>
      </c>
      <c r="C10" s="677"/>
      <c r="D10" s="677"/>
      <c r="E10" s="650" t="s">
        <v>74</v>
      </c>
      <c r="F10" s="678" t="s">
        <v>75</v>
      </c>
      <c r="G10" s="651">
        <v>3</v>
      </c>
      <c r="H10" s="652" t="s">
        <v>216</v>
      </c>
      <c r="I10" s="664"/>
      <c r="J10" s="657"/>
      <c r="K10" s="655"/>
      <c r="L10" s="655"/>
      <c r="M10" s="653">
        <v>16292</v>
      </c>
      <c r="N10" s="654">
        <v>1745610.51</v>
      </c>
      <c r="O10" s="680">
        <v>107.15</v>
      </c>
      <c r="P10" s="681">
        <v>59.47</v>
      </c>
      <c r="R10" s="479">
        <f aca="true" t="shared" si="0" ref="R10:R32">L10*I10</f>
        <v>0</v>
      </c>
      <c r="S10" s="479">
        <f aca="true" t="shared" si="1" ref="S10:S40">O10*M10</f>
        <v>1745687.8</v>
      </c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149">
        <v>39245</v>
      </c>
      <c r="B11" s="120" t="s">
        <v>220</v>
      </c>
      <c r="C11" s="233"/>
      <c r="D11" s="233"/>
      <c r="E11" s="233" t="s">
        <v>70</v>
      </c>
      <c r="F11" s="121"/>
      <c r="G11" s="121">
        <v>1</v>
      </c>
      <c r="H11" s="121" t="s">
        <v>221</v>
      </c>
      <c r="I11" s="155">
        <v>4403</v>
      </c>
      <c r="J11" s="154">
        <v>330182.39</v>
      </c>
      <c r="K11" s="112">
        <v>74.99</v>
      </c>
      <c r="L11" s="145">
        <v>48.21</v>
      </c>
      <c r="M11" s="230"/>
      <c r="N11" s="153"/>
      <c r="O11" s="115"/>
      <c r="P11" s="167"/>
      <c r="R11" s="479">
        <f t="shared" si="0"/>
        <v>212268.63</v>
      </c>
      <c r="S11" s="479">
        <f t="shared" si="1"/>
        <v>0</v>
      </c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149">
        <v>39245</v>
      </c>
      <c r="B12" s="120" t="s">
        <v>222</v>
      </c>
      <c r="C12" s="233"/>
      <c r="D12" s="560"/>
      <c r="E12" s="560" t="s">
        <v>70</v>
      </c>
      <c r="F12" s="121"/>
      <c r="G12" s="121">
        <v>1</v>
      </c>
      <c r="H12" s="121" t="s">
        <v>221</v>
      </c>
      <c r="I12" s="211">
        <v>4403</v>
      </c>
      <c r="J12" s="153">
        <v>333252.57</v>
      </c>
      <c r="K12" s="115">
        <v>75.68</v>
      </c>
      <c r="L12" s="115">
        <v>48.21</v>
      </c>
      <c r="M12" s="250"/>
      <c r="N12" s="154"/>
      <c r="O12" s="112"/>
      <c r="P12" s="166"/>
      <c r="R12" s="479">
        <f t="shared" si="0"/>
        <v>212268.63</v>
      </c>
      <c r="S12" s="479">
        <f t="shared" si="1"/>
        <v>0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385">
        <v>39245</v>
      </c>
      <c r="B13" s="386" t="s">
        <v>231</v>
      </c>
      <c r="C13" s="406"/>
      <c r="D13" s="615"/>
      <c r="E13" s="406" t="s">
        <v>74</v>
      </c>
      <c r="F13" s="388"/>
      <c r="G13" s="388">
        <v>2</v>
      </c>
      <c r="H13" s="388" t="s">
        <v>232</v>
      </c>
      <c r="I13" s="397">
        <v>15355</v>
      </c>
      <c r="J13" s="393">
        <v>974335.57</v>
      </c>
      <c r="K13" s="394">
        <v>63.45</v>
      </c>
      <c r="L13" s="398">
        <v>41.29</v>
      </c>
      <c r="M13" s="399"/>
      <c r="N13" s="390"/>
      <c r="O13" s="391"/>
      <c r="P13" s="400"/>
      <c r="R13" s="479">
        <f t="shared" si="0"/>
        <v>634007.95</v>
      </c>
      <c r="S13" s="479">
        <f t="shared" si="1"/>
        <v>0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2.75">
      <c r="A14" s="408">
        <v>39245</v>
      </c>
      <c r="B14" s="394" t="s">
        <v>247</v>
      </c>
      <c r="C14" s="409"/>
      <c r="D14" s="616"/>
      <c r="E14" s="382" t="s">
        <v>70</v>
      </c>
      <c r="F14" s="248" t="s">
        <v>123</v>
      </c>
      <c r="G14" s="113">
        <v>1</v>
      </c>
      <c r="H14" s="113" t="s">
        <v>248</v>
      </c>
      <c r="I14" s="155">
        <v>7791</v>
      </c>
      <c r="J14" s="154">
        <v>526484.16</v>
      </c>
      <c r="K14" s="212">
        <v>67.57</v>
      </c>
      <c r="L14" s="212">
        <v>43.85</v>
      </c>
      <c r="M14" s="230"/>
      <c r="N14" s="153"/>
      <c r="O14" s="115"/>
      <c r="P14" s="167"/>
      <c r="R14" s="479">
        <f t="shared" si="0"/>
        <v>341635.35000000003</v>
      </c>
      <c r="S14" s="479">
        <f t="shared" si="1"/>
        <v>0</v>
      </c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11">
        <v>39245</v>
      </c>
      <c r="B15" s="112" t="s">
        <v>249</v>
      </c>
      <c r="C15" s="245"/>
      <c r="D15" s="245"/>
      <c r="E15" s="605" t="s">
        <v>70</v>
      </c>
      <c r="F15" s="753"/>
      <c r="G15" s="561">
        <v>1</v>
      </c>
      <c r="H15" s="472" t="s">
        <v>221</v>
      </c>
      <c r="I15" s="155">
        <v>3401</v>
      </c>
      <c r="J15" s="154">
        <v>246735.31</v>
      </c>
      <c r="K15" s="212">
        <v>72.55</v>
      </c>
      <c r="L15" s="212">
        <v>46.43</v>
      </c>
      <c r="M15" s="250"/>
      <c r="N15" s="154"/>
      <c r="O15" s="112"/>
      <c r="P15" s="167"/>
      <c r="R15" s="479">
        <f t="shared" si="0"/>
        <v>157908.43</v>
      </c>
      <c r="S15" s="479">
        <f t="shared" si="1"/>
        <v>0</v>
      </c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2.75">
      <c r="A16" s="385">
        <v>39245</v>
      </c>
      <c r="B16" s="386" t="s">
        <v>250</v>
      </c>
      <c r="C16" s="396"/>
      <c r="D16" s="617"/>
      <c r="E16" s="436" t="s">
        <v>70</v>
      </c>
      <c r="F16" s="614"/>
      <c r="G16" s="410">
        <v>1</v>
      </c>
      <c r="H16" s="388" t="s">
        <v>251</v>
      </c>
      <c r="I16" s="389">
        <v>5781</v>
      </c>
      <c r="J16" s="390">
        <v>509646.65</v>
      </c>
      <c r="K16" s="391">
        <v>88.16</v>
      </c>
      <c r="L16" s="391">
        <v>54.81</v>
      </c>
      <c r="M16" s="392"/>
      <c r="N16" s="393"/>
      <c r="O16" s="391"/>
      <c r="P16" s="400"/>
      <c r="R16" s="479">
        <f t="shared" si="0"/>
        <v>316856.61</v>
      </c>
      <c r="S16" s="479">
        <f t="shared" si="1"/>
        <v>0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2.75">
      <c r="A17" s="149">
        <v>39245</v>
      </c>
      <c r="B17" s="120" t="s">
        <v>252</v>
      </c>
      <c r="C17" s="232"/>
      <c r="D17" s="232"/>
      <c r="E17" s="381" t="s">
        <v>70</v>
      </c>
      <c r="F17" s="121" t="s">
        <v>123</v>
      </c>
      <c r="G17" s="121">
        <v>1</v>
      </c>
      <c r="H17" s="364" t="s">
        <v>251</v>
      </c>
      <c r="I17" s="211">
        <v>17231</v>
      </c>
      <c r="J17" s="154">
        <v>1092628.12</v>
      </c>
      <c r="K17" s="145">
        <v>63.41</v>
      </c>
      <c r="L17" s="112">
        <v>46.35</v>
      </c>
      <c r="M17" s="230"/>
      <c r="N17" s="153"/>
      <c r="O17" s="115"/>
      <c r="P17" s="167"/>
      <c r="R17" s="479">
        <f t="shared" si="0"/>
        <v>798656.85</v>
      </c>
      <c r="S17" s="479">
        <f t="shared" si="1"/>
        <v>0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149">
        <v>39245</v>
      </c>
      <c r="B18" s="144" t="s">
        <v>253</v>
      </c>
      <c r="C18" s="348"/>
      <c r="D18" s="348"/>
      <c r="E18" s="381" t="s">
        <v>70</v>
      </c>
      <c r="F18" s="121"/>
      <c r="G18" s="121">
        <v>1</v>
      </c>
      <c r="H18" s="364" t="s">
        <v>254</v>
      </c>
      <c r="I18" s="211">
        <v>9083</v>
      </c>
      <c r="J18" s="153">
        <v>711569.49</v>
      </c>
      <c r="K18" s="115">
        <v>78.34</v>
      </c>
      <c r="L18" s="115">
        <v>52.02</v>
      </c>
      <c r="M18" s="250"/>
      <c r="N18" s="154"/>
      <c r="O18" s="115"/>
      <c r="P18" s="167"/>
      <c r="R18" s="479">
        <f t="shared" si="0"/>
        <v>472497.66000000003</v>
      </c>
      <c r="S18" s="479">
        <f t="shared" si="1"/>
        <v>0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3.5" thickBot="1">
      <c r="A19" s="646">
        <v>39245</v>
      </c>
      <c r="B19" s="723" t="s">
        <v>261</v>
      </c>
      <c r="C19" s="660"/>
      <c r="D19" s="660"/>
      <c r="E19" s="661" t="s">
        <v>70</v>
      </c>
      <c r="F19" s="651" t="s">
        <v>123</v>
      </c>
      <c r="G19" s="651">
        <v>2</v>
      </c>
      <c r="H19" s="678" t="s">
        <v>262</v>
      </c>
      <c r="I19" s="664"/>
      <c r="J19" s="657"/>
      <c r="K19" s="655"/>
      <c r="L19" s="655"/>
      <c r="M19" s="663">
        <v>26319</v>
      </c>
      <c r="N19" s="654">
        <v>1488589.92</v>
      </c>
      <c r="O19" s="655">
        <v>56.56</v>
      </c>
      <c r="P19" s="658">
        <v>43.41</v>
      </c>
      <c r="R19" s="479">
        <f t="shared" si="0"/>
        <v>0</v>
      </c>
      <c r="S19" s="479">
        <f t="shared" si="1"/>
        <v>1488602.6400000001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149">
        <v>39273</v>
      </c>
      <c r="B20" s="120" t="s">
        <v>271</v>
      </c>
      <c r="C20" s="232"/>
      <c r="D20" s="232"/>
      <c r="E20" s="381" t="s">
        <v>70</v>
      </c>
      <c r="F20" s="121" t="s">
        <v>123</v>
      </c>
      <c r="G20" s="121">
        <v>2</v>
      </c>
      <c r="H20" s="121" t="s">
        <v>272</v>
      </c>
      <c r="I20" s="211"/>
      <c r="J20" s="153"/>
      <c r="K20" s="115"/>
      <c r="L20" s="115"/>
      <c r="M20" s="250">
        <v>7889</v>
      </c>
      <c r="N20" s="154">
        <v>531236.6</v>
      </c>
      <c r="O20" s="115">
        <v>67.34</v>
      </c>
      <c r="P20" s="167">
        <v>45.09</v>
      </c>
      <c r="R20" s="479">
        <f t="shared" si="0"/>
        <v>0</v>
      </c>
      <c r="S20" s="479">
        <f t="shared" si="1"/>
        <v>531245.26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3.5" thickBot="1">
      <c r="A21" s="646">
        <v>39273</v>
      </c>
      <c r="B21" s="647" t="s">
        <v>273</v>
      </c>
      <c r="C21" s="648"/>
      <c r="D21" s="648"/>
      <c r="E21" s="661" t="s">
        <v>70</v>
      </c>
      <c r="F21" s="651" t="s">
        <v>123</v>
      </c>
      <c r="G21" s="651">
        <v>2</v>
      </c>
      <c r="H21" s="678" t="s">
        <v>274</v>
      </c>
      <c r="I21" s="653"/>
      <c r="J21" s="654"/>
      <c r="K21" s="761"/>
      <c r="L21" s="680"/>
      <c r="M21" s="664">
        <v>7811</v>
      </c>
      <c r="N21" s="657">
        <v>550981.24</v>
      </c>
      <c r="O21" s="655">
        <v>70.54</v>
      </c>
      <c r="P21" s="762">
        <v>46.18</v>
      </c>
      <c r="Q21" s="552"/>
      <c r="R21" s="479">
        <f t="shared" si="0"/>
        <v>0</v>
      </c>
      <c r="S21" s="479">
        <f t="shared" si="1"/>
        <v>550987.9400000001</v>
      </c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49">
        <v>39308</v>
      </c>
      <c r="B22" s="120" t="s">
        <v>286</v>
      </c>
      <c r="C22" s="232"/>
      <c r="D22" s="232"/>
      <c r="E22" s="381" t="s">
        <v>70</v>
      </c>
      <c r="F22" s="121" t="s">
        <v>123</v>
      </c>
      <c r="G22" s="121">
        <v>2</v>
      </c>
      <c r="H22" s="121" t="s">
        <v>287</v>
      </c>
      <c r="I22" s="155">
        <v>7457</v>
      </c>
      <c r="J22" s="154">
        <v>505201.67</v>
      </c>
      <c r="K22" s="112">
        <v>67.75</v>
      </c>
      <c r="L22" s="112">
        <v>41.88</v>
      </c>
      <c r="M22" s="458"/>
      <c r="N22" s="154"/>
      <c r="O22" s="115"/>
      <c r="P22" s="167"/>
      <c r="R22" s="479">
        <f t="shared" si="0"/>
        <v>312299.16000000003</v>
      </c>
      <c r="S22" s="479">
        <f t="shared" si="1"/>
        <v>0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2.75">
      <c r="A23" s="385">
        <v>39308</v>
      </c>
      <c r="B23" s="386" t="s">
        <v>288</v>
      </c>
      <c r="C23" s="406"/>
      <c r="D23" s="406"/>
      <c r="E23" s="436" t="s">
        <v>70</v>
      </c>
      <c r="F23" s="388" t="s">
        <v>123</v>
      </c>
      <c r="G23" s="388">
        <v>2</v>
      </c>
      <c r="H23" s="401" t="s">
        <v>287</v>
      </c>
      <c r="I23" s="397">
        <v>7457</v>
      </c>
      <c r="J23" s="393">
        <v>500127.02</v>
      </c>
      <c r="K23" s="391">
        <v>67.07</v>
      </c>
      <c r="L23" s="391">
        <v>41.88</v>
      </c>
      <c r="M23" s="392"/>
      <c r="N23" s="393"/>
      <c r="O23" s="391"/>
      <c r="P23" s="400"/>
      <c r="R23" s="479">
        <f t="shared" si="0"/>
        <v>312299.16000000003</v>
      </c>
      <c r="S23" s="479">
        <f t="shared" si="1"/>
        <v>0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49">
        <v>39308</v>
      </c>
      <c r="B24" s="144" t="s">
        <v>289</v>
      </c>
      <c r="C24" s="348"/>
      <c r="D24" s="348"/>
      <c r="E24" s="381" t="s">
        <v>74</v>
      </c>
      <c r="F24" s="121" t="s">
        <v>71</v>
      </c>
      <c r="G24" s="121">
        <v>6</v>
      </c>
      <c r="H24" s="364" t="s">
        <v>290</v>
      </c>
      <c r="I24" s="211">
        <v>38914</v>
      </c>
      <c r="J24" s="153">
        <v>3255804.71</v>
      </c>
      <c r="K24" s="115">
        <v>83.67</v>
      </c>
      <c r="L24" s="115">
        <v>53.01</v>
      </c>
      <c r="M24" s="250"/>
      <c r="N24" s="154"/>
      <c r="O24" s="115"/>
      <c r="P24" s="167"/>
      <c r="R24" s="479">
        <f t="shared" si="0"/>
        <v>2062831.14</v>
      </c>
      <c r="S24" s="479">
        <f t="shared" si="1"/>
        <v>0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3.5" thickBot="1">
      <c r="A25" s="646">
        <v>39308</v>
      </c>
      <c r="B25" s="723" t="s">
        <v>291</v>
      </c>
      <c r="C25" s="677"/>
      <c r="D25" s="789"/>
      <c r="E25" s="661" t="s">
        <v>74</v>
      </c>
      <c r="F25" s="651" t="s">
        <v>71</v>
      </c>
      <c r="G25" s="651">
        <v>6</v>
      </c>
      <c r="H25" s="662" t="s">
        <v>290</v>
      </c>
      <c r="I25" s="664">
        <v>38914</v>
      </c>
      <c r="J25" s="657">
        <v>3204058.17</v>
      </c>
      <c r="K25" s="655">
        <v>82.34</v>
      </c>
      <c r="L25" s="655">
        <v>52.42</v>
      </c>
      <c r="M25" s="663"/>
      <c r="N25" s="654"/>
      <c r="O25" s="655"/>
      <c r="P25" s="658"/>
      <c r="R25" s="479">
        <f t="shared" si="0"/>
        <v>2039871.8800000001</v>
      </c>
      <c r="S25" s="479">
        <f t="shared" si="1"/>
        <v>0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49"/>
      <c r="B26" s="144"/>
      <c r="C26" s="243"/>
      <c r="D26" s="243"/>
      <c r="E26" s="381"/>
      <c r="F26" s="121"/>
      <c r="G26" s="121"/>
      <c r="H26" s="364"/>
      <c r="I26" s="211"/>
      <c r="J26" s="153"/>
      <c r="K26" s="115"/>
      <c r="L26" s="115"/>
      <c r="M26" s="250"/>
      <c r="N26" s="154"/>
      <c r="O26" s="115"/>
      <c r="P26" s="167"/>
      <c r="R26" s="479">
        <f t="shared" si="0"/>
        <v>0</v>
      </c>
      <c r="S26" s="479">
        <f t="shared" si="1"/>
        <v>0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2.75">
      <c r="A27" s="149"/>
      <c r="B27" s="144"/>
      <c r="C27" s="243"/>
      <c r="D27" s="243"/>
      <c r="E27" s="381"/>
      <c r="F27" s="121"/>
      <c r="G27" s="121"/>
      <c r="H27" s="364"/>
      <c r="I27" s="211"/>
      <c r="J27" s="153"/>
      <c r="K27" s="115"/>
      <c r="L27" s="115"/>
      <c r="M27" s="250"/>
      <c r="N27" s="154"/>
      <c r="O27" s="115"/>
      <c r="P27" s="167"/>
      <c r="R27" s="479">
        <f t="shared" si="0"/>
        <v>0</v>
      </c>
      <c r="S27" s="479">
        <f>O27*M27</f>
        <v>0</v>
      </c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2.75">
      <c r="A28" s="149"/>
      <c r="B28" s="144"/>
      <c r="C28" s="243"/>
      <c r="D28" s="243"/>
      <c r="E28" s="381"/>
      <c r="F28" s="121"/>
      <c r="G28" s="121"/>
      <c r="H28" s="565"/>
      <c r="I28" s="211"/>
      <c r="J28" s="153"/>
      <c r="K28" s="115"/>
      <c r="L28" s="115"/>
      <c r="M28" s="250"/>
      <c r="N28" s="154"/>
      <c r="O28" s="115"/>
      <c r="P28" s="167"/>
      <c r="R28" s="479">
        <f t="shared" si="0"/>
        <v>0</v>
      </c>
      <c r="S28" s="479">
        <f t="shared" si="1"/>
        <v>0</v>
      </c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2.75">
      <c r="A29" s="385"/>
      <c r="B29" s="402"/>
      <c r="C29" s="387"/>
      <c r="D29" s="387"/>
      <c r="E29" s="436"/>
      <c r="F29" s="388"/>
      <c r="G29" s="388"/>
      <c r="H29" s="401"/>
      <c r="I29" s="389"/>
      <c r="J29" s="390"/>
      <c r="K29" s="391"/>
      <c r="L29" s="391"/>
      <c r="M29" s="392"/>
      <c r="N29" s="393"/>
      <c r="O29" s="391"/>
      <c r="P29" s="400"/>
      <c r="R29" s="479">
        <f t="shared" si="0"/>
        <v>0</v>
      </c>
      <c r="S29" s="479">
        <f t="shared" si="1"/>
        <v>0</v>
      </c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2.75">
      <c r="A30" s="385"/>
      <c r="B30" s="402"/>
      <c r="C30" s="387"/>
      <c r="D30" s="387"/>
      <c r="E30" s="436"/>
      <c r="F30" s="388"/>
      <c r="G30" s="388"/>
      <c r="H30" s="401"/>
      <c r="I30" s="389"/>
      <c r="J30" s="390"/>
      <c r="K30" s="391"/>
      <c r="L30" s="391"/>
      <c r="M30" s="392"/>
      <c r="N30" s="393"/>
      <c r="O30" s="391"/>
      <c r="P30" s="400"/>
      <c r="R30" s="479">
        <f t="shared" si="0"/>
        <v>0</v>
      </c>
      <c r="S30" s="479">
        <f t="shared" si="1"/>
        <v>0</v>
      </c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2.75">
      <c r="A31" s="149"/>
      <c r="B31" s="144"/>
      <c r="C31" s="243"/>
      <c r="D31" s="243"/>
      <c r="E31" s="381"/>
      <c r="F31" s="121"/>
      <c r="G31" s="121"/>
      <c r="H31" s="364"/>
      <c r="I31" s="211"/>
      <c r="J31" s="153"/>
      <c r="K31" s="115"/>
      <c r="L31" s="115"/>
      <c r="M31" s="250"/>
      <c r="N31" s="154"/>
      <c r="O31" s="115"/>
      <c r="P31" s="167"/>
      <c r="R31" s="479">
        <f t="shared" si="0"/>
        <v>0</v>
      </c>
      <c r="S31" s="479">
        <f t="shared" si="1"/>
        <v>0</v>
      </c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149"/>
      <c r="B32" s="144"/>
      <c r="C32" s="243"/>
      <c r="D32" s="243"/>
      <c r="E32" s="381"/>
      <c r="F32" s="121"/>
      <c r="G32" s="121"/>
      <c r="H32" s="364"/>
      <c r="I32" s="211"/>
      <c r="J32" s="153"/>
      <c r="K32" s="115"/>
      <c r="L32" s="115"/>
      <c r="M32" s="250"/>
      <c r="N32" s="154"/>
      <c r="O32" s="115"/>
      <c r="P32" s="167"/>
      <c r="R32" s="479">
        <f t="shared" si="0"/>
        <v>0</v>
      </c>
      <c r="S32" s="479">
        <f t="shared" si="1"/>
        <v>0</v>
      </c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12.75">
      <c r="A33" s="385"/>
      <c r="B33" s="402"/>
      <c r="C33" s="387"/>
      <c r="D33" s="387"/>
      <c r="E33" s="436"/>
      <c r="F33" s="388"/>
      <c r="G33" s="388"/>
      <c r="H33" s="407"/>
      <c r="I33" s="389"/>
      <c r="J33" s="390"/>
      <c r="K33" s="391"/>
      <c r="L33" s="391"/>
      <c r="M33" s="392"/>
      <c r="N33" s="393"/>
      <c r="O33" s="587"/>
      <c r="P33" s="400"/>
      <c r="R33" s="479">
        <f aca="true" t="shared" si="2" ref="R33:R52">L33*I33</f>
        <v>0</v>
      </c>
      <c r="S33" s="479">
        <f t="shared" si="1"/>
        <v>0</v>
      </c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12.75">
      <c r="A34" s="149"/>
      <c r="B34" s="144"/>
      <c r="C34" s="243"/>
      <c r="D34" s="243"/>
      <c r="E34" s="381"/>
      <c r="F34" s="121"/>
      <c r="G34" s="121"/>
      <c r="H34" s="364"/>
      <c r="I34" s="211"/>
      <c r="J34" s="153"/>
      <c r="K34" s="115"/>
      <c r="L34" s="115"/>
      <c r="M34" s="250"/>
      <c r="N34" s="154"/>
      <c r="O34" s="115"/>
      <c r="P34" s="167"/>
      <c r="R34" s="479">
        <f t="shared" si="2"/>
        <v>0</v>
      </c>
      <c r="S34" s="479">
        <f t="shared" si="1"/>
        <v>0</v>
      </c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12.75">
      <c r="A35" s="385"/>
      <c r="B35" s="402"/>
      <c r="C35" s="387"/>
      <c r="D35" s="387"/>
      <c r="E35" s="436"/>
      <c r="F35" s="388"/>
      <c r="G35" s="388"/>
      <c r="H35" s="401"/>
      <c r="I35" s="389"/>
      <c r="J35" s="390"/>
      <c r="K35" s="391"/>
      <c r="L35" s="391"/>
      <c r="M35" s="392"/>
      <c r="N35" s="393"/>
      <c r="O35" s="391"/>
      <c r="P35" s="400"/>
      <c r="R35" s="479">
        <f t="shared" si="2"/>
        <v>0</v>
      </c>
      <c r="S35" s="479">
        <f t="shared" si="1"/>
        <v>0</v>
      </c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12.75">
      <c r="A36" s="149"/>
      <c r="B36" s="144"/>
      <c r="C36" s="243"/>
      <c r="D36" s="243"/>
      <c r="E36" s="381"/>
      <c r="F36" s="121"/>
      <c r="G36" s="121"/>
      <c r="H36" s="364"/>
      <c r="I36" s="211"/>
      <c r="J36" s="153"/>
      <c r="K36" s="115"/>
      <c r="L36" s="115"/>
      <c r="M36" s="250"/>
      <c r="N36" s="154"/>
      <c r="O36" s="115"/>
      <c r="P36" s="167"/>
      <c r="R36" s="479">
        <f t="shared" si="2"/>
        <v>0</v>
      </c>
      <c r="S36" s="479">
        <f t="shared" si="1"/>
        <v>0</v>
      </c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12.75">
      <c r="A37" s="149"/>
      <c r="B37" s="144"/>
      <c r="C37" s="243"/>
      <c r="D37" s="243"/>
      <c r="E37" s="121"/>
      <c r="F37" s="121"/>
      <c r="G37" s="121"/>
      <c r="H37" s="364"/>
      <c r="I37" s="211"/>
      <c r="J37" s="153"/>
      <c r="K37" s="115"/>
      <c r="L37" s="115"/>
      <c r="M37" s="250"/>
      <c r="N37" s="154"/>
      <c r="O37" s="115"/>
      <c r="P37" s="167"/>
      <c r="R37" s="479">
        <f t="shared" si="2"/>
        <v>0</v>
      </c>
      <c r="S37" s="479">
        <f t="shared" si="1"/>
        <v>0</v>
      </c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12.75">
      <c r="A38" s="149"/>
      <c r="B38" s="144"/>
      <c r="C38" s="243"/>
      <c r="D38" s="243"/>
      <c r="E38" s="121"/>
      <c r="F38" s="121"/>
      <c r="G38" s="121"/>
      <c r="H38" s="364"/>
      <c r="I38" s="211"/>
      <c r="J38" s="153"/>
      <c r="K38" s="115"/>
      <c r="L38" s="115"/>
      <c r="M38" s="250"/>
      <c r="N38" s="154"/>
      <c r="O38" s="115"/>
      <c r="P38" s="167"/>
      <c r="R38" s="479">
        <f t="shared" si="2"/>
        <v>0</v>
      </c>
      <c r="S38" s="479">
        <f>O38*M38</f>
        <v>0</v>
      </c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ht="12.75">
      <c r="A39" s="149"/>
      <c r="B39" s="144"/>
      <c r="C39" s="243"/>
      <c r="D39" s="243"/>
      <c r="E39" s="121"/>
      <c r="F39" s="121"/>
      <c r="G39" s="121"/>
      <c r="H39" s="364"/>
      <c r="I39" s="211"/>
      <c r="J39" s="153"/>
      <c r="K39" s="115"/>
      <c r="L39" s="115"/>
      <c r="M39" s="250"/>
      <c r="N39" s="154"/>
      <c r="O39" s="115"/>
      <c r="P39" s="167"/>
      <c r="R39" s="479">
        <f t="shared" si="2"/>
        <v>0</v>
      </c>
      <c r="S39" s="479">
        <f t="shared" si="1"/>
        <v>0</v>
      </c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ht="12.75">
      <c r="A40" s="149"/>
      <c r="B40" s="144"/>
      <c r="C40" s="243"/>
      <c r="D40" s="243"/>
      <c r="E40" s="121"/>
      <c r="F40" s="121"/>
      <c r="G40" s="121"/>
      <c r="H40" s="364"/>
      <c r="I40" s="211"/>
      <c r="J40" s="153"/>
      <c r="K40" s="115"/>
      <c r="L40" s="115"/>
      <c r="M40" s="250"/>
      <c r="N40" s="154"/>
      <c r="O40" s="115"/>
      <c r="P40" s="167"/>
      <c r="R40" s="479">
        <f t="shared" si="2"/>
        <v>0</v>
      </c>
      <c r="S40" s="479">
        <f t="shared" si="1"/>
        <v>0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ht="12.75">
      <c r="A41" s="149"/>
      <c r="B41" s="144"/>
      <c r="C41" s="243"/>
      <c r="D41" s="243"/>
      <c r="E41" s="121"/>
      <c r="F41" s="121"/>
      <c r="G41" s="121"/>
      <c r="H41" s="290"/>
      <c r="I41" s="211"/>
      <c r="J41" s="153"/>
      <c r="K41" s="115"/>
      <c r="L41" s="115"/>
      <c r="M41" s="250"/>
      <c r="N41" s="154"/>
      <c r="O41" s="115"/>
      <c r="P41" s="167"/>
      <c r="R41" s="479">
        <f t="shared" si="2"/>
        <v>0</v>
      </c>
      <c r="S41" s="479">
        <f aca="true" t="shared" si="3" ref="S41:S46">O41*M41</f>
        <v>0</v>
      </c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12.75">
      <c r="A42" s="385"/>
      <c r="B42" s="402"/>
      <c r="C42" s="387"/>
      <c r="D42" s="387"/>
      <c r="E42" s="388"/>
      <c r="F42" s="388"/>
      <c r="G42" s="388"/>
      <c r="H42" s="401"/>
      <c r="I42" s="389"/>
      <c r="J42" s="390"/>
      <c r="K42" s="391"/>
      <c r="L42" s="391"/>
      <c r="M42" s="392"/>
      <c r="N42" s="393"/>
      <c r="O42" s="391"/>
      <c r="P42" s="400"/>
      <c r="R42" s="479">
        <f t="shared" si="2"/>
        <v>0</v>
      </c>
      <c r="S42" s="479">
        <f t="shared" si="3"/>
        <v>0</v>
      </c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ht="12.75">
      <c r="A43" s="149"/>
      <c r="B43" s="144"/>
      <c r="C43" s="243"/>
      <c r="D43" s="243"/>
      <c r="E43" s="121"/>
      <c r="F43" s="121"/>
      <c r="G43" s="121"/>
      <c r="H43" s="364"/>
      <c r="I43" s="211"/>
      <c r="J43" s="153"/>
      <c r="K43" s="115"/>
      <c r="L43" s="115"/>
      <c r="M43" s="250"/>
      <c r="N43" s="154"/>
      <c r="O43" s="115"/>
      <c r="P43" s="167"/>
      <c r="R43" s="479">
        <f t="shared" si="2"/>
        <v>0</v>
      </c>
      <c r="S43" s="479">
        <f t="shared" si="3"/>
        <v>0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12.75">
      <c r="A44" s="149"/>
      <c r="B44" s="144"/>
      <c r="C44" s="243"/>
      <c r="D44" s="243"/>
      <c r="E44" s="121"/>
      <c r="F44" s="121"/>
      <c r="G44" s="121"/>
      <c r="H44" s="364"/>
      <c r="I44" s="211"/>
      <c r="J44" s="153"/>
      <c r="K44" s="115"/>
      <c r="L44" s="115"/>
      <c r="M44" s="250"/>
      <c r="N44" s="154"/>
      <c r="O44" s="115"/>
      <c r="P44" s="167"/>
      <c r="R44" s="479">
        <f t="shared" si="2"/>
        <v>0</v>
      </c>
      <c r="S44" s="479">
        <f t="shared" si="3"/>
        <v>0</v>
      </c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12.75">
      <c r="A45" s="385"/>
      <c r="B45" s="402"/>
      <c r="C45" s="387"/>
      <c r="D45" s="387"/>
      <c r="E45" s="388"/>
      <c r="F45" s="388"/>
      <c r="G45" s="388"/>
      <c r="H45" s="401"/>
      <c r="I45" s="389"/>
      <c r="J45" s="390"/>
      <c r="K45" s="391"/>
      <c r="L45" s="391"/>
      <c r="M45" s="392"/>
      <c r="N45" s="393"/>
      <c r="O45" s="391"/>
      <c r="P45" s="400"/>
      <c r="R45" s="479">
        <f t="shared" si="2"/>
        <v>0</v>
      </c>
      <c r="S45" s="479">
        <f t="shared" si="3"/>
        <v>0</v>
      </c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12.75">
      <c r="A46" s="149"/>
      <c r="B46" s="144"/>
      <c r="C46" s="243"/>
      <c r="D46" s="243"/>
      <c r="E46" s="121"/>
      <c r="F46" s="121"/>
      <c r="G46" s="121"/>
      <c r="H46" s="364"/>
      <c r="I46" s="211"/>
      <c r="J46" s="153"/>
      <c r="K46" s="115"/>
      <c r="L46" s="115"/>
      <c r="M46" s="250"/>
      <c r="N46" s="154"/>
      <c r="O46" s="115"/>
      <c r="P46" s="167"/>
      <c r="R46" s="479">
        <f t="shared" si="2"/>
        <v>0</v>
      </c>
      <c r="S46" s="479">
        <f t="shared" si="3"/>
        <v>0</v>
      </c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12.75">
      <c r="A47" s="385"/>
      <c r="B47" s="402"/>
      <c r="C47" s="387"/>
      <c r="D47" s="387"/>
      <c r="E47" s="388"/>
      <c r="F47" s="388"/>
      <c r="G47" s="388"/>
      <c r="H47" s="401"/>
      <c r="I47" s="389"/>
      <c r="J47" s="390"/>
      <c r="K47" s="391"/>
      <c r="L47" s="391"/>
      <c r="M47" s="392"/>
      <c r="N47" s="393"/>
      <c r="O47" s="391"/>
      <c r="P47" s="400"/>
      <c r="R47" s="479">
        <f t="shared" si="2"/>
        <v>0</v>
      </c>
      <c r="S47" s="479">
        <f aca="true" t="shared" si="4" ref="S47:S72">O47*M47</f>
        <v>0</v>
      </c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12.75">
      <c r="A48" s="149"/>
      <c r="B48" s="144"/>
      <c r="C48" s="243"/>
      <c r="D48" s="243"/>
      <c r="E48" s="121"/>
      <c r="F48" s="121"/>
      <c r="G48" s="121"/>
      <c r="H48" s="364"/>
      <c r="I48" s="211"/>
      <c r="J48" s="153"/>
      <c r="K48" s="115"/>
      <c r="L48" s="115"/>
      <c r="M48" s="250"/>
      <c r="N48" s="154"/>
      <c r="O48" s="115"/>
      <c r="P48" s="167"/>
      <c r="R48" s="479">
        <f t="shared" si="2"/>
        <v>0</v>
      </c>
      <c r="S48" s="479">
        <f t="shared" si="4"/>
        <v>0</v>
      </c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12.75">
      <c r="A49" s="149"/>
      <c r="B49" s="144"/>
      <c r="C49" s="143"/>
      <c r="D49" s="143"/>
      <c r="E49" s="121"/>
      <c r="F49" s="121"/>
      <c r="G49" s="121"/>
      <c r="H49" s="364"/>
      <c r="I49" s="211"/>
      <c r="J49" s="153"/>
      <c r="K49" s="115"/>
      <c r="L49" s="115"/>
      <c r="M49" s="250"/>
      <c r="N49" s="154"/>
      <c r="O49" s="115"/>
      <c r="P49" s="167"/>
      <c r="R49" s="479">
        <f t="shared" si="2"/>
        <v>0</v>
      </c>
      <c r="S49" s="479">
        <f t="shared" si="4"/>
        <v>0</v>
      </c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12.75">
      <c r="A50" s="385"/>
      <c r="B50" s="402"/>
      <c r="C50" s="521"/>
      <c r="D50" s="521"/>
      <c r="E50" s="388"/>
      <c r="F50" s="388"/>
      <c r="G50" s="388"/>
      <c r="H50" s="401"/>
      <c r="I50" s="389"/>
      <c r="J50" s="390"/>
      <c r="K50" s="391"/>
      <c r="L50" s="391"/>
      <c r="M50" s="392"/>
      <c r="N50" s="393"/>
      <c r="O50" s="391"/>
      <c r="P50" s="400"/>
      <c r="R50" s="479">
        <f t="shared" si="2"/>
        <v>0</v>
      </c>
      <c r="S50" s="479">
        <f t="shared" si="4"/>
        <v>0</v>
      </c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12.75">
      <c r="A51" s="385"/>
      <c r="B51" s="402"/>
      <c r="C51" s="521"/>
      <c r="D51" s="521"/>
      <c r="E51" s="388"/>
      <c r="F51" s="388"/>
      <c r="G51" s="388"/>
      <c r="H51" s="401"/>
      <c r="I51" s="389"/>
      <c r="J51" s="390"/>
      <c r="K51" s="391"/>
      <c r="L51" s="391"/>
      <c r="M51" s="392"/>
      <c r="N51" s="393"/>
      <c r="O51" s="391"/>
      <c r="P51" s="400"/>
      <c r="R51" s="479">
        <f t="shared" si="2"/>
        <v>0</v>
      </c>
      <c r="S51" s="479">
        <f t="shared" si="4"/>
        <v>0</v>
      </c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12.75">
      <c r="A52" s="149"/>
      <c r="B52" s="144"/>
      <c r="C52" s="143"/>
      <c r="D52" s="143"/>
      <c r="E52" s="121"/>
      <c r="F52" s="121"/>
      <c r="G52" s="121"/>
      <c r="H52" s="364"/>
      <c r="I52" s="211"/>
      <c r="J52" s="153"/>
      <c r="K52" s="115"/>
      <c r="L52" s="115"/>
      <c r="M52" s="250"/>
      <c r="N52" s="154"/>
      <c r="O52" s="115"/>
      <c r="P52" s="167"/>
      <c r="R52" s="479">
        <f t="shared" si="2"/>
        <v>0</v>
      </c>
      <c r="S52" s="479">
        <f t="shared" si="4"/>
        <v>0</v>
      </c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12.75">
      <c r="A53" s="385"/>
      <c r="B53" s="402"/>
      <c r="C53" s="521"/>
      <c r="D53" s="521"/>
      <c r="E53" s="388"/>
      <c r="F53" s="388"/>
      <c r="G53" s="388"/>
      <c r="H53" s="403"/>
      <c r="I53" s="389"/>
      <c r="J53" s="390"/>
      <c r="K53" s="391"/>
      <c r="L53" s="391"/>
      <c r="M53" s="392"/>
      <c r="N53" s="393"/>
      <c r="O53" s="391"/>
      <c r="P53" s="400"/>
      <c r="R53" s="479">
        <f aca="true" t="shared" si="5" ref="R53:R60">L53*I53</f>
        <v>0</v>
      </c>
      <c r="S53" s="479">
        <f t="shared" si="4"/>
        <v>0</v>
      </c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12.75">
      <c r="A54" s="385"/>
      <c r="B54" s="402"/>
      <c r="C54" s="521"/>
      <c r="D54" s="521"/>
      <c r="E54" s="388"/>
      <c r="F54" s="388"/>
      <c r="G54" s="388"/>
      <c r="H54" s="401"/>
      <c r="I54" s="389"/>
      <c r="J54" s="390"/>
      <c r="K54" s="391"/>
      <c r="L54" s="391"/>
      <c r="M54" s="392"/>
      <c r="N54" s="393"/>
      <c r="O54" s="391"/>
      <c r="P54" s="400"/>
      <c r="R54" s="479">
        <f t="shared" si="5"/>
        <v>0</v>
      </c>
      <c r="S54" s="479">
        <f t="shared" si="4"/>
        <v>0</v>
      </c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12.75">
      <c r="A55" s="149"/>
      <c r="B55" s="144"/>
      <c r="C55" s="143"/>
      <c r="D55" s="143"/>
      <c r="E55" s="121"/>
      <c r="F55" s="121"/>
      <c r="G55" s="121"/>
      <c r="H55" s="364"/>
      <c r="I55" s="211"/>
      <c r="J55" s="153"/>
      <c r="K55" s="115"/>
      <c r="L55" s="115"/>
      <c r="M55" s="250"/>
      <c r="N55" s="154"/>
      <c r="O55" s="115"/>
      <c r="P55" s="167"/>
      <c r="R55" s="479">
        <f t="shared" si="5"/>
        <v>0</v>
      </c>
      <c r="S55" s="479">
        <f t="shared" si="4"/>
        <v>0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12.75">
      <c r="A56" s="385"/>
      <c r="B56" s="402"/>
      <c r="C56" s="521"/>
      <c r="D56" s="521"/>
      <c r="E56" s="388"/>
      <c r="F56" s="388"/>
      <c r="G56" s="388"/>
      <c r="H56" s="401"/>
      <c r="I56" s="389"/>
      <c r="J56" s="390"/>
      <c r="K56" s="391"/>
      <c r="L56" s="391"/>
      <c r="M56" s="392"/>
      <c r="N56" s="393"/>
      <c r="O56" s="391"/>
      <c r="P56" s="400"/>
      <c r="R56" s="479">
        <f t="shared" si="5"/>
        <v>0</v>
      </c>
      <c r="S56" s="479">
        <f t="shared" si="4"/>
        <v>0</v>
      </c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12.75">
      <c r="A57" s="149"/>
      <c r="B57" s="144"/>
      <c r="C57" s="143"/>
      <c r="D57" s="143"/>
      <c r="E57" s="121"/>
      <c r="F57" s="606"/>
      <c r="G57" s="121"/>
      <c r="H57" s="364"/>
      <c r="I57" s="211"/>
      <c r="J57" s="153"/>
      <c r="K57" s="115"/>
      <c r="L57" s="115"/>
      <c r="M57" s="250"/>
      <c r="N57" s="154"/>
      <c r="O57" s="115"/>
      <c r="P57" s="167"/>
      <c r="R57" s="479">
        <f t="shared" si="5"/>
        <v>0</v>
      </c>
      <c r="S57" s="479">
        <f t="shared" si="4"/>
        <v>0</v>
      </c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12.75">
      <c r="A58" s="385"/>
      <c r="B58" s="402"/>
      <c r="C58" s="521"/>
      <c r="D58" s="521"/>
      <c r="E58" s="388"/>
      <c r="F58" s="388"/>
      <c r="G58" s="388"/>
      <c r="H58" s="401"/>
      <c r="I58" s="389"/>
      <c r="J58" s="390"/>
      <c r="K58" s="391"/>
      <c r="L58" s="391"/>
      <c r="M58" s="392"/>
      <c r="N58" s="534"/>
      <c r="O58" s="391"/>
      <c r="P58" s="400"/>
      <c r="R58" s="479">
        <f t="shared" si="5"/>
        <v>0</v>
      </c>
      <c r="S58" s="479">
        <f t="shared" si="4"/>
        <v>0</v>
      </c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12.75">
      <c r="A59" s="149"/>
      <c r="B59" s="144"/>
      <c r="C59" s="143"/>
      <c r="D59" s="143"/>
      <c r="E59" s="121"/>
      <c r="F59" s="121"/>
      <c r="G59" s="121"/>
      <c r="H59" s="364"/>
      <c r="I59" s="211"/>
      <c r="J59" s="153"/>
      <c r="K59" s="115"/>
      <c r="L59" s="115"/>
      <c r="M59" s="250"/>
      <c r="N59" s="154"/>
      <c r="O59" s="115"/>
      <c r="P59" s="167"/>
      <c r="R59" s="479">
        <f t="shared" si="5"/>
        <v>0</v>
      </c>
      <c r="S59" s="479">
        <f t="shared" si="4"/>
        <v>0</v>
      </c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12.75">
      <c r="A60" s="385"/>
      <c r="B60" s="402"/>
      <c r="C60" s="521"/>
      <c r="D60" s="521"/>
      <c r="E60" s="388"/>
      <c r="F60" s="388"/>
      <c r="G60" s="388"/>
      <c r="H60" s="403"/>
      <c r="I60" s="389"/>
      <c r="J60" s="390"/>
      <c r="K60" s="391"/>
      <c r="L60" s="391"/>
      <c r="M60" s="392"/>
      <c r="N60" s="393"/>
      <c r="O60" s="391"/>
      <c r="P60" s="400"/>
      <c r="R60" s="479">
        <f t="shared" si="5"/>
        <v>0</v>
      </c>
      <c r="S60" s="479">
        <f t="shared" si="4"/>
        <v>0</v>
      </c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12.75">
      <c r="A61" s="385"/>
      <c r="B61" s="402"/>
      <c r="C61" s="521"/>
      <c r="D61" s="521"/>
      <c r="E61" s="388"/>
      <c r="F61" s="388"/>
      <c r="G61" s="388"/>
      <c r="H61" s="401"/>
      <c r="I61" s="389"/>
      <c r="J61" s="390"/>
      <c r="K61" s="391"/>
      <c r="L61" s="391"/>
      <c r="M61" s="392"/>
      <c r="N61" s="393"/>
      <c r="O61" s="391"/>
      <c r="P61" s="400"/>
      <c r="R61" s="479">
        <f aca="true" t="shared" si="6" ref="R61:R67">L61*I61</f>
        <v>0</v>
      </c>
      <c r="S61" s="479">
        <f t="shared" si="4"/>
        <v>0</v>
      </c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12.75">
      <c r="A62" s="385"/>
      <c r="B62" s="402"/>
      <c r="C62" s="521"/>
      <c r="D62" s="521"/>
      <c r="E62" s="388"/>
      <c r="F62" s="388"/>
      <c r="G62" s="388"/>
      <c r="H62" s="401"/>
      <c r="I62" s="389"/>
      <c r="J62" s="390"/>
      <c r="K62" s="391"/>
      <c r="L62" s="391"/>
      <c r="M62" s="392"/>
      <c r="N62" s="393"/>
      <c r="O62" s="391"/>
      <c r="P62" s="400"/>
      <c r="R62" s="479">
        <f t="shared" si="6"/>
        <v>0</v>
      </c>
      <c r="S62" s="479">
        <f t="shared" si="4"/>
        <v>0</v>
      </c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12.75">
      <c r="A63" s="149"/>
      <c r="B63" s="144"/>
      <c r="C63" s="143"/>
      <c r="D63" s="143"/>
      <c r="E63" s="121"/>
      <c r="F63" s="121"/>
      <c r="G63" s="121"/>
      <c r="H63" s="364"/>
      <c r="I63" s="211"/>
      <c r="J63" s="153"/>
      <c r="K63" s="115"/>
      <c r="L63" s="115"/>
      <c r="M63" s="250"/>
      <c r="N63" s="154"/>
      <c r="O63" s="115"/>
      <c r="P63" s="167"/>
      <c r="R63" s="479">
        <f t="shared" si="6"/>
        <v>0</v>
      </c>
      <c r="S63" s="479">
        <f t="shared" si="4"/>
        <v>0</v>
      </c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12.75">
      <c r="A64" s="385"/>
      <c r="B64" s="402"/>
      <c r="C64" s="521"/>
      <c r="D64" s="521"/>
      <c r="E64" s="388"/>
      <c r="F64" s="388"/>
      <c r="G64" s="388"/>
      <c r="H64" s="401"/>
      <c r="I64" s="389"/>
      <c r="J64" s="390"/>
      <c r="K64" s="391"/>
      <c r="L64" s="391"/>
      <c r="M64" s="392"/>
      <c r="N64" s="393"/>
      <c r="O64" s="391"/>
      <c r="P64" s="400"/>
      <c r="R64" s="479">
        <f t="shared" si="6"/>
        <v>0</v>
      </c>
      <c r="S64" s="479">
        <f t="shared" si="4"/>
        <v>0</v>
      </c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12.75">
      <c r="A65" s="385"/>
      <c r="B65" s="402"/>
      <c r="C65" s="521"/>
      <c r="D65" s="521"/>
      <c r="E65" s="388"/>
      <c r="F65" s="388"/>
      <c r="G65" s="388"/>
      <c r="H65" s="401"/>
      <c r="I65" s="389"/>
      <c r="J65" s="390"/>
      <c r="K65" s="391"/>
      <c r="L65" s="391"/>
      <c r="M65" s="392"/>
      <c r="N65" s="393"/>
      <c r="O65" s="391"/>
      <c r="P65" s="400"/>
      <c r="R65" s="479">
        <f t="shared" si="6"/>
        <v>0</v>
      </c>
      <c r="S65" s="479">
        <f t="shared" si="4"/>
        <v>0</v>
      </c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12.75">
      <c r="A66" s="385"/>
      <c r="B66" s="402"/>
      <c r="C66" s="521"/>
      <c r="D66" s="521"/>
      <c r="E66" s="388"/>
      <c r="F66" s="388"/>
      <c r="G66" s="388"/>
      <c r="H66" s="401"/>
      <c r="I66" s="389"/>
      <c r="J66" s="390"/>
      <c r="K66" s="391"/>
      <c r="L66" s="391"/>
      <c r="M66" s="392"/>
      <c r="N66" s="393"/>
      <c r="O66" s="391"/>
      <c r="P66" s="400"/>
      <c r="R66" s="479">
        <f t="shared" si="6"/>
        <v>0</v>
      </c>
      <c r="S66" s="479">
        <f t="shared" si="4"/>
        <v>0</v>
      </c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12.75">
      <c r="A67" s="385"/>
      <c r="B67" s="402"/>
      <c r="C67" s="521"/>
      <c r="D67" s="521"/>
      <c r="E67" s="388"/>
      <c r="F67" s="388"/>
      <c r="G67" s="388"/>
      <c r="H67" s="522"/>
      <c r="I67" s="389"/>
      <c r="J67" s="390"/>
      <c r="K67" s="391"/>
      <c r="L67" s="391"/>
      <c r="M67" s="392"/>
      <c r="N67" s="393"/>
      <c r="O67" s="391"/>
      <c r="P67" s="400"/>
      <c r="R67" s="479">
        <f t="shared" si="6"/>
        <v>0</v>
      </c>
      <c r="S67" s="479">
        <f t="shared" si="4"/>
        <v>0</v>
      </c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 ht="12.75">
      <c r="A68" s="385"/>
      <c r="B68" s="402"/>
      <c r="C68" s="521"/>
      <c r="D68" s="521"/>
      <c r="E68" s="388"/>
      <c r="F68" s="388"/>
      <c r="G68" s="388"/>
      <c r="H68" s="401"/>
      <c r="I68" s="389"/>
      <c r="J68" s="390"/>
      <c r="K68" s="391"/>
      <c r="L68" s="391"/>
      <c r="M68" s="392"/>
      <c r="N68" s="393"/>
      <c r="O68" s="391"/>
      <c r="P68" s="400"/>
      <c r="R68" s="479">
        <f>L68*I68</f>
        <v>0</v>
      </c>
      <c r="S68" s="479">
        <f t="shared" si="4"/>
        <v>0</v>
      </c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 ht="12.75">
      <c r="A69" s="149"/>
      <c r="B69" s="144"/>
      <c r="C69" s="143"/>
      <c r="D69" s="143"/>
      <c r="E69" s="121"/>
      <c r="F69" s="121"/>
      <c r="G69" s="121"/>
      <c r="H69" s="364"/>
      <c r="I69" s="211"/>
      <c r="J69" s="153"/>
      <c r="K69" s="115"/>
      <c r="L69" s="115"/>
      <c r="M69" s="250"/>
      <c r="N69" s="154"/>
      <c r="O69" s="115"/>
      <c r="P69" s="167"/>
      <c r="R69" s="479">
        <f>L69*I69</f>
        <v>0</v>
      </c>
      <c r="S69" s="479">
        <f t="shared" si="4"/>
        <v>0</v>
      </c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ht="12.75">
      <c r="A70" s="385"/>
      <c r="B70" s="402"/>
      <c r="C70" s="521"/>
      <c r="D70" s="521"/>
      <c r="E70" s="388"/>
      <c r="F70" s="388"/>
      <c r="G70" s="388"/>
      <c r="H70" s="401"/>
      <c r="I70" s="389"/>
      <c r="J70" s="390"/>
      <c r="K70" s="391"/>
      <c r="L70" s="391"/>
      <c r="M70" s="392"/>
      <c r="N70" s="393"/>
      <c r="O70" s="391"/>
      <c r="P70" s="400"/>
      <c r="R70" s="479">
        <f>L70*I70</f>
        <v>0</v>
      </c>
      <c r="S70" s="479">
        <f t="shared" si="4"/>
        <v>0</v>
      </c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 ht="12.75">
      <c r="A71" s="385"/>
      <c r="B71" s="402"/>
      <c r="C71" s="521"/>
      <c r="D71" s="521"/>
      <c r="E71" s="388"/>
      <c r="F71" s="388"/>
      <c r="G71" s="388"/>
      <c r="H71" s="401"/>
      <c r="I71" s="389"/>
      <c r="J71" s="390"/>
      <c r="K71" s="391"/>
      <c r="L71" s="391"/>
      <c r="M71" s="392"/>
      <c r="N71" s="393"/>
      <c r="O71" s="391"/>
      <c r="P71" s="400"/>
      <c r="R71" s="479">
        <f>L71*I71</f>
        <v>0</v>
      </c>
      <c r="S71" s="479">
        <f t="shared" si="4"/>
        <v>0</v>
      </c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ht="13.5" thickBot="1">
      <c r="A72" s="109"/>
      <c r="B72" s="19"/>
      <c r="C72" s="19"/>
      <c r="D72" s="19"/>
      <c r="E72" s="108"/>
      <c r="F72" s="108"/>
      <c r="G72" s="108"/>
      <c r="H72" s="365"/>
      <c r="I72" s="18"/>
      <c r="J72" s="19"/>
      <c r="K72" s="29"/>
      <c r="L72" s="29"/>
      <c r="M72" s="169"/>
      <c r="N72" s="19"/>
      <c r="O72" s="19"/>
      <c r="P72" s="170"/>
      <c r="R72" s="479">
        <f>L72*I72</f>
        <v>0</v>
      </c>
      <c r="S72" s="479">
        <f t="shared" si="4"/>
        <v>0</v>
      </c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</row>
    <row r="73" spans="1:32" ht="3.75" customHeight="1" thickBot="1">
      <c r="A73" s="22"/>
      <c r="B73" s="23"/>
      <c r="C73" s="23"/>
      <c r="D73" s="23"/>
      <c r="E73" s="23"/>
      <c r="F73" s="23"/>
      <c r="G73" s="23"/>
      <c r="H73" s="23"/>
      <c r="I73" s="22"/>
      <c r="J73" s="39"/>
      <c r="K73" s="40"/>
      <c r="L73" s="40"/>
      <c r="M73" s="171"/>
      <c r="N73" s="172"/>
      <c r="O73" s="173"/>
      <c r="P73" s="174"/>
      <c r="R73" s="480"/>
      <c r="S73" s="481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ht="13.5" thickTop="1">
      <c r="A74" s="42"/>
      <c r="B74" s="8"/>
      <c r="C74" s="8"/>
      <c r="D74" s="16" t="s">
        <v>64</v>
      </c>
      <c r="E74" s="16" t="s">
        <v>64</v>
      </c>
      <c r="F74" s="8"/>
      <c r="G74" s="8"/>
      <c r="H74" s="8"/>
      <c r="I74" s="16" t="s">
        <v>12</v>
      </c>
      <c r="J74" s="17" t="s">
        <v>12</v>
      </c>
      <c r="K74" s="8"/>
      <c r="M74" s="16" t="s">
        <v>12</v>
      </c>
      <c r="N74" s="17" t="s">
        <v>12</v>
      </c>
      <c r="O74" s="8"/>
      <c r="P74" s="43"/>
      <c r="R74" s="482">
        <f>SUM(R10:R68)</f>
        <v>7873401.45</v>
      </c>
      <c r="S74" s="482">
        <f>SUM(S10:S68)</f>
        <v>4316523.640000001</v>
      </c>
      <c r="U74" s="180"/>
      <c r="V74" s="96"/>
      <c r="W74" s="180"/>
      <c r="X74" s="96"/>
      <c r="Y74" s="180"/>
      <c r="Z74" s="96"/>
      <c r="AA74" s="180"/>
      <c r="AB74" s="96"/>
      <c r="AC74" s="180"/>
      <c r="AD74" s="96"/>
      <c r="AE74" s="180"/>
      <c r="AF74" s="96"/>
    </row>
    <row r="75" spans="1:32" ht="12.75">
      <c r="A75" s="42"/>
      <c r="B75" s="8"/>
      <c r="C75" s="8"/>
      <c r="D75" s="44" t="s">
        <v>65</v>
      </c>
      <c r="E75" s="44" t="s">
        <v>65</v>
      </c>
      <c r="F75" s="8"/>
      <c r="G75" s="8"/>
      <c r="H75" s="8"/>
      <c r="I75" s="44" t="s">
        <v>11</v>
      </c>
      <c r="J75" s="20" t="s">
        <v>20</v>
      </c>
      <c r="K75" s="8"/>
      <c r="M75" s="44" t="s">
        <v>11</v>
      </c>
      <c r="N75" s="20" t="s">
        <v>20</v>
      </c>
      <c r="O75" s="8"/>
      <c r="P75" s="43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</row>
    <row r="76" spans="1:32" ht="15.75">
      <c r="A76" s="45"/>
      <c r="B76" s="19"/>
      <c r="C76" s="19"/>
      <c r="D76" s="277">
        <f>COUNTA(D10:D72)</f>
        <v>0</v>
      </c>
      <c r="E76" s="277">
        <f>COUNTA(E10:E72)</f>
        <v>16</v>
      </c>
      <c r="F76" s="19"/>
      <c r="G76" s="19"/>
      <c r="H76" s="19"/>
      <c r="I76" s="277">
        <f>SUM(I10:I72)</f>
        <v>160190</v>
      </c>
      <c r="J76" s="277">
        <f>SUM(J10:J72)</f>
        <v>12190025.83</v>
      </c>
      <c r="K76" s="47"/>
      <c r="L76" s="48"/>
      <c r="M76" s="278">
        <f>SUM(M10:M72)</f>
        <v>58311</v>
      </c>
      <c r="N76" s="277">
        <f>SUM(N10:N72)</f>
        <v>4316418.27</v>
      </c>
      <c r="O76" s="47"/>
      <c r="P76" s="49"/>
      <c r="R76" s="8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1:32" ht="6" customHeight="1" thickBot="1">
      <c r="A77" s="50"/>
      <c r="B77" s="51"/>
      <c r="C77" s="51"/>
      <c r="D77" s="51"/>
      <c r="E77" s="52"/>
      <c r="F77" s="52"/>
      <c r="G77" s="52"/>
      <c r="H77" s="52"/>
      <c r="I77" s="50"/>
      <c r="J77" s="51"/>
      <c r="K77" s="51"/>
      <c r="L77" s="51"/>
      <c r="M77" s="50"/>
      <c r="N77" s="51"/>
      <c r="O77" s="51"/>
      <c r="P77" s="53"/>
      <c r="U77" s="180"/>
      <c r="V77" s="96"/>
      <c r="W77" s="180"/>
      <c r="X77" s="96"/>
      <c r="Y77" s="180"/>
      <c r="Z77" s="96"/>
      <c r="AA77" s="180"/>
      <c r="AB77" s="96"/>
      <c r="AC77" s="180"/>
      <c r="AD77" s="96"/>
      <c r="AE77" s="180"/>
      <c r="AF77" s="96"/>
    </row>
    <row r="78" spans="1:32" ht="16.5" thickBot="1">
      <c r="A78" s="54" t="s">
        <v>25</v>
      </c>
      <c r="B78" s="55"/>
      <c r="C78" s="55"/>
      <c r="D78" s="55"/>
      <c r="E78" s="56"/>
      <c r="F78" s="56"/>
      <c r="G78" s="56"/>
      <c r="H78" s="56"/>
      <c r="I78" s="101" t="s">
        <v>26</v>
      </c>
      <c r="J78" s="102"/>
      <c r="K78" s="103" t="s">
        <v>27</v>
      </c>
      <c r="L78" s="104"/>
      <c r="M78" s="105"/>
      <c r="N78" s="57" t="s">
        <v>28</v>
      </c>
      <c r="O78" s="55"/>
      <c r="P78" s="58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</row>
    <row r="79" spans="1:32" ht="16.5" thickTop="1">
      <c r="A79" s="59" t="s">
        <v>29</v>
      </c>
      <c r="B79" s="60"/>
      <c r="C79" s="60"/>
      <c r="D79" s="60"/>
      <c r="E79" s="61"/>
      <c r="F79" s="61"/>
      <c r="G79" s="61"/>
      <c r="H79" s="61"/>
      <c r="I79" s="62"/>
      <c r="J79" s="63">
        <f>COUNTA(I10:I72)</f>
        <v>12</v>
      </c>
      <c r="K79" s="62"/>
      <c r="L79" s="64">
        <f>J76/I76</f>
        <v>76.09729589862039</v>
      </c>
      <c r="M79" s="64"/>
      <c r="N79" s="65"/>
      <c r="O79" s="64">
        <f>R74/I76</f>
        <v>49.15039297084712</v>
      </c>
      <c r="P79" s="6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5.75">
      <c r="A80" s="59" t="s">
        <v>30</v>
      </c>
      <c r="B80" s="60"/>
      <c r="C80" s="60"/>
      <c r="D80" s="60"/>
      <c r="E80" s="61"/>
      <c r="F80" s="61"/>
      <c r="G80" s="61"/>
      <c r="H80" s="61"/>
      <c r="I80" s="62"/>
      <c r="J80" s="63">
        <f>COUNTA(I11:I73)</f>
        <v>12</v>
      </c>
      <c r="K80" s="62"/>
      <c r="L80" s="64">
        <f>N76/M76</f>
        <v>74.02408242012656</v>
      </c>
      <c r="M80" s="67"/>
      <c r="N80" s="65"/>
      <c r="O80" s="64">
        <f>S74/M76</f>
        <v>74.02588945481986</v>
      </c>
      <c r="P80" s="68"/>
      <c r="U80" s="180"/>
      <c r="V80" s="96"/>
      <c r="W80" s="180"/>
      <c r="X80" s="96"/>
      <c r="Y80" s="180"/>
      <c r="Z80" s="96"/>
      <c r="AA80" s="180"/>
      <c r="AB80" s="96"/>
      <c r="AC80" s="180"/>
      <c r="AD80" s="96"/>
      <c r="AE80" s="180"/>
      <c r="AF80" s="96"/>
    </row>
    <row r="81" spans="1:16" ht="16.5" thickBot="1">
      <c r="A81" s="69" t="s">
        <v>31</v>
      </c>
      <c r="B81" s="70"/>
      <c r="C81" s="70"/>
      <c r="D81" s="70"/>
      <c r="E81" s="5"/>
      <c r="F81" s="5"/>
      <c r="G81" s="5"/>
      <c r="H81" s="5"/>
      <c r="I81" s="71"/>
      <c r="J81" s="72">
        <f>SUM(J79+J80)</f>
        <v>24</v>
      </c>
      <c r="K81" s="71"/>
      <c r="L81" s="73">
        <f>(J76+N76)/(I76+M76)</f>
        <v>75.54402085116315</v>
      </c>
      <c r="M81" s="74"/>
      <c r="N81" s="75"/>
      <c r="O81" s="73">
        <f>(R74+S74)/(I76+M76)</f>
        <v>55.788875520020504</v>
      </c>
      <c r="P81" s="76"/>
    </row>
  </sheetData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workbookViewId="0" topLeftCell="A1">
      <pane ySplit="10" topLeftCell="BM75" activePane="bottomLeft" state="frozen"/>
      <selection pane="topLeft" activeCell="A1" sqref="A1"/>
      <selection pane="bottomLeft" activeCell="A85" sqref="A85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0" max="10" width="11.7109375" style="0" customWidth="1"/>
    <col min="14" max="14" width="12.140625" style="0" customWidth="1"/>
    <col min="18" max="19" width="13.7109375" style="0" customWidth="1"/>
  </cols>
  <sheetData>
    <row r="2" spans="2:15" ht="30.75">
      <c r="B2" s="1" t="s">
        <v>67</v>
      </c>
      <c r="C2" s="1"/>
      <c r="D2" s="1"/>
      <c r="H2" s="217"/>
      <c r="J2" s="2"/>
      <c r="O2" s="31"/>
    </row>
    <row r="3" spans="2:15" ht="18">
      <c r="B3" s="3"/>
      <c r="C3" s="3"/>
      <c r="D3" s="3"/>
      <c r="H3" s="217"/>
      <c r="I3" s="139" t="s">
        <v>0</v>
      </c>
      <c r="J3" s="139"/>
      <c r="K3" s="139"/>
      <c r="L3" s="139"/>
      <c r="M3" s="139"/>
      <c r="N3" s="139"/>
      <c r="O3" s="140"/>
    </row>
    <row r="4" spans="1:15" ht="19.5">
      <c r="A4" s="4" t="s">
        <v>33</v>
      </c>
      <c r="B4" s="3"/>
      <c r="C4" s="3"/>
      <c r="D4" s="3"/>
      <c r="I4" s="3"/>
      <c r="O4" s="31"/>
    </row>
    <row r="5" spans="1:15" ht="16.5" thickBot="1">
      <c r="A5" s="3"/>
      <c r="B5" s="3"/>
      <c r="C5" s="3"/>
      <c r="D5" s="3"/>
      <c r="E5" s="5"/>
      <c r="F5" s="5"/>
      <c r="G5" s="5"/>
      <c r="H5" s="5"/>
      <c r="I5" s="3"/>
      <c r="O5" s="31"/>
    </row>
    <row r="6" spans="1:16" ht="15.75">
      <c r="A6" s="186"/>
      <c r="B6" s="187"/>
      <c r="C6" s="187"/>
      <c r="D6" s="187"/>
      <c r="E6" s="187"/>
      <c r="F6" s="187"/>
      <c r="G6" s="187"/>
      <c r="H6" s="187"/>
      <c r="I6" s="156"/>
      <c r="J6" s="157" t="s">
        <v>2</v>
      </c>
      <c r="K6" s="158"/>
      <c r="L6" s="159"/>
      <c r="M6" s="188"/>
      <c r="N6" s="157" t="s">
        <v>3</v>
      </c>
      <c r="O6" s="219"/>
      <c r="P6" s="159"/>
    </row>
    <row r="7" spans="1:33" ht="72">
      <c r="A7" s="189" t="s">
        <v>4</v>
      </c>
      <c r="B7" s="15" t="s">
        <v>5</v>
      </c>
      <c r="C7" s="260" t="s">
        <v>6</v>
      </c>
      <c r="D7" s="546" t="s">
        <v>62</v>
      </c>
      <c r="E7" s="550" t="s">
        <v>62</v>
      </c>
      <c r="F7" s="15" t="s">
        <v>8</v>
      </c>
      <c r="G7" s="15" t="s">
        <v>9</v>
      </c>
      <c r="H7" s="15" t="s">
        <v>10</v>
      </c>
      <c r="I7" s="160" t="s">
        <v>11</v>
      </c>
      <c r="J7" s="89" t="s">
        <v>12</v>
      </c>
      <c r="K7" s="89" t="s">
        <v>12</v>
      </c>
      <c r="L7" s="161" t="s">
        <v>13</v>
      </c>
      <c r="M7" s="88" t="s">
        <v>11</v>
      </c>
      <c r="N7" s="89" t="s">
        <v>12</v>
      </c>
      <c r="O7" s="91" t="s">
        <v>12</v>
      </c>
      <c r="P7" s="161" t="s">
        <v>13</v>
      </c>
      <c r="U7" s="265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ht="15.75">
      <c r="A8" s="189" t="s">
        <v>14</v>
      </c>
      <c r="B8" s="15" t="s">
        <v>15</v>
      </c>
      <c r="C8" s="15"/>
      <c r="D8" s="15"/>
      <c r="E8" s="15"/>
      <c r="F8" s="15" t="s">
        <v>16</v>
      </c>
      <c r="G8" s="15" t="s">
        <v>17</v>
      </c>
      <c r="H8" s="15" t="s">
        <v>18</v>
      </c>
      <c r="I8" s="160" t="s">
        <v>19</v>
      </c>
      <c r="J8" s="89" t="s">
        <v>20</v>
      </c>
      <c r="K8" s="89" t="s">
        <v>19</v>
      </c>
      <c r="L8" s="161" t="s">
        <v>19</v>
      </c>
      <c r="M8" s="88" t="s">
        <v>19</v>
      </c>
      <c r="N8" s="89" t="s">
        <v>20</v>
      </c>
      <c r="O8" s="91" t="s">
        <v>19</v>
      </c>
      <c r="P8" s="161" t="s">
        <v>19</v>
      </c>
      <c r="U8" s="266"/>
      <c r="V8" s="267"/>
      <c r="W8" s="266"/>
      <c r="X8" s="267"/>
      <c r="Y8" s="266"/>
      <c r="Z8" s="267"/>
      <c r="AA8" s="266"/>
      <c r="AB8" s="267"/>
      <c r="AC8" s="266"/>
      <c r="AD8" s="267"/>
      <c r="AE8" s="266"/>
      <c r="AF8" s="267"/>
      <c r="AG8" s="96"/>
    </row>
    <row r="9" spans="1:33" ht="15.75">
      <c r="A9" s="169"/>
      <c r="B9" s="19"/>
      <c r="C9" s="19"/>
      <c r="D9" s="548" t="s">
        <v>61</v>
      </c>
      <c r="E9" s="551" t="s">
        <v>63</v>
      </c>
      <c r="F9" s="19"/>
      <c r="G9" s="19"/>
      <c r="H9" s="19"/>
      <c r="I9" s="169"/>
      <c r="J9" s="90" t="s">
        <v>21</v>
      </c>
      <c r="K9" s="90" t="s">
        <v>20</v>
      </c>
      <c r="L9" s="163" t="s">
        <v>20</v>
      </c>
      <c r="M9" s="92"/>
      <c r="N9" s="90" t="s">
        <v>21</v>
      </c>
      <c r="O9" s="93" t="s">
        <v>20</v>
      </c>
      <c r="P9" s="163" t="s">
        <v>20</v>
      </c>
      <c r="R9" s="21" t="s">
        <v>22</v>
      </c>
      <c r="S9" s="21" t="s">
        <v>23</v>
      </c>
      <c r="U9" s="268"/>
      <c r="V9" s="269"/>
      <c r="W9" s="268"/>
      <c r="X9" s="269"/>
      <c r="Y9" s="268"/>
      <c r="Z9" s="269"/>
      <c r="AA9" s="268"/>
      <c r="AB9" s="269"/>
      <c r="AC9" s="268"/>
      <c r="AD9" s="269"/>
      <c r="AE9" s="268"/>
      <c r="AF9" s="269"/>
      <c r="AG9" s="96"/>
    </row>
    <row r="10" spans="1:33" ht="3.75" customHeight="1">
      <c r="A10" s="190"/>
      <c r="B10" s="23"/>
      <c r="C10" s="23"/>
      <c r="D10" s="23"/>
      <c r="E10" s="23"/>
      <c r="F10" s="23"/>
      <c r="G10" s="23"/>
      <c r="H10" s="23"/>
      <c r="I10" s="190"/>
      <c r="J10" s="23"/>
      <c r="K10" s="23"/>
      <c r="L10" s="191"/>
      <c r="M10" s="22"/>
      <c r="N10" s="23"/>
      <c r="O10" s="77"/>
      <c r="P10" s="191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</row>
    <row r="11" spans="1:33" ht="12.75">
      <c r="A11" s="192">
        <v>39091</v>
      </c>
      <c r="B11" s="120" t="s">
        <v>77</v>
      </c>
      <c r="C11" s="233"/>
      <c r="D11" s="233"/>
      <c r="E11" s="233" t="s">
        <v>70</v>
      </c>
      <c r="F11" s="121"/>
      <c r="G11" s="121">
        <v>1</v>
      </c>
      <c r="H11" s="121" t="s">
        <v>78</v>
      </c>
      <c r="I11" s="230">
        <v>4434</v>
      </c>
      <c r="J11" s="153">
        <v>663530.92</v>
      </c>
      <c r="K11" s="115">
        <v>149.65</v>
      </c>
      <c r="L11" s="167">
        <v>44.92</v>
      </c>
      <c r="M11" s="211"/>
      <c r="N11" s="153"/>
      <c r="O11" s="115"/>
      <c r="P11" s="167"/>
      <c r="Q11" s="151"/>
      <c r="R11" s="116">
        <f>(L11*I11)</f>
        <v>199175.28</v>
      </c>
      <c r="S11" s="116">
        <f>(P11*M11)</f>
        <v>0</v>
      </c>
      <c r="T11" s="96"/>
      <c r="U11" s="96"/>
      <c r="V11" s="270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</row>
    <row r="12" spans="1:33" ht="12.75">
      <c r="A12" s="192">
        <v>39091</v>
      </c>
      <c r="B12" s="120" t="s">
        <v>84</v>
      </c>
      <c r="C12" s="233"/>
      <c r="D12" s="233"/>
      <c r="E12" s="381" t="s">
        <v>70</v>
      </c>
      <c r="F12" s="121"/>
      <c r="G12" s="121">
        <v>3</v>
      </c>
      <c r="H12" s="367" t="s">
        <v>85</v>
      </c>
      <c r="I12" s="250"/>
      <c r="J12" s="154"/>
      <c r="K12" s="115"/>
      <c r="L12" s="167"/>
      <c r="M12" s="211">
        <v>3617</v>
      </c>
      <c r="N12" s="153">
        <v>290778.79</v>
      </c>
      <c r="O12" s="115">
        <v>80.4</v>
      </c>
      <c r="P12" s="167">
        <v>48</v>
      </c>
      <c r="R12" s="31">
        <f aca="true" t="shared" si="0" ref="R12:R28">(L12*I12)</f>
        <v>0</v>
      </c>
      <c r="S12" s="31">
        <f aca="true" t="shared" si="1" ref="S12:S28">(P12*M12)</f>
        <v>173616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</row>
    <row r="13" spans="1:33" ht="12.75">
      <c r="A13" s="192">
        <v>39091</v>
      </c>
      <c r="B13" s="120" t="s">
        <v>91</v>
      </c>
      <c r="C13" s="233"/>
      <c r="D13" s="233"/>
      <c r="E13" s="233" t="s">
        <v>70</v>
      </c>
      <c r="F13" s="121"/>
      <c r="G13" s="121">
        <v>1</v>
      </c>
      <c r="H13" s="181" t="s">
        <v>92</v>
      </c>
      <c r="I13" s="250"/>
      <c r="J13" s="154"/>
      <c r="K13" s="115"/>
      <c r="L13" s="167"/>
      <c r="M13" s="211">
        <v>1513</v>
      </c>
      <c r="N13" s="153">
        <v>143189.31</v>
      </c>
      <c r="O13" s="115">
        <v>94.64</v>
      </c>
      <c r="P13" s="167">
        <v>44.49</v>
      </c>
      <c r="R13" s="31">
        <f t="shared" si="0"/>
        <v>0</v>
      </c>
      <c r="S13" s="31">
        <f t="shared" si="1"/>
        <v>67313.37000000001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ht="12.75">
      <c r="A14" s="192">
        <v>39091</v>
      </c>
      <c r="B14" s="120" t="s">
        <v>93</v>
      </c>
      <c r="C14" s="233"/>
      <c r="D14" s="233"/>
      <c r="E14" s="233" t="s">
        <v>70</v>
      </c>
      <c r="F14" s="121"/>
      <c r="G14" s="121">
        <v>1</v>
      </c>
      <c r="H14" s="181" t="s">
        <v>94</v>
      </c>
      <c r="I14" s="250"/>
      <c r="J14" s="154"/>
      <c r="K14" s="115"/>
      <c r="L14" s="167"/>
      <c r="M14" s="211">
        <v>1488</v>
      </c>
      <c r="N14" s="153">
        <v>132518.6</v>
      </c>
      <c r="O14" s="115">
        <v>89.06</v>
      </c>
      <c r="P14" s="167">
        <v>41.23</v>
      </c>
      <c r="R14" s="31">
        <f t="shared" si="0"/>
        <v>0</v>
      </c>
      <c r="S14" s="31">
        <f t="shared" si="1"/>
        <v>61350.24</v>
      </c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ht="12.75">
      <c r="A15" s="192">
        <v>39091</v>
      </c>
      <c r="B15" s="120" t="s">
        <v>95</v>
      </c>
      <c r="C15" s="233"/>
      <c r="D15" s="233"/>
      <c r="E15" s="233" t="s">
        <v>70</v>
      </c>
      <c r="F15" s="121"/>
      <c r="G15" s="121">
        <v>1</v>
      </c>
      <c r="H15" s="181" t="s">
        <v>96</v>
      </c>
      <c r="I15" s="250"/>
      <c r="J15" s="153"/>
      <c r="K15" s="115"/>
      <c r="L15" s="167"/>
      <c r="M15" s="211">
        <v>1167</v>
      </c>
      <c r="N15" s="153">
        <v>109980.14</v>
      </c>
      <c r="O15" s="115">
        <v>94.25</v>
      </c>
      <c r="P15" s="167">
        <v>39.15</v>
      </c>
      <c r="R15" s="31">
        <f t="shared" si="0"/>
        <v>0</v>
      </c>
      <c r="S15" s="31">
        <f t="shared" si="1"/>
        <v>45688.049999999996</v>
      </c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</row>
    <row r="16" spans="1:33" ht="12.75">
      <c r="A16" s="405">
        <v>39091</v>
      </c>
      <c r="B16" s="386" t="s">
        <v>97</v>
      </c>
      <c r="C16" s="406"/>
      <c r="D16" s="618" t="s">
        <v>61</v>
      </c>
      <c r="E16" s="406"/>
      <c r="F16" s="388"/>
      <c r="G16" s="388">
        <v>2</v>
      </c>
      <c r="H16" s="407" t="s">
        <v>98</v>
      </c>
      <c r="I16" s="392"/>
      <c r="J16" s="393"/>
      <c r="K16" s="391"/>
      <c r="L16" s="400"/>
      <c r="M16" s="389">
        <v>2466</v>
      </c>
      <c r="N16" s="390">
        <v>242108.4</v>
      </c>
      <c r="O16" s="391">
        <v>98.18</v>
      </c>
      <c r="P16" s="400">
        <v>33.33</v>
      </c>
      <c r="R16" s="31">
        <f t="shared" si="0"/>
        <v>0</v>
      </c>
      <c r="S16" s="31">
        <f t="shared" si="1"/>
        <v>82191.78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</row>
    <row r="17" spans="1:33" ht="12.75">
      <c r="A17" s="192">
        <v>39091</v>
      </c>
      <c r="B17" s="120" t="s">
        <v>102</v>
      </c>
      <c r="C17" s="233"/>
      <c r="D17" s="560"/>
      <c r="E17" s="233" t="s">
        <v>70</v>
      </c>
      <c r="F17" s="121"/>
      <c r="G17" s="121">
        <v>1</v>
      </c>
      <c r="H17" s="181" t="s">
        <v>103</v>
      </c>
      <c r="I17" s="250"/>
      <c r="J17" s="154"/>
      <c r="K17" s="115"/>
      <c r="L17" s="167"/>
      <c r="M17" s="211">
        <v>1104</v>
      </c>
      <c r="N17" s="153">
        <v>123184.48</v>
      </c>
      <c r="O17" s="115">
        <v>111.58</v>
      </c>
      <c r="P17" s="167">
        <v>50.6</v>
      </c>
      <c r="R17" s="31">
        <f t="shared" si="0"/>
        <v>0</v>
      </c>
      <c r="S17" s="31">
        <f t="shared" si="1"/>
        <v>55862.4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33" ht="12.75">
      <c r="A18" s="405">
        <v>39091</v>
      </c>
      <c r="B18" s="386" t="s">
        <v>106</v>
      </c>
      <c r="C18" s="406"/>
      <c r="D18" s="406"/>
      <c r="E18" s="436" t="s">
        <v>70</v>
      </c>
      <c r="F18" s="388"/>
      <c r="G18" s="388">
        <v>1</v>
      </c>
      <c r="H18" s="418" t="s">
        <v>107</v>
      </c>
      <c r="I18" s="392"/>
      <c r="J18" s="393"/>
      <c r="K18" s="391"/>
      <c r="L18" s="400"/>
      <c r="M18" s="389">
        <v>793</v>
      </c>
      <c r="N18" s="390">
        <v>75270.12</v>
      </c>
      <c r="O18" s="391">
        <v>94.92</v>
      </c>
      <c r="P18" s="400">
        <v>38.96</v>
      </c>
      <c r="R18" s="31">
        <f t="shared" si="0"/>
        <v>0</v>
      </c>
      <c r="S18" s="31">
        <f t="shared" si="1"/>
        <v>30895.280000000002</v>
      </c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</row>
    <row r="19" spans="1:33" ht="12.75">
      <c r="A19" s="192">
        <v>39091</v>
      </c>
      <c r="B19" s="386" t="s">
        <v>108</v>
      </c>
      <c r="C19" s="233"/>
      <c r="D19" s="233"/>
      <c r="E19" s="233" t="s">
        <v>70</v>
      </c>
      <c r="F19" s="290"/>
      <c r="G19" s="121">
        <v>1</v>
      </c>
      <c r="H19" s="181" t="s">
        <v>110</v>
      </c>
      <c r="I19" s="250"/>
      <c r="J19" s="154"/>
      <c r="K19" s="115"/>
      <c r="L19" s="167"/>
      <c r="M19" s="211">
        <v>871</v>
      </c>
      <c r="N19" s="153">
        <v>77733.19</v>
      </c>
      <c r="O19" s="115">
        <v>89.25</v>
      </c>
      <c r="P19" s="167">
        <v>40.33</v>
      </c>
      <c r="R19" s="31">
        <f t="shared" si="0"/>
        <v>0</v>
      </c>
      <c r="S19" s="31">
        <f t="shared" si="1"/>
        <v>35127.43</v>
      </c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</row>
    <row r="20" spans="1:33" ht="12.75">
      <c r="A20" s="405">
        <v>39091</v>
      </c>
      <c r="B20" s="386" t="s">
        <v>111</v>
      </c>
      <c r="C20" s="406"/>
      <c r="D20" s="406" t="s">
        <v>61</v>
      </c>
      <c r="E20" s="436"/>
      <c r="F20" s="388"/>
      <c r="G20" s="388">
        <v>1</v>
      </c>
      <c r="H20" s="388" t="s">
        <v>96</v>
      </c>
      <c r="I20" s="392"/>
      <c r="J20" s="393"/>
      <c r="K20" s="391"/>
      <c r="L20" s="400"/>
      <c r="M20" s="389">
        <v>1386</v>
      </c>
      <c r="N20" s="390">
        <v>126995.38</v>
      </c>
      <c r="O20" s="404">
        <v>91.63</v>
      </c>
      <c r="P20" s="400">
        <v>44.29</v>
      </c>
      <c r="R20" s="31">
        <f t="shared" si="0"/>
        <v>0</v>
      </c>
      <c r="S20" s="31">
        <f t="shared" si="1"/>
        <v>61385.94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</row>
    <row r="21" spans="1:33" ht="12.75">
      <c r="A21" s="192">
        <v>39091</v>
      </c>
      <c r="B21" s="120" t="s">
        <v>112</v>
      </c>
      <c r="C21" s="233"/>
      <c r="D21" s="233"/>
      <c r="E21" s="381" t="s">
        <v>70</v>
      </c>
      <c r="F21" s="121"/>
      <c r="G21" s="121">
        <v>1</v>
      </c>
      <c r="H21" s="181" t="s">
        <v>94</v>
      </c>
      <c r="I21" s="250"/>
      <c r="J21" s="154"/>
      <c r="K21" s="115"/>
      <c r="L21" s="167"/>
      <c r="M21" s="211">
        <v>2272</v>
      </c>
      <c r="N21" s="153">
        <v>178112.27</v>
      </c>
      <c r="O21" s="212">
        <v>78.39</v>
      </c>
      <c r="P21" s="167">
        <v>46.82</v>
      </c>
      <c r="R21" s="31">
        <f t="shared" si="0"/>
        <v>0</v>
      </c>
      <c r="S21" s="31">
        <f t="shared" si="1"/>
        <v>106375.04</v>
      </c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</row>
    <row r="22" spans="1:33" ht="13.5" thickBot="1">
      <c r="A22" s="659">
        <v>39091</v>
      </c>
      <c r="B22" s="647" t="s">
        <v>113</v>
      </c>
      <c r="C22" s="660"/>
      <c r="D22" s="660"/>
      <c r="E22" s="661" t="s">
        <v>70</v>
      </c>
      <c r="F22" s="651"/>
      <c r="G22" s="651">
        <v>1</v>
      </c>
      <c r="H22" s="662" t="s">
        <v>103</v>
      </c>
      <c r="I22" s="663"/>
      <c r="J22" s="654"/>
      <c r="K22" s="655"/>
      <c r="L22" s="658"/>
      <c r="M22" s="664">
        <v>897</v>
      </c>
      <c r="N22" s="657">
        <v>87298.77</v>
      </c>
      <c r="O22" s="665">
        <v>97.32</v>
      </c>
      <c r="P22" s="658">
        <v>43.84</v>
      </c>
      <c r="R22" s="31">
        <f t="shared" si="0"/>
        <v>0</v>
      </c>
      <c r="S22" s="31">
        <f t="shared" si="1"/>
        <v>39324.48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ht="12.75">
      <c r="A23" s="192">
        <v>39126</v>
      </c>
      <c r="B23" s="120" t="s">
        <v>114</v>
      </c>
      <c r="C23" s="233"/>
      <c r="D23" s="233" t="s">
        <v>61</v>
      </c>
      <c r="E23" s="381"/>
      <c r="F23" s="121" t="s">
        <v>100</v>
      </c>
      <c r="G23" s="121">
        <v>2</v>
      </c>
      <c r="H23" s="367" t="s">
        <v>115</v>
      </c>
      <c r="I23" s="250"/>
      <c r="J23" s="154"/>
      <c r="K23" s="115"/>
      <c r="L23" s="167"/>
      <c r="M23" s="211">
        <v>2545</v>
      </c>
      <c r="N23" s="153">
        <v>239404.55</v>
      </c>
      <c r="O23" s="212">
        <v>94.06</v>
      </c>
      <c r="P23" s="167">
        <v>44.05</v>
      </c>
      <c r="R23" s="31">
        <f t="shared" si="0"/>
        <v>0</v>
      </c>
      <c r="S23" s="31">
        <f t="shared" si="1"/>
        <v>112107.25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ht="12.75">
      <c r="A24" s="405">
        <v>39126</v>
      </c>
      <c r="B24" s="386" t="s">
        <v>120</v>
      </c>
      <c r="C24" s="406"/>
      <c r="D24" s="406" t="s">
        <v>61</v>
      </c>
      <c r="E24" s="619"/>
      <c r="F24" s="388"/>
      <c r="G24" s="388">
        <v>1</v>
      </c>
      <c r="H24" s="407" t="s">
        <v>121</v>
      </c>
      <c r="I24" s="392"/>
      <c r="J24" s="393"/>
      <c r="K24" s="391"/>
      <c r="L24" s="400"/>
      <c r="M24" s="389">
        <v>1588</v>
      </c>
      <c r="N24" s="390">
        <v>161329.44</v>
      </c>
      <c r="O24" s="404">
        <v>101.56</v>
      </c>
      <c r="P24" s="400">
        <v>81.21</v>
      </c>
      <c r="R24" s="31">
        <f t="shared" si="0"/>
        <v>0</v>
      </c>
      <c r="S24" s="31">
        <f t="shared" si="1"/>
        <v>128961.48</v>
      </c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ht="12.75">
      <c r="A25" s="192">
        <v>39126</v>
      </c>
      <c r="B25" s="120" t="s">
        <v>125</v>
      </c>
      <c r="C25" s="233"/>
      <c r="D25" s="233" t="s">
        <v>61</v>
      </c>
      <c r="E25" s="381"/>
      <c r="F25" s="121"/>
      <c r="G25" s="121">
        <v>1</v>
      </c>
      <c r="H25" s="367" t="s">
        <v>126</v>
      </c>
      <c r="I25" s="250"/>
      <c r="J25" s="154"/>
      <c r="K25" s="115"/>
      <c r="L25" s="167"/>
      <c r="M25" s="211">
        <v>1115</v>
      </c>
      <c r="N25" s="153">
        <v>112013.95</v>
      </c>
      <c r="O25" s="212">
        <v>100.48</v>
      </c>
      <c r="P25" s="167">
        <v>29.54</v>
      </c>
      <c r="R25" s="31">
        <f t="shared" si="0"/>
        <v>0</v>
      </c>
      <c r="S25" s="31">
        <f t="shared" si="1"/>
        <v>32937.1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ht="12.75">
      <c r="A26" s="192">
        <v>39126</v>
      </c>
      <c r="B26" s="120" t="s">
        <v>133</v>
      </c>
      <c r="C26" s="233"/>
      <c r="D26" s="233" t="s">
        <v>61</v>
      </c>
      <c r="E26" s="381"/>
      <c r="F26" s="121" t="s">
        <v>100</v>
      </c>
      <c r="G26" s="121">
        <v>2</v>
      </c>
      <c r="H26" s="364" t="s">
        <v>134</v>
      </c>
      <c r="I26" s="230"/>
      <c r="J26" s="153"/>
      <c r="K26" s="115"/>
      <c r="L26" s="167"/>
      <c r="M26" s="155">
        <v>2094</v>
      </c>
      <c r="N26" s="154">
        <v>201612</v>
      </c>
      <c r="O26" s="212">
        <v>96.28</v>
      </c>
      <c r="P26" s="167">
        <v>42.02</v>
      </c>
      <c r="R26" s="31">
        <f t="shared" si="0"/>
        <v>0</v>
      </c>
      <c r="S26" s="31">
        <f t="shared" si="1"/>
        <v>87989.88</v>
      </c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ht="12.75">
      <c r="A27" s="192">
        <v>39126</v>
      </c>
      <c r="B27" s="120" t="s">
        <v>135</v>
      </c>
      <c r="C27" s="233"/>
      <c r="D27" s="233"/>
      <c r="E27" s="381" t="s">
        <v>70</v>
      </c>
      <c r="F27" s="121" t="s">
        <v>100</v>
      </c>
      <c r="G27" s="121">
        <v>2</v>
      </c>
      <c r="H27" s="364" t="s">
        <v>136</v>
      </c>
      <c r="I27" s="230"/>
      <c r="J27" s="153"/>
      <c r="K27" s="115"/>
      <c r="L27" s="167"/>
      <c r="M27" s="155">
        <v>3418</v>
      </c>
      <c r="N27" s="154">
        <v>263841.49</v>
      </c>
      <c r="O27" s="212">
        <v>77.18</v>
      </c>
      <c r="P27" s="167">
        <v>42.13</v>
      </c>
      <c r="R27" s="31">
        <f t="shared" si="0"/>
        <v>0</v>
      </c>
      <c r="S27" s="31">
        <f t="shared" si="1"/>
        <v>144000.34</v>
      </c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ht="12.75">
      <c r="A28" s="405">
        <v>39126</v>
      </c>
      <c r="B28" s="386" t="s">
        <v>137</v>
      </c>
      <c r="C28" s="406"/>
      <c r="D28" s="406"/>
      <c r="E28" s="436" t="s">
        <v>70</v>
      </c>
      <c r="F28" s="388"/>
      <c r="G28" s="388">
        <v>1</v>
      </c>
      <c r="H28" s="401" t="s">
        <v>138</v>
      </c>
      <c r="I28" s="392"/>
      <c r="J28" s="393"/>
      <c r="K28" s="391"/>
      <c r="L28" s="400"/>
      <c r="M28" s="392">
        <v>975</v>
      </c>
      <c r="N28" s="393">
        <v>110060.23</v>
      </c>
      <c r="O28" s="391">
        <v>112.88</v>
      </c>
      <c r="P28" s="400">
        <v>71.45</v>
      </c>
      <c r="R28" s="31">
        <f t="shared" si="0"/>
        <v>0</v>
      </c>
      <c r="S28" s="31">
        <f t="shared" si="1"/>
        <v>69663.75</v>
      </c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ht="12.75">
      <c r="A29" s="192">
        <v>39126</v>
      </c>
      <c r="B29" s="120" t="s">
        <v>139</v>
      </c>
      <c r="C29" s="233"/>
      <c r="D29" s="233" t="s">
        <v>61</v>
      </c>
      <c r="E29" s="381"/>
      <c r="F29" s="121" t="s">
        <v>100</v>
      </c>
      <c r="G29" s="121">
        <v>3</v>
      </c>
      <c r="H29" s="364" t="s">
        <v>140</v>
      </c>
      <c r="I29" s="250"/>
      <c r="J29" s="154"/>
      <c r="K29" s="115"/>
      <c r="L29" s="167"/>
      <c r="M29" s="211">
        <v>5432</v>
      </c>
      <c r="N29" s="153">
        <v>442417.84</v>
      </c>
      <c r="O29" s="212">
        <v>81.45</v>
      </c>
      <c r="P29" s="167">
        <v>29.81</v>
      </c>
      <c r="R29" s="31">
        <f aca="true" t="shared" si="2" ref="R29:R44">(L29*I29)</f>
        <v>0</v>
      </c>
      <c r="S29" s="31">
        <f aca="true" t="shared" si="3" ref="S29:S44">(P29*M29)</f>
        <v>161927.91999999998</v>
      </c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ht="12.75">
      <c r="A30" s="192">
        <v>39126</v>
      </c>
      <c r="B30" s="120" t="s">
        <v>141</v>
      </c>
      <c r="C30" s="233"/>
      <c r="D30" s="233" t="s">
        <v>61</v>
      </c>
      <c r="E30" s="381"/>
      <c r="F30" s="121"/>
      <c r="G30" s="121">
        <v>1</v>
      </c>
      <c r="H30" s="364" t="s">
        <v>96</v>
      </c>
      <c r="I30" s="250"/>
      <c r="J30" s="154"/>
      <c r="K30" s="115"/>
      <c r="L30" s="167"/>
      <c r="M30" s="211">
        <v>1263</v>
      </c>
      <c r="N30" s="153">
        <v>164195.76</v>
      </c>
      <c r="O30" s="212">
        <v>129.96</v>
      </c>
      <c r="P30" s="167">
        <v>53.11</v>
      </c>
      <c r="R30" s="31">
        <f t="shared" si="2"/>
        <v>0</v>
      </c>
      <c r="S30" s="31">
        <f t="shared" si="3"/>
        <v>67077.93</v>
      </c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ht="13.5" thickBot="1">
      <c r="A31" s="659">
        <v>39126</v>
      </c>
      <c r="B31" s="647" t="s">
        <v>142</v>
      </c>
      <c r="C31" s="660"/>
      <c r="D31" s="660" t="s">
        <v>61</v>
      </c>
      <c r="E31" s="661"/>
      <c r="F31" s="651"/>
      <c r="G31" s="651">
        <v>1</v>
      </c>
      <c r="H31" s="662" t="s">
        <v>103</v>
      </c>
      <c r="I31" s="663"/>
      <c r="J31" s="654"/>
      <c r="K31" s="655"/>
      <c r="L31" s="658"/>
      <c r="M31" s="664">
        <v>1313</v>
      </c>
      <c r="N31" s="657">
        <v>101688.73</v>
      </c>
      <c r="O31" s="665">
        <v>77.47</v>
      </c>
      <c r="P31" s="658">
        <v>52.1</v>
      </c>
      <c r="R31" s="31">
        <f t="shared" si="2"/>
        <v>0</v>
      </c>
      <c r="S31" s="31">
        <f t="shared" si="3"/>
        <v>68407.3</v>
      </c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ht="12.75">
      <c r="A32" s="192">
        <v>39154</v>
      </c>
      <c r="B32" s="120" t="s">
        <v>164</v>
      </c>
      <c r="C32" s="233"/>
      <c r="D32" s="233"/>
      <c r="E32" s="381" t="s">
        <v>70</v>
      </c>
      <c r="F32" s="121" t="s">
        <v>100</v>
      </c>
      <c r="G32" s="121">
        <v>2</v>
      </c>
      <c r="H32" s="367" t="s">
        <v>165</v>
      </c>
      <c r="I32" s="230"/>
      <c r="J32" s="153"/>
      <c r="K32" s="115"/>
      <c r="L32" s="167"/>
      <c r="M32" s="155">
        <v>2448</v>
      </c>
      <c r="N32" s="154">
        <v>200669.2</v>
      </c>
      <c r="O32" s="212">
        <v>81.97</v>
      </c>
      <c r="P32" s="167">
        <v>41.97</v>
      </c>
      <c r="R32" s="31">
        <f t="shared" si="2"/>
        <v>0</v>
      </c>
      <c r="S32" s="31">
        <f t="shared" si="3"/>
        <v>102742.56</v>
      </c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ht="12.75">
      <c r="A33" s="405">
        <v>39154</v>
      </c>
      <c r="B33" s="386" t="s">
        <v>166</v>
      </c>
      <c r="C33" s="406"/>
      <c r="D33" s="406" t="s">
        <v>61</v>
      </c>
      <c r="E33" s="619"/>
      <c r="F33" s="388" t="s">
        <v>100</v>
      </c>
      <c r="G33" s="388">
        <v>2</v>
      </c>
      <c r="H33" s="407" t="s">
        <v>167</v>
      </c>
      <c r="I33" s="399"/>
      <c r="J33" s="390"/>
      <c r="K33" s="391"/>
      <c r="L33" s="400"/>
      <c r="M33" s="389">
        <v>5377</v>
      </c>
      <c r="N33" s="390">
        <v>409032.9</v>
      </c>
      <c r="O33" s="404">
        <v>76.07</v>
      </c>
      <c r="P33" s="400">
        <v>42.63</v>
      </c>
      <c r="R33" s="31">
        <f t="shared" si="2"/>
        <v>0</v>
      </c>
      <c r="S33" s="31">
        <f t="shared" si="3"/>
        <v>229221.51</v>
      </c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19" ht="12.75">
      <c r="A34" s="192">
        <v>39154</v>
      </c>
      <c r="B34" s="120" t="s">
        <v>171</v>
      </c>
      <c r="C34" s="242"/>
      <c r="D34" s="560"/>
      <c r="E34" s="381" t="s">
        <v>70</v>
      </c>
      <c r="F34" s="121"/>
      <c r="G34" s="121">
        <v>1</v>
      </c>
      <c r="H34" s="367" t="s">
        <v>94</v>
      </c>
      <c r="I34" s="230"/>
      <c r="J34" s="153"/>
      <c r="K34" s="115"/>
      <c r="L34" s="167"/>
      <c r="M34" s="155">
        <v>2392</v>
      </c>
      <c r="N34" s="154">
        <v>500721.94</v>
      </c>
      <c r="O34" s="212">
        <v>209.36</v>
      </c>
      <c r="P34" s="167">
        <v>48.18</v>
      </c>
      <c r="R34" s="31">
        <f t="shared" si="2"/>
        <v>0</v>
      </c>
      <c r="S34" s="31">
        <f t="shared" si="3"/>
        <v>115246.56</v>
      </c>
    </row>
    <row r="35" spans="1:19" ht="13.5" thickBot="1">
      <c r="A35" s="659">
        <v>39154</v>
      </c>
      <c r="B35" s="647" t="s">
        <v>172</v>
      </c>
      <c r="C35" s="725"/>
      <c r="D35" s="726"/>
      <c r="E35" s="661" t="s">
        <v>70</v>
      </c>
      <c r="F35" s="651"/>
      <c r="G35" s="651">
        <v>1</v>
      </c>
      <c r="H35" s="662" t="s">
        <v>173</v>
      </c>
      <c r="I35" s="656"/>
      <c r="J35" s="657"/>
      <c r="K35" s="655"/>
      <c r="L35" s="658"/>
      <c r="M35" s="653">
        <v>2117</v>
      </c>
      <c r="N35" s="654">
        <v>449615.32</v>
      </c>
      <c r="O35" s="665">
        <v>212.43</v>
      </c>
      <c r="P35" s="658">
        <v>46.82</v>
      </c>
      <c r="R35" s="31">
        <f t="shared" si="2"/>
        <v>0</v>
      </c>
      <c r="S35" s="31">
        <f t="shared" si="3"/>
        <v>99117.94</v>
      </c>
    </row>
    <row r="36" spans="1:19" ht="12.75">
      <c r="A36" s="192">
        <v>39210</v>
      </c>
      <c r="B36" s="120" t="s">
        <v>185</v>
      </c>
      <c r="C36" s="242"/>
      <c r="D36" s="560" t="s">
        <v>61</v>
      </c>
      <c r="E36" s="381"/>
      <c r="F36" s="121"/>
      <c r="G36" s="121">
        <v>1</v>
      </c>
      <c r="H36" s="367" t="s">
        <v>126</v>
      </c>
      <c r="I36" s="230"/>
      <c r="J36" s="153"/>
      <c r="K36" s="115"/>
      <c r="L36" s="167"/>
      <c r="M36" s="155">
        <v>2302</v>
      </c>
      <c r="N36" s="154">
        <v>225481.79</v>
      </c>
      <c r="O36" s="212">
        <v>97.94</v>
      </c>
      <c r="P36" s="167">
        <v>46.2</v>
      </c>
      <c r="R36" s="31">
        <f t="shared" si="2"/>
        <v>0</v>
      </c>
      <c r="S36" s="31">
        <f t="shared" si="3"/>
        <v>106352.40000000001</v>
      </c>
    </row>
    <row r="37" spans="1:19" ht="12.75">
      <c r="A37" s="192">
        <v>39210</v>
      </c>
      <c r="B37" s="120" t="s">
        <v>191</v>
      </c>
      <c r="C37" s="233"/>
      <c r="D37" s="233"/>
      <c r="E37" s="381" t="s">
        <v>70</v>
      </c>
      <c r="F37" s="121" t="s">
        <v>100</v>
      </c>
      <c r="G37" s="121">
        <v>3</v>
      </c>
      <c r="H37" s="364" t="s">
        <v>192</v>
      </c>
      <c r="I37" s="250"/>
      <c r="J37" s="154"/>
      <c r="K37" s="115"/>
      <c r="L37" s="167"/>
      <c r="M37" s="211">
        <v>3914</v>
      </c>
      <c r="N37" s="153">
        <v>481864.61</v>
      </c>
      <c r="O37" s="212">
        <v>123.11</v>
      </c>
      <c r="P37" s="167">
        <v>48.23</v>
      </c>
      <c r="R37" s="31">
        <f t="shared" si="2"/>
        <v>0</v>
      </c>
      <c r="S37" s="31">
        <f t="shared" si="3"/>
        <v>188772.22</v>
      </c>
    </row>
    <row r="38" spans="1:19" ht="12.75">
      <c r="A38" s="192">
        <v>39210</v>
      </c>
      <c r="B38" s="120" t="s">
        <v>193</v>
      </c>
      <c r="C38" s="233"/>
      <c r="D38" s="233" t="s">
        <v>61</v>
      </c>
      <c r="E38" s="381"/>
      <c r="F38" s="121"/>
      <c r="G38" s="147">
        <v>1</v>
      </c>
      <c r="H38" s="364" t="s">
        <v>94</v>
      </c>
      <c r="I38" s="250"/>
      <c r="J38" s="154"/>
      <c r="K38" s="115"/>
      <c r="L38" s="167"/>
      <c r="M38" s="211">
        <v>1210</v>
      </c>
      <c r="N38" s="153">
        <v>138524.79</v>
      </c>
      <c r="O38" s="212">
        <v>114.48</v>
      </c>
      <c r="P38" s="167">
        <v>55.92</v>
      </c>
      <c r="R38" s="31">
        <f t="shared" si="2"/>
        <v>0</v>
      </c>
      <c r="S38" s="31">
        <f t="shared" si="3"/>
        <v>67663.2</v>
      </c>
    </row>
    <row r="39" spans="1:19" ht="12.75">
      <c r="A39" s="192">
        <v>39210</v>
      </c>
      <c r="B39" s="120" t="s">
        <v>194</v>
      </c>
      <c r="C39" s="233"/>
      <c r="D39" s="233"/>
      <c r="E39" s="381" t="s">
        <v>70</v>
      </c>
      <c r="F39" s="290" t="s">
        <v>195</v>
      </c>
      <c r="G39" s="147">
        <v>3</v>
      </c>
      <c r="H39" s="364" t="s">
        <v>196</v>
      </c>
      <c r="I39" s="250"/>
      <c r="J39" s="154"/>
      <c r="K39" s="115"/>
      <c r="L39" s="167"/>
      <c r="M39" s="211">
        <v>3247</v>
      </c>
      <c r="N39" s="153">
        <v>414076.56</v>
      </c>
      <c r="O39" s="212">
        <v>127.51</v>
      </c>
      <c r="P39" s="167">
        <v>57.59</v>
      </c>
      <c r="R39" s="31">
        <f t="shared" si="2"/>
        <v>0</v>
      </c>
      <c r="S39" s="31">
        <f t="shared" si="3"/>
        <v>186994.73</v>
      </c>
    </row>
    <row r="40" spans="1:19" ht="12.75">
      <c r="A40" s="405">
        <v>39210</v>
      </c>
      <c r="B40" s="386" t="s">
        <v>200</v>
      </c>
      <c r="C40" s="406"/>
      <c r="D40" s="406" t="s">
        <v>61</v>
      </c>
      <c r="E40" s="436"/>
      <c r="F40" s="388"/>
      <c r="G40" s="388">
        <v>1</v>
      </c>
      <c r="H40" s="401" t="s">
        <v>201</v>
      </c>
      <c r="I40" s="392"/>
      <c r="J40" s="393"/>
      <c r="K40" s="391"/>
      <c r="L40" s="400"/>
      <c r="M40" s="389">
        <v>1037</v>
      </c>
      <c r="N40" s="390">
        <v>242389.25</v>
      </c>
      <c r="O40" s="404">
        <v>233.72</v>
      </c>
      <c r="P40" s="400">
        <v>73.78</v>
      </c>
      <c r="R40" s="31">
        <f t="shared" si="2"/>
        <v>0</v>
      </c>
      <c r="S40" s="31">
        <f t="shared" si="3"/>
        <v>76509.86</v>
      </c>
    </row>
    <row r="41" spans="1:19" ht="12.75">
      <c r="A41" s="405">
        <v>39210</v>
      </c>
      <c r="B41" s="386" t="s">
        <v>202</v>
      </c>
      <c r="C41" s="406"/>
      <c r="D41" s="406"/>
      <c r="E41" s="619" t="s">
        <v>70</v>
      </c>
      <c r="F41" s="388" t="s">
        <v>100</v>
      </c>
      <c r="G41" s="388">
        <v>2</v>
      </c>
      <c r="H41" s="401" t="s">
        <v>203</v>
      </c>
      <c r="I41" s="392"/>
      <c r="J41" s="393"/>
      <c r="K41" s="391"/>
      <c r="L41" s="400"/>
      <c r="M41" s="389">
        <v>3439</v>
      </c>
      <c r="N41" s="390">
        <v>275455.36</v>
      </c>
      <c r="O41" s="528">
        <v>87.32</v>
      </c>
      <c r="P41" s="400">
        <v>43.9</v>
      </c>
      <c r="R41" s="31">
        <f t="shared" si="2"/>
        <v>0</v>
      </c>
      <c r="S41" s="31">
        <f t="shared" si="3"/>
        <v>150972.1</v>
      </c>
    </row>
    <row r="42" spans="1:19" ht="12.75">
      <c r="A42" s="192">
        <v>39210</v>
      </c>
      <c r="B42" s="120" t="s">
        <v>204</v>
      </c>
      <c r="C42" s="242"/>
      <c r="D42" s="560"/>
      <c r="E42" s="381" t="s">
        <v>70</v>
      </c>
      <c r="F42" s="121"/>
      <c r="G42" s="121">
        <v>1</v>
      </c>
      <c r="H42" s="121" t="s">
        <v>121</v>
      </c>
      <c r="I42" s="250"/>
      <c r="J42" s="154"/>
      <c r="K42" s="115"/>
      <c r="L42" s="167"/>
      <c r="M42" s="155">
        <v>2134</v>
      </c>
      <c r="N42" s="154">
        <v>250383.6</v>
      </c>
      <c r="O42" s="212">
        <v>117.33</v>
      </c>
      <c r="P42" s="167">
        <v>48.67</v>
      </c>
      <c r="R42" s="31">
        <f t="shared" si="2"/>
        <v>0</v>
      </c>
      <c r="S42" s="31">
        <f t="shared" si="3"/>
        <v>103861.78</v>
      </c>
    </row>
    <row r="43" spans="1:19" ht="12.75">
      <c r="A43" s="192">
        <v>39210</v>
      </c>
      <c r="B43" s="120" t="s">
        <v>205</v>
      </c>
      <c r="C43" s="233"/>
      <c r="D43" s="233"/>
      <c r="E43" s="381" t="s">
        <v>70</v>
      </c>
      <c r="F43" s="290"/>
      <c r="G43" s="121">
        <v>1</v>
      </c>
      <c r="H43" s="121" t="s">
        <v>206</v>
      </c>
      <c r="I43" s="250"/>
      <c r="J43" s="154"/>
      <c r="K43" s="115"/>
      <c r="L43" s="167"/>
      <c r="M43" s="211">
        <v>1330</v>
      </c>
      <c r="N43" s="153">
        <v>138917.25</v>
      </c>
      <c r="O43" s="212">
        <v>104.45</v>
      </c>
      <c r="P43" s="167">
        <v>35.67</v>
      </c>
      <c r="R43" s="645" t="s">
        <v>109</v>
      </c>
      <c r="S43" s="31">
        <f t="shared" si="3"/>
        <v>47441.100000000006</v>
      </c>
    </row>
    <row r="44" spans="1:19" ht="12.75">
      <c r="A44" s="192">
        <v>39210</v>
      </c>
      <c r="B44" s="120" t="s">
        <v>209</v>
      </c>
      <c r="C44" s="233"/>
      <c r="D44" s="233"/>
      <c r="E44" s="381" t="s">
        <v>70</v>
      </c>
      <c r="F44" s="121"/>
      <c r="G44" s="121">
        <v>1</v>
      </c>
      <c r="H44" s="181" t="s">
        <v>103</v>
      </c>
      <c r="I44" s="250">
        <v>1636</v>
      </c>
      <c r="J44" s="154">
        <v>155829.88</v>
      </c>
      <c r="K44" s="115">
        <v>95.22</v>
      </c>
      <c r="L44" s="167">
        <v>36.23</v>
      </c>
      <c r="M44" s="211"/>
      <c r="N44" s="153"/>
      <c r="O44" s="212"/>
      <c r="P44" s="167"/>
      <c r="R44" s="31">
        <f t="shared" si="2"/>
        <v>59272.27999999999</v>
      </c>
      <c r="S44" s="31">
        <f t="shared" si="3"/>
        <v>0</v>
      </c>
    </row>
    <row r="45" spans="1:19" ht="12.75">
      <c r="A45" s="192">
        <v>39210</v>
      </c>
      <c r="B45" s="120" t="s">
        <v>210</v>
      </c>
      <c r="C45" s="233"/>
      <c r="D45" s="233"/>
      <c r="E45" s="381" t="s">
        <v>70</v>
      </c>
      <c r="F45" s="121"/>
      <c r="G45" s="121">
        <v>1</v>
      </c>
      <c r="H45" s="121" t="s">
        <v>110</v>
      </c>
      <c r="I45" s="230">
        <v>1541</v>
      </c>
      <c r="J45" s="153">
        <v>134360.67</v>
      </c>
      <c r="K45" s="115">
        <v>87.19</v>
      </c>
      <c r="L45" s="167">
        <v>37.49</v>
      </c>
      <c r="M45" s="155"/>
      <c r="N45" s="154"/>
      <c r="O45" s="212"/>
      <c r="P45" s="167"/>
      <c r="R45" s="31">
        <f aca="true" t="shared" si="4" ref="R45:R60">(L45*I45)</f>
        <v>57772.090000000004</v>
      </c>
      <c r="S45" s="31">
        <f aca="true" t="shared" si="5" ref="S45:S60">(P45*M45)</f>
        <v>0</v>
      </c>
    </row>
    <row r="46" spans="1:19" ht="12.75">
      <c r="A46" s="405">
        <v>39210</v>
      </c>
      <c r="B46" s="386" t="s">
        <v>211</v>
      </c>
      <c r="C46" s="586"/>
      <c r="D46" s="604"/>
      <c r="E46" s="436" t="s">
        <v>70</v>
      </c>
      <c r="F46" s="388"/>
      <c r="G46" s="388">
        <v>1</v>
      </c>
      <c r="H46" s="388" t="s">
        <v>110</v>
      </c>
      <c r="I46" s="392">
        <v>1545</v>
      </c>
      <c r="J46" s="393">
        <v>150461.77</v>
      </c>
      <c r="K46" s="391">
        <v>97.41</v>
      </c>
      <c r="L46" s="400">
        <v>38.96</v>
      </c>
      <c r="M46" s="389"/>
      <c r="N46" s="390"/>
      <c r="O46" s="404"/>
      <c r="P46" s="400"/>
      <c r="R46" s="31">
        <f t="shared" si="4"/>
        <v>60193.200000000004</v>
      </c>
      <c r="S46" s="31">
        <f t="shared" si="5"/>
        <v>0</v>
      </c>
    </row>
    <row r="47" spans="1:19" ht="18.75">
      <c r="A47" s="149">
        <v>39210</v>
      </c>
      <c r="B47" s="120" t="s">
        <v>212</v>
      </c>
      <c r="C47" s="232"/>
      <c r="D47" s="348"/>
      <c r="E47" s="738" t="s">
        <v>213</v>
      </c>
      <c r="F47" s="121"/>
      <c r="G47" s="121">
        <v>1</v>
      </c>
      <c r="H47" s="364" t="s">
        <v>121</v>
      </c>
      <c r="I47" s="155">
        <v>2440</v>
      </c>
      <c r="J47" s="154">
        <v>300441.72</v>
      </c>
      <c r="K47" s="112">
        <v>123.14</v>
      </c>
      <c r="L47" s="112">
        <v>55.26</v>
      </c>
      <c r="M47" s="211"/>
      <c r="N47" s="153"/>
      <c r="O47" s="212"/>
      <c r="P47" s="167"/>
      <c r="R47" s="31">
        <f t="shared" si="4"/>
        <v>134834.4</v>
      </c>
      <c r="S47" s="31">
        <f t="shared" si="5"/>
        <v>0</v>
      </c>
    </row>
    <row r="48" spans="1:19" ht="13.5" thickBot="1">
      <c r="A48" s="646">
        <v>39210</v>
      </c>
      <c r="B48" s="647" t="s">
        <v>214</v>
      </c>
      <c r="C48" s="648"/>
      <c r="D48" s="650" t="s">
        <v>61</v>
      </c>
      <c r="E48" s="651"/>
      <c r="F48" s="651"/>
      <c r="G48" s="651">
        <v>1</v>
      </c>
      <c r="H48" s="651" t="s">
        <v>94</v>
      </c>
      <c r="I48" s="664"/>
      <c r="J48" s="657"/>
      <c r="K48" s="655"/>
      <c r="L48" s="655"/>
      <c r="M48" s="664">
        <v>1218</v>
      </c>
      <c r="N48" s="657">
        <v>161640.71</v>
      </c>
      <c r="O48" s="665">
        <v>132.76</v>
      </c>
      <c r="P48" s="658">
        <v>49.3</v>
      </c>
      <c r="R48" s="31">
        <f t="shared" si="4"/>
        <v>0</v>
      </c>
      <c r="S48" s="31">
        <f t="shared" si="5"/>
        <v>60047.399999999994</v>
      </c>
    </row>
    <row r="49" spans="1:19" ht="12.75">
      <c r="A49" s="192">
        <v>39245</v>
      </c>
      <c r="B49" s="120" t="s">
        <v>218</v>
      </c>
      <c r="C49" s="233"/>
      <c r="D49" s="233"/>
      <c r="E49" s="381" t="s">
        <v>70</v>
      </c>
      <c r="F49" s="121"/>
      <c r="G49" s="121">
        <v>1</v>
      </c>
      <c r="H49" s="181" t="s">
        <v>219</v>
      </c>
      <c r="I49" s="250"/>
      <c r="J49" s="154"/>
      <c r="K49" s="115"/>
      <c r="L49" s="167"/>
      <c r="M49" s="211">
        <v>1539</v>
      </c>
      <c r="N49" s="153">
        <v>141445.02</v>
      </c>
      <c r="O49" s="212">
        <v>91.91</v>
      </c>
      <c r="P49" s="167">
        <v>41.99</v>
      </c>
      <c r="R49" s="31">
        <f t="shared" si="4"/>
        <v>0</v>
      </c>
      <c r="S49" s="31">
        <f t="shared" si="5"/>
        <v>64622.61</v>
      </c>
    </row>
    <row r="50" spans="1:19" ht="12.75">
      <c r="A50" s="192">
        <v>39245</v>
      </c>
      <c r="B50" s="120" t="s">
        <v>223</v>
      </c>
      <c r="C50" s="242"/>
      <c r="D50" s="560"/>
      <c r="E50" s="381" t="s">
        <v>70</v>
      </c>
      <c r="F50" s="121"/>
      <c r="G50" s="121">
        <v>1</v>
      </c>
      <c r="H50" s="121" t="s">
        <v>94</v>
      </c>
      <c r="I50" s="230"/>
      <c r="J50" s="153"/>
      <c r="K50" s="115"/>
      <c r="L50" s="167"/>
      <c r="M50" s="155">
        <v>1511</v>
      </c>
      <c r="N50" s="154">
        <v>162326.06</v>
      </c>
      <c r="O50" s="212">
        <v>107.41</v>
      </c>
      <c r="P50" s="167">
        <v>57.13</v>
      </c>
      <c r="R50" s="31">
        <f t="shared" si="4"/>
        <v>0</v>
      </c>
      <c r="S50" s="31">
        <f t="shared" si="5"/>
        <v>86323.43000000001</v>
      </c>
    </row>
    <row r="51" spans="1:19" ht="12.75">
      <c r="A51" s="192">
        <v>39245</v>
      </c>
      <c r="B51" s="120" t="s">
        <v>233</v>
      </c>
      <c r="C51" s="348"/>
      <c r="D51" s="348"/>
      <c r="E51" s="381" t="s">
        <v>70</v>
      </c>
      <c r="F51" s="121" t="s">
        <v>100</v>
      </c>
      <c r="G51" s="121">
        <v>2</v>
      </c>
      <c r="H51" s="181" t="s">
        <v>234</v>
      </c>
      <c r="I51" s="250"/>
      <c r="J51" s="154"/>
      <c r="K51" s="115"/>
      <c r="L51" s="167"/>
      <c r="M51" s="211">
        <v>3157</v>
      </c>
      <c r="N51" s="153">
        <v>262710.19</v>
      </c>
      <c r="O51" s="212">
        <v>83.21</v>
      </c>
      <c r="P51" s="167">
        <v>44.87</v>
      </c>
      <c r="R51" s="31">
        <f t="shared" si="4"/>
        <v>0</v>
      </c>
      <c r="S51" s="31">
        <f t="shared" si="5"/>
        <v>141654.59</v>
      </c>
    </row>
    <row r="52" spans="1:19" ht="12.75">
      <c r="A52" s="405">
        <v>39245</v>
      </c>
      <c r="B52" s="386" t="s">
        <v>235</v>
      </c>
      <c r="C52" s="406"/>
      <c r="D52" s="406"/>
      <c r="E52" s="436" t="s">
        <v>70</v>
      </c>
      <c r="F52" s="388" t="s">
        <v>236</v>
      </c>
      <c r="G52" s="388">
        <v>2</v>
      </c>
      <c r="H52" s="418" t="s">
        <v>237</v>
      </c>
      <c r="I52" s="392"/>
      <c r="J52" s="393"/>
      <c r="K52" s="391"/>
      <c r="L52" s="400"/>
      <c r="M52" s="389">
        <v>3591</v>
      </c>
      <c r="N52" s="390">
        <v>258838.54</v>
      </c>
      <c r="O52" s="404">
        <v>72.08</v>
      </c>
      <c r="P52" s="400">
        <v>39.4</v>
      </c>
      <c r="R52" s="31">
        <f t="shared" si="4"/>
        <v>0</v>
      </c>
      <c r="S52" s="31">
        <f t="shared" si="5"/>
        <v>141485.4</v>
      </c>
    </row>
    <row r="53" spans="1:19" ht="12.75">
      <c r="A53" s="405">
        <v>39245</v>
      </c>
      <c r="B53" s="386" t="s">
        <v>238</v>
      </c>
      <c r="C53" s="406"/>
      <c r="D53" s="406"/>
      <c r="E53" s="436" t="s">
        <v>70</v>
      </c>
      <c r="F53" s="388"/>
      <c r="G53" s="388">
        <v>1</v>
      </c>
      <c r="H53" s="418" t="s">
        <v>94</v>
      </c>
      <c r="I53" s="392"/>
      <c r="J53" s="393"/>
      <c r="K53" s="391"/>
      <c r="L53" s="400"/>
      <c r="M53" s="389">
        <v>1210</v>
      </c>
      <c r="N53" s="390">
        <v>110647.64</v>
      </c>
      <c r="O53" s="404">
        <v>91.44</v>
      </c>
      <c r="P53" s="400">
        <v>50.59</v>
      </c>
      <c r="R53" s="31">
        <f t="shared" si="4"/>
        <v>0</v>
      </c>
      <c r="S53" s="31">
        <f t="shared" si="5"/>
        <v>61213.9</v>
      </c>
    </row>
    <row r="54" spans="1:19" ht="12.75">
      <c r="A54" s="419">
        <v>39245</v>
      </c>
      <c r="B54" s="394" t="s">
        <v>241</v>
      </c>
      <c r="C54" s="420"/>
      <c r="D54" s="564"/>
      <c r="E54" s="451" t="s">
        <v>70</v>
      </c>
      <c r="F54" s="410" t="s">
        <v>100</v>
      </c>
      <c r="G54" s="410">
        <v>6</v>
      </c>
      <c r="H54" s="752" t="s">
        <v>242</v>
      </c>
      <c r="I54" s="392">
        <v>16996</v>
      </c>
      <c r="J54" s="393">
        <v>1828598.57</v>
      </c>
      <c r="K54" s="391">
        <v>107.59</v>
      </c>
      <c r="L54" s="400">
        <v>48.14</v>
      </c>
      <c r="M54" s="397"/>
      <c r="N54" s="393"/>
      <c r="O54" s="404"/>
      <c r="P54" s="400"/>
      <c r="R54" s="31">
        <f t="shared" si="4"/>
        <v>818187.4400000001</v>
      </c>
      <c r="S54" s="31">
        <f t="shared" si="5"/>
        <v>0</v>
      </c>
    </row>
    <row r="55" spans="1:19" ht="12.75">
      <c r="A55" s="419">
        <v>39245</v>
      </c>
      <c r="B55" s="394" t="s">
        <v>243</v>
      </c>
      <c r="C55" s="420"/>
      <c r="D55" s="564"/>
      <c r="E55" s="616" t="s">
        <v>70</v>
      </c>
      <c r="F55" s="539" t="s">
        <v>100</v>
      </c>
      <c r="G55" s="410">
        <v>3</v>
      </c>
      <c r="H55" s="421" t="s">
        <v>244</v>
      </c>
      <c r="I55" s="392"/>
      <c r="J55" s="393"/>
      <c r="K55" s="391"/>
      <c r="L55" s="400"/>
      <c r="M55" s="397">
        <v>4371</v>
      </c>
      <c r="N55" s="393">
        <v>401679.69</v>
      </c>
      <c r="O55" s="404">
        <v>91.89</v>
      </c>
      <c r="P55" s="400">
        <v>51.48</v>
      </c>
      <c r="R55" s="31">
        <f t="shared" si="4"/>
        <v>0</v>
      </c>
      <c r="S55" s="31">
        <f t="shared" si="5"/>
        <v>225019.08</v>
      </c>
    </row>
    <row r="56" spans="1:19" ht="12.75">
      <c r="A56" s="209">
        <v>39245</v>
      </c>
      <c r="B56" s="112" t="s">
        <v>245</v>
      </c>
      <c r="C56" s="138"/>
      <c r="D56" s="138"/>
      <c r="E56" s="605" t="s">
        <v>70</v>
      </c>
      <c r="F56" s="130"/>
      <c r="G56" s="113">
        <v>1</v>
      </c>
      <c r="H56" s="210" t="s">
        <v>219</v>
      </c>
      <c r="I56" s="250"/>
      <c r="J56" s="154"/>
      <c r="K56" s="115"/>
      <c r="L56" s="167"/>
      <c r="M56" s="155">
        <v>1316</v>
      </c>
      <c r="N56" s="154">
        <v>148004.91</v>
      </c>
      <c r="O56" s="212">
        <v>112.44</v>
      </c>
      <c r="P56" s="167">
        <v>61.39</v>
      </c>
      <c r="R56" s="31">
        <f t="shared" si="4"/>
        <v>0</v>
      </c>
      <c r="S56" s="31">
        <f t="shared" si="5"/>
        <v>80789.24</v>
      </c>
    </row>
    <row r="57" spans="1:19" ht="12.75">
      <c r="A57" s="209">
        <v>39245</v>
      </c>
      <c r="B57" s="112" t="s">
        <v>246</v>
      </c>
      <c r="C57" s="138"/>
      <c r="D57" s="138" t="s">
        <v>61</v>
      </c>
      <c r="E57" s="605"/>
      <c r="F57" s="130"/>
      <c r="G57" s="113">
        <v>1</v>
      </c>
      <c r="H57" s="210" t="s">
        <v>107</v>
      </c>
      <c r="I57" s="250"/>
      <c r="J57" s="154"/>
      <c r="K57" s="115"/>
      <c r="L57" s="167"/>
      <c r="M57" s="155">
        <v>793</v>
      </c>
      <c r="N57" s="154">
        <v>96107.13</v>
      </c>
      <c r="O57" s="212">
        <v>121.19</v>
      </c>
      <c r="P57" s="167">
        <v>50.37</v>
      </c>
      <c r="R57" s="31">
        <f t="shared" si="4"/>
        <v>0</v>
      </c>
      <c r="S57" s="31">
        <f t="shared" si="5"/>
        <v>39943.409999999996</v>
      </c>
    </row>
    <row r="58" spans="1:19" ht="12.75">
      <c r="A58" s="209">
        <v>39245</v>
      </c>
      <c r="B58" s="112" t="s">
        <v>255</v>
      </c>
      <c r="C58" s="138"/>
      <c r="D58" s="138"/>
      <c r="E58" s="605" t="s">
        <v>70</v>
      </c>
      <c r="F58" s="130"/>
      <c r="G58" s="113">
        <v>2</v>
      </c>
      <c r="H58" s="210" t="s">
        <v>256</v>
      </c>
      <c r="I58" s="250"/>
      <c r="J58" s="154"/>
      <c r="K58" s="115"/>
      <c r="L58" s="167"/>
      <c r="M58" s="155">
        <v>2155</v>
      </c>
      <c r="N58" s="154">
        <v>171844.14</v>
      </c>
      <c r="O58" s="212">
        <v>79.75</v>
      </c>
      <c r="P58" s="167">
        <v>38.55</v>
      </c>
      <c r="R58" s="31">
        <f t="shared" si="4"/>
        <v>0</v>
      </c>
      <c r="S58" s="31">
        <f t="shared" si="5"/>
        <v>83075.25</v>
      </c>
    </row>
    <row r="59" spans="1:19" ht="12.75">
      <c r="A59" s="209">
        <v>39245</v>
      </c>
      <c r="B59" s="112" t="s">
        <v>257</v>
      </c>
      <c r="C59" s="138"/>
      <c r="D59" s="563"/>
      <c r="E59" s="382" t="s">
        <v>70</v>
      </c>
      <c r="F59" s="130" t="s">
        <v>100</v>
      </c>
      <c r="G59" s="113">
        <v>2</v>
      </c>
      <c r="H59" s="113" t="s">
        <v>256</v>
      </c>
      <c r="I59" s="250"/>
      <c r="J59" s="154"/>
      <c r="K59" s="115"/>
      <c r="L59" s="167"/>
      <c r="M59" s="155">
        <v>1626</v>
      </c>
      <c r="N59" s="154">
        <v>192118.54</v>
      </c>
      <c r="O59" s="212">
        <v>118.15</v>
      </c>
      <c r="P59" s="167">
        <v>36.63</v>
      </c>
      <c r="R59" s="31">
        <f t="shared" si="4"/>
        <v>0</v>
      </c>
      <c r="S59" s="31">
        <f t="shared" si="5"/>
        <v>59560.380000000005</v>
      </c>
    </row>
    <row r="60" spans="1:19" ht="12.75">
      <c r="A60" s="209">
        <v>39245</v>
      </c>
      <c r="B60" s="112" t="s">
        <v>258</v>
      </c>
      <c r="C60" s="138"/>
      <c r="D60" s="138"/>
      <c r="E60" s="382" t="s">
        <v>70</v>
      </c>
      <c r="F60" s="411"/>
      <c r="G60" s="410">
        <v>1</v>
      </c>
      <c r="H60" s="421" t="s">
        <v>126</v>
      </c>
      <c r="I60" s="392"/>
      <c r="J60" s="393"/>
      <c r="K60" s="391"/>
      <c r="L60" s="400"/>
      <c r="M60" s="392">
        <v>1115</v>
      </c>
      <c r="N60" s="393">
        <v>128070.66</v>
      </c>
      <c r="O60" s="391">
        <v>114.89</v>
      </c>
      <c r="P60" s="400">
        <v>56.6</v>
      </c>
      <c r="R60" s="31">
        <f t="shared" si="4"/>
        <v>0</v>
      </c>
      <c r="S60" s="31">
        <f t="shared" si="5"/>
        <v>63109</v>
      </c>
    </row>
    <row r="61" spans="1:19" ht="13.5" thickBot="1">
      <c r="A61" s="666">
        <v>39245</v>
      </c>
      <c r="B61" s="680" t="s">
        <v>259</v>
      </c>
      <c r="C61" s="756"/>
      <c r="D61" s="757" t="s">
        <v>61</v>
      </c>
      <c r="E61" s="758"/>
      <c r="F61" s="742"/>
      <c r="G61" s="743">
        <v>1</v>
      </c>
      <c r="H61" s="744" t="s">
        <v>260</v>
      </c>
      <c r="I61" s="663"/>
      <c r="J61" s="654"/>
      <c r="K61" s="655"/>
      <c r="L61" s="658"/>
      <c r="M61" s="653">
        <v>1105</v>
      </c>
      <c r="N61" s="654">
        <v>258184.84</v>
      </c>
      <c r="O61" s="665">
        <v>233.65</v>
      </c>
      <c r="P61" s="658">
        <v>46.23</v>
      </c>
      <c r="R61" s="31">
        <f aca="true" t="shared" si="6" ref="R61:R76">(L61*I61)</f>
        <v>0</v>
      </c>
      <c r="S61" s="31">
        <f aca="true" t="shared" si="7" ref="S61:S76">(P61*M61)</f>
        <v>51084.149999999994</v>
      </c>
    </row>
    <row r="62" spans="1:19" ht="12.75">
      <c r="A62" s="209">
        <v>39273</v>
      </c>
      <c r="B62" s="112" t="s">
        <v>265</v>
      </c>
      <c r="C62" s="138"/>
      <c r="D62" s="563" t="s">
        <v>61</v>
      </c>
      <c r="E62" s="113"/>
      <c r="F62" s="130"/>
      <c r="G62" s="113">
        <v>1</v>
      </c>
      <c r="H62" s="210" t="s">
        <v>173</v>
      </c>
      <c r="I62" s="458"/>
      <c r="J62" s="154"/>
      <c r="K62" s="115"/>
      <c r="L62" s="167"/>
      <c r="M62" s="155">
        <v>1333</v>
      </c>
      <c r="N62" s="154">
        <v>134435.41</v>
      </c>
      <c r="O62" s="459">
        <v>100.82</v>
      </c>
      <c r="P62" s="167">
        <v>45.09</v>
      </c>
      <c r="R62" s="31">
        <f t="shared" si="6"/>
        <v>0</v>
      </c>
      <c r="S62" s="31">
        <f t="shared" si="7"/>
        <v>60104.97</v>
      </c>
    </row>
    <row r="63" spans="1:19" ht="12.75">
      <c r="A63" s="419">
        <v>39273</v>
      </c>
      <c r="B63" s="394" t="s">
        <v>266</v>
      </c>
      <c r="C63" s="420"/>
      <c r="D63" s="564" t="s">
        <v>61</v>
      </c>
      <c r="E63" s="620"/>
      <c r="F63" s="411"/>
      <c r="G63" s="410">
        <v>1</v>
      </c>
      <c r="H63" s="421" t="s">
        <v>96</v>
      </c>
      <c r="I63" s="392"/>
      <c r="J63" s="393"/>
      <c r="K63" s="391"/>
      <c r="L63" s="400"/>
      <c r="M63" s="397">
        <v>1002</v>
      </c>
      <c r="N63" s="393">
        <v>166790.23</v>
      </c>
      <c r="O63" s="460">
        <v>166.44</v>
      </c>
      <c r="P63" s="400">
        <v>51.7</v>
      </c>
      <c r="R63" s="31">
        <f t="shared" si="6"/>
        <v>0</v>
      </c>
      <c r="S63" s="31">
        <f t="shared" si="7"/>
        <v>51803.4</v>
      </c>
    </row>
    <row r="64" spans="1:19" ht="12.75">
      <c r="A64" s="209">
        <v>39273</v>
      </c>
      <c r="B64" s="112" t="s">
        <v>267</v>
      </c>
      <c r="C64" s="138"/>
      <c r="D64" s="563" t="s">
        <v>61</v>
      </c>
      <c r="E64" s="382"/>
      <c r="F64" s="130"/>
      <c r="G64" s="113">
        <v>1</v>
      </c>
      <c r="H64" s="210" t="s">
        <v>107</v>
      </c>
      <c r="I64" s="250"/>
      <c r="J64" s="154"/>
      <c r="K64" s="115"/>
      <c r="L64" s="167"/>
      <c r="M64" s="155">
        <v>793</v>
      </c>
      <c r="N64" s="154">
        <v>55318.39</v>
      </c>
      <c r="O64" s="459">
        <v>69.76</v>
      </c>
      <c r="P64" s="253">
        <v>37.77</v>
      </c>
      <c r="R64" s="31">
        <f t="shared" si="6"/>
        <v>0</v>
      </c>
      <c r="S64" s="31">
        <f t="shared" si="7"/>
        <v>29951.610000000004</v>
      </c>
    </row>
    <row r="65" spans="1:19" ht="12.75">
      <c r="A65" s="419">
        <v>39273</v>
      </c>
      <c r="B65" s="394" t="s">
        <v>275</v>
      </c>
      <c r="C65" s="420"/>
      <c r="D65" s="564" t="s">
        <v>61</v>
      </c>
      <c r="E65" s="620"/>
      <c r="F65" s="411"/>
      <c r="G65" s="410">
        <v>1</v>
      </c>
      <c r="H65" s="421" t="s">
        <v>260</v>
      </c>
      <c r="I65" s="392"/>
      <c r="J65" s="393"/>
      <c r="K65" s="391"/>
      <c r="L65" s="400"/>
      <c r="M65" s="397">
        <v>861</v>
      </c>
      <c r="N65" s="393">
        <v>104386.22</v>
      </c>
      <c r="O65" s="460">
        <v>121.2</v>
      </c>
      <c r="P65" s="412">
        <v>49.99</v>
      </c>
      <c r="R65" s="31">
        <f t="shared" si="6"/>
        <v>0</v>
      </c>
      <c r="S65" s="31">
        <f t="shared" si="7"/>
        <v>43041.39</v>
      </c>
    </row>
    <row r="66" spans="1:19" ht="13.5" thickBot="1">
      <c r="A66" s="666">
        <v>39273</v>
      </c>
      <c r="B66" s="680" t="s">
        <v>277</v>
      </c>
      <c r="C66" s="756"/>
      <c r="D66" s="756"/>
      <c r="E66" s="741" t="s">
        <v>70</v>
      </c>
      <c r="F66" s="742"/>
      <c r="G66" s="743">
        <v>1</v>
      </c>
      <c r="H66" s="763" t="s">
        <v>121</v>
      </c>
      <c r="I66" s="663"/>
      <c r="J66" s="654"/>
      <c r="K66" s="655"/>
      <c r="L66" s="658"/>
      <c r="M66" s="653">
        <v>1261</v>
      </c>
      <c r="N66" s="654">
        <v>123869.75</v>
      </c>
      <c r="O66" s="764">
        <v>98.23</v>
      </c>
      <c r="P66" s="755">
        <v>58.72</v>
      </c>
      <c r="R66" s="31">
        <f t="shared" si="6"/>
        <v>0</v>
      </c>
      <c r="S66" s="31">
        <f t="shared" si="7"/>
        <v>74045.92</v>
      </c>
    </row>
    <row r="67" spans="1:19" ht="13.5" thickBot="1">
      <c r="A67" s="790">
        <v>39308</v>
      </c>
      <c r="B67" s="784" t="s">
        <v>280</v>
      </c>
      <c r="C67" s="791"/>
      <c r="D67" s="792"/>
      <c r="E67" s="770" t="s">
        <v>70</v>
      </c>
      <c r="F67" s="793"/>
      <c r="G67" s="794">
        <v>1</v>
      </c>
      <c r="H67" s="795" t="s">
        <v>126</v>
      </c>
      <c r="I67" s="778"/>
      <c r="J67" s="777"/>
      <c r="K67" s="785"/>
      <c r="L67" s="786"/>
      <c r="M67" s="783">
        <v>1105</v>
      </c>
      <c r="N67" s="777">
        <v>130454.46</v>
      </c>
      <c r="O67" s="796">
        <v>118.06</v>
      </c>
      <c r="P67" s="797">
        <v>56.17</v>
      </c>
      <c r="R67" s="31">
        <f t="shared" si="6"/>
        <v>0</v>
      </c>
      <c r="S67" s="31">
        <f t="shared" si="7"/>
        <v>62067.85</v>
      </c>
    </row>
    <row r="68" spans="1:19" ht="12.75">
      <c r="A68" s="209">
        <v>39336</v>
      </c>
      <c r="B68" s="112" t="s">
        <v>296</v>
      </c>
      <c r="C68" s="138"/>
      <c r="D68" s="563"/>
      <c r="E68" s="382" t="s">
        <v>70</v>
      </c>
      <c r="F68" s="130"/>
      <c r="G68" s="113">
        <v>1</v>
      </c>
      <c r="H68" s="210" t="s">
        <v>126</v>
      </c>
      <c r="I68" s="250"/>
      <c r="J68" s="154"/>
      <c r="K68" s="115"/>
      <c r="L68" s="167"/>
      <c r="M68" s="155">
        <v>1360</v>
      </c>
      <c r="N68" s="154">
        <v>130418.9</v>
      </c>
      <c r="O68" s="459">
        <v>95.9</v>
      </c>
      <c r="P68" s="252">
        <v>50.6</v>
      </c>
      <c r="R68" s="31">
        <f t="shared" si="6"/>
        <v>0</v>
      </c>
      <c r="S68" s="31">
        <f t="shared" si="7"/>
        <v>68816</v>
      </c>
    </row>
    <row r="69" spans="1:19" ht="12.75">
      <c r="A69" s="419">
        <v>39336</v>
      </c>
      <c r="B69" s="394" t="s">
        <v>297</v>
      </c>
      <c r="C69" s="420"/>
      <c r="D69" s="564"/>
      <c r="E69" s="451" t="s">
        <v>70</v>
      </c>
      <c r="F69" s="411"/>
      <c r="G69" s="410">
        <v>1</v>
      </c>
      <c r="H69" s="421" t="s">
        <v>298</v>
      </c>
      <c r="I69" s="392"/>
      <c r="J69" s="393"/>
      <c r="K69" s="391"/>
      <c r="L69" s="400"/>
      <c r="M69" s="397">
        <v>1386</v>
      </c>
      <c r="N69" s="393">
        <v>138290.78</v>
      </c>
      <c r="O69" s="460">
        <v>99.78</v>
      </c>
      <c r="P69" s="412">
        <v>55.76</v>
      </c>
      <c r="R69" s="31">
        <f t="shared" si="6"/>
        <v>0</v>
      </c>
      <c r="S69" s="31">
        <f t="shared" si="7"/>
        <v>77283.36</v>
      </c>
    </row>
    <row r="70" spans="1:19" ht="13.5" thickBot="1">
      <c r="A70" s="666">
        <v>39336</v>
      </c>
      <c r="B70" s="680" t="s">
        <v>301</v>
      </c>
      <c r="C70" s="756"/>
      <c r="D70" s="757"/>
      <c r="E70" s="741" t="s">
        <v>70</v>
      </c>
      <c r="F70" s="742" t="s">
        <v>100</v>
      </c>
      <c r="G70" s="743">
        <v>2</v>
      </c>
      <c r="H70" s="763" t="s">
        <v>134</v>
      </c>
      <c r="I70" s="663">
        <v>3544</v>
      </c>
      <c r="J70" s="654">
        <v>348982.54</v>
      </c>
      <c r="K70" s="655">
        <v>98.48</v>
      </c>
      <c r="L70" s="658">
        <v>45.76</v>
      </c>
      <c r="M70" s="653"/>
      <c r="N70" s="654"/>
      <c r="O70" s="764"/>
      <c r="P70" s="755"/>
      <c r="R70" s="31">
        <f t="shared" si="6"/>
        <v>162173.44</v>
      </c>
      <c r="S70" s="31">
        <f t="shared" si="7"/>
        <v>0</v>
      </c>
    </row>
    <row r="71" spans="1:19" ht="12.75">
      <c r="A71" s="209">
        <v>39399</v>
      </c>
      <c r="B71" s="112" t="s">
        <v>302</v>
      </c>
      <c r="C71" s="138"/>
      <c r="D71" s="138"/>
      <c r="E71" s="605" t="s">
        <v>70</v>
      </c>
      <c r="F71" s="130" t="s">
        <v>100</v>
      </c>
      <c r="G71" s="113">
        <v>2</v>
      </c>
      <c r="H71" s="210" t="s">
        <v>98</v>
      </c>
      <c r="I71" s="250"/>
      <c r="J71" s="154"/>
      <c r="K71" s="115"/>
      <c r="L71" s="167"/>
      <c r="M71" s="155">
        <v>1781</v>
      </c>
      <c r="N71" s="154">
        <v>189683.18</v>
      </c>
      <c r="O71" s="459">
        <v>106.5</v>
      </c>
      <c r="P71" s="252">
        <v>46.32</v>
      </c>
      <c r="R71" s="31">
        <f t="shared" si="6"/>
        <v>0</v>
      </c>
      <c r="S71" s="31">
        <f t="shared" si="7"/>
        <v>82495.92</v>
      </c>
    </row>
    <row r="72" spans="1:19" ht="12.75">
      <c r="A72" s="209">
        <v>39399</v>
      </c>
      <c r="B72" s="112" t="s">
        <v>303</v>
      </c>
      <c r="C72" s="138"/>
      <c r="D72" s="138"/>
      <c r="E72" s="382" t="s">
        <v>70</v>
      </c>
      <c r="F72" s="130" t="s">
        <v>100</v>
      </c>
      <c r="G72" s="113">
        <v>3</v>
      </c>
      <c r="H72" s="210" t="s">
        <v>304</v>
      </c>
      <c r="I72" s="250">
        <v>6626</v>
      </c>
      <c r="J72" s="154">
        <v>448435.5</v>
      </c>
      <c r="K72" s="115">
        <v>67.68</v>
      </c>
      <c r="L72" s="167">
        <v>37.98</v>
      </c>
      <c r="M72" s="155"/>
      <c r="N72" s="154"/>
      <c r="O72" s="459"/>
      <c r="P72" s="252"/>
      <c r="R72" s="31">
        <f t="shared" si="6"/>
        <v>251655.47999999998</v>
      </c>
      <c r="S72" s="31">
        <f t="shared" si="7"/>
        <v>0</v>
      </c>
    </row>
    <row r="73" spans="1:19" ht="12.75">
      <c r="A73" s="419">
        <v>39399</v>
      </c>
      <c r="B73" s="394" t="s">
        <v>305</v>
      </c>
      <c r="C73" s="420"/>
      <c r="D73" s="564" t="s">
        <v>61</v>
      </c>
      <c r="E73" s="451"/>
      <c r="F73" s="411"/>
      <c r="G73" s="410">
        <v>1</v>
      </c>
      <c r="H73" s="421" t="s">
        <v>121</v>
      </c>
      <c r="I73" s="392"/>
      <c r="J73" s="393"/>
      <c r="K73" s="391"/>
      <c r="L73" s="400"/>
      <c r="M73" s="397">
        <v>1296</v>
      </c>
      <c r="N73" s="393">
        <v>146945.02</v>
      </c>
      <c r="O73" s="460">
        <v>113.4</v>
      </c>
      <c r="P73" s="412">
        <v>60.42</v>
      </c>
      <c r="R73" s="31">
        <f t="shared" si="6"/>
        <v>0</v>
      </c>
      <c r="S73" s="31">
        <f t="shared" si="7"/>
        <v>78304.32</v>
      </c>
    </row>
    <row r="74" spans="1:19" ht="12.75">
      <c r="A74" s="209">
        <v>39399</v>
      </c>
      <c r="B74" s="112" t="s">
        <v>307</v>
      </c>
      <c r="C74" s="138"/>
      <c r="D74" s="563" t="s">
        <v>61</v>
      </c>
      <c r="E74" s="382"/>
      <c r="F74" s="611"/>
      <c r="G74" s="113">
        <v>1</v>
      </c>
      <c r="H74" s="210" t="s">
        <v>306</v>
      </c>
      <c r="I74" s="250"/>
      <c r="J74" s="154"/>
      <c r="K74" s="115"/>
      <c r="L74" s="167"/>
      <c r="M74" s="155">
        <v>756</v>
      </c>
      <c r="N74" s="154">
        <v>107147</v>
      </c>
      <c r="O74" s="459">
        <v>141.66</v>
      </c>
      <c r="P74" s="252">
        <v>56.49</v>
      </c>
      <c r="R74" s="31">
        <f t="shared" si="6"/>
        <v>0</v>
      </c>
      <c r="S74" s="31">
        <f t="shared" si="7"/>
        <v>42706.44</v>
      </c>
    </row>
    <row r="75" spans="1:19" ht="12.75">
      <c r="A75" s="419">
        <v>39399</v>
      </c>
      <c r="B75" s="394" t="s">
        <v>308</v>
      </c>
      <c r="C75" s="420"/>
      <c r="D75" s="564"/>
      <c r="E75" s="451" t="s">
        <v>70</v>
      </c>
      <c r="F75" s="411"/>
      <c r="G75" s="410">
        <v>1</v>
      </c>
      <c r="H75" s="421" t="s">
        <v>96</v>
      </c>
      <c r="I75" s="392"/>
      <c r="J75" s="393"/>
      <c r="K75" s="394"/>
      <c r="L75" s="395"/>
      <c r="M75" s="397">
        <v>1177</v>
      </c>
      <c r="N75" s="393">
        <v>131056.54</v>
      </c>
      <c r="O75" s="404">
        <v>111.37</v>
      </c>
      <c r="P75" s="412">
        <v>57.91</v>
      </c>
      <c r="R75" s="31">
        <f t="shared" si="6"/>
        <v>0</v>
      </c>
      <c r="S75" s="31">
        <f t="shared" si="7"/>
        <v>68160.06999999999</v>
      </c>
    </row>
    <row r="76" spans="1:19" ht="12.75">
      <c r="A76" s="209">
        <v>39399</v>
      </c>
      <c r="B76" s="112" t="s">
        <v>309</v>
      </c>
      <c r="C76" s="138"/>
      <c r="D76" s="138"/>
      <c r="E76" s="382" t="s">
        <v>70</v>
      </c>
      <c r="F76" s="130" t="s">
        <v>100</v>
      </c>
      <c r="G76" s="113">
        <v>4</v>
      </c>
      <c r="H76" s="745" t="s">
        <v>310</v>
      </c>
      <c r="I76" s="250"/>
      <c r="J76" s="154"/>
      <c r="K76" s="115"/>
      <c r="L76" s="167"/>
      <c r="M76" s="155">
        <v>6589</v>
      </c>
      <c r="N76" s="154">
        <v>619878.07</v>
      </c>
      <c r="O76" s="212">
        <v>94.07</v>
      </c>
      <c r="P76" s="252">
        <v>45.36</v>
      </c>
      <c r="R76" s="31">
        <f t="shared" si="6"/>
        <v>0</v>
      </c>
      <c r="S76" s="31">
        <f t="shared" si="7"/>
        <v>298877.04</v>
      </c>
    </row>
    <row r="77" spans="1:19" ht="12.75">
      <c r="A77" s="209">
        <v>39399</v>
      </c>
      <c r="B77" s="112" t="s">
        <v>311</v>
      </c>
      <c r="C77" s="138"/>
      <c r="D77" s="563" t="s">
        <v>61</v>
      </c>
      <c r="E77" s="382"/>
      <c r="F77" s="130"/>
      <c r="G77" s="113">
        <v>1</v>
      </c>
      <c r="H77" s="210" t="s">
        <v>306</v>
      </c>
      <c r="I77" s="250"/>
      <c r="J77" s="154"/>
      <c r="K77" s="115"/>
      <c r="L77" s="167"/>
      <c r="M77" s="155">
        <v>766</v>
      </c>
      <c r="N77" s="154">
        <v>123509.04</v>
      </c>
      <c r="O77" s="212">
        <v>161.29</v>
      </c>
      <c r="P77" s="252">
        <v>47.1</v>
      </c>
      <c r="R77" s="31">
        <f aca="true" t="shared" si="8" ref="R77:R100">(L77*I77)</f>
        <v>0</v>
      </c>
      <c r="S77" s="31">
        <f aca="true" t="shared" si="9" ref="S77:S100">(P77*M77)</f>
        <v>36078.6</v>
      </c>
    </row>
    <row r="78" spans="1:19" ht="12.75">
      <c r="A78" s="419">
        <v>39399</v>
      </c>
      <c r="B78" s="394" t="s">
        <v>318</v>
      </c>
      <c r="C78" s="420"/>
      <c r="D78" s="564" t="s">
        <v>61</v>
      </c>
      <c r="E78" s="616"/>
      <c r="F78" s="411"/>
      <c r="G78" s="410">
        <v>1</v>
      </c>
      <c r="H78" s="421" t="s">
        <v>121</v>
      </c>
      <c r="I78" s="392"/>
      <c r="J78" s="393"/>
      <c r="K78" s="391"/>
      <c r="L78" s="400"/>
      <c r="M78" s="397">
        <v>1261</v>
      </c>
      <c r="N78" s="393">
        <v>124836.16</v>
      </c>
      <c r="O78" s="404">
        <v>99</v>
      </c>
      <c r="P78" s="412">
        <v>53.9</v>
      </c>
      <c r="R78" s="116">
        <f t="shared" si="8"/>
        <v>0</v>
      </c>
      <c r="S78" s="116">
        <f t="shared" si="9"/>
        <v>67967.9</v>
      </c>
    </row>
    <row r="79" spans="1:19" ht="12.75">
      <c r="A79" s="209">
        <v>39399</v>
      </c>
      <c r="B79" s="112" t="s">
        <v>324</v>
      </c>
      <c r="C79" s="138"/>
      <c r="D79" s="563"/>
      <c r="E79" s="382" t="s">
        <v>70</v>
      </c>
      <c r="F79" s="611"/>
      <c r="G79" s="113">
        <v>1</v>
      </c>
      <c r="H79" s="210" t="s">
        <v>325</v>
      </c>
      <c r="I79" s="250"/>
      <c r="J79" s="154"/>
      <c r="K79" s="115"/>
      <c r="L79" s="167"/>
      <c r="M79" s="155">
        <v>967</v>
      </c>
      <c r="N79" s="154">
        <v>124233.48</v>
      </c>
      <c r="O79" s="212">
        <v>128.44</v>
      </c>
      <c r="P79" s="252">
        <v>53.59</v>
      </c>
      <c r="R79" s="116">
        <f t="shared" si="8"/>
        <v>0</v>
      </c>
      <c r="S79" s="31">
        <f t="shared" si="9"/>
        <v>51821.530000000006</v>
      </c>
    </row>
    <row r="80" spans="1:19" ht="13.5" thickBot="1">
      <c r="A80" s="666">
        <v>39399</v>
      </c>
      <c r="B80" s="680" t="s">
        <v>326</v>
      </c>
      <c r="C80" s="756"/>
      <c r="D80" s="757"/>
      <c r="E80" s="741" t="s">
        <v>70</v>
      </c>
      <c r="F80" s="742"/>
      <c r="G80" s="743">
        <v>1</v>
      </c>
      <c r="H80" s="763" t="s">
        <v>126</v>
      </c>
      <c r="I80" s="663"/>
      <c r="J80" s="654"/>
      <c r="K80" s="655"/>
      <c r="L80" s="658"/>
      <c r="M80" s="653">
        <v>1214</v>
      </c>
      <c r="N80" s="654">
        <v>121677.83</v>
      </c>
      <c r="O80" s="665">
        <v>100.27</v>
      </c>
      <c r="P80" s="658">
        <v>55.14</v>
      </c>
      <c r="R80" s="116">
        <f t="shared" si="8"/>
        <v>0</v>
      </c>
      <c r="S80" s="31">
        <f t="shared" si="9"/>
        <v>66939.96</v>
      </c>
    </row>
    <row r="81" spans="1:19" ht="12.75">
      <c r="A81" s="209">
        <v>39427</v>
      </c>
      <c r="B81" s="112" t="s">
        <v>328</v>
      </c>
      <c r="C81" s="138"/>
      <c r="D81" s="563"/>
      <c r="E81" s="382" t="s">
        <v>70</v>
      </c>
      <c r="F81" s="130"/>
      <c r="G81" s="113">
        <v>1</v>
      </c>
      <c r="H81" s="215" t="s">
        <v>173</v>
      </c>
      <c r="I81" s="250"/>
      <c r="J81" s="154"/>
      <c r="K81" s="115"/>
      <c r="L81" s="167"/>
      <c r="M81" s="155">
        <v>2451</v>
      </c>
      <c r="N81" s="154">
        <v>320863</v>
      </c>
      <c r="O81" s="212">
        <v>130.89</v>
      </c>
      <c r="P81" s="167">
        <v>51.43</v>
      </c>
      <c r="R81" s="116">
        <f t="shared" si="8"/>
        <v>0</v>
      </c>
      <c r="S81" s="116">
        <f t="shared" si="9"/>
        <v>126054.93</v>
      </c>
    </row>
    <row r="82" spans="1:19" ht="12.75">
      <c r="A82" s="209">
        <v>39427</v>
      </c>
      <c r="B82" s="112" t="s">
        <v>329</v>
      </c>
      <c r="C82" s="137"/>
      <c r="D82" s="563"/>
      <c r="E82" s="382" t="s">
        <v>70</v>
      </c>
      <c r="F82" s="130" t="s">
        <v>100</v>
      </c>
      <c r="G82" s="472">
        <v>3</v>
      </c>
      <c r="H82" s="215" t="s">
        <v>330</v>
      </c>
      <c r="I82" s="250"/>
      <c r="J82" s="154"/>
      <c r="K82" s="115"/>
      <c r="L82" s="167"/>
      <c r="M82" s="155">
        <v>9510</v>
      </c>
      <c r="N82" s="154">
        <v>1270197.99</v>
      </c>
      <c r="O82" s="212">
        <v>133.56</v>
      </c>
      <c r="P82" s="167">
        <v>60.7</v>
      </c>
      <c r="R82" s="116">
        <f t="shared" si="8"/>
        <v>0</v>
      </c>
      <c r="S82" s="116">
        <f t="shared" si="9"/>
        <v>577257</v>
      </c>
    </row>
    <row r="83" spans="1:19" ht="12.75">
      <c r="A83" s="209">
        <v>39427</v>
      </c>
      <c r="B83" s="112" t="s">
        <v>331</v>
      </c>
      <c r="C83" s="137"/>
      <c r="D83" s="563"/>
      <c r="E83" s="382" t="s">
        <v>70</v>
      </c>
      <c r="F83" s="611" t="s">
        <v>100</v>
      </c>
      <c r="G83" s="472">
        <v>2</v>
      </c>
      <c r="H83" s="215" t="s">
        <v>332</v>
      </c>
      <c r="I83" s="250"/>
      <c r="J83" s="154"/>
      <c r="K83" s="115"/>
      <c r="L83" s="167"/>
      <c r="M83" s="155">
        <v>4163</v>
      </c>
      <c r="N83" s="154">
        <v>472641.73</v>
      </c>
      <c r="O83" s="212">
        <v>113.55</v>
      </c>
      <c r="P83" s="167">
        <v>47.77</v>
      </c>
      <c r="R83" s="116"/>
      <c r="S83" s="116">
        <f t="shared" si="9"/>
        <v>198866.51</v>
      </c>
    </row>
    <row r="84" spans="1:19" ht="13.5" thickBot="1">
      <c r="A84" s="666">
        <v>39427</v>
      </c>
      <c r="B84" s="680" t="s">
        <v>339</v>
      </c>
      <c r="C84" s="818"/>
      <c r="D84" s="757"/>
      <c r="E84" s="741" t="s">
        <v>70</v>
      </c>
      <c r="F84" s="819"/>
      <c r="G84" s="743">
        <v>1</v>
      </c>
      <c r="H84" s="820" t="s">
        <v>126</v>
      </c>
      <c r="I84" s="663"/>
      <c r="J84" s="654"/>
      <c r="K84" s="655"/>
      <c r="L84" s="658"/>
      <c r="M84" s="653">
        <v>1109</v>
      </c>
      <c r="N84" s="654">
        <v>140890</v>
      </c>
      <c r="O84" s="665">
        <v>126.99</v>
      </c>
      <c r="P84" s="658">
        <v>60.42</v>
      </c>
      <c r="R84" s="116">
        <f t="shared" si="8"/>
        <v>0</v>
      </c>
      <c r="S84" s="116">
        <f t="shared" si="9"/>
        <v>67005.78</v>
      </c>
    </row>
    <row r="85" spans="1:19" ht="12.75">
      <c r="A85" s="209"/>
      <c r="B85" s="112"/>
      <c r="C85" s="138"/>
      <c r="D85" s="563"/>
      <c r="E85" s="113"/>
      <c r="F85" s="130"/>
      <c r="G85" s="113"/>
      <c r="H85" s="215"/>
      <c r="I85" s="250"/>
      <c r="J85" s="154"/>
      <c r="K85" s="115"/>
      <c r="L85" s="167"/>
      <c r="M85" s="229"/>
      <c r="N85" s="273"/>
      <c r="O85" s="212"/>
      <c r="P85" s="167"/>
      <c r="R85" s="116">
        <f t="shared" si="8"/>
        <v>0</v>
      </c>
      <c r="S85" s="116">
        <f>(P85*M85)</f>
        <v>0</v>
      </c>
    </row>
    <row r="86" spans="1:19" ht="12.75">
      <c r="A86" s="419"/>
      <c r="B86" s="394"/>
      <c r="C86" s="420"/>
      <c r="D86" s="564"/>
      <c r="E86" s="410"/>
      <c r="F86" s="621"/>
      <c r="G86" s="410"/>
      <c r="H86" s="422"/>
      <c r="I86" s="392"/>
      <c r="J86" s="393"/>
      <c r="K86" s="391"/>
      <c r="L86" s="400"/>
      <c r="M86" s="397"/>
      <c r="N86" s="393"/>
      <c r="O86" s="404"/>
      <c r="P86" s="400"/>
      <c r="R86" s="116">
        <f t="shared" si="8"/>
        <v>0</v>
      </c>
      <c r="S86" s="116">
        <f t="shared" si="9"/>
        <v>0</v>
      </c>
    </row>
    <row r="87" spans="1:19" ht="12.75">
      <c r="A87" s="209"/>
      <c r="B87" s="112"/>
      <c r="C87" s="138"/>
      <c r="D87" s="563"/>
      <c r="E87" s="113"/>
      <c r="F87" s="130"/>
      <c r="G87" s="113"/>
      <c r="H87" s="215"/>
      <c r="I87" s="250"/>
      <c r="J87" s="154"/>
      <c r="K87" s="115"/>
      <c r="L87" s="167"/>
      <c r="M87" s="155"/>
      <c r="N87" s="154"/>
      <c r="O87" s="212"/>
      <c r="P87" s="167"/>
      <c r="R87" s="116">
        <f t="shared" si="8"/>
        <v>0</v>
      </c>
      <c r="S87" s="116">
        <f t="shared" si="9"/>
        <v>0</v>
      </c>
    </row>
    <row r="88" spans="1:19" ht="12.75">
      <c r="A88" s="111"/>
      <c r="B88" s="112"/>
      <c r="C88" s="245"/>
      <c r="D88" s="245"/>
      <c r="E88" s="113"/>
      <c r="F88" s="130"/>
      <c r="G88" s="113"/>
      <c r="H88" s="113"/>
      <c r="I88" s="155"/>
      <c r="J88" s="154"/>
      <c r="K88" s="212"/>
      <c r="L88" s="212"/>
      <c r="M88" s="250"/>
      <c r="N88" s="154"/>
      <c r="O88" s="212"/>
      <c r="P88" s="252"/>
      <c r="R88" s="116">
        <f t="shared" si="8"/>
        <v>0</v>
      </c>
      <c r="S88" s="116">
        <f t="shared" si="9"/>
        <v>0</v>
      </c>
    </row>
    <row r="89" spans="1:19" ht="12.75">
      <c r="A89" s="149"/>
      <c r="B89" s="144"/>
      <c r="C89" s="243"/>
      <c r="D89" s="243"/>
      <c r="E89" s="121"/>
      <c r="F89" s="120"/>
      <c r="G89" s="121"/>
      <c r="H89" s="113"/>
      <c r="I89" s="211"/>
      <c r="J89" s="153"/>
      <c r="K89" s="115"/>
      <c r="L89" s="115"/>
      <c r="M89" s="250"/>
      <c r="N89" s="154"/>
      <c r="O89" s="213"/>
      <c r="P89" s="253"/>
      <c r="Q89" t="s">
        <v>66</v>
      </c>
      <c r="R89" s="116">
        <f t="shared" si="8"/>
        <v>0</v>
      </c>
      <c r="S89" s="116">
        <f t="shared" si="9"/>
        <v>0</v>
      </c>
    </row>
    <row r="90" spans="1:19" ht="12.75">
      <c r="A90" s="408"/>
      <c r="B90" s="394"/>
      <c r="C90" s="409"/>
      <c r="D90" s="409"/>
      <c r="E90" s="410"/>
      <c r="F90" s="411"/>
      <c r="G90" s="410"/>
      <c r="H90" s="410"/>
      <c r="I90" s="397"/>
      <c r="J90" s="393"/>
      <c r="K90" s="404"/>
      <c r="L90" s="404"/>
      <c r="M90" s="392"/>
      <c r="N90" s="393"/>
      <c r="O90" s="414"/>
      <c r="P90" s="415"/>
      <c r="R90" s="116">
        <f t="shared" si="8"/>
        <v>0</v>
      </c>
      <c r="S90" s="116">
        <f t="shared" si="9"/>
        <v>0</v>
      </c>
    </row>
    <row r="91" spans="1:19" ht="12.75">
      <c r="A91" s="111"/>
      <c r="B91" s="112"/>
      <c r="C91" s="245"/>
      <c r="D91" s="245"/>
      <c r="E91" s="113"/>
      <c r="F91" s="130"/>
      <c r="G91" s="113"/>
      <c r="H91" s="113"/>
      <c r="I91" s="155"/>
      <c r="J91" s="154"/>
      <c r="K91" s="212"/>
      <c r="L91" s="212"/>
      <c r="M91" s="250"/>
      <c r="N91" s="154"/>
      <c r="O91" s="213"/>
      <c r="P91" s="253"/>
      <c r="R91" s="116">
        <f t="shared" si="8"/>
        <v>0</v>
      </c>
      <c r="S91" s="116">
        <f t="shared" si="9"/>
        <v>0</v>
      </c>
    </row>
    <row r="92" spans="1:19" ht="12.75">
      <c r="A92" s="111"/>
      <c r="B92" s="112"/>
      <c r="C92" s="244"/>
      <c r="D92" s="244"/>
      <c r="E92" s="113"/>
      <c r="F92" s="130"/>
      <c r="G92" s="113"/>
      <c r="H92" s="113"/>
      <c r="I92" s="155"/>
      <c r="J92" s="154"/>
      <c r="K92" s="212"/>
      <c r="L92" s="212"/>
      <c r="M92" s="250"/>
      <c r="N92" s="154"/>
      <c r="O92" s="213"/>
      <c r="P92" s="253"/>
      <c r="R92" s="116">
        <f t="shared" si="8"/>
        <v>0</v>
      </c>
      <c r="S92" s="116">
        <f t="shared" si="9"/>
        <v>0</v>
      </c>
    </row>
    <row r="93" spans="1:19" ht="12.75">
      <c r="A93" s="111"/>
      <c r="B93" s="112"/>
      <c r="C93" s="244"/>
      <c r="D93" s="244"/>
      <c r="E93" s="113"/>
      <c r="F93" s="130"/>
      <c r="G93" s="113"/>
      <c r="H93" s="113"/>
      <c r="I93" s="155"/>
      <c r="J93" s="154"/>
      <c r="K93" s="212"/>
      <c r="L93" s="212"/>
      <c r="M93" s="250"/>
      <c r="N93" s="154"/>
      <c r="O93" s="212"/>
      <c r="P93" s="252"/>
      <c r="R93" s="116">
        <f t="shared" si="8"/>
        <v>0</v>
      </c>
      <c r="S93" s="116">
        <f t="shared" si="9"/>
        <v>0</v>
      </c>
    </row>
    <row r="94" spans="1:19" ht="12.75">
      <c r="A94" s="209"/>
      <c r="B94" s="112"/>
      <c r="C94" s="138"/>
      <c r="D94" s="138"/>
      <c r="E94" s="113"/>
      <c r="F94" s="130"/>
      <c r="G94" s="113"/>
      <c r="H94" s="215"/>
      <c r="I94" s="250"/>
      <c r="J94" s="154"/>
      <c r="K94" s="115"/>
      <c r="L94" s="167"/>
      <c r="M94" s="155"/>
      <c r="N94" s="154"/>
      <c r="O94" s="212"/>
      <c r="P94" s="167"/>
      <c r="R94" s="116">
        <f t="shared" si="8"/>
        <v>0</v>
      </c>
      <c r="S94" s="116">
        <f t="shared" si="9"/>
        <v>0</v>
      </c>
    </row>
    <row r="95" spans="1:19" ht="12.75">
      <c r="A95" s="209"/>
      <c r="B95" s="112"/>
      <c r="C95" s="138"/>
      <c r="D95" s="138"/>
      <c r="E95" s="113"/>
      <c r="F95" s="130"/>
      <c r="G95" s="113"/>
      <c r="H95" s="215"/>
      <c r="I95" s="250"/>
      <c r="J95" s="154"/>
      <c r="K95" s="115"/>
      <c r="L95" s="167"/>
      <c r="M95" s="155"/>
      <c r="N95" s="154"/>
      <c r="O95" s="212"/>
      <c r="P95" s="167"/>
      <c r="R95" s="116">
        <f t="shared" si="8"/>
        <v>0</v>
      </c>
      <c r="S95" s="116">
        <f t="shared" si="9"/>
        <v>0</v>
      </c>
    </row>
    <row r="96" spans="1:19" ht="12.75">
      <c r="A96" s="209"/>
      <c r="B96" s="112"/>
      <c r="C96" s="137"/>
      <c r="D96" s="137"/>
      <c r="E96" s="113"/>
      <c r="F96" s="130"/>
      <c r="G96" s="113"/>
      <c r="H96" s="215"/>
      <c r="I96" s="250"/>
      <c r="J96" s="154"/>
      <c r="K96" s="115"/>
      <c r="L96" s="167"/>
      <c r="M96" s="155"/>
      <c r="N96" s="154"/>
      <c r="O96" s="212"/>
      <c r="P96" s="167"/>
      <c r="R96" s="116">
        <f t="shared" si="8"/>
        <v>0</v>
      </c>
      <c r="S96" s="116">
        <f t="shared" si="9"/>
        <v>0</v>
      </c>
    </row>
    <row r="97" spans="1:19" ht="12.75">
      <c r="A97" s="209"/>
      <c r="B97" s="112"/>
      <c r="C97" s="137"/>
      <c r="D97" s="137"/>
      <c r="E97" s="113"/>
      <c r="F97" s="130"/>
      <c r="G97" s="113"/>
      <c r="H97" s="215"/>
      <c r="I97" s="250"/>
      <c r="J97" s="154"/>
      <c r="K97" s="115"/>
      <c r="L97" s="167"/>
      <c r="M97" s="155"/>
      <c r="N97" s="154"/>
      <c r="O97" s="212"/>
      <c r="P97" s="167"/>
      <c r="R97" s="116">
        <f t="shared" si="8"/>
        <v>0</v>
      </c>
      <c r="S97" s="116">
        <f t="shared" si="9"/>
        <v>0</v>
      </c>
    </row>
    <row r="98" spans="1:19" ht="12.75">
      <c r="A98" s="209"/>
      <c r="B98" s="112"/>
      <c r="C98" s="138"/>
      <c r="D98" s="138"/>
      <c r="E98" s="113"/>
      <c r="F98" s="130"/>
      <c r="G98" s="113"/>
      <c r="H98" s="215"/>
      <c r="I98" s="250"/>
      <c r="J98" s="154"/>
      <c r="K98" s="115"/>
      <c r="L98" s="167"/>
      <c r="M98" s="155"/>
      <c r="N98" s="154"/>
      <c r="O98" s="212"/>
      <c r="P98" s="167"/>
      <c r="R98" s="116">
        <f t="shared" si="8"/>
        <v>0</v>
      </c>
      <c r="S98" s="116">
        <f t="shared" si="9"/>
        <v>0</v>
      </c>
    </row>
    <row r="99" spans="1:19" ht="12.75">
      <c r="A99" s="209"/>
      <c r="B99" s="112"/>
      <c r="C99" s="137"/>
      <c r="D99" s="137"/>
      <c r="E99" s="113"/>
      <c r="F99" s="130"/>
      <c r="G99" s="113"/>
      <c r="H99" s="215"/>
      <c r="I99" s="250"/>
      <c r="J99" s="154"/>
      <c r="K99" s="115"/>
      <c r="L99" s="167"/>
      <c r="M99" s="155"/>
      <c r="N99" s="154"/>
      <c r="O99" s="212"/>
      <c r="P99" s="167"/>
      <c r="R99" s="116">
        <f t="shared" si="8"/>
        <v>0</v>
      </c>
      <c r="S99" s="116">
        <f t="shared" si="9"/>
        <v>0</v>
      </c>
    </row>
    <row r="100" spans="1:19" ht="12.75">
      <c r="A100" s="209"/>
      <c r="B100" s="112"/>
      <c r="C100" s="137"/>
      <c r="D100" s="137"/>
      <c r="E100" s="113"/>
      <c r="F100" s="463"/>
      <c r="G100" s="113"/>
      <c r="H100" s="215"/>
      <c r="I100" s="250"/>
      <c r="J100" s="154"/>
      <c r="K100" s="115"/>
      <c r="L100" s="167"/>
      <c r="M100" s="155"/>
      <c r="N100" s="154"/>
      <c r="O100" s="212"/>
      <c r="P100" s="167"/>
      <c r="R100" s="116">
        <f t="shared" si="8"/>
        <v>0</v>
      </c>
      <c r="S100" s="116">
        <f t="shared" si="9"/>
        <v>0</v>
      </c>
    </row>
    <row r="101" spans="1:19" ht="12.75">
      <c r="A101" s="419"/>
      <c r="B101" s="394"/>
      <c r="C101" s="420"/>
      <c r="D101" s="420"/>
      <c r="E101" s="410"/>
      <c r="F101" s="410"/>
      <c r="G101" s="410"/>
      <c r="H101" s="422"/>
      <c r="I101" s="392"/>
      <c r="J101" s="393"/>
      <c r="K101" s="391"/>
      <c r="L101" s="400"/>
      <c r="M101" s="397"/>
      <c r="N101" s="393"/>
      <c r="O101" s="404"/>
      <c r="P101" s="400"/>
      <c r="R101" s="116">
        <f aca="true" t="shared" si="10" ref="R101:R116">(L101*I101)</f>
        <v>0</v>
      </c>
      <c r="S101" s="116">
        <f aca="true" t="shared" si="11" ref="S101:S116">(P101*M101)</f>
        <v>0</v>
      </c>
    </row>
    <row r="102" spans="1:19" ht="12.75">
      <c r="A102" s="209"/>
      <c r="B102" s="112"/>
      <c r="C102" s="138"/>
      <c r="D102" s="138"/>
      <c r="E102" s="113"/>
      <c r="F102" s="130"/>
      <c r="G102" s="113"/>
      <c r="H102" s="141"/>
      <c r="I102" s="250"/>
      <c r="J102" s="154"/>
      <c r="K102" s="115"/>
      <c r="L102" s="167"/>
      <c r="M102" s="155"/>
      <c r="N102" s="154"/>
      <c r="O102" s="212"/>
      <c r="P102" s="167"/>
      <c r="R102" s="116">
        <f t="shared" si="10"/>
        <v>0</v>
      </c>
      <c r="S102" s="116">
        <f t="shared" si="11"/>
        <v>0</v>
      </c>
    </row>
    <row r="103" spans="1:19" ht="12.75">
      <c r="A103" s="209"/>
      <c r="B103" s="112"/>
      <c r="C103" s="137"/>
      <c r="D103" s="137"/>
      <c r="E103" s="113"/>
      <c r="F103" s="130"/>
      <c r="G103" s="113"/>
      <c r="H103" s="246"/>
      <c r="I103" s="250"/>
      <c r="J103" s="154"/>
      <c r="K103" s="115"/>
      <c r="L103" s="167"/>
      <c r="M103" s="155"/>
      <c r="N103" s="154"/>
      <c r="O103" s="212"/>
      <c r="P103" s="167"/>
      <c r="R103" s="116">
        <f t="shared" si="10"/>
        <v>0</v>
      </c>
      <c r="S103" s="116">
        <f t="shared" si="11"/>
        <v>0</v>
      </c>
    </row>
    <row r="104" spans="1:19" ht="12.75">
      <c r="A104" s="419"/>
      <c r="B104" s="394"/>
      <c r="C104" s="420"/>
      <c r="D104" s="420"/>
      <c r="E104" s="410"/>
      <c r="F104" s="410"/>
      <c r="G104" s="410"/>
      <c r="H104" s="423"/>
      <c r="I104" s="392"/>
      <c r="J104" s="393"/>
      <c r="K104" s="391"/>
      <c r="L104" s="400"/>
      <c r="M104" s="397"/>
      <c r="N104" s="393"/>
      <c r="O104" s="404"/>
      <c r="P104" s="400"/>
      <c r="R104" s="116">
        <f t="shared" si="10"/>
        <v>0</v>
      </c>
      <c r="S104" s="116">
        <f t="shared" si="11"/>
        <v>0</v>
      </c>
    </row>
    <row r="105" spans="1:19" ht="12.75">
      <c r="A105" s="209"/>
      <c r="B105" s="112"/>
      <c r="C105" s="138"/>
      <c r="D105" s="138"/>
      <c r="E105" s="113"/>
      <c r="F105" s="113"/>
      <c r="G105" s="113"/>
      <c r="H105" s="246"/>
      <c r="I105" s="250"/>
      <c r="J105" s="154"/>
      <c r="K105" s="115"/>
      <c r="L105" s="167"/>
      <c r="M105" s="155"/>
      <c r="N105" s="154"/>
      <c r="O105" s="212"/>
      <c r="P105" s="167"/>
      <c r="R105" s="116">
        <f t="shared" si="10"/>
        <v>0</v>
      </c>
      <c r="S105" s="116">
        <f t="shared" si="11"/>
        <v>0</v>
      </c>
    </row>
    <row r="106" spans="1:19" ht="12.75">
      <c r="A106" s="209"/>
      <c r="B106" s="112"/>
      <c r="C106" s="138"/>
      <c r="D106" s="138"/>
      <c r="E106" s="113"/>
      <c r="F106" s="130"/>
      <c r="G106" s="113"/>
      <c r="H106" s="141"/>
      <c r="I106" s="250"/>
      <c r="J106" s="154"/>
      <c r="K106" s="115"/>
      <c r="L106" s="167"/>
      <c r="M106" s="155"/>
      <c r="N106" s="154"/>
      <c r="O106" s="212"/>
      <c r="P106" s="167"/>
      <c r="R106" s="116">
        <f t="shared" si="10"/>
        <v>0</v>
      </c>
      <c r="S106" s="116">
        <f t="shared" si="11"/>
        <v>0</v>
      </c>
    </row>
    <row r="107" spans="1:19" ht="12.75">
      <c r="A107" s="209"/>
      <c r="B107" s="112"/>
      <c r="C107" s="138"/>
      <c r="D107" s="138"/>
      <c r="E107" s="113"/>
      <c r="F107" s="130"/>
      <c r="G107" s="113"/>
      <c r="H107" s="141"/>
      <c r="I107" s="250"/>
      <c r="J107" s="154"/>
      <c r="K107" s="115"/>
      <c r="L107" s="167"/>
      <c r="M107" s="155"/>
      <c r="N107" s="154"/>
      <c r="O107" s="212"/>
      <c r="P107" s="167"/>
      <c r="R107" s="116">
        <f t="shared" si="10"/>
        <v>0</v>
      </c>
      <c r="S107" s="116">
        <f t="shared" si="11"/>
        <v>0</v>
      </c>
    </row>
    <row r="108" spans="1:19" ht="12.75">
      <c r="A108" s="209"/>
      <c r="B108" s="112"/>
      <c r="C108" s="138"/>
      <c r="D108" s="138"/>
      <c r="E108" s="113"/>
      <c r="F108" s="130"/>
      <c r="G108" s="113"/>
      <c r="H108" s="141"/>
      <c r="I108" s="250"/>
      <c r="J108" s="154"/>
      <c r="K108" s="115"/>
      <c r="L108" s="167"/>
      <c r="M108" s="155"/>
      <c r="N108" s="154"/>
      <c r="O108" s="212"/>
      <c r="P108" s="167"/>
      <c r="R108" s="116">
        <f t="shared" si="10"/>
        <v>0</v>
      </c>
      <c r="S108" s="116">
        <f t="shared" si="11"/>
        <v>0</v>
      </c>
    </row>
    <row r="109" spans="1:19" ht="12.75">
      <c r="A109" s="209"/>
      <c r="B109" s="112"/>
      <c r="C109" s="138"/>
      <c r="D109" s="138"/>
      <c r="E109" s="113"/>
      <c r="F109" s="130"/>
      <c r="G109" s="113"/>
      <c r="H109" s="141"/>
      <c r="I109" s="250"/>
      <c r="J109" s="154"/>
      <c r="K109" s="115"/>
      <c r="L109" s="167"/>
      <c r="M109" s="155"/>
      <c r="N109" s="154"/>
      <c r="O109" s="212"/>
      <c r="P109" s="167"/>
      <c r="R109" s="116">
        <f t="shared" si="10"/>
        <v>0</v>
      </c>
      <c r="S109" s="116">
        <f t="shared" si="11"/>
        <v>0</v>
      </c>
    </row>
    <row r="110" spans="1:19" ht="12.75">
      <c r="A110" s="209"/>
      <c r="B110" s="112"/>
      <c r="C110" s="138"/>
      <c r="D110" s="138"/>
      <c r="E110" s="113"/>
      <c r="F110" s="130"/>
      <c r="G110" s="113"/>
      <c r="H110" s="141"/>
      <c r="I110" s="250"/>
      <c r="J110" s="154"/>
      <c r="K110" s="115"/>
      <c r="L110" s="167"/>
      <c r="M110" s="155"/>
      <c r="N110" s="154"/>
      <c r="O110" s="212"/>
      <c r="P110" s="167"/>
      <c r="R110" s="116">
        <f t="shared" si="10"/>
        <v>0</v>
      </c>
      <c r="S110" s="116">
        <f t="shared" si="11"/>
        <v>0</v>
      </c>
    </row>
    <row r="111" spans="1:19" ht="12.75">
      <c r="A111" s="209"/>
      <c r="B111" s="112"/>
      <c r="C111" s="138"/>
      <c r="D111" s="138"/>
      <c r="E111" s="113"/>
      <c r="F111" s="130"/>
      <c r="G111" s="113"/>
      <c r="H111" s="141"/>
      <c r="I111" s="250"/>
      <c r="J111" s="154"/>
      <c r="K111" s="115"/>
      <c r="L111" s="167"/>
      <c r="M111" s="155"/>
      <c r="N111" s="154"/>
      <c r="O111" s="212"/>
      <c r="P111" s="167"/>
      <c r="R111" s="116">
        <f t="shared" si="10"/>
        <v>0</v>
      </c>
      <c r="S111" s="116">
        <f t="shared" si="11"/>
        <v>0</v>
      </c>
    </row>
    <row r="112" spans="1:19" ht="12.75">
      <c r="A112" s="209"/>
      <c r="B112" s="112"/>
      <c r="C112" s="138"/>
      <c r="D112" s="138"/>
      <c r="E112" s="113"/>
      <c r="F112" s="130"/>
      <c r="G112" s="113"/>
      <c r="H112" s="141"/>
      <c r="I112" s="250"/>
      <c r="J112" s="154"/>
      <c r="K112" s="115"/>
      <c r="L112" s="167"/>
      <c r="M112" s="155"/>
      <c r="N112" s="154"/>
      <c r="O112" s="212"/>
      <c r="P112" s="167"/>
      <c r="R112" s="116">
        <f t="shared" si="10"/>
        <v>0</v>
      </c>
      <c r="S112" s="116">
        <f t="shared" si="11"/>
        <v>0</v>
      </c>
    </row>
    <row r="113" spans="1:19" ht="12.75">
      <c r="A113" s="419"/>
      <c r="B113" s="394"/>
      <c r="C113" s="420"/>
      <c r="D113" s="420"/>
      <c r="E113" s="410"/>
      <c r="F113" s="411"/>
      <c r="G113" s="410"/>
      <c r="H113" s="530"/>
      <c r="I113" s="392"/>
      <c r="J113" s="393"/>
      <c r="K113" s="391"/>
      <c r="L113" s="400"/>
      <c r="M113" s="397"/>
      <c r="N113" s="393"/>
      <c r="O113" s="404"/>
      <c r="P113" s="400"/>
      <c r="R113" s="116">
        <f t="shared" si="10"/>
        <v>0</v>
      </c>
      <c r="S113" s="116">
        <f t="shared" si="11"/>
        <v>0</v>
      </c>
    </row>
    <row r="114" spans="1:19" ht="12.75">
      <c r="A114" s="209"/>
      <c r="B114" s="247"/>
      <c r="C114" s="138"/>
      <c r="D114" s="138"/>
      <c r="E114" s="113"/>
      <c r="F114" s="130"/>
      <c r="G114" s="113"/>
      <c r="H114" s="471"/>
      <c r="I114" s="250"/>
      <c r="J114" s="154"/>
      <c r="K114" s="115"/>
      <c r="L114" s="167"/>
      <c r="M114" s="155"/>
      <c r="N114" s="154"/>
      <c r="O114" s="212"/>
      <c r="P114" s="167"/>
      <c r="R114" s="116">
        <f t="shared" si="10"/>
        <v>0</v>
      </c>
      <c r="S114" s="116">
        <f t="shared" si="11"/>
        <v>0</v>
      </c>
    </row>
    <row r="115" spans="1:19" ht="12.75">
      <c r="A115" s="209"/>
      <c r="B115" s="112"/>
      <c r="C115" s="138"/>
      <c r="D115" s="138"/>
      <c r="E115" s="113"/>
      <c r="F115" s="130"/>
      <c r="G115" s="113"/>
      <c r="H115" s="471"/>
      <c r="I115" s="250"/>
      <c r="J115" s="154"/>
      <c r="K115" s="115"/>
      <c r="L115" s="167"/>
      <c r="M115" s="155"/>
      <c r="N115" s="154"/>
      <c r="O115" s="212"/>
      <c r="P115" s="167"/>
      <c r="R115" s="116">
        <f t="shared" si="10"/>
        <v>0</v>
      </c>
      <c r="S115" s="116">
        <f t="shared" si="11"/>
        <v>0</v>
      </c>
    </row>
    <row r="116" spans="1:19" ht="12.75">
      <c r="A116" s="209"/>
      <c r="B116" s="112"/>
      <c r="C116" s="138"/>
      <c r="D116" s="138"/>
      <c r="E116" s="113"/>
      <c r="F116" s="130"/>
      <c r="G116" s="113"/>
      <c r="H116" s="141"/>
      <c r="I116" s="250"/>
      <c r="J116" s="154"/>
      <c r="K116" s="115"/>
      <c r="L116" s="167"/>
      <c r="M116" s="155"/>
      <c r="N116" s="154"/>
      <c r="O116" s="212"/>
      <c r="P116" s="167"/>
      <c r="R116" s="116">
        <f t="shared" si="10"/>
        <v>0</v>
      </c>
      <c r="S116" s="116">
        <f t="shared" si="11"/>
        <v>0</v>
      </c>
    </row>
    <row r="117" spans="1:19" ht="12.75">
      <c r="A117" s="209"/>
      <c r="B117" s="112"/>
      <c r="C117" s="248"/>
      <c r="D117" s="248"/>
      <c r="E117" s="472"/>
      <c r="F117" s="130"/>
      <c r="G117" s="113"/>
      <c r="H117" s="141"/>
      <c r="I117" s="250"/>
      <c r="J117" s="154"/>
      <c r="K117" s="115"/>
      <c r="L117" s="167"/>
      <c r="M117" s="155"/>
      <c r="N117" s="154"/>
      <c r="O117" s="212"/>
      <c r="P117" s="167"/>
      <c r="R117" s="116">
        <f aca="true" t="shared" si="12" ref="R117:R123">(L117*I117)</f>
        <v>0</v>
      </c>
      <c r="S117" s="116">
        <f aca="true" t="shared" si="13" ref="S117:S123">(P117*M117)</f>
        <v>0</v>
      </c>
    </row>
    <row r="118" spans="1:19" ht="12.75">
      <c r="A118" s="209"/>
      <c r="B118" s="112"/>
      <c r="C118" s="138"/>
      <c r="D118" s="138"/>
      <c r="E118" s="113"/>
      <c r="F118" s="130"/>
      <c r="G118" s="113"/>
      <c r="H118" s="141"/>
      <c r="I118" s="250"/>
      <c r="J118" s="154"/>
      <c r="K118" s="115"/>
      <c r="L118" s="167"/>
      <c r="M118" s="155"/>
      <c r="N118" s="154"/>
      <c r="O118" s="212"/>
      <c r="P118" s="167"/>
      <c r="R118" s="116">
        <f t="shared" si="12"/>
        <v>0</v>
      </c>
      <c r="S118" s="116">
        <f t="shared" si="13"/>
        <v>0</v>
      </c>
    </row>
    <row r="119" spans="1:19" ht="12.75">
      <c r="A119" s="209"/>
      <c r="B119" s="112"/>
      <c r="C119" s="138"/>
      <c r="D119" s="138"/>
      <c r="E119" s="113"/>
      <c r="F119" s="130"/>
      <c r="G119" s="113"/>
      <c r="H119" s="141"/>
      <c r="I119" s="250"/>
      <c r="J119" s="154"/>
      <c r="K119" s="115"/>
      <c r="L119" s="167"/>
      <c r="M119" s="155"/>
      <c r="N119" s="154"/>
      <c r="O119" s="212"/>
      <c r="P119" s="167"/>
      <c r="R119" s="116">
        <f t="shared" si="12"/>
        <v>0</v>
      </c>
      <c r="S119" s="116">
        <f t="shared" si="13"/>
        <v>0</v>
      </c>
    </row>
    <row r="120" spans="1:19" ht="12.75">
      <c r="A120" s="209"/>
      <c r="B120" s="112"/>
      <c r="C120" s="138"/>
      <c r="D120" s="138"/>
      <c r="E120" s="113"/>
      <c r="F120" s="130"/>
      <c r="G120" s="113"/>
      <c r="H120" s="141"/>
      <c r="I120" s="250"/>
      <c r="J120" s="154"/>
      <c r="K120" s="115"/>
      <c r="L120" s="167"/>
      <c r="M120" s="155"/>
      <c r="N120" s="154"/>
      <c r="O120" s="212"/>
      <c r="P120" s="167"/>
      <c r="R120" s="116">
        <f t="shared" si="12"/>
        <v>0</v>
      </c>
      <c r="S120" s="116">
        <f t="shared" si="13"/>
        <v>0</v>
      </c>
    </row>
    <row r="121" spans="1:19" ht="12.75">
      <c r="A121" s="209"/>
      <c r="B121" s="112"/>
      <c r="C121" s="138"/>
      <c r="D121" s="138"/>
      <c r="E121" s="113"/>
      <c r="F121" s="130"/>
      <c r="G121" s="113"/>
      <c r="H121" s="141"/>
      <c r="I121" s="250"/>
      <c r="J121" s="154"/>
      <c r="K121" s="115"/>
      <c r="L121" s="167"/>
      <c r="M121" s="155"/>
      <c r="N121" s="154"/>
      <c r="O121" s="212"/>
      <c r="P121" s="167"/>
      <c r="R121" s="116">
        <f t="shared" si="12"/>
        <v>0</v>
      </c>
      <c r="S121" s="116">
        <f t="shared" si="13"/>
        <v>0</v>
      </c>
    </row>
    <row r="122" spans="1:32" ht="12.75">
      <c r="A122" s="209"/>
      <c r="B122" s="112"/>
      <c r="C122" s="138"/>
      <c r="D122" s="138"/>
      <c r="E122" s="113"/>
      <c r="F122" s="130"/>
      <c r="G122" s="113"/>
      <c r="H122" s="141"/>
      <c r="I122" s="250"/>
      <c r="J122" s="154"/>
      <c r="K122" s="115"/>
      <c r="L122" s="167"/>
      <c r="M122" s="155"/>
      <c r="N122" s="154"/>
      <c r="O122" s="212"/>
      <c r="P122" s="167"/>
      <c r="R122" s="116">
        <f t="shared" si="12"/>
        <v>0</v>
      </c>
      <c r="S122" s="116">
        <f t="shared" si="13"/>
        <v>0</v>
      </c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</row>
    <row r="123" spans="1:32" ht="12.75">
      <c r="A123" s="419"/>
      <c r="B123" s="394"/>
      <c r="C123" s="413"/>
      <c r="D123" s="413"/>
      <c r="E123" s="410"/>
      <c r="F123" s="411"/>
      <c r="G123" s="410"/>
      <c r="H123" s="530"/>
      <c r="I123" s="392"/>
      <c r="J123" s="393"/>
      <c r="K123" s="391"/>
      <c r="L123" s="400"/>
      <c r="M123" s="397"/>
      <c r="N123" s="393"/>
      <c r="O123" s="404"/>
      <c r="P123" s="400"/>
      <c r="R123" s="116">
        <f t="shared" si="12"/>
        <v>0</v>
      </c>
      <c r="S123" s="116">
        <f t="shared" si="13"/>
        <v>0</v>
      </c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</row>
    <row r="124" spans="1:32" ht="12.75">
      <c r="A124" s="419"/>
      <c r="B124" s="394"/>
      <c r="C124" s="420"/>
      <c r="D124" s="420"/>
      <c r="E124" s="410"/>
      <c r="F124" s="411"/>
      <c r="G124" s="410"/>
      <c r="H124" s="530"/>
      <c r="I124" s="392"/>
      <c r="J124" s="393"/>
      <c r="K124" s="391"/>
      <c r="L124" s="400"/>
      <c r="M124" s="397"/>
      <c r="N124" s="393"/>
      <c r="O124" s="404"/>
      <c r="P124" s="400"/>
      <c r="R124" s="116">
        <f aca="true" t="shared" si="14" ref="R124:R131">(L124*I124)</f>
        <v>0</v>
      </c>
      <c r="S124" s="116">
        <f aca="true" t="shared" si="15" ref="S124:S131">(P124*M124)</f>
        <v>0</v>
      </c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</row>
    <row r="125" spans="1:32" ht="12.75">
      <c r="A125" s="209"/>
      <c r="B125" s="394"/>
      <c r="C125" s="420"/>
      <c r="D125" s="420"/>
      <c r="E125" s="410"/>
      <c r="F125" s="411"/>
      <c r="G125" s="410"/>
      <c r="H125" s="530"/>
      <c r="I125" s="392"/>
      <c r="J125" s="393"/>
      <c r="K125" s="391"/>
      <c r="L125" s="400"/>
      <c r="M125" s="397"/>
      <c r="N125" s="393"/>
      <c r="O125" s="404"/>
      <c r="P125" s="400"/>
      <c r="R125" s="116">
        <f t="shared" si="14"/>
        <v>0</v>
      </c>
      <c r="S125" s="116">
        <f t="shared" si="15"/>
        <v>0</v>
      </c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</row>
    <row r="126" spans="1:32" ht="12.75">
      <c r="A126" s="209"/>
      <c r="B126" s="112"/>
      <c r="C126" s="248"/>
      <c r="D126" s="248"/>
      <c r="E126" s="113"/>
      <c r="F126" s="130"/>
      <c r="G126" s="113"/>
      <c r="H126" s="141"/>
      <c r="I126" s="250"/>
      <c r="J126" s="154"/>
      <c r="K126" s="115"/>
      <c r="L126" s="167"/>
      <c r="M126" s="155"/>
      <c r="N126" s="154"/>
      <c r="O126" s="212"/>
      <c r="P126" s="167"/>
      <c r="R126" s="116">
        <f t="shared" si="14"/>
        <v>0</v>
      </c>
      <c r="S126" s="116">
        <f t="shared" si="15"/>
        <v>0</v>
      </c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</row>
    <row r="127" spans="1:32" ht="12.75">
      <c r="A127" s="419"/>
      <c r="B127" s="394"/>
      <c r="C127" s="413"/>
      <c r="D127" s="413"/>
      <c r="E127" s="410"/>
      <c r="F127" s="411"/>
      <c r="G127" s="410"/>
      <c r="H127" s="530"/>
      <c r="I127" s="392"/>
      <c r="J127" s="393"/>
      <c r="K127" s="391"/>
      <c r="L127" s="400"/>
      <c r="M127" s="397"/>
      <c r="N127" s="393"/>
      <c r="O127" s="404"/>
      <c r="P127" s="400"/>
      <c r="R127" s="116">
        <f t="shared" si="14"/>
        <v>0</v>
      </c>
      <c r="S127" s="116">
        <f t="shared" si="15"/>
        <v>0</v>
      </c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</row>
    <row r="128" spans="1:32" ht="12.75">
      <c r="A128" s="419"/>
      <c r="B128" s="394"/>
      <c r="C128" s="413"/>
      <c r="D128" s="413"/>
      <c r="E128" s="410"/>
      <c r="F128" s="411"/>
      <c r="G128" s="410"/>
      <c r="H128" s="530"/>
      <c r="I128" s="392"/>
      <c r="J128" s="393"/>
      <c r="K128" s="391"/>
      <c r="L128" s="400"/>
      <c r="M128" s="397"/>
      <c r="N128" s="393"/>
      <c r="O128" s="404"/>
      <c r="P128" s="400"/>
      <c r="R128" s="116">
        <f t="shared" si="14"/>
        <v>0</v>
      </c>
      <c r="S128" s="116">
        <f t="shared" si="15"/>
        <v>0</v>
      </c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</row>
    <row r="129" spans="1:32" ht="12.75">
      <c r="A129" s="419"/>
      <c r="B129" s="394"/>
      <c r="C129" s="413"/>
      <c r="D129" s="413"/>
      <c r="E129" s="410"/>
      <c r="F129" s="411"/>
      <c r="G129" s="410"/>
      <c r="H129" s="530"/>
      <c r="I129" s="392"/>
      <c r="J129" s="393"/>
      <c r="K129" s="391"/>
      <c r="L129" s="400"/>
      <c r="M129" s="397"/>
      <c r="N129" s="393"/>
      <c r="O129" s="528"/>
      <c r="P129" s="400"/>
      <c r="R129" s="116">
        <f t="shared" si="14"/>
        <v>0</v>
      </c>
      <c r="S129" s="116">
        <f t="shared" si="15"/>
        <v>0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</row>
    <row r="130" spans="1:32" ht="12.75">
      <c r="A130" s="209"/>
      <c r="B130" s="112"/>
      <c r="C130" s="248"/>
      <c r="D130" s="248"/>
      <c r="E130" s="113"/>
      <c r="F130" s="130"/>
      <c r="G130" s="113"/>
      <c r="H130" s="141"/>
      <c r="I130" s="250"/>
      <c r="J130" s="154"/>
      <c r="K130" s="115"/>
      <c r="L130" s="167"/>
      <c r="M130" s="155"/>
      <c r="N130" s="154"/>
      <c r="O130" s="531"/>
      <c r="P130" s="469"/>
      <c r="R130" s="116">
        <f t="shared" si="14"/>
        <v>0</v>
      </c>
      <c r="S130" s="116">
        <f t="shared" si="15"/>
        <v>0</v>
      </c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</row>
    <row r="131" spans="1:32" ht="12.75">
      <c r="A131" s="209"/>
      <c r="B131" s="112"/>
      <c r="C131" s="248"/>
      <c r="D131" s="248"/>
      <c r="E131" s="113"/>
      <c r="F131" s="130"/>
      <c r="G131" s="113"/>
      <c r="H131" s="141"/>
      <c r="I131" s="250"/>
      <c r="J131" s="154"/>
      <c r="K131" s="115"/>
      <c r="L131" s="167"/>
      <c r="M131" s="155"/>
      <c r="N131" s="154"/>
      <c r="O131" s="212"/>
      <c r="P131" s="167"/>
      <c r="R131" s="116">
        <f t="shared" si="14"/>
        <v>0</v>
      </c>
      <c r="S131" s="116">
        <f t="shared" si="15"/>
        <v>0</v>
      </c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</row>
    <row r="132" spans="1:32" ht="12.75">
      <c r="A132" s="419"/>
      <c r="B132" s="394"/>
      <c r="C132" s="413"/>
      <c r="D132" s="413"/>
      <c r="E132" s="410"/>
      <c r="F132" s="533"/>
      <c r="G132" s="410"/>
      <c r="H132" s="530"/>
      <c r="I132" s="392"/>
      <c r="J132" s="393"/>
      <c r="K132" s="391"/>
      <c r="L132" s="400"/>
      <c r="M132" s="397"/>
      <c r="N132" s="534"/>
      <c r="O132" s="212"/>
      <c r="P132" s="167"/>
      <c r="R132" s="116">
        <f aca="true" t="shared" si="16" ref="R132:R137">(L132*I132)</f>
        <v>0</v>
      </c>
      <c r="S132" s="116">
        <f aca="true" t="shared" si="17" ref="S132:S137">(P132*M132)</f>
        <v>0</v>
      </c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</row>
    <row r="133" spans="1:32" ht="12.75">
      <c r="A133" s="419"/>
      <c r="B133" s="394"/>
      <c r="C133" s="413"/>
      <c r="D133" s="413"/>
      <c r="E133" s="410"/>
      <c r="F133" s="411"/>
      <c r="G133" s="410"/>
      <c r="H133" s="532"/>
      <c r="I133" s="392"/>
      <c r="J133" s="393"/>
      <c r="K133" s="391"/>
      <c r="L133" s="400"/>
      <c r="M133" s="397"/>
      <c r="N133" s="534"/>
      <c r="O133" s="528"/>
      <c r="P133" s="469"/>
      <c r="R133" s="116">
        <f t="shared" si="16"/>
        <v>0</v>
      </c>
      <c r="S133" s="116">
        <f t="shared" si="17"/>
        <v>0</v>
      </c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</row>
    <row r="134" spans="1:32" ht="12.75">
      <c r="A134" s="209"/>
      <c r="B134" s="112"/>
      <c r="C134" s="248"/>
      <c r="D134" s="248"/>
      <c r="E134" s="113"/>
      <c r="F134" s="130"/>
      <c r="G134" s="113"/>
      <c r="H134" s="535"/>
      <c r="I134" s="250"/>
      <c r="J134" s="154"/>
      <c r="K134" s="115"/>
      <c r="L134" s="167"/>
      <c r="M134" s="250"/>
      <c r="N134" s="536"/>
      <c r="O134" s="212"/>
      <c r="P134" s="400"/>
      <c r="R134" s="116">
        <f t="shared" si="16"/>
        <v>0</v>
      </c>
      <c r="S134" s="116">
        <f t="shared" si="17"/>
        <v>0</v>
      </c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</row>
    <row r="135" spans="1:32" ht="12.75">
      <c r="A135" s="478"/>
      <c r="B135" s="8"/>
      <c r="C135" s="473"/>
      <c r="D135" s="473"/>
      <c r="E135" s="474"/>
      <c r="F135" s="475"/>
      <c r="G135" s="474"/>
      <c r="H135" s="495"/>
      <c r="I135" s="467"/>
      <c r="J135" s="468"/>
      <c r="K135" s="78"/>
      <c r="L135" s="469"/>
      <c r="M135" s="467"/>
      <c r="N135" s="468"/>
      <c r="O135" s="476"/>
      <c r="P135" s="469"/>
      <c r="R135" s="116">
        <f t="shared" si="16"/>
        <v>0</v>
      </c>
      <c r="S135" s="116">
        <f t="shared" si="17"/>
        <v>0</v>
      </c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</row>
    <row r="136" spans="1:32" ht="12.75">
      <c r="A136" s="496"/>
      <c r="B136" s="483"/>
      <c r="C136" s="484"/>
      <c r="D136" s="484"/>
      <c r="E136" s="485"/>
      <c r="F136" s="486"/>
      <c r="G136" s="485"/>
      <c r="H136" s="497"/>
      <c r="I136" s="490"/>
      <c r="J136" s="487"/>
      <c r="K136" s="488"/>
      <c r="L136" s="491"/>
      <c r="M136" s="490"/>
      <c r="N136" s="487"/>
      <c r="O136" s="489"/>
      <c r="P136" s="491"/>
      <c r="R136" s="116">
        <f t="shared" si="16"/>
        <v>0</v>
      </c>
      <c r="S136" s="116">
        <f t="shared" si="17"/>
        <v>0</v>
      </c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</row>
    <row r="137" spans="1:32" ht="12.75">
      <c r="A137" s="496"/>
      <c r="B137" s="483"/>
      <c r="C137" s="484"/>
      <c r="D137" s="484"/>
      <c r="E137" s="485"/>
      <c r="F137" s="486"/>
      <c r="G137" s="485"/>
      <c r="H137" s="497"/>
      <c r="I137" s="490"/>
      <c r="J137" s="487"/>
      <c r="K137" s="488"/>
      <c r="L137" s="491"/>
      <c r="M137" s="490"/>
      <c r="N137" s="487"/>
      <c r="O137" s="489"/>
      <c r="P137" s="491"/>
      <c r="R137" s="116">
        <f t="shared" si="16"/>
        <v>0</v>
      </c>
      <c r="S137" s="116">
        <f t="shared" si="17"/>
        <v>0</v>
      </c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</row>
    <row r="138" spans="1:32" ht="12.75">
      <c r="A138" s="496"/>
      <c r="B138" s="483"/>
      <c r="C138" s="484"/>
      <c r="D138" s="484"/>
      <c r="E138" s="485"/>
      <c r="F138" s="486"/>
      <c r="G138" s="485"/>
      <c r="H138" s="497"/>
      <c r="I138" s="490"/>
      <c r="J138" s="487"/>
      <c r="K138" s="488"/>
      <c r="L138" s="491"/>
      <c r="M138" s="490"/>
      <c r="N138" s="487"/>
      <c r="O138" s="489"/>
      <c r="P138" s="491"/>
      <c r="R138" s="116">
        <f aca="true" t="shared" si="18" ref="R138:R144">(L138*I138)</f>
        <v>0</v>
      </c>
      <c r="S138" s="116">
        <f aca="true" t="shared" si="19" ref="S138:S144">(P138*M138)</f>
        <v>0</v>
      </c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</row>
    <row r="139" spans="1:32" ht="12.75">
      <c r="A139" s="496"/>
      <c r="B139" s="483"/>
      <c r="C139" s="484"/>
      <c r="D139" s="484"/>
      <c r="E139" s="485"/>
      <c r="F139" s="486"/>
      <c r="G139" s="485"/>
      <c r="H139" s="497"/>
      <c r="I139" s="490"/>
      <c r="J139" s="487"/>
      <c r="K139" s="488"/>
      <c r="L139" s="491"/>
      <c r="M139" s="490"/>
      <c r="N139" s="487"/>
      <c r="O139" s="489"/>
      <c r="P139" s="491"/>
      <c r="R139" s="116">
        <f t="shared" si="18"/>
        <v>0</v>
      </c>
      <c r="S139" s="116">
        <f t="shared" si="19"/>
        <v>0</v>
      </c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</row>
    <row r="140" spans="1:32" ht="12.75">
      <c r="A140" s="496"/>
      <c r="B140" s="483"/>
      <c r="C140" s="484"/>
      <c r="D140" s="484"/>
      <c r="E140" s="485"/>
      <c r="F140" s="486"/>
      <c r="G140" s="485"/>
      <c r="H140" s="497"/>
      <c r="I140" s="490"/>
      <c r="J140" s="487"/>
      <c r="K140" s="488"/>
      <c r="L140" s="491"/>
      <c r="M140" s="490"/>
      <c r="N140" s="487"/>
      <c r="O140" s="489"/>
      <c r="P140" s="491"/>
      <c r="R140" s="116">
        <f t="shared" si="18"/>
        <v>0</v>
      </c>
      <c r="S140" s="116">
        <f t="shared" si="19"/>
        <v>0</v>
      </c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</row>
    <row r="141" spans="1:32" ht="12.75">
      <c r="A141" s="496"/>
      <c r="B141" s="483"/>
      <c r="C141" s="484"/>
      <c r="D141" s="484"/>
      <c r="E141" s="485"/>
      <c r="F141" s="486"/>
      <c r="G141" s="485"/>
      <c r="H141" s="497"/>
      <c r="I141" s="490"/>
      <c r="J141" s="487"/>
      <c r="K141" s="488"/>
      <c r="L141" s="491"/>
      <c r="M141" s="490"/>
      <c r="N141" s="487"/>
      <c r="O141" s="489"/>
      <c r="P141" s="491"/>
      <c r="R141" s="116">
        <f t="shared" si="18"/>
        <v>0</v>
      </c>
      <c r="S141" s="116">
        <f t="shared" si="19"/>
        <v>0</v>
      </c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</row>
    <row r="142" spans="1:32" ht="12.75">
      <c r="A142" s="496"/>
      <c r="B142" s="483"/>
      <c r="C142" s="484"/>
      <c r="D142" s="484"/>
      <c r="E142" s="485"/>
      <c r="F142" s="486"/>
      <c r="G142" s="485"/>
      <c r="H142" s="497"/>
      <c r="I142" s="490"/>
      <c r="J142" s="487"/>
      <c r="K142" s="488"/>
      <c r="L142" s="491"/>
      <c r="M142" s="490"/>
      <c r="N142" s="487"/>
      <c r="O142" s="489"/>
      <c r="P142" s="491"/>
      <c r="R142" s="116">
        <f t="shared" si="18"/>
        <v>0</v>
      </c>
      <c r="S142" s="116">
        <f t="shared" si="19"/>
        <v>0</v>
      </c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</row>
    <row r="143" spans="1:32" ht="12.75">
      <c r="A143" s="506"/>
      <c r="B143" s="499"/>
      <c r="C143" s="484"/>
      <c r="D143" s="554"/>
      <c r="E143" s="500"/>
      <c r="G143" s="500"/>
      <c r="H143" s="501"/>
      <c r="I143" s="490"/>
      <c r="J143" s="487"/>
      <c r="K143" s="488"/>
      <c r="L143" s="491"/>
      <c r="M143" s="502"/>
      <c r="N143" s="503"/>
      <c r="O143" s="504"/>
      <c r="P143" s="505"/>
      <c r="R143" s="116">
        <f t="shared" si="18"/>
        <v>0</v>
      </c>
      <c r="S143" s="116">
        <f t="shared" si="19"/>
        <v>0</v>
      </c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</row>
    <row r="144" spans="1:32" ht="12.75">
      <c r="A144" s="496"/>
      <c r="B144" s="483"/>
      <c r="C144" s="484"/>
      <c r="D144" s="484"/>
      <c r="E144" s="485"/>
      <c r="F144" s="486"/>
      <c r="G144" s="485"/>
      <c r="H144" s="497"/>
      <c r="I144" s="490"/>
      <c r="J144" s="487"/>
      <c r="K144" s="488"/>
      <c r="L144" s="491"/>
      <c r="M144" s="490"/>
      <c r="N144" s="487"/>
      <c r="O144" s="489"/>
      <c r="P144" s="491"/>
      <c r="R144" s="116">
        <f t="shared" si="18"/>
        <v>0</v>
      </c>
      <c r="S144" s="116">
        <f t="shared" si="19"/>
        <v>0</v>
      </c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</row>
    <row r="145" spans="1:32" ht="12.75">
      <c r="A145" s="507"/>
      <c r="B145" s="508"/>
      <c r="C145" s="509"/>
      <c r="D145" s="509"/>
      <c r="E145" s="510"/>
      <c r="F145" s="511"/>
      <c r="G145" s="510"/>
      <c r="H145" s="512"/>
      <c r="I145" s="513"/>
      <c r="J145" s="514"/>
      <c r="K145" s="515"/>
      <c r="L145" s="516"/>
      <c r="M145" s="513"/>
      <c r="N145" s="514"/>
      <c r="O145" s="517"/>
      <c r="P145" s="516"/>
      <c r="R145" s="116">
        <f>(L145*I145)</f>
        <v>0</v>
      </c>
      <c r="S145" s="116">
        <f>(P145*M145)</f>
        <v>0</v>
      </c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</row>
    <row r="146" spans="1:32" ht="12.75">
      <c r="A146" s="496"/>
      <c r="B146" s="483"/>
      <c r="C146" s="484"/>
      <c r="D146" s="484"/>
      <c r="E146" s="485"/>
      <c r="F146" s="486"/>
      <c r="G146" s="485"/>
      <c r="H146" s="497"/>
      <c r="I146" s="490"/>
      <c r="J146" s="487"/>
      <c r="K146" s="488"/>
      <c r="L146" s="491"/>
      <c r="M146" s="490"/>
      <c r="N146" s="487"/>
      <c r="O146" s="489"/>
      <c r="P146" s="491"/>
      <c r="R146" s="116">
        <f>(L146*I146)</f>
        <v>0</v>
      </c>
      <c r="S146" s="116">
        <f>(P146*M146)</f>
        <v>0</v>
      </c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</row>
    <row r="147" spans="1:32" ht="12.75">
      <c r="A147" s="496"/>
      <c r="B147" s="483"/>
      <c r="C147" s="484"/>
      <c r="D147" s="484"/>
      <c r="E147" s="485"/>
      <c r="F147" s="486"/>
      <c r="G147" s="485"/>
      <c r="H147" s="497"/>
      <c r="I147" s="490"/>
      <c r="J147" s="487"/>
      <c r="K147" s="488"/>
      <c r="L147" s="491"/>
      <c r="M147" s="490"/>
      <c r="N147" s="487"/>
      <c r="O147" s="489"/>
      <c r="P147" s="491"/>
      <c r="R147" s="116">
        <f>(L147*I147)</f>
        <v>0</v>
      </c>
      <c r="S147" s="116">
        <f>(P147*M147)</f>
        <v>0</v>
      </c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</row>
    <row r="148" spans="1:32" ht="12.75">
      <c r="A148" s="496"/>
      <c r="B148" s="483"/>
      <c r="C148" s="484"/>
      <c r="D148" s="484"/>
      <c r="E148" s="485"/>
      <c r="F148" s="486"/>
      <c r="G148" s="485"/>
      <c r="H148" s="497"/>
      <c r="I148" s="490"/>
      <c r="J148" s="487"/>
      <c r="K148" s="488"/>
      <c r="L148" s="491"/>
      <c r="M148" s="490"/>
      <c r="N148" s="487"/>
      <c r="O148" s="489"/>
      <c r="P148" s="491"/>
      <c r="R148" s="116">
        <f>(L148*I148)</f>
        <v>0</v>
      </c>
      <c r="S148" s="116">
        <f>(P148*M148)</f>
        <v>0</v>
      </c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</row>
    <row r="149" spans="1:32" ht="12.75">
      <c r="A149" s="496"/>
      <c r="B149" s="483"/>
      <c r="C149" s="484"/>
      <c r="D149" s="484"/>
      <c r="E149" s="485"/>
      <c r="F149" s="486"/>
      <c r="G149" s="485"/>
      <c r="H149" s="497"/>
      <c r="I149" s="490"/>
      <c r="J149" s="487"/>
      <c r="K149" s="488"/>
      <c r="L149" s="491"/>
      <c r="M149" s="490"/>
      <c r="N149" s="487"/>
      <c r="O149" s="489"/>
      <c r="P149" s="491"/>
      <c r="R149" s="116">
        <f>(L149*I149)</f>
        <v>0</v>
      </c>
      <c r="S149" s="116">
        <f>(P149*M149)</f>
        <v>0</v>
      </c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</row>
    <row r="150" spans="1:32" ht="12.75">
      <c r="A150" s="507"/>
      <c r="B150" s="508"/>
      <c r="C150" s="509"/>
      <c r="D150" s="509"/>
      <c r="E150" s="510"/>
      <c r="F150" s="511"/>
      <c r="G150" s="510"/>
      <c r="H150" s="512"/>
      <c r="I150" s="513"/>
      <c r="J150" s="514"/>
      <c r="K150" s="515"/>
      <c r="L150" s="516"/>
      <c r="M150" s="513"/>
      <c r="N150" s="514"/>
      <c r="O150" s="517"/>
      <c r="P150" s="516"/>
      <c r="R150" s="116"/>
      <c r="S150" s="11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</row>
    <row r="151" spans="1:32" ht="12.75">
      <c r="A151" s="496"/>
      <c r="B151" s="483"/>
      <c r="C151" s="484"/>
      <c r="D151" s="484"/>
      <c r="E151" s="485"/>
      <c r="F151" s="486"/>
      <c r="G151" s="485"/>
      <c r="H151" s="497"/>
      <c r="I151" s="490"/>
      <c r="J151" s="487"/>
      <c r="K151" s="488"/>
      <c r="L151" s="491"/>
      <c r="M151" s="490"/>
      <c r="N151" s="487"/>
      <c r="O151" s="489"/>
      <c r="P151" s="491"/>
      <c r="R151" s="116"/>
      <c r="S151" s="11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</row>
    <row r="152" spans="1:32" ht="12.75">
      <c r="A152" s="496"/>
      <c r="B152" s="483"/>
      <c r="C152" s="484"/>
      <c r="D152" s="484"/>
      <c r="E152" s="485"/>
      <c r="F152" s="486"/>
      <c r="G152" s="485"/>
      <c r="H152" s="497"/>
      <c r="I152" s="490"/>
      <c r="J152" s="487"/>
      <c r="K152" s="488"/>
      <c r="L152" s="491"/>
      <c r="M152" s="490"/>
      <c r="N152" s="487"/>
      <c r="O152" s="489"/>
      <c r="P152" s="491"/>
      <c r="R152" s="116"/>
      <c r="S152" s="11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</row>
    <row r="153" spans="1:32" ht="12.75">
      <c r="A153" s="496"/>
      <c r="B153" s="483"/>
      <c r="C153" s="484"/>
      <c r="D153" s="484"/>
      <c r="E153" s="485"/>
      <c r="F153" s="486"/>
      <c r="G153" s="485"/>
      <c r="H153" s="497"/>
      <c r="I153" s="490"/>
      <c r="J153" s="487"/>
      <c r="K153" s="488"/>
      <c r="L153" s="491"/>
      <c r="M153" s="490"/>
      <c r="N153" s="487"/>
      <c r="O153" s="489"/>
      <c r="P153" s="491"/>
      <c r="R153" s="116"/>
      <c r="S153" s="11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</row>
    <row r="154" spans="1:32" ht="12.75">
      <c r="A154" s="496"/>
      <c r="B154" s="483"/>
      <c r="C154" s="484"/>
      <c r="D154" s="484"/>
      <c r="E154" s="485"/>
      <c r="F154" s="486"/>
      <c r="G154" s="485"/>
      <c r="H154" s="497"/>
      <c r="I154" s="490"/>
      <c r="J154" s="487"/>
      <c r="K154" s="488"/>
      <c r="L154" s="491"/>
      <c r="M154" s="490"/>
      <c r="N154" s="487"/>
      <c r="O154" s="489"/>
      <c r="P154" s="491"/>
      <c r="R154" s="116"/>
      <c r="S154" s="11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</row>
    <row r="155" spans="1:32" ht="13.5" thickBot="1">
      <c r="A155" s="498"/>
      <c r="B155" s="492"/>
      <c r="C155" s="492"/>
      <c r="D155" s="492"/>
      <c r="E155" s="492"/>
      <c r="F155" s="492"/>
      <c r="G155" s="492"/>
      <c r="H155" s="477"/>
      <c r="I155" s="456"/>
      <c r="J155" s="492"/>
      <c r="K155" s="493"/>
      <c r="L155" s="494"/>
      <c r="M155" s="456"/>
      <c r="N155" s="492"/>
      <c r="O155" s="493"/>
      <c r="P155" s="494"/>
      <c r="R155" s="86"/>
      <c r="S155" s="86"/>
      <c r="U155" s="179"/>
      <c r="V155" s="274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</row>
    <row r="156" spans="1:32" ht="3.75" customHeight="1" thickBot="1">
      <c r="A156" s="190"/>
      <c r="B156" s="23"/>
      <c r="C156" s="23"/>
      <c r="D156" s="23"/>
      <c r="E156" s="23"/>
      <c r="F156" s="23"/>
      <c r="G156" s="23"/>
      <c r="H156" s="23"/>
      <c r="I156" s="190"/>
      <c r="J156" s="39"/>
      <c r="K156" s="40"/>
      <c r="L156" s="220"/>
      <c r="M156" s="22"/>
      <c r="N156" s="39"/>
      <c r="O156" s="40"/>
      <c r="P156" s="220"/>
      <c r="R156" s="275"/>
      <c r="S156" s="275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</row>
    <row r="157" spans="1:32" ht="13.5" thickTop="1">
      <c r="A157" s="177"/>
      <c r="B157" s="8"/>
      <c r="C157" s="8"/>
      <c r="D157" s="255" t="s">
        <v>64</v>
      </c>
      <c r="E157" s="255" t="s">
        <v>64</v>
      </c>
      <c r="F157" s="8"/>
      <c r="G157" s="8"/>
      <c r="H157" s="8"/>
      <c r="I157" s="255" t="s">
        <v>12</v>
      </c>
      <c r="J157" s="17" t="s">
        <v>12</v>
      </c>
      <c r="K157" s="8"/>
      <c r="L157" s="178"/>
      <c r="M157" s="16" t="s">
        <v>12</v>
      </c>
      <c r="N157" s="17" t="s">
        <v>12</v>
      </c>
      <c r="O157" s="78"/>
      <c r="P157" s="221"/>
      <c r="R157" s="524">
        <f>SUM(R11:R149)</f>
        <v>1743263.6099999999</v>
      </c>
      <c r="S157" s="524">
        <f>SUM(S11:S149)</f>
        <v>6494677.260000002</v>
      </c>
      <c r="U157" s="180"/>
      <c r="V157" s="96"/>
      <c r="W157" s="180"/>
      <c r="X157" s="96"/>
      <c r="Y157" s="180"/>
      <c r="Z157" s="96"/>
      <c r="AA157" s="180"/>
      <c r="AB157" s="96"/>
      <c r="AC157" s="180"/>
      <c r="AD157" s="96"/>
      <c r="AE157" s="180"/>
      <c r="AF157" s="96"/>
    </row>
    <row r="158" spans="1:32" ht="12.75">
      <c r="A158" s="177"/>
      <c r="B158" s="8"/>
      <c r="C158" s="8"/>
      <c r="D158" s="256" t="s">
        <v>65</v>
      </c>
      <c r="E158" s="256" t="s">
        <v>65</v>
      </c>
      <c r="F158" s="8"/>
      <c r="G158" s="8"/>
      <c r="H158" s="8"/>
      <c r="I158" s="256" t="s">
        <v>11</v>
      </c>
      <c r="J158" s="20" t="s">
        <v>20</v>
      </c>
      <c r="K158" s="8"/>
      <c r="L158" s="178"/>
      <c r="M158" s="44" t="s">
        <v>11</v>
      </c>
      <c r="N158" s="20" t="s">
        <v>20</v>
      </c>
      <c r="O158" s="8"/>
      <c r="P158" s="178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</row>
    <row r="159" spans="1:32" ht="15.75">
      <c r="A159" s="194"/>
      <c r="B159" s="19"/>
      <c r="C159" s="19"/>
      <c r="D159" s="379">
        <f>COUNTA(D11:D107)</f>
        <v>24</v>
      </c>
      <c r="E159" s="379">
        <f>COUNTA(E11:E107)</f>
        <v>50</v>
      </c>
      <c r="F159" s="19"/>
      <c r="G159" s="19"/>
      <c r="H159" s="19"/>
      <c r="I159" s="379">
        <f>SUM(I11:I107)</f>
        <v>38762</v>
      </c>
      <c r="J159" s="279">
        <f>SUM(J11:J107)</f>
        <v>4030641.5700000003</v>
      </c>
      <c r="K159" s="280"/>
      <c r="L159" s="284"/>
      <c r="M159" s="277">
        <f>SUM(M11:M107)</f>
        <v>135112</v>
      </c>
      <c r="N159" s="282">
        <f>SUM(N11:N107)</f>
        <v>14482007.260000002</v>
      </c>
      <c r="O159" s="47"/>
      <c r="P159" s="222"/>
      <c r="U159" s="180"/>
      <c r="V159" s="96"/>
      <c r="W159" s="180"/>
      <c r="X159" s="96"/>
      <c r="Y159" s="180"/>
      <c r="Z159" s="96"/>
      <c r="AA159" s="180"/>
      <c r="AB159" s="96"/>
      <c r="AC159" s="180"/>
      <c r="AD159" s="96"/>
      <c r="AE159" s="180"/>
      <c r="AF159" s="96"/>
    </row>
    <row r="160" spans="1:16" ht="6" customHeight="1" thickBot="1">
      <c r="A160" s="195"/>
      <c r="B160" s="51"/>
      <c r="C160" s="51"/>
      <c r="D160" s="51"/>
      <c r="E160" s="52"/>
      <c r="F160" s="52"/>
      <c r="G160" s="52"/>
      <c r="H160" s="52"/>
      <c r="I160" s="257"/>
      <c r="J160" s="258"/>
      <c r="K160" s="258"/>
      <c r="L160" s="259"/>
      <c r="M160" s="50"/>
      <c r="N160" s="51"/>
      <c r="O160" s="51"/>
      <c r="P160" s="196"/>
    </row>
    <row r="161" spans="1:16" ht="16.5" thickBot="1">
      <c r="A161" s="197" t="s">
        <v>25</v>
      </c>
      <c r="B161" s="55"/>
      <c r="C161" s="55"/>
      <c r="D161" s="55"/>
      <c r="E161" s="56"/>
      <c r="F161" s="56"/>
      <c r="G161" s="56"/>
      <c r="H161" s="56"/>
      <c r="I161" s="101" t="s">
        <v>26</v>
      </c>
      <c r="J161" s="102"/>
      <c r="K161" s="103" t="s">
        <v>27</v>
      </c>
      <c r="L161" s="104"/>
      <c r="M161" s="105"/>
      <c r="N161" s="57" t="s">
        <v>28</v>
      </c>
      <c r="O161" s="55"/>
      <c r="P161" s="223"/>
    </row>
    <row r="162" spans="1:16" ht="16.5" thickTop="1">
      <c r="A162" s="198" t="s">
        <v>29</v>
      </c>
      <c r="B162" s="60"/>
      <c r="C162" s="60"/>
      <c r="D162" s="60"/>
      <c r="E162" s="61"/>
      <c r="F162" s="61"/>
      <c r="G162" s="61"/>
      <c r="H162" s="61"/>
      <c r="I162" s="62"/>
      <c r="J162" s="63">
        <f>COUNTA(I11:I155)</f>
        <v>8</v>
      </c>
      <c r="K162" s="62"/>
      <c r="L162" s="64">
        <f>J159/I159</f>
        <v>103.98435503843972</v>
      </c>
      <c r="M162" s="60"/>
      <c r="N162" s="62"/>
      <c r="O162" s="64">
        <f>R157/I159</f>
        <v>44.97352071616531</v>
      </c>
      <c r="P162" s="224"/>
    </row>
    <row r="163" spans="1:16" ht="15.75">
      <c r="A163" s="198" t="s">
        <v>30</v>
      </c>
      <c r="B163" s="60"/>
      <c r="C163" s="60"/>
      <c r="D163" s="60"/>
      <c r="E163" s="61"/>
      <c r="F163" s="61"/>
      <c r="G163" s="61"/>
      <c r="H163" s="61"/>
      <c r="I163" s="62"/>
      <c r="J163" s="63">
        <f>COUNTA(M11:M155)</f>
        <v>66</v>
      </c>
      <c r="K163" s="62"/>
      <c r="L163" s="64">
        <f>N159/M159</f>
        <v>107.18520383089586</v>
      </c>
      <c r="M163" s="67"/>
      <c r="N163" s="65"/>
      <c r="O163" s="64">
        <f>S157/M159</f>
        <v>48.068841109597976</v>
      </c>
      <c r="P163" s="199"/>
    </row>
    <row r="164" spans="1:16" ht="16.5" thickBot="1">
      <c r="A164" s="200" t="s">
        <v>31</v>
      </c>
      <c r="B164" s="201"/>
      <c r="C164" s="201"/>
      <c r="D164" s="201"/>
      <c r="E164" s="202"/>
      <c r="F164" s="202"/>
      <c r="G164" s="202"/>
      <c r="H164" s="202"/>
      <c r="I164" s="203"/>
      <c r="J164" s="204">
        <f>SUM(J162:J163)</f>
        <v>74</v>
      </c>
      <c r="K164" s="203"/>
      <c r="L164" s="97">
        <f>(J159+N159)/(I159+M159)</f>
        <v>106.47163365425538</v>
      </c>
      <c r="M164" s="225"/>
      <c r="N164" s="226"/>
      <c r="O164" s="97">
        <f>(R157+S157)/(I159+M159)</f>
        <v>47.378796542323755</v>
      </c>
      <c r="P164" s="227"/>
    </row>
  </sheetData>
  <printOptions horizontalCentered="1" verticalCentered="1"/>
  <pageMargins left="0.25" right="0.25" top="0.5" bottom="0.5" header="0.25" footer="0.25"/>
  <pageSetup horizontalDpi="300" verticalDpi="300" orientation="landscape" scale="85" r:id="rId1"/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F37"/>
  <sheetViews>
    <sheetView workbookViewId="0" topLeftCell="A1">
      <pane ySplit="10" topLeftCell="BM11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4" max="14" width="12.421875" style="0" customWidth="1"/>
    <col min="18" max="18" width="16.00390625" style="0" customWidth="1"/>
    <col min="19" max="19" width="20.8515625" style="0" customWidth="1"/>
  </cols>
  <sheetData>
    <row r="2" spans="1:11" ht="30.75" thickBot="1">
      <c r="A2" s="98"/>
      <c r="B2" s="99" t="s">
        <v>67</v>
      </c>
      <c r="C2" s="99"/>
      <c r="D2" s="99"/>
      <c r="E2" s="100"/>
      <c r="F2" s="100"/>
      <c r="G2" s="100"/>
      <c r="H2" s="100"/>
      <c r="I2" s="100"/>
      <c r="J2" s="100"/>
      <c r="K2" s="96"/>
    </row>
    <row r="3" spans="9:15" ht="18.75" thickTop="1">
      <c r="I3" s="139" t="s">
        <v>0</v>
      </c>
      <c r="J3" s="139"/>
      <c r="K3" s="139"/>
      <c r="L3" s="139"/>
      <c r="M3" s="139"/>
      <c r="N3" s="139"/>
      <c r="O3" s="140"/>
    </row>
    <row r="4" spans="1:9" ht="19.5">
      <c r="A4" s="4" t="s">
        <v>34</v>
      </c>
      <c r="B4" s="3"/>
      <c r="C4" s="3"/>
      <c r="D4" s="3"/>
      <c r="I4" s="3"/>
    </row>
    <row r="5" spans="1:9" ht="16.5" thickBot="1">
      <c r="A5" s="3"/>
      <c r="B5" s="3"/>
      <c r="C5" s="3"/>
      <c r="D5" s="540"/>
      <c r="E5" s="5"/>
      <c r="F5" s="5"/>
      <c r="G5" s="5"/>
      <c r="H5" s="5"/>
      <c r="I5" s="3"/>
    </row>
    <row r="6" spans="1:16" ht="15.75">
      <c r="A6" s="6"/>
      <c r="B6" s="7"/>
      <c r="C6" s="7"/>
      <c r="D6" s="8"/>
      <c r="E6" s="8"/>
      <c r="F6" s="8"/>
      <c r="G6" s="8"/>
      <c r="H6" s="8"/>
      <c r="I6" s="9"/>
      <c r="J6" s="10" t="s">
        <v>2</v>
      </c>
      <c r="K6" s="11"/>
      <c r="L6" s="12"/>
      <c r="M6" s="9"/>
      <c r="N6" s="10" t="s">
        <v>3</v>
      </c>
      <c r="O6" s="11"/>
      <c r="P6" s="13"/>
    </row>
    <row r="7" spans="1:32" ht="72">
      <c r="A7" s="14" t="s">
        <v>4</v>
      </c>
      <c r="B7" s="15" t="s">
        <v>5</v>
      </c>
      <c r="C7" s="260" t="s">
        <v>6</v>
      </c>
      <c r="D7" s="546" t="s">
        <v>62</v>
      </c>
      <c r="E7" s="550" t="s">
        <v>62</v>
      </c>
      <c r="F7" s="15" t="s">
        <v>8</v>
      </c>
      <c r="G7" s="15" t="s">
        <v>9</v>
      </c>
      <c r="H7" s="15" t="s">
        <v>10</v>
      </c>
      <c r="I7" s="88" t="s">
        <v>11</v>
      </c>
      <c r="J7" s="89" t="s">
        <v>12</v>
      </c>
      <c r="K7" s="89" t="s">
        <v>12</v>
      </c>
      <c r="L7" s="89" t="s">
        <v>13</v>
      </c>
      <c r="M7" s="88" t="s">
        <v>11</v>
      </c>
      <c r="N7" s="89" t="s">
        <v>12</v>
      </c>
      <c r="O7" s="89" t="s">
        <v>12</v>
      </c>
      <c r="P7" s="94" t="s">
        <v>13</v>
      </c>
      <c r="T7" s="96"/>
      <c r="U7" s="265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4" t="s">
        <v>14</v>
      </c>
      <c r="B8" s="15" t="s">
        <v>15</v>
      </c>
      <c r="C8" s="15"/>
      <c r="D8" s="15"/>
      <c r="E8" s="15"/>
      <c r="F8" s="15" t="s">
        <v>16</v>
      </c>
      <c r="G8" s="15" t="s">
        <v>17</v>
      </c>
      <c r="H8" s="15" t="s">
        <v>18</v>
      </c>
      <c r="I8" s="88" t="s">
        <v>35</v>
      </c>
      <c r="J8" s="89" t="s">
        <v>20</v>
      </c>
      <c r="K8" s="89" t="s">
        <v>19</v>
      </c>
      <c r="L8" s="89" t="s">
        <v>19</v>
      </c>
      <c r="M8" s="88" t="s">
        <v>19</v>
      </c>
      <c r="N8" s="89" t="s">
        <v>20</v>
      </c>
      <c r="O8" s="89" t="s">
        <v>19</v>
      </c>
      <c r="P8" s="94" t="s">
        <v>19</v>
      </c>
      <c r="T8" s="96"/>
      <c r="U8" s="266"/>
      <c r="V8" s="267"/>
      <c r="W8" s="266"/>
      <c r="X8" s="267"/>
      <c r="Y8" s="266"/>
      <c r="Z8" s="267"/>
      <c r="AA8" s="266"/>
      <c r="AB8" s="267"/>
      <c r="AC8" s="266"/>
      <c r="AD8" s="267"/>
      <c r="AE8" s="266"/>
      <c r="AF8" s="267"/>
    </row>
    <row r="9" spans="1:32" ht="15.75">
      <c r="A9" s="18"/>
      <c r="B9" s="19"/>
      <c r="C9" s="19"/>
      <c r="D9" s="548" t="s">
        <v>61</v>
      </c>
      <c r="E9" s="551" t="s">
        <v>63</v>
      </c>
      <c r="F9" s="19"/>
      <c r="G9" s="19"/>
      <c r="H9" s="19"/>
      <c r="I9" s="92"/>
      <c r="J9" s="90" t="s">
        <v>21</v>
      </c>
      <c r="K9" s="90" t="s">
        <v>20</v>
      </c>
      <c r="L9" s="90" t="s">
        <v>20</v>
      </c>
      <c r="M9" s="92"/>
      <c r="N9" s="90" t="s">
        <v>21</v>
      </c>
      <c r="O9" s="90" t="s">
        <v>20</v>
      </c>
      <c r="P9" s="95" t="s">
        <v>20</v>
      </c>
      <c r="R9" s="21" t="s">
        <v>22</v>
      </c>
      <c r="S9" s="21" t="s">
        <v>23</v>
      </c>
      <c r="T9" s="96"/>
      <c r="U9" s="268"/>
      <c r="V9" s="269"/>
      <c r="W9" s="268"/>
      <c r="X9" s="269"/>
      <c r="Y9" s="268"/>
      <c r="Z9" s="269"/>
      <c r="AA9" s="268"/>
      <c r="AB9" s="269"/>
      <c r="AC9" s="268"/>
      <c r="AD9" s="269"/>
      <c r="AE9" s="268"/>
      <c r="AF9" s="269"/>
    </row>
    <row r="10" spans="1:32" ht="3.75" customHeight="1">
      <c r="A10" s="22"/>
      <c r="B10" s="23"/>
      <c r="C10" s="23"/>
      <c r="D10" s="23"/>
      <c r="E10" s="23"/>
      <c r="F10" s="23"/>
      <c r="G10" s="23"/>
      <c r="H10" s="23"/>
      <c r="I10" s="22"/>
      <c r="J10" s="23"/>
      <c r="K10" s="23"/>
      <c r="L10" s="23"/>
      <c r="M10" s="22"/>
      <c r="N10" s="23"/>
      <c r="O10" s="23"/>
      <c r="P10" s="24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424">
        <v>39399</v>
      </c>
      <c r="B11" s="425" t="s">
        <v>316</v>
      </c>
      <c r="C11" s="426"/>
      <c r="D11" s="426" t="s">
        <v>61</v>
      </c>
      <c r="E11" s="427"/>
      <c r="F11" s="427"/>
      <c r="G11" s="427">
        <v>1</v>
      </c>
      <c r="H11" s="427" t="s">
        <v>317</v>
      </c>
      <c r="I11" s="428">
        <v>1944</v>
      </c>
      <c r="J11" s="429">
        <v>226433.41</v>
      </c>
      <c r="K11" s="430">
        <v>116.46</v>
      </c>
      <c r="L11" s="430">
        <v>47.81</v>
      </c>
      <c r="M11" s="431"/>
      <c r="N11" s="432"/>
      <c r="O11" s="430"/>
      <c r="P11" s="433"/>
      <c r="R11" s="228">
        <f>L11*I11</f>
        <v>92942.64</v>
      </c>
      <c r="S11" s="263">
        <f>P11*M11</f>
        <v>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149">
        <v>39399</v>
      </c>
      <c r="B12" s="120" t="s">
        <v>319</v>
      </c>
      <c r="C12" s="233"/>
      <c r="D12" s="233"/>
      <c r="E12" s="121" t="s">
        <v>70</v>
      </c>
      <c r="F12" s="121" t="s">
        <v>100</v>
      </c>
      <c r="G12" s="121">
        <v>3</v>
      </c>
      <c r="H12" s="121" t="s">
        <v>320</v>
      </c>
      <c r="I12" s="122">
        <v>4869</v>
      </c>
      <c r="J12" s="153">
        <v>352598.7</v>
      </c>
      <c r="K12" s="115">
        <v>72.42</v>
      </c>
      <c r="L12" s="115">
        <v>36.14</v>
      </c>
      <c r="M12" s="114"/>
      <c r="N12" s="154"/>
      <c r="O12" s="212"/>
      <c r="P12" s="110"/>
      <c r="R12" s="31">
        <f aca="true" t="shared" si="0" ref="R12:R25">L12*I12</f>
        <v>175965.66</v>
      </c>
      <c r="S12" s="31">
        <f aca="true" t="shared" si="1" ref="S12:S25">P12*M12</f>
        <v>0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3.5" thickBot="1">
      <c r="A13" s="739">
        <v>39399</v>
      </c>
      <c r="B13" s="680" t="s">
        <v>321</v>
      </c>
      <c r="C13" s="756"/>
      <c r="D13" s="756"/>
      <c r="E13" s="743" t="s">
        <v>70</v>
      </c>
      <c r="F13" s="743" t="s">
        <v>100</v>
      </c>
      <c r="G13" s="743">
        <v>3</v>
      </c>
      <c r="H13" s="760" t="s">
        <v>320</v>
      </c>
      <c r="I13" s="811">
        <v>4869</v>
      </c>
      <c r="J13" s="654">
        <v>356568.94</v>
      </c>
      <c r="K13" s="655">
        <v>73.24</v>
      </c>
      <c r="L13" s="655">
        <v>36.15</v>
      </c>
      <c r="M13" s="812"/>
      <c r="N13" s="654"/>
      <c r="O13" s="787"/>
      <c r="P13" s="813"/>
      <c r="R13" s="31">
        <f t="shared" si="0"/>
        <v>176014.35</v>
      </c>
      <c r="S13" s="31">
        <f t="shared" si="1"/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2.75">
      <c r="A14" s="111"/>
      <c r="B14" s="112"/>
      <c r="C14" s="138"/>
      <c r="D14" s="138"/>
      <c r="E14" s="113"/>
      <c r="F14" s="113"/>
      <c r="G14" s="113"/>
      <c r="H14" s="248"/>
      <c r="I14" s="114"/>
      <c r="J14" s="154"/>
      <c r="K14" s="115"/>
      <c r="L14" s="115"/>
      <c r="M14" s="208"/>
      <c r="N14" s="154"/>
      <c r="O14" s="213"/>
      <c r="P14" s="110"/>
      <c r="R14" s="31">
        <f t="shared" si="0"/>
        <v>0</v>
      </c>
      <c r="S14" s="31">
        <f t="shared" si="1"/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11"/>
      <c r="B15" s="112"/>
      <c r="C15" s="138"/>
      <c r="D15" s="563"/>
      <c r="E15" s="113"/>
      <c r="F15" s="113"/>
      <c r="G15" s="113"/>
      <c r="H15" s="248"/>
      <c r="I15" s="114"/>
      <c r="J15" s="154"/>
      <c r="K15" s="115"/>
      <c r="L15" s="115"/>
      <c r="M15" s="208"/>
      <c r="N15" s="154"/>
      <c r="O15" s="213"/>
      <c r="P15" s="110"/>
      <c r="R15" s="31">
        <f t="shared" si="0"/>
        <v>0</v>
      </c>
      <c r="S15" s="31">
        <f t="shared" si="1"/>
        <v>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2.75">
      <c r="A16" s="111"/>
      <c r="B16" s="112"/>
      <c r="C16" s="138"/>
      <c r="D16" s="563"/>
      <c r="E16" s="113"/>
      <c r="F16" s="113"/>
      <c r="G16" s="113"/>
      <c r="H16" s="248"/>
      <c r="I16" s="114"/>
      <c r="J16" s="154"/>
      <c r="K16" s="115"/>
      <c r="L16" s="115"/>
      <c r="M16" s="208"/>
      <c r="N16" s="154"/>
      <c r="O16" s="213"/>
      <c r="P16" s="110"/>
      <c r="R16" s="31">
        <f t="shared" si="0"/>
        <v>0</v>
      </c>
      <c r="S16" s="31">
        <f t="shared" si="1"/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2.75">
      <c r="A17" s="111"/>
      <c r="B17" s="112"/>
      <c r="C17" s="138"/>
      <c r="D17" s="563"/>
      <c r="E17" s="472"/>
      <c r="F17" s="113"/>
      <c r="G17" s="113"/>
      <c r="H17" s="248"/>
      <c r="I17" s="114"/>
      <c r="J17" s="154"/>
      <c r="K17" s="115"/>
      <c r="L17" s="115"/>
      <c r="M17" s="208"/>
      <c r="N17" s="154"/>
      <c r="O17" s="213"/>
      <c r="P17" s="110"/>
      <c r="R17" s="31"/>
      <c r="S17" s="31">
        <f t="shared" si="1"/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111"/>
      <c r="B18" s="112"/>
      <c r="C18" s="138"/>
      <c r="D18" s="563"/>
      <c r="E18" s="113"/>
      <c r="F18" s="113"/>
      <c r="G18" s="113"/>
      <c r="H18" s="248"/>
      <c r="I18" s="114"/>
      <c r="J18" s="154"/>
      <c r="K18" s="115"/>
      <c r="L18" s="115"/>
      <c r="M18" s="208"/>
      <c r="N18" s="154"/>
      <c r="O18" s="213"/>
      <c r="P18" s="110"/>
      <c r="R18" s="31"/>
      <c r="S18" s="31">
        <f t="shared" si="1"/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2.75">
      <c r="A19" s="111"/>
      <c r="B19" s="112"/>
      <c r="C19" s="138"/>
      <c r="D19" s="563"/>
      <c r="E19" s="113"/>
      <c r="F19" s="113"/>
      <c r="G19" s="113"/>
      <c r="H19" s="248"/>
      <c r="I19" s="114"/>
      <c r="J19" s="154"/>
      <c r="K19" s="115"/>
      <c r="L19" s="115"/>
      <c r="M19" s="208"/>
      <c r="N19" s="154"/>
      <c r="O19" s="213"/>
      <c r="P19" s="110"/>
      <c r="R19" s="31"/>
      <c r="S19" s="31">
        <f t="shared" si="1"/>
        <v>0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408"/>
      <c r="B20" s="624"/>
      <c r="C20" s="420"/>
      <c r="D20" s="564"/>
      <c r="E20" s="410"/>
      <c r="F20" s="410"/>
      <c r="G20" s="410"/>
      <c r="H20" s="413"/>
      <c r="I20" s="434"/>
      <c r="J20" s="393"/>
      <c r="K20" s="391"/>
      <c r="L20" s="391"/>
      <c r="M20" s="622"/>
      <c r="N20" s="393"/>
      <c r="O20" s="414"/>
      <c r="P20" s="623"/>
      <c r="R20" s="31"/>
      <c r="S20" s="31">
        <f t="shared" si="1"/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111"/>
      <c r="B21" s="112"/>
      <c r="C21" s="138"/>
      <c r="D21" s="563"/>
      <c r="E21" s="113"/>
      <c r="F21" s="113"/>
      <c r="G21" s="113"/>
      <c r="H21" s="248"/>
      <c r="I21" s="114"/>
      <c r="J21" s="154"/>
      <c r="K21" s="115"/>
      <c r="L21" s="115"/>
      <c r="M21" s="208"/>
      <c r="N21" s="154"/>
      <c r="O21" s="213"/>
      <c r="P21" s="110"/>
      <c r="R21" s="31"/>
      <c r="S21" s="31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11"/>
      <c r="B22" s="112"/>
      <c r="C22" s="138"/>
      <c r="D22" s="563"/>
      <c r="E22" s="113"/>
      <c r="F22" s="113"/>
      <c r="G22" s="113"/>
      <c r="H22" s="248"/>
      <c r="I22" s="114"/>
      <c r="J22" s="154"/>
      <c r="K22" s="115"/>
      <c r="L22" s="115"/>
      <c r="M22" s="208"/>
      <c r="N22" s="154"/>
      <c r="O22" s="213"/>
      <c r="P22" s="110"/>
      <c r="R22" s="31"/>
      <c r="S22" s="31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2.75">
      <c r="A23" s="111"/>
      <c r="B23" s="112"/>
      <c r="C23" s="138"/>
      <c r="D23" s="138"/>
      <c r="E23" s="113"/>
      <c r="F23" s="113"/>
      <c r="G23" s="113"/>
      <c r="H23" s="264"/>
      <c r="I23" s="114"/>
      <c r="J23" s="154"/>
      <c r="K23" s="115"/>
      <c r="L23" s="115"/>
      <c r="M23" s="208"/>
      <c r="N23" s="154"/>
      <c r="O23" s="213"/>
      <c r="P23" s="110"/>
      <c r="R23" s="31">
        <f t="shared" si="0"/>
        <v>0</v>
      </c>
      <c r="S23" s="31">
        <f t="shared" si="1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11"/>
      <c r="B24" s="112"/>
      <c r="C24" s="112"/>
      <c r="D24" s="112"/>
      <c r="E24" s="113"/>
      <c r="F24" s="113"/>
      <c r="G24" s="113"/>
      <c r="H24" s="241"/>
      <c r="I24" s="114"/>
      <c r="J24" s="154"/>
      <c r="K24" s="145"/>
      <c r="L24" s="112"/>
      <c r="M24" s="114"/>
      <c r="N24" s="112"/>
      <c r="O24" s="115"/>
      <c r="P24" s="110"/>
      <c r="R24" s="31">
        <f t="shared" si="0"/>
        <v>0</v>
      </c>
      <c r="S24" s="31">
        <f t="shared" si="1"/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18"/>
      <c r="B25" s="19"/>
      <c r="C25" s="19"/>
      <c r="D25" s="19"/>
      <c r="E25" s="19"/>
      <c r="F25" s="19"/>
      <c r="G25" s="19"/>
      <c r="H25" s="19"/>
      <c r="I25" s="18"/>
      <c r="J25" s="182"/>
      <c r="K25" s="19"/>
      <c r="L25" s="19"/>
      <c r="M25" s="18"/>
      <c r="N25" s="19"/>
      <c r="O25" s="19"/>
      <c r="P25" s="30"/>
      <c r="R25" s="31">
        <f t="shared" si="0"/>
        <v>0</v>
      </c>
      <c r="S25" s="31">
        <f t="shared" si="1"/>
        <v>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8"/>
      <c r="N26" s="19"/>
      <c r="O26" s="19"/>
      <c r="P26" s="30"/>
      <c r="R26" s="31">
        <f>L26*I26</f>
        <v>0</v>
      </c>
      <c r="S26" s="31">
        <f>P26*M26</f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3.75" customHeight="1" thickBot="1">
      <c r="A27" s="22"/>
      <c r="B27" s="23"/>
      <c r="C27" s="23"/>
      <c r="D27" s="23"/>
      <c r="E27" s="23"/>
      <c r="F27" s="23"/>
      <c r="G27" s="23"/>
      <c r="H27" s="23"/>
      <c r="I27" s="22"/>
      <c r="J27" s="23"/>
      <c r="K27" s="77"/>
      <c r="L27" s="77"/>
      <c r="M27" s="22"/>
      <c r="N27" s="23"/>
      <c r="O27" s="23"/>
      <c r="P27" s="24"/>
      <c r="R27" s="87" t="e">
        <f>J27/I27</f>
        <v>#DIV/0!</v>
      </c>
      <c r="S27" s="82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3.5" thickTop="1">
      <c r="A28" s="42"/>
      <c r="B28" s="8"/>
      <c r="C28" s="8"/>
      <c r="D28" s="16" t="s">
        <v>64</v>
      </c>
      <c r="E28" s="16" t="s">
        <v>64</v>
      </c>
      <c r="F28" s="8"/>
      <c r="G28" s="8"/>
      <c r="H28" s="8"/>
      <c r="I28" s="16" t="s">
        <v>12</v>
      </c>
      <c r="J28" s="17" t="s">
        <v>12</v>
      </c>
      <c r="K28" s="8"/>
      <c r="M28" s="16" t="s">
        <v>12</v>
      </c>
      <c r="N28" s="17" t="s">
        <v>12</v>
      </c>
      <c r="O28" s="8"/>
      <c r="P28" s="43"/>
      <c r="R28" s="31">
        <f>SUM(R11:R26)</f>
        <v>444922.65</v>
      </c>
      <c r="S28" s="31">
        <f>SUM(S11:S26)</f>
        <v>0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2.75">
      <c r="A29" s="42"/>
      <c r="B29" s="8"/>
      <c r="C29" s="8"/>
      <c r="D29" s="44" t="s">
        <v>65</v>
      </c>
      <c r="E29" s="44" t="s">
        <v>65</v>
      </c>
      <c r="F29" s="8"/>
      <c r="G29" s="8"/>
      <c r="H29" s="8"/>
      <c r="I29" s="44" t="s">
        <v>11</v>
      </c>
      <c r="J29" s="20" t="s">
        <v>20</v>
      </c>
      <c r="K29" s="8"/>
      <c r="M29" s="44" t="s">
        <v>11</v>
      </c>
      <c r="N29" s="20" t="s">
        <v>20</v>
      </c>
      <c r="O29" s="8"/>
      <c r="P29" s="43"/>
      <c r="R29" s="31"/>
      <c r="S29" s="31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5.75">
      <c r="A30" s="45"/>
      <c r="B30" s="19"/>
      <c r="C30" s="19"/>
      <c r="D30" s="277">
        <f>COUNTA(D11:D26)</f>
        <v>1</v>
      </c>
      <c r="E30" s="277">
        <f>COUNTA(E11:E26)</f>
        <v>2</v>
      </c>
      <c r="F30" s="19"/>
      <c r="G30" s="19"/>
      <c r="H30" s="19"/>
      <c r="I30" s="277">
        <f>SUM(I11:I26)</f>
        <v>11682</v>
      </c>
      <c r="J30" s="352">
        <f>SUM(J11:J26)</f>
        <v>935601.05</v>
      </c>
      <c r="K30" s="280"/>
      <c r="L30" s="281"/>
      <c r="M30" s="277">
        <f>SUM(M11:M26)</f>
        <v>0</v>
      </c>
      <c r="N30" s="282">
        <f>SUM(N11:N26)</f>
        <v>0</v>
      </c>
      <c r="O30" s="47"/>
      <c r="P30" s="49"/>
      <c r="R30" s="31"/>
      <c r="S30" s="31"/>
      <c r="T30" s="96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</row>
    <row r="31" spans="1:32" ht="6" customHeight="1" thickBot="1">
      <c r="A31" s="85" t="s">
        <v>36</v>
      </c>
      <c r="B31" s="51"/>
      <c r="C31" s="51"/>
      <c r="D31" s="51"/>
      <c r="E31" s="52"/>
      <c r="F31" s="52"/>
      <c r="G31" s="52"/>
      <c r="H31" s="52"/>
      <c r="I31" s="50"/>
      <c r="J31" s="51"/>
      <c r="K31" s="51"/>
      <c r="L31" s="51"/>
      <c r="M31" s="50"/>
      <c r="N31" s="51"/>
      <c r="O31" s="51"/>
      <c r="P31" s="53"/>
      <c r="R31" s="31"/>
      <c r="S31" s="31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6.5" thickBot="1">
      <c r="A32" s="54" t="s">
        <v>25</v>
      </c>
      <c r="B32" s="55"/>
      <c r="C32" s="55"/>
      <c r="D32" s="55"/>
      <c r="E32" s="56"/>
      <c r="F32" s="56"/>
      <c r="G32" s="56"/>
      <c r="H32" s="56"/>
      <c r="I32" s="101" t="s">
        <v>26</v>
      </c>
      <c r="J32" s="102"/>
      <c r="K32" s="103" t="s">
        <v>27</v>
      </c>
      <c r="L32" s="104"/>
      <c r="M32" s="105"/>
      <c r="N32" s="57" t="s">
        <v>28</v>
      </c>
      <c r="O32" s="55"/>
      <c r="P32" s="58"/>
      <c r="T32" s="96"/>
      <c r="U32" s="180"/>
      <c r="V32" s="96"/>
      <c r="W32" s="180"/>
      <c r="X32" s="96"/>
      <c r="Y32" s="180"/>
      <c r="Z32" s="96"/>
      <c r="AA32" s="180"/>
      <c r="AB32" s="96"/>
      <c r="AC32" s="180"/>
      <c r="AD32" s="96"/>
      <c r="AE32" s="180"/>
      <c r="AF32" s="96"/>
    </row>
    <row r="33" spans="1:32" ht="16.5" thickTop="1">
      <c r="A33" s="59" t="s">
        <v>29</v>
      </c>
      <c r="B33" s="60"/>
      <c r="C33" s="60"/>
      <c r="D33" s="60"/>
      <c r="E33" s="61"/>
      <c r="F33" s="61"/>
      <c r="G33" s="61"/>
      <c r="H33" s="61"/>
      <c r="I33" s="62"/>
      <c r="J33" s="63">
        <f>COUNTA(I11:I26)</f>
        <v>3</v>
      </c>
      <c r="K33" s="65"/>
      <c r="L33" s="64">
        <f>J30/I30</f>
        <v>80.08911573360726</v>
      </c>
      <c r="M33" s="64"/>
      <c r="N33" s="65"/>
      <c r="O33" s="64">
        <f>R28/I30</f>
        <v>38.08617103235748</v>
      </c>
      <c r="P33" s="66"/>
      <c r="R33" s="31"/>
      <c r="S33" s="31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19" ht="15.75">
      <c r="A34" s="59" t="s">
        <v>30</v>
      </c>
      <c r="B34" s="60"/>
      <c r="C34" s="60"/>
      <c r="D34" s="60"/>
      <c r="E34" s="61"/>
      <c r="F34" s="61"/>
      <c r="G34" s="61"/>
      <c r="H34" s="61"/>
      <c r="I34" s="62"/>
      <c r="J34" s="63">
        <f>COUNTA(M11:M26)</f>
        <v>0</v>
      </c>
      <c r="K34" s="65"/>
      <c r="L34" s="289" t="e">
        <f>N30/M30</f>
        <v>#DIV/0!</v>
      </c>
      <c r="M34" s="64"/>
      <c r="N34" s="65"/>
      <c r="O34" s="64" t="e">
        <f>S28/M30</f>
        <v>#DIV/0!</v>
      </c>
      <c r="P34" s="68"/>
      <c r="R34" s="31"/>
      <c r="S34" s="31"/>
    </row>
    <row r="35" spans="1:19" ht="16.5" thickBot="1">
      <c r="A35" s="69" t="s">
        <v>31</v>
      </c>
      <c r="B35" s="70"/>
      <c r="C35" s="70"/>
      <c r="D35" s="70"/>
      <c r="E35" s="5"/>
      <c r="F35" s="5"/>
      <c r="G35" s="5"/>
      <c r="H35" s="5"/>
      <c r="I35" s="71"/>
      <c r="J35" s="72">
        <f>SUM(J33:J34)</f>
        <v>3</v>
      </c>
      <c r="K35" s="75"/>
      <c r="L35" s="350">
        <f>(J30+N30)/(I30+M30)</f>
        <v>80.08911573360726</v>
      </c>
      <c r="M35" s="74"/>
      <c r="N35" s="75"/>
      <c r="O35" s="73">
        <f>(R28+S28)/(I30+M30)</f>
        <v>38.08617103235748</v>
      </c>
      <c r="P35" s="76"/>
      <c r="R35" s="31"/>
      <c r="S35" s="31"/>
    </row>
    <row r="37" ht="12.75">
      <c r="Q37" s="96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0" max="10" width="10.00390625" style="0" customWidth="1"/>
    <col min="14" max="14" width="10.00390625" style="0" bestFit="1" customWidth="1"/>
    <col min="18" max="18" width="16.7109375" style="0" customWidth="1"/>
    <col min="19" max="19" width="10.7109375" style="0" customWidth="1"/>
  </cols>
  <sheetData>
    <row r="1" spans="2:10" ht="30.75">
      <c r="B1" s="1" t="s">
        <v>67</v>
      </c>
      <c r="C1" s="1"/>
      <c r="D1" s="1"/>
      <c r="J1" s="2"/>
    </row>
    <row r="2" spans="2:4" ht="15.75">
      <c r="B2" s="3"/>
      <c r="C2" s="3"/>
      <c r="D2" s="3"/>
    </row>
    <row r="3" spans="1:9" ht="19.5">
      <c r="A3" s="4" t="s">
        <v>60</v>
      </c>
      <c r="B3" s="3"/>
      <c r="C3" s="3"/>
      <c r="D3" s="3"/>
      <c r="I3" s="3"/>
    </row>
    <row r="4" spans="1:9" ht="16.5" thickBot="1">
      <c r="A4" s="3"/>
      <c r="B4" s="3"/>
      <c r="C4" s="3"/>
      <c r="D4" s="540"/>
      <c r="E4" s="5"/>
      <c r="F4" s="5"/>
      <c r="G4" s="5"/>
      <c r="H4" s="5"/>
      <c r="I4" s="3"/>
    </row>
    <row r="5" spans="1:16" ht="15.75">
      <c r="A5" s="6"/>
      <c r="B5" s="7"/>
      <c r="C5" s="7"/>
      <c r="D5" s="8"/>
      <c r="E5" s="8"/>
      <c r="F5" s="8"/>
      <c r="G5" s="8"/>
      <c r="H5" s="8"/>
      <c r="I5" s="9"/>
      <c r="J5" s="10" t="s">
        <v>2</v>
      </c>
      <c r="K5" s="11"/>
      <c r="L5" s="12"/>
      <c r="M5" s="9"/>
      <c r="N5" s="10" t="s">
        <v>3</v>
      </c>
      <c r="O5" s="11"/>
      <c r="P5" s="13"/>
    </row>
    <row r="6" spans="1:16" ht="72">
      <c r="A6" s="14" t="s">
        <v>4</v>
      </c>
      <c r="B6" s="15" t="s">
        <v>5</v>
      </c>
      <c r="C6" s="260" t="s">
        <v>6</v>
      </c>
      <c r="D6" s="546" t="s">
        <v>62</v>
      </c>
      <c r="E6" s="550" t="s">
        <v>62</v>
      </c>
      <c r="F6" s="15" t="s">
        <v>8</v>
      </c>
      <c r="G6" s="15" t="s">
        <v>9</v>
      </c>
      <c r="H6" s="15" t="s">
        <v>10</v>
      </c>
      <c r="I6" s="88" t="s">
        <v>11</v>
      </c>
      <c r="J6" s="89" t="s">
        <v>12</v>
      </c>
      <c r="K6" s="89" t="s">
        <v>12</v>
      </c>
      <c r="L6" s="89" t="s">
        <v>13</v>
      </c>
      <c r="M6" s="88" t="s">
        <v>11</v>
      </c>
      <c r="N6" s="89" t="s">
        <v>12</v>
      </c>
      <c r="O6" s="89" t="s">
        <v>12</v>
      </c>
      <c r="P6" s="94" t="s">
        <v>13</v>
      </c>
    </row>
    <row r="7" spans="1:16" ht="15.75">
      <c r="A7" s="14" t="s">
        <v>14</v>
      </c>
      <c r="B7" s="15" t="s">
        <v>15</v>
      </c>
      <c r="C7" s="15"/>
      <c r="D7" s="15"/>
      <c r="E7" s="15"/>
      <c r="F7" s="15" t="s">
        <v>16</v>
      </c>
      <c r="G7" s="15" t="s">
        <v>17</v>
      </c>
      <c r="H7" s="15" t="s">
        <v>18</v>
      </c>
      <c r="I7" s="88" t="s">
        <v>19</v>
      </c>
      <c r="J7" s="89" t="s">
        <v>20</v>
      </c>
      <c r="K7" s="89" t="s">
        <v>19</v>
      </c>
      <c r="L7" s="89" t="s">
        <v>19</v>
      </c>
      <c r="M7" s="88" t="s">
        <v>19</v>
      </c>
      <c r="N7" s="89" t="s">
        <v>20</v>
      </c>
      <c r="O7" s="89" t="s">
        <v>19</v>
      </c>
      <c r="P7" s="94" t="s">
        <v>19</v>
      </c>
    </row>
    <row r="8" spans="1:19" ht="15.75">
      <c r="A8" s="18"/>
      <c r="B8" s="19"/>
      <c r="C8" s="19"/>
      <c r="D8" s="548" t="s">
        <v>61</v>
      </c>
      <c r="E8" s="551" t="s">
        <v>63</v>
      </c>
      <c r="F8" s="19"/>
      <c r="G8" s="19"/>
      <c r="H8" s="19"/>
      <c r="I8" s="92"/>
      <c r="J8" s="90" t="s">
        <v>21</v>
      </c>
      <c r="K8" s="90" t="s">
        <v>20</v>
      </c>
      <c r="L8" s="90" t="s">
        <v>20</v>
      </c>
      <c r="M8" s="92"/>
      <c r="N8" s="90" t="s">
        <v>21</v>
      </c>
      <c r="O8" s="584" t="s">
        <v>20</v>
      </c>
      <c r="P8" s="95" t="s">
        <v>20</v>
      </c>
      <c r="R8" s="21" t="s">
        <v>22</v>
      </c>
      <c r="S8" s="21" t="s">
        <v>23</v>
      </c>
    </row>
    <row r="9" spans="1:16" ht="3.75" customHeight="1">
      <c r="A9" s="22"/>
      <c r="B9" s="23"/>
      <c r="C9" s="23"/>
      <c r="D9" s="23"/>
      <c r="E9" s="23"/>
      <c r="F9" s="23"/>
      <c r="G9" s="23"/>
      <c r="H9" s="23"/>
      <c r="I9" s="22"/>
      <c r="J9" s="23"/>
      <c r="K9" s="23"/>
      <c r="L9" s="23"/>
      <c r="M9" s="22"/>
      <c r="N9" s="23"/>
      <c r="O9" s="585"/>
      <c r="P9" s="24"/>
    </row>
    <row r="10" spans="1:19" ht="12.75">
      <c r="A10" s="629"/>
      <c r="B10" s="627"/>
      <c r="C10" s="625"/>
      <c r="D10" s="625"/>
      <c r="E10" s="427"/>
      <c r="F10" s="427"/>
      <c r="G10" s="427"/>
      <c r="H10" s="583"/>
      <c r="I10" s="435"/>
      <c r="J10" s="429"/>
      <c r="K10" s="430"/>
      <c r="L10" s="430"/>
      <c r="M10" s="431"/>
      <c r="N10" s="432"/>
      <c r="O10" s="626"/>
      <c r="P10" s="582"/>
      <c r="R10" s="31">
        <f>L10*I10</f>
        <v>0</v>
      </c>
      <c r="S10" s="31">
        <f>P10*M10</f>
        <v>0</v>
      </c>
    </row>
    <row r="11" spans="1:19" ht="12.75">
      <c r="A11" s="149"/>
      <c r="B11" s="628"/>
      <c r="C11" s="381"/>
      <c r="D11" s="381"/>
      <c r="E11" s="121"/>
      <c r="F11" s="121"/>
      <c r="G11" s="121"/>
      <c r="H11" s="565"/>
      <c r="I11" s="211"/>
      <c r="J11" s="153"/>
      <c r="K11" s="115"/>
      <c r="L11" s="115"/>
      <c r="M11" s="114"/>
      <c r="N11" s="112"/>
      <c r="O11" s="112"/>
      <c r="P11" s="124"/>
      <c r="R11" s="31">
        <f aca="true" t="shared" si="0" ref="R11:R26">L11*I11</f>
        <v>0</v>
      </c>
      <c r="S11" s="31">
        <f aca="true" t="shared" si="1" ref="S11:S26">P11*M11</f>
        <v>0</v>
      </c>
    </row>
    <row r="12" spans="1:19" ht="12.75">
      <c r="A12" s="149"/>
      <c r="B12" s="120"/>
      <c r="C12" s="120"/>
      <c r="D12" s="120"/>
      <c r="E12" s="121"/>
      <c r="F12" s="121"/>
      <c r="G12" s="121"/>
      <c r="H12" s="121"/>
      <c r="I12" s="211"/>
      <c r="J12" s="153"/>
      <c r="K12" s="115"/>
      <c r="L12" s="115"/>
      <c r="M12" s="114"/>
      <c r="N12" s="537"/>
      <c r="O12" s="115"/>
      <c r="P12" s="124"/>
      <c r="R12" s="31">
        <f t="shared" si="0"/>
        <v>0</v>
      </c>
      <c r="S12" s="31">
        <f t="shared" si="1"/>
        <v>0</v>
      </c>
    </row>
    <row r="13" spans="1:19" ht="12.75">
      <c r="A13" s="111"/>
      <c r="B13" s="112"/>
      <c r="C13" s="112"/>
      <c r="D13" s="112"/>
      <c r="E13" s="113"/>
      <c r="F13" s="113"/>
      <c r="G13" s="113"/>
      <c r="H13" s="113"/>
      <c r="I13" s="155"/>
      <c r="J13" s="154"/>
      <c r="K13" s="145"/>
      <c r="L13" s="112"/>
      <c r="M13" s="114"/>
      <c r="N13" s="112"/>
      <c r="O13" s="112"/>
      <c r="P13" s="124"/>
      <c r="R13" s="31">
        <f t="shared" si="0"/>
        <v>0</v>
      </c>
      <c r="S13" s="31">
        <f t="shared" si="1"/>
        <v>0</v>
      </c>
    </row>
    <row r="14" spans="1:19" ht="12.75">
      <c r="A14" s="111"/>
      <c r="B14" s="112"/>
      <c r="C14" s="112"/>
      <c r="D14" s="112"/>
      <c r="E14" s="113"/>
      <c r="F14" s="112"/>
      <c r="G14" s="113"/>
      <c r="H14" s="113"/>
      <c r="I14" s="155"/>
      <c r="J14" s="153"/>
      <c r="K14" s="112"/>
      <c r="L14" s="145"/>
      <c r="M14" s="114"/>
      <c r="N14" s="112"/>
      <c r="O14" s="112"/>
      <c r="P14" s="124"/>
      <c r="R14" s="31">
        <f t="shared" si="0"/>
        <v>0</v>
      </c>
      <c r="S14" s="31">
        <f t="shared" si="1"/>
        <v>0</v>
      </c>
    </row>
    <row r="15" spans="1:19" ht="12.75">
      <c r="A15" s="111"/>
      <c r="B15" s="112"/>
      <c r="C15" s="112"/>
      <c r="D15" s="112"/>
      <c r="E15" s="113"/>
      <c r="F15" s="113"/>
      <c r="G15" s="113"/>
      <c r="H15" s="113"/>
      <c r="I15" s="155"/>
      <c r="J15" s="154"/>
      <c r="K15" s="112"/>
      <c r="L15" s="115"/>
      <c r="M15" s="114"/>
      <c r="N15" s="112"/>
      <c r="O15" s="112"/>
      <c r="P15" s="124"/>
      <c r="R15" s="31">
        <f t="shared" si="0"/>
        <v>0</v>
      </c>
      <c r="S15" s="31">
        <f t="shared" si="1"/>
        <v>0</v>
      </c>
    </row>
    <row r="16" spans="1:19" ht="12.75">
      <c r="A16" s="18"/>
      <c r="B16" s="19"/>
      <c r="C16" s="19"/>
      <c r="D16" s="19"/>
      <c r="E16" s="19"/>
      <c r="F16" s="19"/>
      <c r="G16" s="19"/>
      <c r="H16" s="19"/>
      <c r="I16" s="218"/>
      <c r="J16" s="182"/>
      <c r="K16" s="19"/>
      <c r="L16" s="19"/>
      <c r="M16" s="18"/>
      <c r="N16" s="19"/>
      <c r="O16" s="19"/>
      <c r="P16" s="30"/>
      <c r="R16" s="31">
        <f t="shared" si="0"/>
        <v>0</v>
      </c>
      <c r="S16" s="31">
        <f t="shared" si="1"/>
        <v>0</v>
      </c>
    </row>
    <row r="17" spans="1:19" ht="12.75">
      <c r="A17" s="18"/>
      <c r="B17" s="19"/>
      <c r="C17" s="19"/>
      <c r="D17" s="19"/>
      <c r="E17" s="19"/>
      <c r="F17" s="19"/>
      <c r="G17" s="19"/>
      <c r="H17" s="19"/>
      <c r="I17" s="218"/>
      <c r="J17" s="182"/>
      <c r="K17" s="19"/>
      <c r="L17" s="19"/>
      <c r="M17" s="18"/>
      <c r="N17" s="19"/>
      <c r="O17" s="19"/>
      <c r="P17" s="30"/>
      <c r="R17" s="31">
        <f t="shared" si="0"/>
        <v>0</v>
      </c>
      <c r="S17" s="31">
        <f t="shared" si="1"/>
        <v>0</v>
      </c>
    </row>
    <row r="18" spans="1:19" ht="12.75">
      <c r="A18" s="18"/>
      <c r="B18" s="19"/>
      <c r="C18" s="19"/>
      <c r="D18" s="19"/>
      <c r="E18" s="19"/>
      <c r="F18" s="19"/>
      <c r="G18" s="19"/>
      <c r="H18" s="19"/>
      <c r="I18" s="218"/>
      <c r="J18" s="182"/>
      <c r="K18" s="19"/>
      <c r="L18" s="19"/>
      <c r="M18" s="18"/>
      <c r="N18" s="19"/>
      <c r="O18" s="19"/>
      <c r="P18" s="30"/>
      <c r="R18" s="31">
        <f t="shared" si="0"/>
        <v>0</v>
      </c>
      <c r="S18" s="31">
        <f t="shared" si="1"/>
        <v>0</v>
      </c>
    </row>
    <row r="19" spans="1:19" ht="12.75">
      <c r="A19" s="18"/>
      <c r="B19" s="19"/>
      <c r="C19" s="19"/>
      <c r="D19" s="19"/>
      <c r="E19" s="19"/>
      <c r="F19" s="19"/>
      <c r="G19" s="19"/>
      <c r="H19" s="19"/>
      <c r="I19" s="218"/>
      <c r="J19" s="182"/>
      <c r="K19" s="19"/>
      <c r="L19" s="19"/>
      <c r="M19" s="18"/>
      <c r="N19" s="19"/>
      <c r="O19" s="19"/>
      <c r="P19" s="30"/>
      <c r="R19" s="31">
        <f t="shared" si="0"/>
        <v>0</v>
      </c>
      <c r="S19" s="31">
        <f t="shared" si="1"/>
        <v>0</v>
      </c>
    </row>
    <row r="20" spans="1:19" ht="12.75">
      <c r="A20" s="18"/>
      <c r="B20" s="19"/>
      <c r="C20" s="19"/>
      <c r="D20" s="19"/>
      <c r="E20" s="19"/>
      <c r="F20" s="19"/>
      <c r="G20" s="19"/>
      <c r="H20" s="19"/>
      <c r="I20" s="218"/>
      <c r="J20" s="182"/>
      <c r="K20" s="19"/>
      <c r="L20" s="19"/>
      <c r="M20" s="18"/>
      <c r="N20" s="19"/>
      <c r="O20" s="29"/>
      <c r="P20" s="30"/>
      <c r="R20" s="31">
        <f t="shared" si="0"/>
        <v>0</v>
      </c>
      <c r="S20" s="31">
        <f t="shared" si="1"/>
        <v>0</v>
      </c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8"/>
      <c r="J21" s="182"/>
      <c r="K21" s="29"/>
      <c r="L21" s="19"/>
      <c r="M21" s="18"/>
      <c r="N21" s="19"/>
      <c r="O21" s="19"/>
      <c r="P21" s="30"/>
      <c r="R21" s="31">
        <f t="shared" si="0"/>
        <v>0</v>
      </c>
      <c r="S21" s="31">
        <f t="shared" si="1"/>
        <v>0</v>
      </c>
    </row>
    <row r="22" spans="1:19" ht="12.75">
      <c r="A22" s="18"/>
      <c r="B22" s="19"/>
      <c r="C22" s="19"/>
      <c r="D22" s="19"/>
      <c r="E22" s="19"/>
      <c r="F22" s="19"/>
      <c r="G22" s="19"/>
      <c r="H22" s="19"/>
      <c r="I22" s="18"/>
      <c r="J22" s="182"/>
      <c r="K22" s="19"/>
      <c r="L22" s="19"/>
      <c r="M22" s="18"/>
      <c r="N22" s="19"/>
      <c r="O22" s="19"/>
      <c r="P22" s="30"/>
      <c r="R22" s="31">
        <f t="shared" si="0"/>
        <v>0</v>
      </c>
      <c r="S22" s="31">
        <f t="shared" si="1"/>
        <v>0</v>
      </c>
    </row>
    <row r="23" spans="1:19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8"/>
      <c r="N23" s="19"/>
      <c r="O23" s="19"/>
      <c r="P23" s="33"/>
      <c r="R23" s="31">
        <f t="shared" si="0"/>
        <v>0</v>
      </c>
      <c r="S23" s="31">
        <f t="shared" si="1"/>
        <v>0</v>
      </c>
    </row>
    <row r="24" spans="1:19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8"/>
      <c r="N24" s="19"/>
      <c r="O24" s="29"/>
      <c r="P24" s="33"/>
      <c r="R24" s="31">
        <f t="shared" si="0"/>
        <v>0</v>
      </c>
      <c r="S24" s="31">
        <f t="shared" si="1"/>
        <v>0</v>
      </c>
    </row>
    <row r="25" spans="1:19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8"/>
      <c r="N25" s="19"/>
      <c r="O25" s="29"/>
      <c r="P25" s="33"/>
      <c r="R25" s="31">
        <f t="shared" si="0"/>
        <v>0</v>
      </c>
      <c r="S25" s="31">
        <f t="shared" si="1"/>
        <v>0</v>
      </c>
    </row>
    <row r="26" spans="1:19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8"/>
      <c r="N26" s="19"/>
      <c r="O26" s="29"/>
      <c r="P26" s="33"/>
      <c r="R26" s="31">
        <f t="shared" si="0"/>
        <v>0</v>
      </c>
      <c r="S26" s="31">
        <f t="shared" si="1"/>
        <v>0</v>
      </c>
    </row>
    <row r="27" spans="1:19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8"/>
      <c r="N27" s="19"/>
      <c r="O27" s="29"/>
      <c r="P27" s="33"/>
      <c r="R27" s="31">
        <f>L27*I27</f>
        <v>0</v>
      </c>
      <c r="S27" s="31">
        <f>P27*M27</f>
        <v>0</v>
      </c>
    </row>
    <row r="28" spans="1:19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8"/>
      <c r="N28" s="19"/>
      <c r="O28" s="29"/>
      <c r="P28" s="33"/>
      <c r="R28" s="31">
        <f>L28*I28</f>
        <v>0</v>
      </c>
      <c r="S28" s="31">
        <f>P28*M28</f>
        <v>0</v>
      </c>
    </row>
    <row r="29" spans="1:19" ht="13.5" thickBot="1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8"/>
      <c r="N29" s="19"/>
      <c r="O29" s="19"/>
      <c r="P29" s="30"/>
      <c r="R29" s="87">
        <f>L29*I29</f>
        <v>0</v>
      </c>
      <c r="S29" s="87">
        <f>P29*M29</f>
        <v>0</v>
      </c>
    </row>
    <row r="30" spans="1:19" ht="3.75" customHeight="1" thickTop="1">
      <c r="A30" s="22"/>
      <c r="B30" s="23"/>
      <c r="C30" s="23"/>
      <c r="D30" s="23"/>
      <c r="E30" s="23"/>
      <c r="F30" s="23"/>
      <c r="G30" s="23"/>
      <c r="H30" s="23"/>
      <c r="I30" s="22"/>
      <c r="J30" s="23"/>
      <c r="K30" s="77"/>
      <c r="L30" s="77"/>
      <c r="M30" s="22"/>
      <c r="N30" s="23"/>
      <c r="O30" s="23"/>
      <c r="P30" s="24"/>
      <c r="R30" s="31"/>
      <c r="S30" s="31"/>
    </row>
    <row r="31" spans="1:19" ht="12.75">
      <c r="A31" s="42"/>
      <c r="B31" s="8"/>
      <c r="C31" s="8"/>
      <c r="D31" s="16" t="s">
        <v>64</v>
      </c>
      <c r="E31" s="16" t="s">
        <v>64</v>
      </c>
      <c r="F31" s="8"/>
      <c r="G31" s="8"/>
      <c r="H31" s="8"/>
      <c r="I31" s="16" t="s">
        <v>12</v>
      </c>
      <c r="J31" s="17" t="s">
        <v>12</v>
      </c>
      <c r="K31" s="8"/>
      <c r="M31" s="16" t="s">
        <v>12</v>
      </c>
      <c r="N31" s="17" t="s">
        <v>12</v>
      </c>
      <c r="O31" s="8"/>
      <c r="P31" s="43"/>
      <c r="R31" s="31">
        <f>SUM(R10:R29)</f>
        <v>0</v>
      </c>
      <c r="S31" s="31">
        <f>SUM(S10:S29)</f>
        <v>0</v>
      </c>
    </row>
    <row r="32" spans="1:19" ht="12.75">
      <c r="A32" s="42"/>
      <c r="B32" s="8"/>
      <c r="C32" s="8"/>
      <c r="D32" s="44" t="s">
        <v>65</v>
      </c>
      <c r="E32" s="44" t="s">
        <v>65</v>
      </c>
      <c r="F32" s="8"/>
      <c r="G32" s="8"/>
      <c r="H32" s="8"/>
      <c r="I32" s="44" t="s">
        <v>11</v>
      </c>
      <c r="J32" s="20" t="s">
        <v>20</v>
      </c>
      <c r="K32" s="8"/>
      <c r="M32" s="44" t="s">
        <v>11</v>
      </c>
      <c r="N32" s="20" t="s">
        <v>20</v>
      </c>
      <c r="O32" s="8"/>
      <c r="P32" s="43"/>
      <c r="R32" s="31"/>
      <c r="S32" s="31"/>
    </row>
    <row r="33" spans="1:19" ht="15.75">
      <c r="A33" s="45"/>
      <c r="B33" s="19"/>
      <c r="C33" s="19"/>
      <c r="D33" s="277">
        <f>SUM(D10:D29)</f>
        <v>0</v>
      </c>
      <c r="E33" s="277">
        <f>SUM(E10:E29)</f>
        <v>0</v>
      </c>
      <c r="F33" s="19"/>
      <c r="G33" s="19"/>
      <c r="H33" s="19"/>
      <c r="I33" s="277">
        <f>SUM(I10:I29)</f>
        <v>0</v>
      </c>
      <c r="J33" s="288">
        <f>SUM(J10:J29)</f>
        <v>0</v>
      </c>
      <c r="K33" s="280"/>
      <c r="L33" s="281"/>
      <c r="M33" s="277">
        <f>SUM(M10:M29)</f>
        <v>0</v>
      </c>
      <c r="N33" s="288">
        <f>SUM(N10:N29)</f>
        <v>0</v>
      </c>
      <c r="O33" s="47"/>
      <c r="P33" s="49"/>
      <c r="R33" s="31"/>
      <c r="S33" s="31"/>
    </row>
    <row r="34" spans="1:19" ht="6" customHeight="1" thickBot="1">
      <c r="A34" s="50"/>
      <c r="B34" s="51"/>
      <c r="C34" s="51"/>
      <c r="D34" s="51"/>
      <c r="E34" s="52"/>
      <c r="F34" s="52"/>
      <c r="G34" s="52"/>
      <c r="H34" s="52"/>
      <c r="I34" s="50"/>
      <c r="J34" s="51"/>
      <c r="K34" s="51"/>
      <c r="L34" s="51"/>
      <c r="M34" s="50"/>
      <c r="N34" s="51"/>
      <c r="O34" s="51"/>
      <c r="P34" s="53"/>
      <c r="R34" s="31"/>
      <c r="S34" s="31"/>
    </row>
    <row r="35" spans="1:16" ht="16.5" thickBot="1">
      <c r="A35" s="54" t="s">
        <v>25</v>
      </c>
      <c r="B35" s="55"/>
      <c r="C35" s="55"/>
      <c r="D35" s="55"/>
      <c r="E35" s="56"/>
      <c r="F35" s="56"/>
      <c r="G35" s="56"/>
      <c r="H35" s="56"/>
      <c r="I35" s="101" t="s">
        <v>26</v>
      </c>
      <c r="J35" s="102"/>
      <c r="K35" s="103" t="s">
        <v>27</v>
      </c>
      <c r="L35" s="104"/>
      <c r="M35" s="105"/>
      <c r="N35" s="57" t="s">
        <v>28</v>
      </c>
      <c r="O35" s="55"/>
      <c r="P35" s="58"/>
    </row>
    <row r="36" spans="1:19" ht="16.5" thickTop="1">
      <c r="A36" s="59" t="s">
        <v>29</v>
      </c>
      <c r="B36" s="60"/>
      <c r="C36" s="60"/>
      <c r="D36" s="60"/>
      <c r="E36" s="61"/>
      <c r="F36" s="61"/>
      <c r="G36" s="61"/>
      <c r="H36" s="61"/>
      <c r="I36" s="62"/>
      <c r="J36" s="63">
        <f>COUNTA(I10:I29)</f>
        <v>0</v>
      </c>
      <c r="K36" s="19"/>
      <c r="L36" s="135" t="e">
        <f>J33/I33</f>
        <v>#DIV/0!</v>
      </c>
      <c r="M36" s="64"/>
      <c r="N36" s="65"/>
      <c r="O36" s="64" t="e">
        <f>R31/I33</f>
        <v>#DIV/0!</v>
      </c>
      <c r="P36" s="68"/>
      <c r="R36" s="31"/>
      <c r="S36" s="31"/>
    </row>
    <row r="37" spans="1:19" ht="15.75">
      <c r="A37" s="59" t="s">
        <v>30</v>
      </c>
      <c r="B37" s="60"/>
      <c r="C37" s="60"/>
      <c r="D37" s="60"/>
      <c r="E37" s="61"/>
      <c r="F37" s="61"/>
      <c r="G37" s="61"/>
      <c r="H37" s="61"/>
      <c r="I37" s="62"/>
      <c r="J37" s="63">
        <f>COUNTA(M10:M29)</f>
        <v>0</v>
      </c>
      <c r="K37" s="19"/>
      <c r="L37" s="64" t="e">
        <f>N33/M33</f>
        <v>#DIV/0!</v>
      </c>
      <c r="M37" s="67"/>
      <c r="N37" s="65"/>
      <c r="O37" s="64" t="e">
        <f>S31/M33</f>
        <v>#DIV/0!</v>
      </c>
      <c r="P37" s="68"/>
      <c r="R37" s="31"/>
      <c r="S37" s="31"/>
    </row>
    <row r="38" spans="1:19" ht="16.5" thickBot="1">
      <c r="A38" s="69" t="s">
        <v>31</v>
      </c>
      <c r="B38" s="70"/>
      <c r="C38" s="70"/>
      <c r="D38" s="70"/>
      <c r="E38" s="5"/>
      <c r="F38" s="5"/>
      <c r="G38" s="5"/>
      <c r="H38" s="5"/>
      <c r="I38" s="71"/>
      <c r="J38" s="72">
        <f>SUM(J36:J37)</f>
        <v>0</v>
      </c>
      <c r="K38" s="32"/>
      <c r="L38" s="136" t="e">
        <f>(J33+N33)/(I33+M33)</f>
        <v>#DIV/0!</v>
      </c>
      <c r="M38" s="74"/>
      <c r="N38" s="75"/>
      <c r="O38" s="73" t="e">
        <f>(R31+S31)/(I33+M33)</f>
        <v>#DIV/0!</v>
      </c>
      <c r="P38" s="84"/>
      <c r="R38" s="31"/>
      <c r="S38" s="31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9" topLeftCell="BM10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10.7109375" style="0" customWidth="1"/>
    <col min="6" max="6" width="8.7109375" style="0" customWidth="1"/>
    <col min="7" max="7" width="20.7109375" style="0" customWidth="1"/>
    <col min="9" max="9" width="10.28125" style="0" customWidth="1"/>
    <col min="13" max="13" width="11.57421875" style="0" customWidth="1"/>
    <col min="16" max="16" width="8.28125" style="0" customWidth="1"/>
    <col min="18" max="18" width="12.140625" style="0" customWidth="1"/>
  </cols>
  <sheetData>
    <row r="1" spans="2:9" ht="30.75">
      <c r="B1" s="1" t="s">
        <v>67</v>
      </c>
      <c r="C1" s="1"/>
      <c r="D1" s="1"/>
      <c r="E1" s="1"/>
      <c r="F1" s="1"/>
      <c r="G1" s="1"/>
      <c r="I1" s="2"/>
    </row>
    <row r="2" spans="2:7" ht="15.75">
      <c r="B2" s="3"/>
      <c r="C2" s="3"/>
      <c r="D2" s="3"/>
      <c r="E2" s="3"/>
      <c r="F2" s="3"/>
      <c r="G2" s="3"/>
    </row>
    <row r="3" spans="1:8" ht="19.5">
      <c r="A3" s="4" t="s">
        <v>41</v>
      </c>
      <c r="B3" s="3"/>
      <c r="C3" s="3"/>
      <c r="D3" s="3"/>
      <c r="E3" s="3"/>
      <c r="F3" s="3"/>
      <c r="G3" s="3"/>
      <c r="H3" s="3"/>
    </row>
    <row r="4" spans="1:8" ht="16.5" thickBot="1">
      <c r="A4" s="3"/>
      <c r="B4" s="3"/>
      <c r="C4" s="3"/>
      <c r="D4" s="3"/>
      <c r="E4" s="3"/>
      <c r="F4" s="3"/>
      <c r="G4" s="3"/>
      <c r="H4" s="3"/>
    </row>
    <row r="5" spans="1:15" ht="15.75">
      <c r="A5" s="6"/>
      <c r="B5" s="7"/>
      <c r="C5" s="131"/>
      <c r="D5" s="131"/>
      <c r="E5" s="131"/>
      <c r="F5" s="131"/>
      <c r="G5" s="131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43.5">
      <c r="A6" s="14" t="s">
        <v>4</v>
      </c>
      <c r="B6" s="15" t="s">
        <v>5</v>
      </c>
      <c r="C6" s="260" t="s">
        <v>6</v>
      </c>
      <c r="D6" s="15" t="s">
        <v>7</v>
      </c>
      <c r="E6" s="15" t="s">
        <v>8</v>
      </c>
      <c r="F6" s="15" t="s">
        <v>9</v>
      </c>
      <c r="G6" s="132" t="s">
        <v>10</v>
      </c>
      <c r="H6" s="88" t="s">
        <v>11</v>
      </c>
      <c r="I6" s="89" t="s">
        <v>12</v>
      </c>
      <c r="J6" s="89" t="s">
        <v>12</v>
      </c>
      <c r="K6" s="89" t="s">
        <v>13</v>
      </c>
      <c r="L6" s="88" t="s">
        <v>11</v>
      </c>
      <c r="M6" s="89" t="s">
        <v>12</v>
      </c>
      <c r="N6" s="89" t="s">
        <v>12</v>
      </c>
      <c r="O6" s="94" t="s">
        <v>13</v>
      </c>
    </row>
    <row r="7" spans="1:15" ht="15.75">
      <c r="A7" s="14" t="s">
        <v>14</v>
      </c>
      <c r="B7" s="15" t="s">
        <v>15</v>
      </c>
      <c r="C7" s="15"/>
      <c r="D7" s="15" t="s">
        <v>16</v>
      </c>
      <c r="E7" s="15" t="s">
        <v>16</v>
      </c>
      <c r="F7" s="15" t="s">
        <v>17</v>
      </c>
      <c r="G7" s="132" t="s">
        <v>38</v>
      </c>
      <c r="H7" s="88" t="s">
        <v>19</v>
      </c>
      <c r="I7" s="89" t="s">
        <v>20</v>
      </c>
      <c r="J7" s="89" t="s">
        <v>19</v>
      </c>
      <c r="K7" s="89" t="s">
        <v>19</v>
      </c>
      <c r="L7" s="88" t="s">
        <v>19</v>
      </c>
      <c r="M7" s="89" t="s">
        <v>20</v>
      </c>
      <c r="N7" s="89" t="s">
        <v>19</v>
      </c>
      <c r="O7" s="94" t="s">
        <v>19</v>
      </c>
    </row>
    <row r="8" spans="1:18" ht="15.75">
      <c r="A8" s="18"/>
      <c r="B8" s="19"/>
      <c r="C8" s="133"/>
      <c r="D8" s="133"/>
      <c r="E8" s="133"/>
      <c r="F8" s="133"/>
      <c r="G8" s="133"/>
      <c r="H8" s="92"/>
      <c r="I8" s="90" t="s">
        <v>21</v>
      </c>
      <c r="J8" s="90" t="s">
        <v>20</v>
      </c>
      <c r="K8" s="90" t="s">
        <v>20</v>
      </c>
      <c r="L8" s="92"/>
      <c r="M8" s="90" t="s">
        <v>21</v>
      </c>
      <c r="N8" s="90" t="s">
        <v>20</v>
      </c>
      <c r="O8" s="95" t="s">
        <v>20</v>
      </c>
      <c r="Q8" s="21" t="s">
        <v>22</v>
      </c>
      <c r="R8" s="21" t="s">
        <v>23</v>
      </c>
    </row>
    <row r="9" spans="1:15" ht="3.75" customHeight="1">
      <c r="A9" s="22"/>
      <c r="B9" s="23"/>
      <c r="C9" s="134"/>
      <c r="D9" s="134"/>
      <c r="E9" s="134"/>
      <c r="F9" s="134"/>
      <c r="G9" s="134"/>
      <c r="H9" s="22"/>
      <c r="I9" s="23"/>
      <c r="J9" s="23"/>
      <c r="K9" s="23"/>
      <c r="L9" s="22"/>
      <c r="M9" s="23"/>
      <c r="N9" s="23"/>
      <c r="O9" s="24"/>
    </row>
    <row r="10" spans="1:18" ht="13.5" thickBot="1">
      <c r="A10" s="697">
        <v>39273</v>
      </c>
      <c r="B10" s="698" t="s">
        <v>268</v>
      </c>
      <c r="C10" s="765"/>
      <c r="D10" s="766" t="s">
        <v>70</v>
      </c>
      <c r="E10" s="767"/>
      <c r="F10" s="700">
        <v>1</v>
      </c>
      <c r="G10" s="700" t="s">
        <v>94</v>
      </c>
      <c r="H10" s="703"/>
      <c r="I10" s="704"/>
      <c r="J10" s="768"/>
      <c r="K10" s="698"/>
      <c r="L10" s="706">
        <v>1511</v>
      </c>
      <c r="M10" s="707">
        <v>189318.78</v>
      </c>
      <c r="N10" s="705">
        <v>125.27</v>
      </c>
      <c r="O10" s="708">
        <v>64.49</v>
      </c>
      <c r="Q10" s="31">
        <f>K10*H10</f>
        <v>0</v>
      </c>
      <c r="R10" s="31">
        <f>O10*L10</f>
        <v>97444.39</v>
      </c>
    </row>
    <row r="11" spans="1:18" ht="13.5" thickBot="1">
      <c r="A11" s="798">
        <v>39308</v>
      </c>
      <c r="B11" s="784" t="s">
        <v>284</v>
      </c>
      <c r="C11" s="799"/>
      <c r="D11" s="800" t="s">
        <v>61</v>
      </c>
      <c r="E11" s="801"/>
      <c r="F11" s="802">
        <v>1</v>
      </c>
      <c r="G11" s="802" t="s">
        <v>285</v>
      </c>
      <c r="H11" s="803"/>
      <c r="I11" s="777"/>
      <c r="J11" s="784"/>
      <c r="K11" s="784"/>
      <c r="L11" s="803">
        <v>2403</v>
      </c>
      <c r="M11" s="777">
        <v>281611.25</v>
      </c>
      <c r="N11" s="804">
        <v>117.21</v>
      </c>
      <c r="O11" s="805">
        <v>79.09</v>
      </c>
      <c r="Q11" s="31">
        <f aca="true" t="shared" si="0" ref="Q11:Q26">K11*H11</f>
        <v>0</v>
      </c>
      <c r="R11" s="31">
        <f aca="true" t="shared" si="1" ref="R11:R26">O11*L11</f>
        <v>190053.27000000002</v>
      </c>
    </row>
    <row r="12" spans="1:18" ht="13.5" thickBot="1">
      <c r="A12" s="798">
        <v>39399</v>
      </c>
      <c r="B12" s="784" t="s">
        <v>314</v>
      </c>
      <c r="C12" s="815"/>
      <c r="D12" s="816" t="s">
        <v>61</v>
      </c>
      <c r="E12" s="817" t="s">
        <v>100</v>
      </c>
      <c r="F12" s="802">
        <v>3</v>
      </c>
      <c r="G12" s="802" t="s">
        <v>315</v>
      </c>
      <c r="H12" s="783">
        <v>7608</v>
      </c>
      <c r="I12" s="777">
        <v>879340.09</v>
      </c>
      <c r="J12" s="808">
        <v>115.58</v>
      </c>
      <c r="K12" s="784">
        <v>66.46</v>
      </c>
      <c r="L12" s="803"/>
      <c r="M12" s="777"/>
      <c r="N12" s="784"/>
      <c r="O12" s="805"/>
      <c r="Q12" s="236">
        <f t="shared" si="0"/>
        <v>505627.67999999993</v>
      </c>
      <c r="R12" s="31">
        <f t="shared" si="1"/>
        <v>0</v>
      </c>
    </row>
    <row r="13" spans="1:18" ht="12.75">
      <c r="A13" s="111"/>
      <c r="B13" s="112"/>
      <c r="C13" s="216"/>
      <c r="D13" s="814"/>
      <c r="E13" s="130"/>
      <c r="F13" s="113"/>
      <c r="G13" s="113"/>
      <c r="H13" s="155"/>
      <c r="I13" s="154"/>
      <c r="J13" s="212"/>
      <c r="K13" s="212"/>
      <c r="L13" s="155"/>
      <c r="M13" s="154"/>
      <c r="N13" s="213"/>
      <c r="O13" s="214"/>
      <c r="Q13" s="31">
        <f t="shared" si="0"/>
        <v>0</v>
      </c>
      <c r="R13" s="31">
        <f t="shared" si="1"/>
        <v>0</v>
      </c>
    </row>
    <row r="14" spans="1:18" ht="12.75">
      <c r="A14" s="111"/>
      <c r="B14" s="112"/>
      <c r="C14" s="291"/>
      <c r="D14" s="146"/>
      <c r="E14" s="146"/>
      <c r="F14" s="146"/>
      <c r="G14" s="146"/>
      <c r="H14" s="155"/>
      <c r="I14" s="153"/>
      <c r="J14" s="213"/>
      <c r="K14" s="112"/>
      <c r="L14" s="114"/>
      <c r="M14" s="154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14"/>
      <c r="B15" s="112"/>
      <c r="C15" s="148"/>
      <c r="D15" s="148"/>
      <c r="E15" s="148"/>
      <c r="F15" s="148"/>
      <c r="G15" s="148"/>
      <c r="H15" s="155"/>
      <c r="I15" s="154"/>
      <c r="J15" s="213"/>
      <c r="K15" s="115"/>
      <c r="L15" s="114"/>
      <c r="M15" s="112"/>
      <c r="N15" s="112"/>
      <c r="O15" s="124"/>
      <c r="Q15" s="31">
        <f t="shared" si="0"/>
        <v>0</v>
      </c>
      <c r="R15" s="31">
        <f t="shared" si="1"/>
        <v>0</v>
      </c>
    </row>
    <row r="16" spans="1:18" ht="12.75">
      <c r="A16" s="18"/>
      <c r="B16" s="19"/>
      <c r="C16" s="133"/>
      <c r="D16" s="133"/>
      <c r="E16" s="133"/>
      <c r="F16" s="133"/>
      <c r="G16" s="133"/>
      <c r="H16" s="218"/>
      <c r="I16" s="182"/>
      <c r="J16" s="237"/>
      <c r="K16" s="19"/>
      <c r="L16" s="18"/>
      <c r="M16" s="19"/>
      <c r="N16" s="19"/>
      <c r="O16" s="30"/>
      <c r="Q16" s="31">
        <f t="shared" si="0"/>
        <v>0</v>
      </c>
      <c r="R16" s="31">
        <f t="shared" si="1"/>
        <v>0</v>
      </c>
    </row>
    <row r="17" spans="1:18" ht="12.75">
      <c r="A17" s="18"/>
      <c r="B17" s="19"/>
      <c r="C17" s="133"/>
      <c r="D17" s="133"/>
      <c r="E17" s="133"/>
      <c r="F17" s="133"/>
      <c r="G17" s="133"/>
      <c r="H17" s="218"/>
      <c r="I17" s="182"/>
      <c r="J17" s="237"/>
      <c r="K17" s="19"/>
      <c r="L17" s="18"/>
      <c r="M17" s="19"/>
      <c r="N17" s="19"/>
      <c r="O17" s="33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133"/>
      <c r="D18" s="133"/>
      <c r="E18" s="133"/>
      <c r="F18" s="133"/>
      <c r="G18" s="133"/>
      <c r="H18" s="218"/>
      <c r="I18" s="182"/>
      <c r="J18" s="237"/>
      <c r="K18" s="19"/>
      <c r="L18" s="18"/>
      <c r="M18" s="19"/>
      <c r="N18" s="19"/>
      <c r="O18" s="33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133"/>
      <c r="D19" s="133"/>
      <c r="E19" s="133"/>
      <c r="F19" s="133"/>
      <c r="G19" s="133"/>
      <c r="H19" s="218"/>
      <c r="I19" s="19"/>
      <c r="J19" s="237"/>
      <c r="K19" s="1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133"/>
      <c r="D20" s="133"/>
      <c r="E20" s="133"/>
      <c r="F20" s="133"/>
      <c r="G20" s="133"/>
      <c r="H20" s="218"/>
      <c r="I20" s="19"/>
      <c r="J20" s="237"/>
      <c r="K20" s="19"/>
      <c r="L20" s="18"/>
      <c r="M20" s="19"/>
      <c r="N20" s="29"/>
      <c r="O20" s="33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133"/>
      <c r="D21" s="133"/>
      <c r="E21" s="133"/>
      <c r="F21" s="133"/>
      <c r="G21" s="133"/>
      <c r="H21" s="218"/>
      <c r="I21" s="19"/>
      <c r="J21" s="240"/>
      <c r="K21" s="19"/>
      <c r="L21" s="18"/>
      <c r="M21" s="19"/>
      <c r="N21" s="19"/>
      <c r="O21" s="33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133"/>
      <c r="D22" s="133"/>
      <c r="E22" s="133"/>
      <c r="F22" s="133"/>
      <c r="G22" s="133"/>
      <c r="H22" s="218"/>
      <c r="I22" s="19"/>
      <c r="J22" s="237"/>
      <c r="K22" s="1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133"/>
      <c r="D23" s="133"/>
      <c r="E23" s="133"/>
      <c r="F23" s="133"/>
      <c r="G23" s="133"/>
      <c r="H23" s="218"/>
      <c r="I23" s="19"/>
      <c r="J23" s="240"/>
      <c r="K23" s="29"/>
      <c r="L23" s="18"/>
      <c r="M23" s="19"/>
      <c r="N23" s="19"/>
      <c r="O23" s="30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133"/>
      <c r="D24" s="133"/>
      <c r="E24" s="133"/>
      <c r="F24" s="133"/>
      <c r="G24" s="133"/>
      <c r="H24" s="218"/>
      <c r="I24" s="19"/>
      <c r="J24" s="19"/>
      <c r="K24" s="19"/>
      <c r="L24" s="18"/>
      <c r="M24" s="19"/>
      <c r="N24" s="19"/>
      <c r="O24" s="30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133"/>
      <c r="D25" s="133"/>
      <c r="E25" s="133"/>
      <c r="F25" s="133"/>
      <c r="G25" s="133"/>
      <c r="H25" s="218"/>
      <c r="I25" s="19"/>
      <c r="J25" s="19"/>
      <c r="K25" s="19"/>
      <c r="L25" s="18"/>
      <c r="M25" s="19"/>
      <c r="N25" s="19"/>
      <c r="O25" s="30"/>
      <c r="Q25" s="31">
        <f t="shared" si="0"/>
        <v>0</v>
      </c>
      <c r="R25" s="31">
        <f t="shared" si="1"/>
        <v>0</v>
      </c>
    </row>
    <row r="26" spans="1:18" ht="15.75">
      <c r="A26" s="45"/>
      <c r="B26" s="19"/>
      <c r="C26" s="133"/>
      <c r="D26" s="133"/>
      <c r="E26" s="133"/>
      <c r="F26" s="133"/>
      <c r="G26" s="133"/>
      <c r="H26" s="351"/>
      <c r="I26" s="46"/>
      <c r="J26" s="47"/>
      <c r="K26" s="47"/>
      <c r="L26" s="79"/>
      <c r="M26" s="80"/>
      <c r="N26" s="47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133"/>
      <c r="D27" s="133"/>
      <c r="E27" s="133"/>
      <c r="F27" s="133"/>
      <c r="G27" s="133"/>
      <c r="H27" s="218"/>
      <c r="I27" s="19"/>
      <c r="J27" s="19"/>
      <c r="K27" s="19"/>
      <c r="L27" s="18"/>
      <c r="M27" s="19"/>
      <c r="N27" s="19"/>
      <c r="O27" s="30"/>
      <c r="Q27" s="31">
        <f>K27*H27</f>
        <v>0</v>
      </c>
      <c r="R27" s="31">
        <f>O27*L27</f>
        <v>0</v>
      </c>
    </row>
    <row r="28" spans="1:18" ht="15.75">
      <c r="A28" s="45"/>
      <c r="B28" s="19"/>
      <c r="C28" s="133"/>
      <c r="D28" s="133"/>
      <c r="E28" s="133"/>
      <c r="F28" s="133"/>
      <c r="G28" s="133"/>
      <c r="H28" s="45"/>
      <c r="I28" s="19"/>
      <c r="J28" s="81"/>
      <c r="K28" s="19"/>
      <c r="L28" s="18"/>
      <c r="M28" s="81"/>
      <c r="N28" s="19"/>
      <c r="O28" s="30"/>
      <c r="Q28" s="116">
        <f>K28*H28</f>
        <v>0</v>
      </c>
      <c r="R28" s="116">
        <f>O28*L28</f>
        <v>0</v>
      </c>
    </row>
    <row r="29" spans="1:18" ht="12.75">
      <c r="A29" s="18"/>
      <c r="B29" s="19"/>
      <c r="C29" s="133"/>
      <c r="D29" s="133"/>
      <c r="E29" s="133"/>
      <c r="F29" s="133"/>
      <c r="G29" s="133"/>
      <c r="H29" s="18"/>
      <c r="I29" s="19"/>
      <c r="J29" s="19"/>
      <c r="K29" s="19"/>
      <c r="L29" s="18"/>
      <c r="M29" s="19"/>
      <c r="N29" s="19"/>
      <c r="O29" s="30"/>
      <c r="Q29" s="31"/>
      <c r="R29" s="31"/>
    </row>
    <row r="30" spans="1:18" ht="3.75" customHeight="1" thickBot="1">
      <c r="A30" s="22"/>
      <c r="B30" s="23"/>
      <c r="C30" s="39"/>
      <c r="D30" s="39"/>
      <c r="E30" s="39"/>
      <c r="F30" s="39"/>
      <c r="G30" s="39"/>
      <c r="H30" s="22"/>
      <c r="I30" s="39"/>
      <c r="J30" s="40"/>
      <c r="K30" s="40"/>
      <c r="L30" s="22"/>
      <c r="M30" s="39"/>
      <c r="N30" s="39"/>
      <c r="O30" s="41"/>
      <c r="Q30" s="100"/>
      <c r="R30" s="100"/>
    </row>
    <row r="31" spans="1:18" ht="13.5" thickTop="1">
      <c r="A31" s="42"/>
      <c r="B31" s="8"/>
      <c r="C31" s="96"/>
      <c r="D31" s="96"/>
      <c r="E31" s="96"/>
      <c r="F31" s="96"/>
      <c r="G31" s="96"/>
      <c r="H31" s="16" t="s">
        <v>12</v>
      </c>
      <c r="I31" s="17" t="s">
        <v>12</v>
      </c>
      <c r="J31" s="8"/>
      <c r="L31" s="16" t="s">
        <v>12</v>
      </c>
      <c r="M31" s="17" t="s">
        <v>12</v>
      </c>
      <c r="N31" s="8"/>
      <c r="O31" s="43"/>
      <c r="Q31" s="31">
        <f>SUM(Q10:Q28)</f>
        <v>505627.67999999993</v>
      </c>
      <c r="R31" s="31">
        <f>SUM(R10:R28)</f>
        <v>287497.66000000003</v>
      </c>
    </row>
    <row r="32" spans="1:15" ht="12.75">
      <c r="A32" s="42"/>
      <c r="B32" s="8"/>
      <c r="C32" s="96"/>
      <c r="D32" s="96"/>
      <c r="E32" s="96"/>
      <c r="F32" s="96"/>
      <c r="G32" s="96"/>
      <c r="H32" s="44" t="s">
        <v>11</v>
      </c>
      <c r="I32" s="20" t="s">
        <v>20</v>
      </c>
      <c r="J32" s="8"/>
      <c r="L32" s="44" t="s">
        <v>11</v>
      </c>
      <c r="M32" s="20" t="s">
        <v>20</v>
      </c>
      <c r="N32" s="8"/>
      <c r="O32" s="43"/>
    </row>
    <row r="33" spans="1:15" ht="15.75">
      <c r="A33" s="45"/>
      <c r="B33" s="19"/>
      <c r="C33" s="61"/>
      <c r="D33" s="61"/>
      <c r="E33" s="61"/>
      <c r="F33" s="61"/>
      <c r="G33" s="61"/>
      <c r="H33" s="276">
        <f>SUM(H10:H29)</f>
        <v>7608</v>
      </c>
      <c r="I33" s="288">
        <f>SUM(I10:I29)</f>
        <v>879340.09</v>
      </c>
      <c r="J33" s="280"/>
      <c r="K33" s="281"/>
      <c r="L33" s="277">
        <f>SUM(L10:L29)</f>
        <v>3914</v>
      </c>
      <c r="M33" s="279">
        <f>SUM(M10:M29)</f>
        <v>470930.03</v>
      </c>
      <c r="N33" s="47"/>
      <c r="O33" s="49"/>
    </row>
    <row r="34" spans="1:15" ht="6" customHeight="1" thickBot="1">
      <c r="A34" s="50"/>
      <c r="B34" s="51"/>
      <c r="C34" s="51"/>
      <c r="D34" s="51"/>
      <c r="E34" s="51"/>
      <c r="F34" s="51"/>
      <c r="G34" s="51"/>
      <c r="H34" s="50"/>
      <c r="I34" s="287"/>
      <c r="J34" s="51"/>
      <c r="K34" s="51"/>
      <c r="L34" s="50"/>
      <c r="M34" s="51"/>
      <c r="N34" s="51"/>
      <c r="O34" s="53"/>
    </row>
    <row r="35" spans="1:17" ht="16.5" thickBot="1">
      <c r="A35" s="54" t="s">
        <v>25</v>
      </c>
      <c r="B35" s="55"/>
      <c r="C35" s="55"/>
      <c r="D35" s="55"/>
      <c r="E35" s="55"/>
      <c r="F35" s="55"/>
      <c r="G35" s="55"/>
      <c r="H35" s="106" t="s">
        <v>26</v>
      </c>
      <c r="I35" s="104"/>
      <c r="J35" s="106" t="s">
        <v>27</v>
      </c>
      <c r="K35" s="104"/>
      <c r="L35" s="104"/>
      <c r="M35" s="106" t="s">
        <v>42</v>
      </c>
      <c r="N35" s="104"/>
      <c r="O35" s="107"/>
      <c r="Q35" s="31"/>
    </row>
    <row r="36" spans="1:15" ht="16.5" thickTop="1">
      <c r="A36" s="59" t="s">
        <v>29</v>
      </c>
      <c r="B36" s="60"/>
      <c r="C36" s="60"/>
      <c r="D36" s="60"/>
      <c r="E36" s="60"/>
      <c r="F36" s="60"/>
      <c r="G36" s="60"/>
      <c r="H36" s="62"/>
      <c r="I36" s="63">
        <f>COUNTA(H10:H29)</f>
        <v>1</v>
      </c>
      <c r="J36" s="62"/>
      <c r="K36" s="289">
        <f>I33/H33</f>
        <v>115.58097923238695</v>
      </c>
      <c r="L36" s="64"/>
      <c r="M36" s="65"/>
      <c r="N36" s="64">
        <f>Q31/H33</f>
        <v>66.46</v>
      </c>
      <c r="O36" s="68"/>
    </row>
    <row r="37" spans="1:15" ht="15.75">
      <c r="A37" s="59" t="s">
        <v>30</v>
      </c>
      <c r="B37" s="60"/>
      <c r="C37" s="60"/>
      <c r="D37" s="60"/>
      <c r="E37" s="60"/>
      <c r="F37" s="60"/>
      <c r="G37" s="60"/>
      <c r="H37" s="62"/>
      <c r="I37" s="63">
        <f>COUNTA(L10:L29)</f>
        <v>2</v>
      </c>
      <c r="J37" s="62"/>
      <c r="K37" s="234">
        <f>M33/L33</f>
        <v>120.31937404190087</v>
      </c>
      <c r="L37" s="67"/>
      <c r="M37" s="65"/>
      <c r="N37" s="64">
        <f>R31/L33</f>
        <v>73.45366888094023</v>
      </c>
      <c r="O37" s="68"/>
    </row>
    <row r="38" spans="1:15" ht="16.5" thickBot="1">
      <c r="A38" s="69" t="s">
        <v>31</v>
      </c>
      <c r="B38" s="70"/>
      <c r="C38" s="70"/>
      <c r="D38" s="70"/>
      <c r="E38" s="70"/>
      <c r="F38" s="70"/>
      <c r="G38" s="70"/>
      <c r="H38" s="71"/>
      <c r="I38" s="72">
        <f>SUM(I36:I37)</f>
        <v>3</v>
      </c>
      <c r="J38" s="71"/>
      <c r="K38" s="235">
        <f>(I33+M33)/(H33+L33)</f>
        <v>117.19060232598508</v>
      </c>
      <c r="L38" s="74"/>
      <c r="M38" s="75"/>
      <c r="N38" s="73">
        <f>(Q31+R31)/(H33+L33)</f>
        <v>68.83573511543135</v>
      </c>
      <c r="O38" s="84"/>
    </row>
    <row r="40" ht="3.75" customHeight="1"/>
    <row r="44" ht="6" customHeight="1"/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6" max="6" width="17.140625" style="0" customWidth="1"/>
    <col min="16" max="17" width="10.7109375" style="0" customWidth="1"/>
  </cols>
  <sheetData>
    <row r="1" spans="1:8" ht="30.75">
      <c r="A1" t="s">
        <v>24</v>
      </c>
      <c r="B1" s="1" t="s">
        <v>67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37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43.5">
      <c r="A6" s="14" t="s">
        <v>4</v>
      </c>
      <c r="B6" s="15" t="s">
        <v>5</v>
      </c>
      <c r="C6" s="261" t="s">
        <v>6</v>
      </c>
      <c r="D6" s="132" t="s">
        <v>7</v>
      </c>
      <c r="E6" s="132" t="s">
        <v>8</v>
      </c>
      <c r="F6" s="132" t="s">
        <v>10</v>
      </c>
      <c r="G6" s="88" t="s">
        <v>11</v>
      </c>
      <c r="H6" s="89" t="s">
        <v>12</v>
      </c>
      <c r="I6" s="89" t="s">
        <v>12</v>
      </c>
      <c r="J6" s="89" t="s">
        <v>13</v>
      </c>
      <c r="K6" s="88" t="s">
        <v>11</v>
      </c>
      <c r="L6" s="89" t="s">
        <v>12</v>
      </c>
      <c r="M6" s="89" t="s">
        <v>12</v>
      </c>
      <c r="N6" s="94" t="s">
        <v>13</v>
      </c>
    </row>
    <row r="7" spans="1:14" ht="15.75">
      <c r="A7" s="14" t="s">
        <v>14</v>
      </c>
      <c r="B7" s="15" t="s">
        <v>15</v>
      </c>
      <c r="C7" s="132"/>
      <c r="D7" s="132" t="s">
        <v>16</v>
      </c>
      <c r="E7" s="132" t="s">
        <v>16</v>
      </c>
      <c r="F7" s="132" t="s">
        <v>38</v>
      </c>
      <c r="G7" s="88" t="s">
        <v>19</v>
      </c>
      <c r="H7" s="89" t="s">
        <v>20</v>
      </c>
      <c r="I7" s="89" t="s">
        <v>19</v>
      </c>
      <c r="J7" s="89" t="s">
        <v>19</v>
      </c>
      <c r="K7" s="88" t="s">
        <v>19</v>
      </c>
      <c r="L7" s="89" t="s">
        <v>20</v>
      </c>
      <c r="M7" s="89" t="s">
        <v>19</v>
      </c>
      <c r="N7" s="94" t="s">
        <v>19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21</v>
      </c>
      <c r="I8" s="90" t="s">
        <v>20</v>
      </c>
      <c r="J8" s="90" t="s">
        <v>20</v>
      </c>
      <c r="K8" s="92"/>
      <c r="L8" s="90" t="s">
        <v>21</v>
      </c>
      <c r="M8" s="90" t="s">
        <v>20</v>
      </c>
      <c r="N8" s="95" t="s">
        <v>20</v>
      </c>
      <c r="P8" s="21" t="s">
        <v>22</v>
      </c>
      <c r="Q8" s="21" t="s">
        <v>23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2.75">
      <c r="A10" s="424"/>
      <c r="B10" s="425"/>
      <c r="C10" s="438"/>
      <c r="D10" s="439"/>
      <c r="E10" s="439"/>
      <c r="F10" s="440"/>
      <c r="G10" s="431"/>
      <c r="H10" s="432"/>
      <c r="I10" s="432"/>
      <c r="J10" s="432"/>
      <c r="K10" s="435"/>
      <c r="L10" s="429"/>
      <c r="M10" s="430"/>
      <c r="N10" s="433"/>
      <c r="P10" s="31">
        <f>J10*G10</f>
        <v>0</v>
      </c>
      <c r="Q10" s="31">
        <f>N10*K10</f>
        <v>0</v>
      </c>
    </row>
    <row r="11" spans="1:17" ht="12.75">
      <c r="A11" s="111"/>
      <c r="B11" s="112"/>
      <c r="C11" s="148"/>
      <c r="D11" s="148"/>
      <c r="E11" s="148"/>
      <c r="F11" s="146"/>
      <c r="G11" s="114"/>
      <c r="H11" s="112"/>
      <c r="I11" s="112"/>
      <c r="J11" s="112"/>
      <c r="K11" s="155"/>
      <c r="L11" s="154"/>
      <c r="M11" s="115"/>
      <c r="N11" s="110"/>
      <c r="P11" s="31">
        <f aca="true" t="shared" si="0" ref="P11:P24">J11*G11</f>
        <v>0</v>
      </c>
      <c r="Q11" s="31">
        <f aca="true" t="shared" si="1" ref="Q11:Q24">N11*K11</f>
        <v>0</v>
      </c>
    </row>
    <row r="12" spans="1:17" ht="12.75">
      <c r="A12" s="111"/>
      <c r="B12" s="112"/>
      <c r="C12" s="148"/>
      <c r="D12" s="148"/>
      <c r="E12" s="148"/>
      <c r="F12" s="146"/>
      <c r="G12" s="114"/>
      <c r="H12" s="112"/>
      <c r="I12" s="112"/>
      <c r="J12" s="112"/>
      <c r="K12" s="155"/>
      <c r="L12" s="154"/>
      <c r="M12" s="213"/>
      <c r="N12" s="214"/>
      <c r="P12" s="31">
        <f t="shared" si="0"/>
        <v>0</v>
      </c>
      <c r="Q12" s="31">
        <f t="shared" si="1"/>
        <v>0</v>
      </c>
    </row>
    <row r="13" spans="1:17" ht="12.75">
      <c r="A13" s="111"/>
      <c r="B13" s="112"/>
      <c r="C13" s="148"/>
      <c r="D13" s="148"/>
      <c r="E13" s="148"/>
      <c r="F13" s="148"/>
      <c r="G13" s="114"/>
      <c r="H13" s="112"/>
      <c r="I13" s="112"/>
      <c r="J13" s="112"/>
      <c r="K13" s="155"/>
      <c r="L13" s="154"/>
      <c r="M13" s="213"/>
      <c r="N13" s="214"/>
      <c r="P13" s="31">
        <f t="shared" si="0"/>
        <v>0</v>
      </c>
      <c r="Q13" s="31">
        <f t="shared" si="1"/>
        <v>0</v>
      </c>
    </row>
    <row r="14" spans="1:17" ht="12.75">
      <c r="A14" s="18"/>
      <c r="B14" s="19"/>
      <c r="C14" s="133"/>
      <c r="D14" s="133"/>
      <c r="E14" s="133"/>
      <c r="F14" s="133"/>
      <c r="G14" s="18"/>
      <c r="H14" s="34"/>
      <c r="I14" s="19"/>
      <c r="J14" s="19"/>
      <c r="K14" s="218"/>
      <c r="L14" s="182"/>
      <c r="M14" s="237"/>
      <c r="N14" s="238"/>
      <c r="P14" s="31">
        <f t="shared" si="0"/>
        <v>0</v>
      </c>
      <c r="Q14" s="31">
        <f t="shared" si="1"/>
        <v>0</v>
      </c>
    </row>
    <row r="15" spans="1:17" ht="12.75">
      <c r="A15" s="18"/>
      <c r="B15" s="19"/>
      <c r="C15" s="133"/>
      <c r="D15" s="133"/>
      <c r="E15" s="133"/>
      <c r="F15" s="133"/>
      <c r="G15" s="18"/>
      <c r="H15" s="19"/>
      <c r="I15" s="19"/>
      <c r="J15" s="29"/>
      <c r="K15" s="218"/>
      <c r="L15" s="182"/>
      <c r="M15" s="237"/>
      <c r="N15" s="238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18"/>
      <c r="H16" s="19"/>
      <c r="I16" s="19"/>
      <c r="J16" s="19"/>
      <c r="K16" s="218"/>
      <c r="L16" s="182"/>
      <c r="M16" s="237"/>
      <c r="N16" s="238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18"/>
      <c r="H17" s="19"/>
      <c r="I17" s="19"/>
      <c r="J17" s="19"/>
      <c r="K17" s="218"/>
      <c r="L17" s="182"/>
      <c r="M17" s="237"/>
      <c r="N17" s="239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18"/>
      <c r="H18" s="19"/>
      <c r="I18" s="19"/>
      <c r="J18" s="19"/>
      <c r="K18" s="218"/>
      <c r="L18" s="182"/>
      <c r="M18" s="237"/>
      <c r="N18" s="239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18"/>
      <c r="H19" s="19"/>
      <c r="I19" s="19"/>
      <c r="J19" s="19"/>
      <c r="K19" s="218"/>
      <c r="L19" s="182"/>
      <c r="M19" s="237"/>
      <c r="N19" s="238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18"/>
      <c r="H20" s="19"/>
      <c r="I20" s="19"/>
      <c r="J20" s="19"/>
      <c r="K20" s="218"/>
      <c r="L20" s="182"/>
      <c r="M20" s="240"/>
      <c r="N20" s="239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18"/>
      <c r="H21" s="19"/>
      <c r="I21" s="29"/>
      <c r="J21" s="19"/>
      <c r="K21" s="218"/>
      <c r="L21" s="182"/>
      <c r="M21" s="237"/>
      <c r="N21" s="239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18"/>
      <c r="H22" s="19"/>
      <c r="I22" s="19"/>
      <c r="J22" s="19"/>
      <c r="K22" s="218"/>
      <c r="L22" s="182"/>
      <c r="M22" s="237"/>
      <c r="N22" s="238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18"/>
      <c r="H23" s="19"/>
      <c r="I23" s="29"/>
      <c r="J23" s="29"/>
      <c r="K23" s="218"/>
      <c r="L23" s="182"/>
      <c r="M23" s="237"/>
      <c r="N23" s="238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18"/>
      <c r="H24" s="19"/>
      <c r="I24" s="19"/>
      <c r="J24" s="19"/>
      <c r="K24" s="2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3.75" customHeight="1" thickBot="1">
      <c r="A25" s="22"/>
      <c r="B25" s="23"/>
      <c r="C25" s="39"/>
      <c r="D25" s="39"/>
      <c r="E25" s="39"/>
      <c r="F25" s="39"/>
      <c r="G25" s="22"/>
      <c r="H25" s="39"/>
      <c r="I25" s="40"/>
      <c r="J25" s="40"/>
      <c r="K25" s="22"/>
      <c r="L25" s="39"/>
      <c r="M25" s="39"/>
      <c r="N25" s="41"/>
      <c r="P25" s="37"/>
      <c r="Q25" s="82"/>
    </row>
    <row r="26" spans="1:17" ht="13.5" thickTop="1">
      <c r="A26" s="42"/>
      <c r="B26" s="8"/>
      <c r="C26" s="96"/>
      <c r="D26" s="96"/>
      <c r="E26" s="96"/>
      <c r="F26" s="96"/>
      <c r="G26" s="16" t="s">
        <v>12</v>
      </c>
      <c r="H26" s="17" t="s">
        <v>12</v>
      </c>
      <c r="I26" s="8"/>
      <c r="K26" s="16" t="s">
        <v>12</v>
      </c>
      <c r="L26" s="17" t="s">
        <v>12</v>
      </c>
      <c r="M26" s="8"/>
      <c r="N26" s="43"/>
      <c r="P26" s="31">
        <f>SUM(P10:P24)</f>
        <v>0</v>
      </c>
      <c r="Q26" s="31">
        <f>SUM(Q10:Q24)</f>
        <v>0</v>
      </c>
    </row>
    <row r="27" spans="1:16" ht="12.75">
      <c r="A27" s="42"/>
      <c r="B27" s="8"/>
      <c r="C27" s="96"/>
      <c r="D27" s="96"/>
      <c r="E27" s="96"/>
      <c r="F27" s="96"/>
      <c r="G27" s="44" t="s">
        <v>11</v>
      </c>
      <c r="H27" s="20" t="s">
        <v>20</v>
      </c>
      <c r="I27" s="8"/>
      <c r="K27" s="44" t="s">
        <v>11</v>
      </c>
      <c r="L27" s="20" t="s">
        <v>20</v>
      </c>
      <c r="M27" s="8"/>
      <c r="N27" s="43"/>
      <c r="P27" s="31"/>
    </row>
    <row r="28" spans="1:16" ht="15.75">
      <c r="A28" s="45"/>
      <c r="B28" s="19"/>
      <c r="C28" s="61"/>
      <c r="D28" s="61"/>
      <c r="E28" s="61"/>
      <c r="F28" s="61"/>
      <c r="G28" s="276">
        <f>SUM(G10:G24)</f>
        <v>0</v>
      </c>
      <c r="H28" s="276">
        <f>SUM(H10:H24)</f>
        <v>0</v>
      </c>
      <c r="I28" s="280"/>
      <c r="J28" s="281"/>
      <c r="K28" s="276">
        <f>SUM(K10:K24)</f>
        <v>0</v>
      </c>
      <c r="L28" s="276">
        <f>SUM(L10:L24)</f>
        <v>0</v>
      </c>
      <c r="M28" s="47"/>
      <c r="N28" s="49"/>
      <c r="P28" s="31"/>
    </row>
    <row r="29" spans="1:16" ht="6" customHeight="1" thickBot="1">
      <c r="A29" s="50"/>
      <c r="B29" s="51"/>
      <c r="C29" s="51"/>
      <c r="D29" s="51"/>
      <c r="E29" s="51"/>
      <c r="F29" s="51"/>
      <c r="G29" s="50"/>
      <c r="H29" s="50"/>
      <c r="I29" s="51"/>
      <c r="J29" s="51"/>
      <c r="K29" s="50"/>
      <c r="L29" s="51"/>
      <c r="M29" s="51"/>
      <c r="N29" s="53"/>
      <c r="P29" s="31"/>
    </row>
    <row r="30" spans="1:16" ht="16.5" thickBot="1">
      <c r="A30" s="54" t="s">
        <v>25</v>
      </c>
      <c r="B30" s="55"/>
      <c r="C30" s="55"/>
      <c r="D30" s="55"/>
      <c r="E30" s="55"/>
      <c r="F30" s="55"/>
      <c r="G30" s="106" t="s">
        <v>26</v>
      </c>
      <c r="H30" s="104"/>
      <c r="I30" s="106" t="s">
        <v>39</v>
      </c>
      <c r="J30" s="104"/>
      <c r="K30" s="104"/>
      <c r="L30" s="106" t="s">
        <v>40</v>
      </c>
      <c r="M30" s="104"/>
      <c r="N30" s="107"/>
      <c r="P30" s="31"/>
    </row>
    <row r="31" spans="1:14" ht="16.5" thickTop="1">
      <c r="A31" s="59" t="s">
        <v>29</v>
      </c>
      <c r="B31" s="60"/>
      <c r="C31" s="60"/>
      <c r="D31" s="60"/>
      <c r="E31" s="60"/>
      <c r="F31" s="60"/>
      <c r="G31" s="62"/>
      <c r="H31" s="63">
        <f>COUNTA(G10:G24)</f>
        <v>0</v>
      </c>
      <c r="I31" s="62"/>
      <c r="J31" s="63" t="e">
        <f>H28/G28</f>
        <v>#DIV/0!</v>
      </c>
      <c r="K31" s="60"/>
      <c r="L31" s="62"/>
      <c r="M31" s="63" t="e">
        <f>P26/G28</f>
        <v>#DIV/0!</v>
      </c>
      <c r="N31" s="66"/>
    </row>
    <row r="32" spans="1:14" ht="15.75">
      <c r="A32" s="59" t="s">
        <v>30</v>
      </c>
      <c r="B32" s="60"/>
      <c r="C32" s="60"/>
      <c r="D32" s="60"/>
      <c r="E32" s="60"/>
      <c r="F32" s="60"/>
      <c r="G32" s="62"/>
      <c r="H32" s="63">
        <f>COUNTA(K10:K24)</f>
        <v>0</v>
      </c>
      <c r="I32" s="62"/>
      <c r="J32" s="135" t="e">
        <f>L28/K28</f>
        <v>#DIV/0!</v>
      </c>
      <c r="K32" s="83"/>
      <c r="L32" s="62"/>
      <c r="M32" s="135" t="e">
        <f>Q26/K28</f>
        <v>#DIV/0!</v>
      </c>
      <c r="N32" s="68"/>
    </row>
    <row r="33" spans="1:14" ht="16.5" thickBot="1">
      <c r="A33" s="69" t="s">
        <v>31</v>
      </c>
      <c r="B33" s="70"/>
      <c r="C33" s="70"/>
      <c r="D33" s="70"/>
      <c r="E33" s="70"/>
      <c r="F33" s="70"/>
      <c r="G33" s="71"/>
      <c r="H33" s="72">
        <f>SUM(H31+H32)</f>
        <v>0</v>
      </c>
      <c r="I33" s="71"/>
      <c r="J33" s="136" t="e">
        <f>(H28+L28)/(G28+K28)</f>
        <v>#DIV/0!</v>
      </c>
      <c r="K33" s="70"/>
      <c r="L33" s="71"/>
      <c r="M33" s="136" t="e">
        <f>(P26+Q26)/(G28+K28)</f>
        <v>#DIV/0!</v>
      </c>
      <c r="N33" s="76"/>
    </row>
    <row r="35" ht="3.75" customHeight="1"/>
    <row r="39" ht="6" customHeight="1"/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4" max="5" width="5.7109375" style="0" customWidth="1"/>
    <col min="8" max="8" width="20.7109375" style="0" customWidth="1"/>
    <col min="10" max="10" width="12.421875" style="0" customWidth="1"/>
    <col min="14" max="14" width="12.421875" style="0" customWidth="1"/>
    <col min="18" max="18" width="18.7109375" style="0" customWidth="1"/>
    <col min="19" max="19" width="21.28125" style="0" customWidth="1"/>
  </cols>
  <sheetData>
    <row r="1" spans="2:10" ht="30.75">
      <c r="B1" s="1" t="s">
        <v>67</v>
      </c>
      <c r="C1" s="1"/>
      <c r="D1" s="1"/>
      <c r="J1" s="2"/>
    </row>
    <row r="2" spans="2:4" ht="15.75">
      <c r="B2" s="3"/>
      <c r="C2" s="3"/>
      <c r="D2" s="3"/>
    </row>
    <row r="3" spans="1:9" ht="19.5">
      <c r="A3" s="4" t="s">
        <v>43</v>
      </c>
      <c r="B3" s="3"/>
      <c r="C3" s="3"/>
      <c r="D3" s="3"/>
      <c r="I3" s="3"/>
    </row>
    <row r="4" spans="1:9" ht="16.5" thickBot="1">
      <c r="A4" s="3"/>
      <c r="B4" s="3"/>
      <c r="C4" s="3"/>
      <c r="D4" s="540"/>
      <c r="E4" s="5"/>
      <c r="F4" s="5"/>
      <c r="G4" s="5"/>
      <c r="H4" s="5"/>
      <c r="I4" s="3"/>
    </row>
    <row r="5" spans="1:16" ht="15.75">
      <c r="A5" s="6"/>
      <c r="B5" s="7"/>
      <c r="C5" s="7"/>
      <c r="D5" s="8"/>
      <c r="E5" s="8"/>
      <c r="F5" s="8"/>
      <c r="G5" s="8"/>
      <c r="H5" s="8"/>
      <c r="I5" s="9"/>
      <c r="J5" s="10" t="s">
        <v>2</v>
      </c>
      <c r="K5" s="11"/>
      <c r="L5" s="12"/>
      <c r="M5" s="9"/>
      <c r="N5" s="10" t="s">
        <v>3</v>
      </c>
      <c r="O5" s="11"/>
      <c r="P5" s="13"/>
    </row>
    <row r="6" spans="1:16" ht="72">
      <c r="A6" s="14" t="s">
        <v>4</v>
      </c>
      <c r="B6" s="15" t="s">
        <v>5</v>
      </c>
      <c r="C6" s="260" t="s">
        <v>6</v>
      </c>
      <c r="D6" s="546" t="s">
        <v>62</v>
      </c>
      <c r="E6" s="550" t="s">
        <v>62</v>
      </c>
      <c r="F6" s="15" t="s">
        <v>8</v>
      </c>
      <c r="G6" s="15" t="s">
        <v>9</v>
      </c>
      <c r="H6" s="15" t="s">
        <v>10</v>
      </c>
      <c r="I6" s="88" t="s">
        <v>11</v>
      </c>
      <c r="J6" s="89" t="s">
        <v>12</v>
      </c>
      <c r="K6" s="89" t="s">
        <v>12</v>
      </c>
      <c r="L6" s="89" t="s">
        <v>13</v>
      </c>
      <c r="M6" s="88" t="s">
        <v>11</v>
      </c>
      <c r="N6" s="89" t="s">
        <v>12</v>
      </c>
      <c r="O6" s="89" t="s">
        <v>12</v>
      </c>
      <c r="P6" s="94" t="s">
        <v>13</v>
      </c>
    </row>
    <row r="7" spans="1:16" ht="15.75">
      <c r="A7" s="14" t="s">
        <v>14</v>
      </c>
      <c r="B7" s="15" t="s">
        <v>15</v>
      </c>
      <c r="C7" s="15"/>
      <c r="D7" s="15"/>
      <c r="E7" s="15"/>
      <c r="F7" s="15" t="s">
        <v>16</v>
      </c>
      <c r="G7" s="15" t="s">
        <v>17</v>
      </c>
      <c r="H7" s="15" t="s">
        <v>18</v>
      </c>
      <c r="I7" s="88" t="s">
        <v>19</v>
      </c>
      <c r="J7" s="89" t="s">
        <v>20</v>
      </c>
      <c r="K7" s="89" t="s">
        <v>19</v>
      </c>
      <c r="L7" s="89" t="s">
        <v>19</v>
      </c>
      <c r="M7" s="88" t="s">
        <v>19</v>
      </c>
      <c r="N7" s="89" t="s">
        <v>20</v>
      </c>
      <c r="O7" s="89" t="s">
        <v>19</v>
      </c>
      <c r="P7" s="94" t="s">
        <v>19</v>
      </c>
    </row>
    <row r="8" spans="1:19" ht="15.75">
      <c r="A8" s="18"/>
      <c r="B8" s="19"/>
      <c r="C8" s="19"/>
      <c r="D8" s="548" t="s">
        <v>61</v>
      </c>
      <c r="E8" s="551" t="s">
        <v>63</v>
      </c>
      <c r="F8" s="19"/>
      <c r="G8" s="19"/>
      <c r="H8" s="19"/>
      <c r="I8" s="92"/>
      <c r="J8" s="90" t="s">
        <v>21</v>
      </c>
      <c r="K8" s="90" t="s">
        <v>20</v>
      </c>
      <c r="L8" s="90" t="s">
        <v>20</v>
      </c>
      <c r="M8" s="92"/>
      <c r="N8" s="90" t="s">
        <v>21</v>
      </c>
      <c r="O8" s="90" t="s">
        <v>20</v>
      </c>
      <c r="P8" s="95" t="s">
        <v>20</v>
      </c>
      <c r="R8" s="21" t="s">
        <v>22</v>
      </c>
      <c r="S8" s="21" t="s">
        <v>23</v>
      </c>
    </row>
    <row r="9" spans="1:16" ht="3.75" customHeight="1">
      <c r="A9" s="22"/>
      <c r="B9" s="23"/>
      <c r="C9" s="23"/>
      <c r="D9" s="23"/>
      <c r="E9" s="23"/>
      <c r="F9" s="23"/>
      <c r="G9" s="23"/>
      <c r="H9" s="23"/>
      <c r="I9" s="22"/>
      <c r="J9" s="23"/>
      <c r="K9" s="23"/>
      <c r="L9" s="23"/>
      <c r="M9" s="22"/>
      <c r="N9" s="23"/>
      <c r="O9" s="23"/>
      <c r="P9" s="24"/>
    </row>
    <row r="10" spans="1:19" ht="12.75">
      <c r="A10" s="424"/>
      <c r="B10" s="425"/>
      <c r="C10" s="426"/>
      <c r="D10" s="426"/>
      <c r="E10" s="427"/>
      <c r="F10" s="427"/>
      <c r="G10" s="427"/>
      <c r="H10" s="583"/>
      <c r="I10" s="435"/>
      <c r="J10" s="429"/>
      <c r="K10" s="430"/>
      <c r="L10" s="430"/>
      <c r="M10" s="431"/>
      <c r="N10" s="432"/>
      <c r="O10" s="432"/>
      <c r="P10" s="582"/>
      <c r="R10" s="263">
        <f>L10*I10</f>
        <v>0</v>
      </c>
      <c r="S10" s="263">
        <f>P10*M10</f>
        <v>0</v>
      </c>
    </row>
    <row r="11" spans="1:19" ht="12.75">
      <c r="A11" s="149"/>
      <c r="B11" s="120"/>
      <c r="C11" s="233"/>
      <c r="D11" s="233"/>
      <c r="E11" s="121"/>
      <c r="F11" s="121"/>
      <c r="G11" s="121"/>
      <c r="H11" s="121"/>
      <c r="I11" s="211"/>
      <c r="J11" s="153"/>
      <c r="K11" s="115"/>
      <c r="L11" s="115"/>
      <c r="M11" s="114"/>
      <c r="N11" s="112"/>
      <c r="O11" s="112"/>
      <c r="P11" s="372"/>
      <c r="R11" s="31">
        <f aca="true" t="shared" si="0" ref="R11:R26">L11*I11</f>
        <v>0</v>
      </c>
      <c r="S11" s="263">
        <f aca="true" t="shared" si="1" ref="S11:S26">P11*M11</f>
        <v>0</v>
      </c>
    </row>
    <row r="12" spans="1:19" ht="12.75">
      <c r="A12" s="385"/>
      <c r="B12" s="386"/>
      <c r="C12" s="406"/>
      <c r="D12" s="406"/>
      <c r="E12" s="388"/>
      <c r="F12" s="388"/>
      <c r="G12" s="388"/>
      <c r="H12" s="388"/>
      <c r="I12" s="389"/>
      <c r="J12" s="390"/>
      <c r="K12" s="391"/>
      <c r="L12" s="391"/>
      <c r="M12" s="434"/>
      <c r="N12" s="442"/>
      <c r="O12" s="391"/>
      <c r="P12" s="437"/>
      <c r="R12" s="31">
        <f t="shared" si="0"/>
        <v>0</v>
      </c>
      <c r="S12" s="31">
        <f t="shared" si="1"/>
        <v>0</v>
      </c>
    </row>
    <row r="13" spans="1:19" ht="12.75">
      <c r="A13" s="111"/>
      <c r="B13" s="112"/>
      <c r="C13" s="233"/>
      <c r="D13" s="233"/>
      <c r="E13" s="113"/>
      <c r="F13" s="112"/>
      <c r="G13" s="121"/>
      <c r="H13" s="121"/>
      <c r="I13" s="155"/>
      <c r="J13" s="154"/>
      <c r="K13" s="112"/>
      <c r="L13" s="112"/>
      <c r="M13" s="114"/>
      <c r="N13" s="112"/>
      <c r="O13" s="112"/>
      <c r="P13" s="124"/>
      <c r="R13" s="31">
        <f t="shared" si="0"/>
        <v>0</v>
      </c>
      <c r="S13" s="31">
        <f t="shared" si="1"/>
        <v>0</v>
      </c>
    </row>
    <row r="14" spans="1:19" ht="12.75">
      <c r="A14" s="111"/>
      <c r="B14" s="112"/>
      <c r="C14" s="138"/>
      <c r="D14" s="138"/>
      <c r="E14" s="113"/>
      <c r="F14" s="112"/>
      <c r="G14" s="113"/>
      <c r="H14" s="113"/>
      <c r="I14" s="155"/>
      <c r="J14" s="153"/>
      <c r="K14" s="112"/>
      <c r="L14" s="112"/>
      <c r="M14" s="114"/>
      <c r="N14" s="112"/>
      <c r="O14" s="112"/>
      <c r="P14" s="124"/>
      <c r="R14" s="31">
        <f t="shared" si="0"/>
        <v>0</v>
      </c>
      <c r="S14" s="31">
        <f t="shared" si="1"/>
        <v>0</v>
      </c>
    </row>
    <row r="15" spans="1:19" ht="12.75">
      <c r="A15" s="114"/>
      <c r="B15" s="112"/>
      <c r="C15" s="138"/>
      <c r="D15" s="138"/>
      <c r="E15" s="112"/>
      <c r="F15" s="112"/>
      <c r="G15" s="112"/>
      <c r="H15" s="112"/>
      <c r="I15" s="155"/>
      <c r="J15" s="112"/>
      <c r="K15" s="112"/>
      <c r="L15" s="115"/>
      <c r="M15" s="114"/>
      <c r="N15" s="112"/>
      <c r="O15" s="112"/>
      <c r="P15" s="124"/>
      <c r="R15" s="31">
        <f t="shared" si="0"/>
        <v>0</v>
      </c>
      <c r="S15" s="31">
        <f t="shared" si="1"/>
        <v>0</v>
      </c>
    </row>
    <row r="16" spans="1:19" ht="12.75">
      <c r="A16" s="538"/>
      <c r="B16" s="394"/>
      <c r="C16" s="420"/>
      <c r="D16" s="420"/>
      <c r="E16" s="539"/>
      <c r="F16" s="539"/>
      <c r="G16" s="394"/>
      <c r="H16" s="394"/>
      <c r="I16" s="397"/>
      <c r="J16" s="394"/>
      <c r="K16" s="394"/>
      <c r="L16" s="394"/>
      <c r="M16" s="434"/>
      <c r="N16" s="394"/>
      <c r="O16" s="394"/>
      <c r="P16" s="437"/>
      <c r="R16" s="31">
        <f t="shared" si="0"/>
        <v>0</v>
      </c>
      <c r="S16" s="31">
        <f t="shared" si="1"/>
        <v>0</v>
      </c>
    </row>
    <row r="17" spans="1:19" ht="12.75">
      <c r="A17" s="523"/>
      <c r="B17" s="19"/>
      <c r="C17" s="344"/>
      <c r="D17" s="344"/>
      <c r="E17" s="19"/>
      <c r="F17" s="19"/>
      <c r="G17" s="19"/>
      <c r="H17" s="19"/>
      <c r="I17" s="218"/>
      <c r="J17" s="19"/>
      <c r="K17" s="19"/>
      <c r="L17" s="19"/>
      <c r="M17" s="18"/>
      <c r="N17" s="19"/>
      <c r="O17" s="19"/>
      <c r="P17" s="30"/>
      <c r="R17" s="31">
        <f t="shared" si="0"/>
        <v>0</v>
      </c>
      <c r="S17" s="31">
        <f t="shared" si="1"/>
        <v>0</v>
      </c>
    </row>
    <row r="18" spans="1:19" ht="12.75">
      <c r="A18" s="18"/>
      <c r="B18" s="19"/>
      <c r="C18" s="344"/>
      <c r="D18" s="344"/>
      <c r="E18" s="19"/>
      <c r="F18" s="19"/>
      <c r="G18" s="19"/>
      <c r="H18" s="19"/>
      <c r="I18" s="218"/>
      <c r="J18" s="19"/>
      <c r="K18" s="19"/>
      <c r="L18" s="19"/>
      <c r="M18" s="18"/>
      <c r="N18" s="19"/>
      <c r="O18" s="19"/>
      <c r="P18" s="30"/>
      <c r="R18" s="31">
        <f t="shared" si="0"/>
        <v>0</v>
      </c>
      <c r="S18" s="31">
        <f t="shared" si="1"/>
        <v>0</v>
      </c>
    </row>
    <row r="19" spans="1:19" ht="12.75">
      <c r="A19" s="18"/>
      <c r="B19" s="19"/>
      <c r="C19" s="344"/>
      <c r="D19" s="344"/>
      <c r="E19" s="19"/>
      <c r="F19" s="19"/>
      <c r="G19" s="19"/>
      <c r="H19" s="19"/>
      <c r="I19" s="218"/>
      <c r="J19" s="19"/>
      <c r="K19" s="19"/>
      <c r="L19" s="19"/>
      <c r="M19" s="18"/>
      <c r="N19" s="19"/>
      <c r="O19" s="19"/>
      <c r="P19" s="30"/>
      <c r="R19" s="31">
        <f t="shared" si="0"/>
        <v>0</v>
      </c>
      <c r="S19" s="31">
        <f t="shared" si="1"/>
        <v>0</v>
      </c>
    </row>
    <row r="20" spans="1:19" ht="12.75">
      <c r="A20" s="18"/>
      <c r="B20" s="19"/>
      <c r="C20" s="344"/>
      <c r="D20" s="344"/>
      <c r="E20" s="19"/>
      <c r="F20" s="19"/>
      <c r="G20" s="19"/>
      <c r="H20" s="19"/>
      <c r="I20" s="218"/>
      <c r="J20" s="19"/>
      <c r="K20" s="19"/>
      <c r="L20" s="19"/>
      <c r="M20" s="18"/>
      <c r="N20" s="19"/>
      <c r="O20" s="29"/>
      <c r="P20" s="30"/>
      <c r="R20" s="31">
        <f t="shared" si="0"/>
        <v>0</v>
      </c>
      <c r="S20" s="31">
        <f t="shared" si="1"/>
        <v>0</v>
      </c>
    </row>
    <row r="21" spans="1:19" ht="12.75">
      <c r="A21" s="18"/>
      <c r="B21" s="19"/>
      <c r="C21" s="344"/>
      <c r="D21" s="344"/>
      <c r="E21" s="19"/>
      <c r="F21" s="19"/>
      <c r="G21" s="19"/>
      <c r="H21" s="19"/>
      <c r="I21" s="218"/>
      <c r="J21" s="19"/>
      <c r="K21" s="29"/>
      <c r="L21" s="19"/>
      <c r="M21" s="18"/>
      <c r="N21" s="19"/>
      <c r="O21" s="19"/>
      <c r="P21" s="30"/>
      <c r="R21" s="31">
        <f t="shared" si="0"/>
        <v>0</v>
      </c>
      <c r="S21" s="31">
        <f t="shared" si="1"/>
        <v>0</v>
      </c>
    </row>
    <row r="22" spans="1:19" ht="12.75">
      <c r="A22" s="18"/>
      <c r="B22" s="19"/>
      <c r="C22" s="344"/>
      <c r="D22" s="344"/>
      <c r="E22" s="19"/>
      <c r="F22" s="19"/>
      <c r="G22" s="19"/>
      <c r="H22" s="19"/>
      <c r="I22" s="218"/>
      <c r="J22" s="19"/>
      <c r="K22" s="19"/>
      <c r="L22" s="19"/>
      <c r="M22" s="18"/>
      <c r="N22" s="19"/>
      <c r="O22" s="19"/>
      <c r="P22" s="30"/>
      <c r="R22" s="31">
        <f t="shared" si="0"/>
        <v>0</v>
      </c>
      <c r="S22" s="31">
        <f t="shared" si="1"/>
        <v>0</v>
      </c>
    </row>
    <row r="23" spans="1:19" ht="12.75">
      <c r="A23" s="18"/>
      <c r="B23" s="19"/>
      <c r="C23" s="344"/>
      <c r="D23" s="344"/>
      <c r="E23" s="19"/>
      <c r="F23" s="19"/>
      <c r="G23" s="19"/>
      <c r="H23" s="19"/>
      <c r="I23" s="218"/>
      <c r="J23" s="19"/>
      <c r="K23" s="19"/>
      <c r="L23" s="19"/>
      <c r="M23" s="18"/>
      <c r="N23" s="19"/>
      <c r="O23" s="19"/>
      <c r="P23" s="33"/>
      <c r="R23" s="31">
        <f t="shared" si="0"/>
        <v>0</v>
      </c>
      <c r="S23" s="31">
        <f t="shared" si="1"/>
        <v>0</v>
      </c>
    </row>
    <row r="24" spans="1:19" ht="12.75">
      <c r="A24" s="18"/>
      <c r="B24" s="19"/>
      <c r="C24" s="344"/>
      <c r="D24" s="344"/>
      <c r="E24" s="19"/>
      <c r="F24" s="19"/>
      <c r="G24" s="19"/>
      <c r="H24" s="19"/>
      <c r="I24" s="218"/>
      <c r="J24" s="19"/>
      <c r="K24" s="19"/>
      <c r="L24" s="19"/>
      <c r="M24" s="18"/>
      <c r="N24" s="19"/>
      <c r="O24" s="29"/>
      <c r="P24" s="33"/>
      <c r="R24" s="31">
        <f t="shared" si="0"/>
        <v>0</v>
      </c>
      <c r="S24" s="31">
        <f t="shared" si="1"/>
        <v>0</v>
      </c>
    </row>
    <row r="25" spans="1:19" ht="12.75">
      <c r="A25" s="18"/>
      <c r="B25" s="19"/>
      <c r="C25" s="344"/>
      <c r="D25" s="344"/>
      <c r="E25" s="19"/>
      <c r="F25" s="19"/>
      <c r="G25" s="19"/>
      <c r="H25" s="19"/>
      <c r="I25" s="218"/>
      <c r="J25" s="19"/>
      <c r="K25" s="19"/>
      <c r="L25" s="19"/>
      <c r="M25" s="18"/>
      <c r="N25" s="19"/>
      <c r="O25" s="29"/>
      <c r="P25" s="33"/>
      <c r="R25" s="31">
        <f t="shared" si="0"/>
        <v>0</v>
      </c>
      <c r="S25" s="31">
        <f t="shared" si="1"/>
        <v>0</v>
      </c>
    </row>
    <row r="26" spans="1:19" ht="12.75">
      <c r="A26" s="18"/>
      <c r="B26" s="19"/>
      <c r="C26" s="344"/>
      <c r="D26" s="344"/>
      <c r="E26" s="19"/>
      <c r="F26" s="19"/>
      <c r="G26" s="19"/>
      <c r="H26" s="19"/>
      <c r="I26" s="218"/>
      <c r="J26" s="19"/>
      <c r="K26" s="19"/>
      <c r="L26" s="19"/>
      <c r="M26" s="18"/>
      <c r="N26" s="19"/>
      <c r="O26" s="29"/>
      <c r="P26" s="33"/>
      <c r="R26" s="31">
        <f t="shared" si="0"/>
        <v>0</v>
      </c>
      <c r="S26" s="31">
        <f t="shared" si="1"/>
        <v>0</v>
      </c>
    </row>
    <row r="27" spans="1:19" ht="12.75">
      <c r="A27" s="18"/>
      <c r="B27" s="19"/>
      <c r="C27" s="344"/>
      <c r="D27" s="344"/>
      <c r="E27" s="19"/>
      <c r="F27" s="19"/>
      <c r="G27" s="19"/>
      <c r="H27" s="19"/>
      <c r="I27" s="218"/>
      <c r="J27" s="19"/>
      <c r="K27" s="19"/>
      <c r="L27" s="19"/>
      <c r="M27" s="18"/>
      <c r="N27" s="19"/>
      <c r="O27" s="29"/>
      <c r="P27" s="33"/>
      <c r="R27" s="31">
        <f>L27*I27</f>
        <v>0</v>
      </c>
      <c r="S27" s="31">
        <f>P27*M27</f>
        <v>0</v>
      </c>
    </row>
    <row r="28" spans="1:19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8"/>
      <c r="N28" s="19"/>
      <c r="O28" s="29"/>
      <c r="P28" s="33"/>
      <c r="R28" s="31">
        <f>L28*I28</f>
        <v>0</v>
      </c>
      <c r="S28" s="31">
        <f>P28*M28</f>
        <v>0</v>
      </c>
    </row>
    <row r="29" spans="1:19" ht="13.5" thickBot="1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8"/>
      <c r="N29" s="19"/>
      <c r="O29" s="19"/>
      <c r="P29" s="30"/>
      <c r="R29" s="87">
        <f>L29*I29</f>
        <v>0</v>
      </c>
      <c r="S29" s="87">
        <f>P29*M29</f>
        <v>0</v>
      </c>
    </row>
    <row r="30" spans="1:19" ht="3.75" customHeight="1" thickTop="1">
      <c r="A30" s="22"/>
      <c r="B30" s="23"/>
      <c r="C30" s="23"/>
      <c r="D30" s="23"/>
      <c r="E30" s="23"/>
      <c r="F30" s="23"/>
      <c r="G30" s="23"/>
      <c r="H30" s="23"/>
      <c r="I30" s="22"/>
      <c r="J30" s="23"/>
      <c r="K30" s="77"/>
      <c r="L30" s="77"/>
      <c r="M30" s="22"/>
      <c r="N30" s="23"/>
      <c r="O30" s="23"/>
      <c r="P30" s="24"/>
      <c r="R30" s="31"/>
      <c r="S30" s="31"/>
    </row>
    <row r="31" spans="1:19" ht="12.75">
      <c r="A31" s="42"/>
      <c r="B31" s="8"/>
      <c r="C31" s="8"/>
      <c r="D31" s="16" t="s">
        <v>64</v>
      </c>
      <c r="E31" s="16" t="s">
        <v>64</v>
      </c>
      <c r="F31" s="8"/>
      <c r="G31" s="8"/>
      <c r="H31" s="8"/>
      <c r="I31" s="16" t="s">
        <v>12</v>
      </c>
      <c r="J31" s="17" t="s">
        <v>12</v>
      </c>
      <c r="K31" s="8"/>
      <c r="M31" s="16" t="s">
        <v>12</v>
      </c>
      <c r="N31" s="17" t="s">
        <v>12</v>
      </c>
      <c r="O31" s="8"/>
      <c r="P31" s="43"/>
      <c r="R31" s="236">
        <f>SUM(R10:R29)</f>
        <v>0</v>
      </c>
      <c r="S31" s="263">
        <f>SUM(S10:S29)</f>
        <v>0</v>
      </c>
    </row>
    <row r="32" spans="1:19" ht="12.75">
      <c r="A32" s="42"/>
      <c r="B32" s="8"/>
      <c r="C32" s="8"/>
      <c r="D32" s="44" t="s">
        <v>65</v>
      </c>
      <c r="E32" s="44" t="s">
        <v>65</v>
      </c>
      <c r="F32" s="8"/>
      <c r="G32" s="8"/>
      <c r="H32" s="8"/>
      <c r="I32" s="44" t="s">
        <v>11</v>
      </c>
      <c r="J32" s="20" t="s">
        <v>20</v>
      </c>
      <c r="K32" s="8"/>
      <c r="M32" s="44" t="s">
        <v>11</v>
      </c>
      <c r="N32" s="20" t="s">
        <v>20</v>
      </c>
      <c r="O32" s="8"/>
      <c r="P32" s="43"/>
      <c r="R32" s="31"/>
      <c r="S32" s="31"/>
    </row>
    <row r="33" spans="1:19" ht="15.75">
      <c r="A33" s="45"/>
      <c r="B33" s="19"/>
      <c r="C33" s="19"/>
      <c r="D33" s="278">
        <f>SUM(D10:D29)</f>
        <v>0</v>
      </c>
      <c r="E33" s="278">
        <f>SUM(E10:E29)</f>
        <v>0</v>
      </c>
      <c r="F33" s="19"/>
      <c r="G33" s="19"/>
      <c r="H33" s="19"/>
      <c r="I33" s="278">
        <f>SUM(I10:I29)</f>
        <v>0</v>
      </c>
      <c r="J33" s="278">
        <f>SUM(J10:J29)</f>
        <v>0</v>
      </c>
      <c r="K33" s="285"/>
      <c r="L33" s="286"/>
      <c r="M33" s="278">
        <f>SUM(M10:M29)</f>
        <v>0</v>
      </c>
      <c r="N33" s="278">
        <f>SUM(N10:N29)</f>
        <v>0</v>
      </c>
      <c r="O33" s="47"/>
      <c r="P33" s="49"/>
      <c r="R33" s="31"/>
      <c r="S33" s="31"/>
    </row>
    <row r="34" spans="1:19" ht="6" customHeight="1" thickBot="1">
      <c r="A34" s="50"/>
      <c r="B34" s="51"/>
      <c r="C34" s="51"/>
      <c r="D34" s="51"/>
      <c r="E34" s="52"/>
      <c r="F34" s="52"/>
      <c r="G34" s="52"/>
      <c r="H34" s="52"/>
      <c r="I34" s="50"/>
      <c r="J34" s="51"/>
      <c r="K34" s="51"/>
      <c r="L34" s="51"/>
      <c r="M34" s="50"/>
      <c r="N34" s="51"/>
      <c r="O34" s="51"/>
      <c r="P34" s="53"/>
      <c r="R34" s="31"/>
      <c r="S34" s="31"/>
    </row>
    <row r="35" spans="1:16" ht="16.5" thickBot="1">
      <c r="A35" s="54" t="s">
        <v>25</v>
      </c>
      <c r="B35" s="55"/>
      <c r="C35" s="55"/>
      <c r="D35" s="55"/>
      <c r="E35" s="56"/>
      <c r="F35" s="56"/>
      <c r="G35" s="56"/>
      <c r="H35" s="56"/>
      <c r="I35" s="101" t="s">
        <v>26</v>
      </c>
      <c r="J35" s="102"/>
      <c r="K35" s="103" t="s">
        <v>27</v>
      </c>
      <c r="L35" s="104"/>
      <c r="M35" s="105"/>
      <c r="N35" s="57" t="s">
        <v>28</v>
      </c>
      <c r="O35" s="55"/>
      <c r="P35" s="58"/>
    </row>
    <row r="36" spans="1:19" ht="16.5" thickTop="1">
      <c r="A36" s="59" t="s">
        <v>29</v>
      </c>
      <c r="B36" s="60"/>
      <c r="C36" s="60"/>
      <c r="D36" s="60"/>
      <c r="E36" s="61"/>
      <c r="F36" s="61"/>
      <c r="G36" s="61"/>
      <c r="H36" s="61"/>
      <c r="I36" s="62"/>
      <c r="J36" s="63">
        <f>COUNTA(I10:I29)</f>
        <v>0</v>
      </c>
      <c r="K36" s="19"/>
      <c r="L36" s="234" t="e">
        <f>J33/I33</f>
        <v>#DIV/0!</v>
      </c>
      <c r="M36" s="64"/>
      <c r="N36" s="65"/>
      <c r="O36" s="64" t="e">
        <f>R31/I33</f>
        <v>#DIV/0!</v>
      </c>
      <c r="P36" s="68"/>
      <c r="R36" s="31"/>
      <c r="S36" s="31"/>
    </row>
    <row r="37" spans="1:19" ht="15.75">
      <c r="A37" s="59" t="s">
        <v>30</v>
      </c>
      <c r="B37" s="60"/>
      <c r="C37" s="60"/>
      <c r="D37" s="60"/>
      <c r="E37" s="61"/>
      <c r="F37" s="61"/>
      <c r="G37" s="61"/>
      <c r="H37" s="61"/>
      <c r="I37" s="62"/>
      <c r="J37" s="63">
        <f>COUNTA(M10:M29)</f>
        <v>0</v>
      </c>
      <c r="K37" s="19"/>
      <c r="L37" s="64" t="e">
        <f>N33/M33</f>
        <v>#DIV/0!</v>
      </c>
      <c r="M37" s="67"/>
      <c r="N37" s="65"/>
      <c r="O37" s="64" t="e">
        <f>S31/M33</f>
        <v>#DIV/0!</v>
      </c>
      <c r="P37" s="68"/>
      <c r="R37" s="31"/>
      <c r="S37" s="31"/>
    </row>
    <row r="38" spans="1:19" ht="16.5" thickBot="1">
      <c r="A38" s="69" t="s">
        <v>31</v>
      </c>
      <c r="B38" s="70"/>
      <c r="C38" s="70"/>
      <c r="D38" s="70"/>
      <c r="E38" s="5"/>
      <c r="F38" s="5"/>
      <c r="G38" s="5"/>
      <c r="H38" s="5"/>
      <c r="I38" s="71"/>
      <c r="J38" s="72">
        <f>SUM(J36:J37)</f>
        <v>0</v>
      </c>
      <c r="K38" s="32"/>
      <c r="L38" s="73" t="e">
        <f>(J33+N33)/(I33+M33)</f>
        <v>#DIV/0!</v>
      </c>
      <c r="M38" s="74"/>
      <c r="N38" s="75"/>
      <c r="O38" s="73" t="e">
        <f>(R31+S31)/(I33+M33)</f>
        <v>#DIV/0!</v>
      </c>
      <c r="P38" s="84"/>
      <c r="R38" s="31"/>
      <c r="S38" s="31"/>
    </row>
  </sheetData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B101"/>
  <sheetViews>
    <sheetView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3.7109375" style="0" customWidth="1"/>
    <col min="7" max="7" width="20.7109375" style="0" customWidth="1"/>
    <col min="9" max="9" width="10.7109375" style="0" customWidth="1"/>
    <col min="13" max="13" width="12.7109375" style="0" bestFit="1" customWidth="1"/>
    <col min="17" max="18" width="10.7109375" style="0" customWidth="1"/>
  </cols>
  <sheetData>
    <row r="2" spans="2:9" ht="30.75">
      <c r="B2" s="1" t="s">
        <v>67</v>
      </c>
      <c r="C2" s="1"/>
      <c r="I2" s="2"/>
    </row>
    <row r="3" spans="2:3" ht="15.75">
      <c r="B3" s="3"/>
      <c r="C3" s="3"/>
    </row>
    <row r="4" spans="1:8" ht="19.5">
      <c r="A4" s="4" t="s">
        <v>44</v>
      </c>
      <c r="B4" s="3"/>
      <c r="C4" s="3"/>
      <c r="H4" s="3"/>
    </row>
    <row r="5" spans="1:8" ht="16.5" thickBot="1">
      <c r="A5" s="3"/>
      <c r="B5" s="3"/>
      <c r="C5" s="3"/>
      <c r="D5" s="5"/>
      <c r="E5" s="5"/>
      <c r="F5" s="5"/>
      <c r="G5" s="5"/>
      <c r="H5" s="3"/>
    </row>
    <row r="6" spans="1:15" ht="15.75">
      <c r="A6" s="6"/>
      <c r="B6" s="7"/>
      <c r="C6" s="7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15" ht="43.5">
      <c r="A7" s="14" t="s">
        <v>4</v>
      </c>
      <c r="B7" s="15" t="s">
        <v>5</v>
      </c>
      <c r="C7" s="260" t="s">
        <v>6</v>
      </c>
      <c r="D7" s="126" t="s">
        <v>7</v>
      </c>
      <c r="E7" s="126" t="s">
        <v>8</v>
      </c>
      <c r="F7" s="15" t="s">
        <v>9</v>
      </c>
      <c r="G7" s="15" t="s">
        <v>10</v>
      </c>
      <c r="H7" s="88" t="s">
        <v>11</v>
      </c>
      <c r="I7" s="89" t="s">
        <v>12</v>
      </c>
      <c r="J7" s="89" t="s">
        <v>12</v>
      </c>
      <c r="K7" s="89" t="s">
        <v>13</v>
      </c>
      <c r="L7" s="88" t="s">
        <v>11</v>
      </c>
      <c r="M7" s="89" t="s">
        <v>12</v>
      </c>
      <c r="N7" s="89" t="s">
        <v>12</v>
      </c>
      <c r="O7" s="94" t="s">
        <v>13</v>
      </c>
    </row>
    <row r="8" spans="1:15" ht="15.75">
      <c r="A8" s="14" t="s">
        <v>14</v>
      </c>
      <c r="B8" s="15" t="s">
        <v>15</v>
      </c>
      <c r="C8" s="15"/>
      <c r="D8" s="126" t="s">
        <v>16</v>
      </c>
      <c r="E8" s="126" t="s">
        <v>16</v>
      </c>
      <c r="F8" s="15" t="s">
        <v>17</v>
      </c>
      <c r="G8" s="15" t="s">
        <v>18</v>
      </c>
      <c r="H8" s="88" t="s">
        <v>19</v>
      </c>
      <c r="I8" s="89" t="s">
        <v>20</v>
      </c>
      <c r="J8" s="89" t="s">
        <v>19</v>
      </c>
      <c r="K8" s="89" t="s">
        <v>19</v>
      </c>
      <c r="L8" s="88" t="s">
        <v>19</v>
      </c>
      <c r="M8" s="89" t="s">
        <v>20</v>
      </c>
      <c r="N8" s="89" t="s">
        <v>19</v>
      </c>
      <c r="O8" s="94" t="s">
        <v>19</v>
      </c>
    </row>
    <row r="9" spans="1:18" ht="15.75">
      <c r="A9" s="18"/>
      <c r="B9" s="19"/>
      <c r="C9" s="19"/>
      <c r="D9" s="19"/>
      <c r="E9" s="19"/>
      <c r="F9" s="19"/>
      <c r="G9" s="19"/>
      <c r="H9" s="92"/>
      <c r="I9" s="90" t="s">
        <v>21</v>
      </c>
      <c r="J9" s="90" t="s">
        <v>20</v>
      </c>
      <c r="K9" s="90" t="s">
        <v>20</v>
      </c>
      <c r="L9" s="92"/>
      <c r="M9" s="90" t="s">
        <v>21</v>
      </c>
      <c r="N9" s="90" t="s">
        <v>20</v>
      </c>
      <c r="O9" s="95" t="s">
        <v>20</v>
      </c>
      <c r="Q9" s="21" t="s">
        <v>22</v>
      </c>
      <c r="R9" s="21" t="s">
        <v>23</v>
      </c>
    </row>
    <row r="10" spans="1:54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</row>
    <row r="11" spans="1:18" ht="12.75">
      <c r="A11" s="424"/>
      <c r="B11" s="627"/>
      <c r="C11" s="425"/>
      <c r="D11" s="578"/>
      <c r="E11" s="578"/>
      <c r="F11" s="578"/>
      <c r="G11" s="630"/>
      <c r="H11" s="428"/>
      <c r="I11" s="579"/>
      <c r="J11" s="430"/>
      <c r="K11" s="430"/>
      <c r="L11" s="428"/>
      <c r="M11" s="631"/>
      <c r="N11" s="430"/>
      <c r="O11" s="582"/>
      <c r="P11" s="96"/>
      <c r="Q11" s="31">
        <f aca="true" t="shared" si="0" ref="Q11:Q29">H11*K11</f>
        <v>0</v>
      </c>
      <c r="R11" s="31">
        <f aca="true" t="shared" si="1" ref="R11:R29">L11*O11</f>
        <v>0</v>
      </c>
    </row>
    <row r="12" spans="1:18" ht="12.75">
      <c r="A12" s="385"/>
      <c r="B12" s="634"/>
      <c r="C12" s="386"/>
      <c r="D12" s="388"/>
      <c r="E12" s="388"/>
      <c r="F12" s="388"/>
      <c r="G12" s="632"/>
      <c r="H12" s="434"/>
      <c r="I12" s="394"/>
      <c r="J12" s="394"/>
      <c r="K12" s="394"/>
      <c r="L12" s="633"/>
      <c r="M12" s="404"/>
      <c r="N12" s="391"/>
      <c r="O12" s="623"/>
      <c r="Q12" s="31" t="e">
        <f>#REF!*#REF!</f>
        <v>#REF!</v>
      </c>
      <c r="R12" s="31" t="e">
        <f>#REF!*#REF!</f>
        <v>#REF!</v>
      </c>
    </row>
    <row r="13" spans="1:18" ht="12.75">
      <c r="A13" s="25"/>
      <c r="B13" s="125"/>
      <c r="C13" s="635"/>
      <c r="D13" s="118"/>
      <c r="E13" s="118"/>
      <c r="F13" s="118"/>
      <c r="G13" s="117"/>
      <c r="H13" s="27"/>
      <c r="I13" s="28"/>
      <c r="J13" s="29"/>
      <c r="K13" s="29"/>
      <c r="L13" s="18"/>
      <c r="M13" s="19"/>
      <c r="N13" s="19"/>
      <c r="O13" s="30"/>
      <c r="Q13" s="31">
        <f t="shared" si="0"/>
        <v>0</v>
      </c>
      <c r="R13" s="31">
        <f t="shared" si="1"/>
        <v>0</v>
      </c>
    </row>
    <row r="14" spans="1:18" ht="12.75">
      <c r="A14" s="25"/>
      <c r="B14" s="26"/>
      <c r="C14" s="26"/>
      <c r="D14" s="20"/>
      <c r="E14" s="20"/>
      <c r="F14" s="20"/>
      <c r="G14" s="20"/>
      <c r="H14" s="18"/>
      <c r="I14" s="19"/>
      <c r="J14" s="29"/>
      <c r="K14" s="29"/>
      <c r="L14" s="18"/>
      <c r="M14" s="28"/>
      <c r="N14" s="29"/>
      <c r="O14" s="33"/>
      <c r="Q14" s="31">
        <f t="shared" si="0"/>
        <v>0</v>
      </c>
      <c r="R14" s="31">
        <f t="shared" si="1"/>
        <v>0</v>
      </c>
    </row>
    <row r="15" spans="1:18" ht="12.75">
      <c r="A15" s="25"/>
      <c r="B15" s="26"/>
      <c r="C15" s="26"/>
      <c r="D15" s="20"/>
      <c r="E15" s="20"/>
      <c r="F15" s="20"/>
      <c r="G15" s="20"/>
      <c r="H15" s="27"/>
      <c r="I15" s="34"/>
      <c r="J15" s="29"/>
      <c r="K15" s="29"/>
      <c r="L15" s="18"/>
      <c r="M15" s="19"/>
      <c r="N15" s="19"/>
      <c r="O15" s="30"/>
      <c r="Q15" s="31">
        <f t="shared" si="0"/>
        <v>0</v>
      </c>
      <c r="R15" s="31">
        <f t="shared" si="1"/>
        <v>0</v>
      </c>
    </row>
    <row r="16" spans="1:18" ht="12.75">
      <c r="A16" s="25"/>
      <c r="B16" s="26"/>
      <c r="C16" s="26"/>
      <c r="D16" s="20"/>
      <c r="E16" s="20"/>
      <c r="F16" s="20"/>
      <c r="G16" s="20"/>
      <c r="H16" s="610"/>
      <c r="I16" s="609"/>
      <c r="J16" s="29"/>
      <c r="K16" s="29"/>
      <c r="L16" s="607"/>
      <c r="M16" s="19"/>
      <c r="N16" s="19"/>
      <c r="O16" s="582"/>
      <c r="Q16" s="31">
        <f t="shared" si="0"/>
        <v>0</v>
      </c>
      <c r="R16" s="31">
        <f t="shared" si="1"/>
        <v>0</v>
      </c>
    </row>
    <row r="17" spans="1:18" ht="12.75">
      <c r="A17" s="608"/>
      <c r="B17" s="555"/>
      <c r="C17" s="608"/>
      <c r="D17" s="608"/>
      <c r="E17" s="555"/>
      <c r="F17" s="556"/>
      <c r="G17" s="441"/>
      <c r="H17" s="446"/>
      <c r="I17" s="608"/>
      <c r="J17" s="556"/>
      <c r="K17" s="441"/>
      <c r="L17" s="446"/>
      <c r="M17" s="555"/>
      <c r="N17" s="441"/>
      <c r="O17" s="520"/>
      <c r="Q17" s="31">
        <f>H12*K12</f>
        <v>0</v>
      </c>
      <c r="R17" s="31">
        <f>L12*O12</f>
        <v>0</v>
      </c>
    </row>
    <row r="18" spans="1:18" ht="12.75">
      <c r="A18" s="25"/>
      <c r="B18" s="26"/>
      <c r="C18" s="26"/>
      <c r="D18" s="20"/>
      <c r="E18" s="20"/>
      <c r="F18" s="20"/>
      <c r="G18" s="20"/>
      <c r="H18" s="18"/>
      <c r="I18" s="19"/>
      <c r="J18" s="19"/>
      <c r="K18" s="19"/>
      <c r="L18" s="27"/>
      <c r="M18" s="28"/>
      <c r="N18" s="29"/>
      <c r="O18" s="33"/>
      <c r="Q18" s="31">
        <f t="shared" si="0"/>
        <v>0</v>
      </c>
      <c r="R18" s="31">
        <f t="shared" si="1"/>
        <v>0</v>
      </c>
    </row>
    <row r="19" spans="1:18" ht="12.75">
      <c r="A19" s="25"/>
      <c r="B19" s="26"/>
      <c r="C19" s="26"/>
      <c r="D19" s="20"/>
      <c r="E19" s="20"/>
      <c r="F19" s="20"/>
      <c r="G19" s="20"/>
      <c r="H19" s="27"/>
      <c r="I19" s="28"/>
      <c r="J19" s="29"/>
      <c r="K19" s="29"/>
      <c r="L19" s="18"/>
      <c r="M19" s="19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19"/>
      <c r="B20" s="120"/>
      <c r="C20" s="120"/>
      <c r="D20" s="121"/>
      <c r="E20" s="121"/>
      <c r="F20" s="121"/>
      <c r="G20" s="121"/>
      <c r="H20" s="122"/>
      <c r="I20" s="123"/>
      <c r="J20" s="115"/>
      <c r="K20" s="115"/>
      <c r="L20" s="114"/>
      <c r="M20" s="112"/>
      <c r="N20" s="112"/>
      <c r="O20" s="124"/>
      <c r="Q20" s="31">
        <f t="shared" si="0"/>
        <v>0</v>
      </c>
      <c r="R20" s="31">
        <f t="shared" si="1"/>
        <v>0</v>
      </c>
    </row>
    <row r="21" spans="1:18" ht="12.75">
      <c r="A21" s="25"/>
      <c r="B21" s="26"/>
      <c r="C21" s="26"/>
      <c r="D21" s="20"/>
      <c r="E21" s="20"/>
      <c r="F21" s="20"/>
      <c r="G21" s="20"/>
      <c r="H21" s="18"/>
      <c r="I21" s="19"/>
      <c r="J21" s="19"/>
      <c r="K21" s="19"/>
      <c r="L21" s="27"/>
      <c r="M21" s="28"/>
      <c r="N21" s="29"/>
      <c r="O21" s="33"/>
      <c r="Q21" s="31">
        <f t="shared" si="0"/>
        <v>0</v>
      </c>
      <c r="R21" s="31">
        <f t="shared" si="1"/>
        <v>0</v>
      </c>
    </row>
    <row r="22" spans="1:18" ht="12.75">
      <c r="A22" s="25"/>
      <c r="B22" s="35"/>
      <c r="C22" s="35"/>
      <c r="D22" s="20"/>
      <c r="E22" s="20"/>
      <c r="F22" s="20"/>
      <c r="G22" s="20"/>
      <c r="H22" s="27"/>
      <c r="I22" s="28"/>
      <c r="J22" s="29"/>
      <c r="K22" s="29"/>
      <c r="L22" s="18"/>
      <c r="M22" s="19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25"/>
      <c r="B23" s="26"/>
      <c r="C23" s="26"/>
      <c r="D23" s="20"/>
      <c r="E23" s="20"/>
      <c r="F23" s="20"/>
      <c r="G23" s="20"/>
      <c r="H23" s="18"/>
      <c r="I23" s="19"/>
      <c r="J23" s="19"/>
      <c r="K23" s="19"/>
      <c r="L23" s="27"/>
      <c r="M23" s="28"/>
      <c r="N23" s="29"/>
      <c r="O23" s="33"/>
      <c r="Q23" s="31">
        <f t="shared" si="0"/>
        <v>0</v>
      </c>
      <c r="R23" s="31">
        <f t="shared" si="1"/>
        <v>0</v>
      </c>
    </row>
    <row r="24" spans="1:18" ht="12.75">
      <c r="A24" s="25"/>
      <c r="B24" s="26"/>
      <c r="C24" s="26"/>
      <c r="D24" s="20"/>
      <c r="E24" s="20"/>
      <c r="F24" s="20"/>
      <c r="G24" s="20"/>
      <c r="H24" s="27"/>
      <c r="I24" s="28"/>
      <c r="J24" s="29"/>
      <c r="K24" s="29"/>
      <c r="L24" s="18"/>
      <c r="M24" s="19"/>
      <c r="N24" s="19"/>
      <c r="O24" s="33"/>
      <c r="Q24" s="31">
        <f t="shared" si="0"/>
        <v>0</v>
      </c>
      <c r="R24" s="31">
        <f t="shared" si="1"/>
        <v>0</v>
      </c>
    </row>
    <row r="25" spans="1:18" ht="12.75">
      <c r="A25" s="25"/>
      <c r="B25" s="26"/>
      <c r="C25" s="26"/>
      <c r="D25" s="20"/>
      <c r="E25" s="20"/>
      <c r="F25" s="20"/>
      <c r="G25" s="20"/>
      <c r="H25" s="27"/>
      <c r="I25" s="28"/>
      <c r="J25" s="29"/>
      <c r="K25" s="29"/>
      <c r="L25" s="18"/>
      <c r="M25" s="19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25"/>
      <c r="B26" s="26"/>
      <c r="C26" s="26"/>
      <c r="D26" s="20"/>
      <c r="E26" s="20"/>
      <c r="F26" s="20"/>
      <c r="G26" s="20"/>
      <c r="H26" s="18"/>
      <c r="I26" s="19"/>
      <c r="J26" s="19"/>
      <c r="K26" s="19"/>
      <c r="L26" s="27"/>
      <c r="M26" s="28"/>
      <c r="N26" s="29"/>
      <c r="O26" s="33"/>
      <c r="Q26" s="31">
        <f t="shared" si="0"/>
        <v>0</v>
      </c>
      <c r="R26" s="31">
        <f t="shared" si="1"/>
        <v>0</v>
      </c>
    </row>
    <row r="27" spans="1:18" ht="15.75">
      <c r="A27" s="25"/>
      <c r="B27" s="36"/>
      <c r="C27" s="36"/>
      <c r="D27" s="20"/>
      <c r="E27" s="20"/>
      <c r="F27" s="20"/>
      <c r="G27" s="20"/>
      <c r="H27" s="18"/>
      <c r="I27" s="19"/>
      <c r="J27" s="19"/>
      <c r="K27" s="19"/>
      <c r="L27" s="27"/>
      <c r="M27" s="28"/>
      <c r="N27" s="29"/>
      <c r="O27" s="33"/>
      <c r="Q27" s="31">
        <f t="shared" si="0"/>
        <v>0</v>
      </c>
      <c r="R27" s="31">
        <f t="shared" si="1"/>
        <v>0</v>
      </c>
    </row>
    <row r="28" spans="1:18" ht="15.75">
      <c r="A28" s="25"/>
      <c r="B28" s="36"/>
      <c r="C28" s="36"/>
      <c r="D28" s="20"/>
      <c r="E28" s="20"/>
      <c r="F28" s="20"/>
      <c r="G28" s="20"/>
      <c r="H28" s="27"/>
      <c r="I28" s="28"/>
      <c r="J28" s="29"/>
      <c r="K28" s="29"/>
      <c r="L28" s="18"/>
      <c r="M28" s="19"/>
      <c r="N28" s="29"/>
      <c r="O28" s="33"/>
      <c r="Q28" s="31">
        <f t="shared" si="0"/>
        <v>0</v>
      </c>
      <c r="R28" s="31">
        <f t="shared" si="1"/>
        <v>0</v>
      </c>
    </row>
    <row r="29" spans="1:18" ht="15.75">
      <c r="A29" s="25"/>
      <c r="B29" s="36"/>
      <c r="C29" s="36"/>
      <c r="D29" s="20"/>
      <c r="E29" s="20"/>
      <c r="F29" s="20"/>
      <c r="G29" s="20"/>
      <c r="H29" s="27"/>
      <c r="I29" s="28"/>
      <c r="J29" s="29"/>
      <c r="K29" s="29"/>
      <c r="L29" s="18"/>
      <c r="M29" s="19"/>
      <c r="N29" s="29"/>
      <c r="O29" s="33"/>
      <c r="Q29" s="116">
        <f t="shared" si="0"/>
        <v>0</v>
      </c>
      <c r="R29" s="116">
        <f t="shared" si="1"/>
        <v>0</v>
      </c>
    </row>
    <row r="30" spans="1:18" ht="12.75">
      <c r="A30" s="18"/>
      <c r="B30" s="19"/>
      <c r="C30" s="19"/>
      <c r="D30" s="19"/>
      <c r="E30" s="19"/>
      <c r="F30" s="19"/>
      <c r="G30" s="19"/>
      <c r="H30" s="18"/>
      <c r="I30" s="19"/>
      <c r="J30" s="19"/>
      <c r="K30" s="19"/>
      <c r="L30" s="18"/>
      <c r="M30" s="19"/>
      <c r="N30" s="19"/>
      <c r="O30" s="30"/>
      <c r="Q30" s="179"/>
      <c r="R30" s="179"/>
    </row>
    <row r="31" spans="1:18" ht="3.75" customHeight="1" thickBot="1">
      <c r="A31" s="22"/>
      <c r="B31" s="23"/>
      <c r="C31" s="23"/>
      <c r="D31" s="23"/>
      <c r="E31" s="23"/>
      <c r="F31" s="23"/>
      <c r="G31" s="23"/>
      <c r="H31" s="22"/>
      <c r="I31" s="39"/>
      <c r="J31" s="40"/>
      <c r="K31" s="40"/>
      <c r="L31" s="22"/>
      <c r="M31" s="39"/>
      <c r="N31" s="39"/>
      <c r="O31" s="41"/>
      <c r="Q31" s="100"/>
      <c r="R31" s="100"/>
    </row>
    <row r="32" spans="1:18" ht="13.5" thickTop="1">
      <c r="A32" s="42"/>
      <c r="B32" s="8"/>
      <c r="C32" s="8"/>
      <c r="D32" s="8"/>
      <c r="E32" s="8"/>
      <c r="F32" s="8"/>
      <c r="G32" s="8"/>
      <c r="H32" s="16" t="s">
        <v>12</v>
      </c>
      <c r="I32" s="17" t="s">
        <v>12</v>
      </c>
      <c r="J32" s="8"/>
      <c r="L32" s="16" t="s">
        <v>12</v>
      </c>
      <c r="M32" s="17" t="s">
        <v>12</v>
      </c>
      <c r="N32" s="8"/>
      <c r="O32" s="43"/>
      <c r="Q32" s="31" t="e">
        <f>SUM(Q11:Q29)</f>
        <v>#REF!</v>
      </c>
      <c r="R32" s="31" t="e">
        <f>SUM(R11:R29)</f>
        <v>#REF!</v>
      </c>
    </row>
    <row r="33" spans="1:15" ht="12.75">
      <c r="A33" s="42"/>
      <c r="B33" s="8"/>
      <c r="C33" s="8"/>
      <c r="D33" s="8"/>
      <c r="E33" s="8"/>
      <c r="F33" s="8"/>
      <c r="G33" s="8"/>
      <c r="H33" s="44" t="s">
        <v>11</v>
      </c>
      <c r="I33" s="20" t="s">
        <v>20</v>
      </c>
      <c r="J33" s="8"/>
      <c r="L33" s="44" t="s">
        <v>11</v>
      </c>
      <c r="M33" s="20" t="s">
        <v>20</v>
      </c>
      <c r="N33" s="8"/>
      <c r="O33" s="43"/>
    </row>
    <row r="34" spans="1:15" ht="15.75">
      <c r="A34" s="45"/>
      <c r="B34" s="19"/>
      <c r="C34" s="19"/>
      <c r="D34" s="19"/>
      <c r="E34" s="19"/>
      <c r="F34" s="19"/>
      <c r="G34" s="19"/>
      <c r="H34" s="276">
        <f>SUM(H11:H30)</f>
        <v>0</v>
      </c>
      <c r="I34" s="283">
        <f>SUM(I11:I30)</f>
        <v>0</v>
      </c>
      <c r="J34" s="280"/>
      <c r="K34" s="281"/>
      <c r="L34" s="277">
        <f>SUM(L11:L30)</f>
        <v>0</v>
      </c>
      <c r="M34" s="282">
        <f>SUM(M11:M30)</f>
        <v>0</v>
      </c>
      <c r="N34" s="47"/>
      <c r="O34" s="49"/>
    </row>
    <row r="35" spans="1:15" ht="6" customHeight="1" thickBot="1">
      <c r="A35" s="50"/>
      <c r="B35" s="51"/>
      <c r="C35" s="51"/>
      <c r="D35" s="52"/>
      <c r="E35" s="52"/>
      <c r="F35" s="52"/>
      <c r="G35" s="52"/>
      <c r="H35" s="50"/>
      <c r="I35" s="51"/>
      <c r="J35" s="51"/>
      <c r="K35" s="51"/>
      <c r="L35" s="50"/>
      <c r="M35" s="51"/>
      <c r="N35" s="51"/>
      <c r="O35" s="53"/>
    </row>
    <row r="36" spans="1:15" ht="16.5" thickBot="1">
      <c r="A36" s="54" t="s">
        <v>25</v>
      </c>
      <c r="B36" s="55"/>
      <c r="C36" s="55"/>
      <c r="D36" s="56"/>
      <c r="E36" s="56"/>
      <c r="F36" s="56"/>
      <c r="G36" s="56"/>
      <c r="H36" s="101" t="s">
        <v>26</v>
      </c>
      <c r="I36" s="102"/>
      <c r="J36" s="103" t="s">
        <v>39</v>
      </c>
      <c r="K36" s="104"/>
      <c r="L36" s="105"/>
      <c r="M36" s="57" t="s">
        <v>45</v>
      </c>
      <c r="N36" s="55"/>
      <c r="O36" s="58"/>
    </row>
    <row r="37" spans="1:15" ht="16.5" thickTop="1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COUNTA(H11:H30)</f>
        <v>0</v>
      </c>
      <c r="J37" s="19"/>
      <c r="K37" s="64" t="e">
        <f>I34/H34</f>
        <v>#DIV/0!</v>
      </c>
      <c r="L37" s="64"/>
      <c r="M37" s="65"/>
      <c r="N37" s="64" t="e">
        <f>Q32/H34</f>
        <v>#REF!</v>
      </c>
      <c r="O37" s="66"/>
    </row>
    <row r="38" spans="1:15" ht="15.75">
      <c r="A38" s="59" t="s">
        <v>30</v>
      </c>
      <c r="B38" s="60"/>
      <c r="C38" s="60"/>
      <c r="D38" s="61"/>
      <c r="E38" s="61"/>
      <c r="F38" s="61"/>
      <c r="G38" s="61"/>
      <c r="H38" s="62"/>
      <c r="I38" s="63">
        <f>COUNTA(L11:L30)</f>
        <v>0</v>
      </c>
      <c r="J38" s="19"/>
      <c r="K38" s="64" t="e">
        <f>M34/L34</f>
        <v>#DIV/0!</v>
      </c>
      <c r="L38" s="67"/>
      <c r="M38" s="65"/>
      <c r="N38" s="64" t="e">
        <f>R32/L34</f>
        <v>#REF!</v>
      </c>
      <c r="O38" s="68"/>
    </row>
    <row r="39" spans="1:15" ht="16.5" thickBot="1">
      <c r="A39" s="69" t="s">
        <v>31</v>
      </c>
      <c r="B39" s="70"/>
      <c r="C39" s="70"/>
      <c r="D39" s="5"/>
      <c r="E39" s="5"/>
      <c r="F39" s="5"/>
      <c r="G39" s="5"/>
      <c r="H39" s="71"/>
      <c r="I39" s="72">
        <f>SUM(I37:I38)</f>
        <v>0</v>
      </c>
      <c r="J39" s="32"/>
      <c r="K39" s="73" t="e">
        <f>(I34+M34)/(H34+L34)</f>
        <v>#DIV/0!</v>
      </c>
      <c r="L39" s="74"/>
      <c r="M39" s="75"/>
      <c r="N39" s="73" t="e">
        <f>(Q32+R32)/(H34+L34)</f>
        <v>#REF!</v>
      </c>
      <c r="O39" s="76"/>
    </row>
    <row r="42" ht="3.75" customHeight="1"/>
    <row r="46" ht="6" customHeight="1"/>
    <row r="80" ht="3.75" customHeight="1"/>
    <row r="84" ht="6" customHeight="1"/>
    <row r="100" ht="30.75">
      <c r="AI100" s="2"/>
    </row>
    <row r="101" ht="15.75">
      <c r="AD101" s="3"/>
    </row>
  </sheetData>
  <printOptions horizontalCentered="1" verticalCentered="1"/>
  <pageMargins left="0.5" right="0.25" top="0.5" bottom="0.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Ries</cp:lastModifiedBy>
  <cp:lastPrinted>2006-12-28T18:59:30Z</cp:lastPrinted>
  <dcterms:created xsi:type="dcterms:W3CDTF">1997-07-14T13:01:06Z</dcterms:created>
  <dcterms:modified xsi:type="dcterms:W3CDTF">2007-12-18T19:13:24Z</dcterms:modified>
  <cp:category/>
  <cp:version/>
  <cp:contentType/>
  <cp:contentStatus/>
</cp:coreProperties>
</file>