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7265" windowHeight="12360" tabRatio="595" firstSheet="3" activeTab="10"/>
  </bookViews>
  <sheets>
    <sheet name="PIGSTR" sheetId="1" r:id="rId1"/>
    <sheet name="PIGGRA" sheetId="2" r:id="rId2"/>
    <sheet name="SLABSTR" sheetId="3" r:id="rId3"/>
    <sheet name="SLABGRA" sheetId="4" r:id="rId4"/>
    <sheet name="STLPLATEGRDS" sheetId="5" r:id="rId5"/>
    <sheet name="BOXGRD" sheetId="6" r:id="rId6"/>
    <sheet name="TIMBER" sheetId="7" r:id="rId7"/>
    <sheet name="I-BEAM" sheetId="8" r:id="rId8"/>
    <sheet name="BASCULE" sheetId="9" r:id="rId9"/>
    <sheet name="Arch" sheetId="10" r:id="rId10"/>
    <sheet name="Retain" sheetId="11" r:id="rId11"/>
    <sheet name="STELBOXGRD" sheetId="12" r:id="rId12"/>
    <sheet name="Pedestrian" sheetId="13" r:id="rId13"/>
    <sheet name="Sheet15" sheetId="14" r:id="rId14"/>
    <sheet name="Sheet16" sheetId="15" r:id="rId15"/>
  </sheets>
  <definedNames>
    <definedName name="_xlnm.Print_Area" localSheetId="9">'Arch'!$A$1:$N$39</definedName>
    <definedName name="_xlnm.Print_Area" localSheetId="8">'BASCULE'!$A$11:$N$39</definedName>
    <definedName name="_xlnm.Print_Area" localSheetId="5">'BOXGRD'!$A$10:$N$38</definedName>
    <definedName name="_xlnm.Print_Area" localSheetId="7">'I-BEAM'!$A$10:$O$39</definedName>
    <definedName name="_xlnm.Print_Area" localSheetId="12">'Pedestrian'!$A$10:$N$34</definedName>
    <definedName name="_xlnm.Print_Area" localSheetId="1">'PIGGRA'!$A$10:$O$103</definedName>
    <definedName name="_xlnm.Print_Area" localSheetId="0">'PIGSTR'!$A$10:$O$102</definedName>
    <definedName name="_xlnm.Print_Area" localSheetId="10">'Retain'!$A$10:$Q$79</definedName>
    <definedName name="_xlnm.Print_Area" localSheetId="3">'SLABGRA'!$A$11:$O$35</definedName>
    <definedName name="_xlnm.Print_Area" localSheetId="2">'SLABSTR'!$A$11:$O$164</definedName>
    <definedName name="_xlnm.Print_Area" localSheetId="11">'STELBOXGRD'!$A$1:$N$38</definedName>
    <definedName name="_xlnm.Print_Area" localSheetId="4">'STLPLATEGRDS'!$A$10:$O$38</definedName>
    <definedName name="_xlnm.Print_Area" localSheetId="6">'TIMBER'!$A$10:$M$33</definedName>
    <definedName name="_xlnm.Print_Titles" localSheetId="8">'BASCULE'!$1:$10</definedName>
    <definedName name="_xlnm.Print_Titles" localSheetId="5">'BOXGRD'!$1:$9</definedName>
    <definedName name="_xlnm.Print_Titles" localSheetId="7">'I-BEAM'!$1:$9</definedName>
    <definedName name="_xlnm.Print_Titles" localSheetId="12">'Pedestrian'!$1:$9</definedName>
    <definedName name="_xlnm.Print_Titles" localSheetId="1">'PIGGRA'!$1:$9</definedName>
    <definedName name="_xlnm.Print_Titles" localSheetId="0">'PIGSTR'!$1:$10</definedName>
    <definedName name="_xlnm.Print_Titles" localSheetId="10">'Retain'!$1:$9</definedName>
    <definedName name="_xlnm.Print_Titles" localSheetId="3">'SLABGRA'!$1:$10</definedName>
    <definedName name="_xlnm.Print_Titles" localSheetId="2">'SLABSTR'!$1:$10</definedName>
    <definedName name="_xlnm.Print_Titles" localSheetId="4">'STLPLATEGRDS'!$1:$9</definedName>
    <definedName name="_xlnm.Print_Titles" localSheetId="6">'TIMBER'!$1:$9</definedName>
  </definedNames>
  <calcPr fullCalcOnLoad="1"/>
</workbook>
</file>

<file path=xl/sharedStrings.xml><?xml version="1.0" encoding="utf-8"?>
<sst xmlns="http://schemas.openxmlformats.org/spreadsheetml/2006/main" count="1472" uniqueCount="414">
  <si>
    <t>Metric Projects were converted to English for this table.</t>
  </si>
  <si>
    <t>PRESTRESSED GIRDERS - Stream Crossings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</si>
  <si>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</si>
  <si>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</si>
  <si>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</si>
  <si>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</si>
  <si>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</si>
  <si>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</si>
  <si>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</si>
  <si>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</si>
  <si>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</si>
  <si>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</si>
  <si>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Super.</t>
  </si>
  <si>
    <t>Date</t>
  </si>
  <si>
    <t>Number</t>
  </si>
  <si>
    <t>Type</t>
  </si>
  <si>
    <t>Spans</t>
  </si>
  <si>
    <t>Length</t>
  </si>
  <si>
    <t>Sq. Ft.</t>
  </si>
  <si>
    <t>Cost</t>
  </si>
  <si>
    <t>$</t>
  </si>
  <si>
    <t>ON SYS</t>
  </si>
  <si>
    <t>OFF SYS</t>
  </si>
  <si>
    <t xml:space="preserve"> 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</si>
  <si>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</si>
  <si>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</si>
  <si>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</si>
  <si>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</si>
  <si>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</si>
  <si>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</si>
  <si>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</si>
  <si>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PRESTRESSED GIRDERS - Grade Separations</t>
  </si>
  <si>
    <t>CONCRETE SLABS - Stream Crossings</t>
  </si>
  <si>
    <t>CONCRETE SLABS - Grade Separations</t>
  </si>
  <si>
    <t>Sq. ft.</t>
  </si>
  <si>
    <t>;</t>
  </si>
  <si>
    <t>TIMBER STRUCTURES</t>
  </si>
  <si>
    <t>Lengths</t>
  </si>
  <si>
    <t>Total Sq. Foot Cost</t>
  </si>
  <si>
    <t>Super Sq. Foot Cost</t>
  </si>
  <si>
    <t>PRESTRESSED BOX GIRDERS</t>
  </si>
  <si>
    <t>Super Sq. Ft. Cost</t>
  </si>
  <si>
    <t>STEEL I-BEAMS- Grade Separations</t>
  </si>
  <si>
    <t>BASCULE BRIDGE</t>
  </si>
  <si>
    <t xml:space="preserve">   Super Sq. Foot Cost</t>
  </si>
  <si>
    <t>ARCH STRUCTURE</t>
  </si>
  <si>
    <t>RETAINING WALLS</t>
  </si>
  <si>
    <t>MSE Wall</t>
  </si>
  <si>
    <t>Modular Wall</t>
  </si>
  <si>
    <t>Concrete Wall</t>
  </si>
  <si>
    <t>Panel Wall</t>
  </si>
  <si>
    <t>No. Retaining Walls</t>
  </si>
  <si>
    <t xml:space="preserve">     Total Sq. Ft. Cost</t>
  </si>
  <si>
    <t>MSE Walls</t>
  </si>
  <si>
    <t>Modular Walls</t>
  </si>
  <si>
    <t>Concrete Walls</t>
  </si>
  <si>
    <t>Panel Walls</t>
  </si>
  <si>
    <t>STEEL BOX GIRDERS</t>
  </si>
  <si>
    <t>PEDESTRIAN BRIDGE</t>
  </si>
  <si>
    <t xml:space="preserve">STEEL PLATE GIRDERS </t>
  </si>
  <si>
    <t>A5</t>
  </si>
  <si>
    <t>Abut. Type</t>
  </si>
  <si>
    <t>Other</t>
  </si>
  <si>
    <t>No.</t>
  </si>
  <si>
    <t>Bridge</t>
  </si>
  <si>
    <t xml:space="preserve">  </t>
  </si>
  <si>
    <t>2009 YEAR END COST SUMMARY</t>
  </si>
  <si>
    <t>B-6-168</t>
  </si>
  <si>
    <t>A1</t>
  </si>
  <si>
    <t>34'-0"</t>
  </si>
  <si>
    <t>B-6-170</t>
  </si>
  <si>
    <t>32'-0"</t>
  </si>
  <si>
    <t>B-6-171</t>
  </si>
  <si>
    <t>46'-0"</t>
  </si>
  <si>
    <t>B-17-198</t>
  </si>
  <si>
    <t>44'-0"</t>
  </si>
  <si>
    <t>B-23-159</t>
  </si>
  <si>
    <t>38'-0"</t>
  </si>
  <si>
    <t>B-23-160</t>
  </si>
  <si>
    <t>B-41-276</t>
  </si>
  <si>
    <t>Column</t>
  </si>
  <si>
    <t>28'-0", 96'-0", 28'-0"</t>
  </si>
  <si>
    <t>B-55-244</t>
  </si>
  <si>
    <t>B-67-310</t>
  </si>
  <si>
    <t>4 at 55'-0"</t>
  </si>
  <si>
    <t>B-13-617</t>
  </si>
  <si>
    <t>Retain</t>
  </si>
  <si>
    <t>28'-0"</t>
  </si>
  <si>
    <t>R-18-44</t>
  </si>
  <si>
    <t>R-40-376</t>
  </si>
  <si>
    <t>Pile Wall</t>
  </si>
  <si>
    <t>R-40-377</t>
  </si>
  <si>
    <t>R-40-378</t>
  </si>
  <si>
    <t>R-40-379</t>
  </si>
  <si>
    <t>B-41-277</t>
  </si>
  <si>
    <t>B-40-811</t>
  </si>
  <si>
    <t>97'-0", 97'-0"</t>
  </si>
  <si>
    <t>B-40-815</t>
  </si>
  <si>
    <t>140'-0", 112'-0"</t>
  </si>
  <si>
    <t>B-40-816</t>
  </si>
  <si>
    <t>A3</t>
  </si>
  <si>
    <t>138'-9", 124'-6"</t>
  </si>
  <si>
    <t>B-40-817</t>
  </si>
  <si>
    <t>137'-7", 124'-6"</t>
  </si>
  <si>
    <t>B-40-835</t>
  </si>
  <si>
    <t>98'-3", 104'-3", 79'-9", 78'-0"</t>
  </si>
  <si>
    <t>B-40-836</t>
  </si>
  <si>
    <t>98'-3", 104'-0", 81'-6", 92'-6"</t>
  </si>
  <si>
    <t>B-60-123</t>
  </si>
  <si>
    <t>B-62-36</t>
  </si>
  <si>
    <t>B-68-71</t>
  </si>
  <si>
    <t>75'-0", 80'-0", 75'-0"</t>
  </si>
  <si>
    <t>R-53-23</t>
  </si>
  <si>
    <t>B-6-166</t>
  </si>
  <si>
    <t>B-6-174</t>
  </si>
  <si>
    <t>30'-0"</t>
  </si>
  <si>
    <t>B-6-175</t>
  </si>
  <si>
    <t>36'-0"</t>
  </si>
  <si>
    <t>B-09-271</t>
  </si>
  <si>
    <t>65'-0"</t>
  </si>
  <si>
    <t>B-09-286</t>
  </si>
  <si>
    <t>B-09-287</t>
  </si>
  <si>
    <t>B-09-291</t>
  </si>
  <si>
    <t>83'-0"</t>
  </si>
  <si>
    <t>B-25-163</t>
  </si>
  <si>
    <t>B-26-36</t>
  </si>
  <si>
    <t>38'-0", 38'-0"</t>
  </si>
  <si>
    <t>B-35-152</t>
  </si>
  <si>
    <t>40'-0"</t>
  </si>
  <si>
    <t>R-40-366</t>
  </si>
  <si>
    <t>R-40-367</t>
  </si>
  <si>
    <t>R-40-368</t>
  </si>
  <si>
    <t>R-40-369</t>
  </si>
  <si>
    <t>B-40-911</t>
  </si>
  <si>
    <t>Special</t>
  </si>
  <si>
    <t>B-42-122</t>
  </si>
  <si>
    <t>45'-0",60'-0",45'-0"</t>
  </si>
  <si>
    <t>B-42-125</t>
  </si>
  <si>
    <t>120'-0"</t>
  </si>
  <si>
    <t>B-53-272</t>
  </si>
  <si>
    <t>127'-0"</t>
  </si>
  <si>
    <t>B-53-273</t>
  </si>
  <si>
    <t>B-54-112</t>
  </si>
  <si>
    <t>B-62-37</t>
  </si>
  <si>
    <t>B-62-38</t>
  </si>
  <si>
    <t>45'-0"</t>
  </si>
  <si>
    <t>3/10/909</t>
  </si>
  <si>
    <t>R-63-06</t>
  </si>
  <si>
    <t>R-63-05</t>
  </si>
  <si>
    <t>B-71-165</t>
  </si>
  <si>
    <t>33'-0",33'-0"</t>
  </si>
  <si>
    <t>B-6-23</t>
  </si>
  <si>
    <t>B-20-112</t>
  </si>
  <si>
    <t>25'-0", 31'-0", 25'-0"</t>
  </si>
  <si>
    <t>B-28-144</t>
  </si>
  <si>
    <t>93'-0", 93'-0"</t>
  </si>
  <si>
    <t>B-28-145</t>
  </si>
  <si>
    <t>B-28-148</t>
  </si>
  <si>
    <t>110'-0"</t>
  </si>
  <si>
    <t>B-28-149</t>
  </si>
  <si>
    <t>B-28-150</t>
  </si>
  <si>
    <t>134'-0"</t>
  </si>
  <si>
    <t>B-28-151</t>
  </si>
  <si>
    <t>129'-0"</t>
  </si>
  <si>
    <t>B-28-154</t>
  </si>
  <si>
    <t>122'-0", 122'-0"</t>
  </si>
  <si>
    <t>B-28-155</t>
  </si>
  <si>
    <t>115'-1", 126'-3 1/8"</t>
  </si>
  <si>
    <t>B-3-182</t>
  </si>
  <si>
    <t>72'-0"</t>
  </si>
  <si>
    <t>B-23-151</t>
  </si>
  <si>
    <t>B-12-177</t>
  </si>
  <si>
    <t>33'-0", 33'-0"</t>
  </si>
  <si>
    <t>B-13-612</t>
  </si>
  <si>
    <t>97'-0"</t>
  </si>
  <si>
    <t>B-16-121</t>
  </si>
  <si>
    <t>66'-0"</t>
  </si>
  <si>
    <t>B-16-126</t>
  </si>
  <si>
    <t>25'-0", 25'-0"</t>
  </si>
  <si>
    <t>B-20-190</t>
  </si>
  <si>
    <t>62'-0"</t>
  </si>
  <si>
    <t>B-26-34</t>
  </si>
  <si>
    <t>48'-0"</t>
  </si>
  <si>
    <t>R-30-21</t>
  </si>
  <si>
    <t>R-30-22</t>
  </si>
  <si>
    <t>R-30-23</t>
  </si>
  <si>
    <t>R-30-24</t>
  </si>
  <si>
    <t>B-30-94</t>
  </si>
  <si>
    <t>110'-0", 110'-0"</t>
  </si>
  <si>
    <t>B-30-95</t>
  </si>
  <si>
    <t>B-30-96</t>
  </si>
  <si>
    <t>72'-0", 72'-0"</t>
  </si>
  <si>
    <t>B-30-97</t>
  </si>
  <si>
    <t>B-33-115</t>
  </si>
  <si>
    <t>Solid</t>
  </si>
  <si>
    <t>57'-0", 57'-0"</t>
  </si>
  <si>
    <t>B-35-155</t>
  </si>
  <si>
    <t>35'-0"</t>
  </si>
  <si>
    <t>B-36-179</t>
  </si>
  <si>
    <t>B-36-182</t>
  </si>
  <si>
    <t>B-36-184</t>
  </si>
  <si>
    <t>42'-0"</t>
  </si>
  <si>
    <t>B-36-185</t>
  </si>
  <si>
    <t>R-51-48</t>
  </si>
  <si>
    <t>B-51-138</t>
  </si>
  <si>
    <t>116'-0", 116'-0"</t>
  </si>
  <si>
    <t>B-55-694</t>
  </si>
  <si>
    <t>Pile Bent</t>
  </si>
  <si>
    <t>41'-0", 55'-0", 41'-0"</t>
  </si>
  <si>
    <t>B-56-202</t>
  </si>
  <si>
    <t>Encased</t>
  </si>
  <si>
    <t>39'-0 1/4",49'-11 7/8",36'-10 1/2"</t>
  </si>
  <si>
    <t>B-60-119</t>
  </si>
  <si>
    <t>B-61-206</t>
  </si>
  <si>
    <t>68'-0"</t>
  </si>
  <si>
    <t>R-47-17</t>
  </si>
  <si>
    <t>B-28-158</t>
  </si>
  <si>
    <t>B-28-159</t>
  </si>
  <si>
    <t>B-28-160</t>
  </si>
  <si>
    <t>B-28-161</t>
  </si>
  <si>
    <t>B-28-162</t>
  </si>
  <si>
    <t>B-28-163</t>
  </si>
  <si>
    <t>B-28-164</t>
  </si>
  <si>
    <t>B-28-165</t>
  </si>
  <si>
    <t>B-28-166</t>
  </si>
  <si>
    <t>B-28-167</t>
  </si>
  <si>
    <t>B-28-168</t>
  </si>
  <si>
    <t>B-28-169</t>
  </si>
  <si>
    <t>B-28-171</t>
  </si>
  <si>
    <t>154'-0", 154'-0"</t>
  </si>
  <si>
    <t>86'-0", 86'-0"</t>
  </si>
  <si>
    <t>159'-6 1/2",160'-3",160'-3",159'-6 1/2"</t>
  </si>
  <si>
    <t>132'-6", 132'-6"</t>
  </si>
  <si>
    <t>Hammer</t>
  </si>
  <si>
    <t>108'-6", 108'-6"</t>
  </si>
  <si>
    <t>115'-0"</t>
  </si>
  <si>
    <t>B-28-170</t>
  </si>
  <si>
    <t>41'-0", 70'-0", 41'-0"</t>
  </si>
  <si>
    <t>B-28-174</t>
  </si>
  <si>
    <t>56'-0"</t>
  </si>
  <si>
    <t>B-37-417</t>
  </si>
  <si>
    <t>22'-0", 44'-0", 22'-0"</t>
  </si>
  <si>
    <t>B-37-418</t>
  </si>
  <si>
    <t>R-47-16</t>
  </si>
  <si>
    <t>R-56-28</t>
  </si>
  <si>
    <t>B-13-306</t>
  </si>
  <si>
    <t>147'-6"</t>
  </si>
  <si>
    <t>B-13-613</t>
  </si>
  <si>
    <t>38'-0", 51'-0", 38'-0"</t>
  </si>
  <si>
    <t>B-20-200</t>
  </si>
  <si>
    <t>B-20-201</t>
  </si>
  <si>
    <t>50'-0"</t>
  </si>
  <si>
    <t>B-22-264</t>
  </si>
  <si>
    <t>26'-6", 33'-0", 26'-6"</t>
  </si>
  <si>
    <t>B-25-162</t>
  </si>
  <si>
    <t>42'-0", 42'-0"</t>
  </si>
  <si>
    <t>B-37-415</t>
  </si>
  <si>
    <t>B-49-166</t>
  </si>
  <si>
    <t>52'-0", 52'-0"</t>
  </si>
  <si>
    <t>B-50-79</t>
  </si>
  <si>
    <t>B-50-80</t>
  </si>
  <si>
    <t>B-52-265</t>
  </si>
  <si>
    <t>B-56-203</t>
  </si>
  <si>
    <t>50'-0", 50'-0"</t>
  </si>
  <si>
    <t>B-60-118</t>
  </si>
  <si>
    <t>46'-0", 46'-0"</t>
  </si>
  <si>
    <t>B-60-121</t>
  </si>
  <si>
    <t>B-61-210</t>
  </si>
  <si>
    <t>B-66-179</t>
  </si>
  <si>
    <t>R-70-22</t>
  </si>
  <si>
    <t>R-70-23</t>
  </si>
  <si>
    <t>R-70-38</t>
  </si>
  <si>
    <t>B-70-257</t>
  </si>
  <si>
    <t>83'-6", 83'-6"</t>
  </si>
  <si>
    <t>B-70-261</t>
  </si>
  <si>
    <t>36'-0", 36'-0"</t>
  </si>
  <si>
    <t>B-70-273</t>
  </si>
  <si>
    <t>45'-0",78'-0",78'-0",45'-0"</t>
  </si>
  <si>
    <t>B-70-278</t>
  </si>
  <si>
    <t>B-71-164</t>
  </si>
  <si>
    <t>R-13-141</t>
  </si>
  <si>
    <t>R-13-142</t>
  </si>
  <si>
    <t>B-17-193</t>
  </si>
  <si>
    <t>135'-0", 125'-0"</t>
  </si>
  <si>
    <t>B-28-138</t>
  </si>
  <si>
    <t>85'-0", 85'-0"</t>
  </si>
  <si>
    <t>B-28-139</t>
  </si>
  <si>
    <t>B-28-140</t>
  </si>
  <si>
    <t>94'-0", 90'-0"</t>
  </si>
  <si>
    <t>B-28-141</t>
  </si>
  <si>
    <t>91'-0", 87'-0"</t>
  </si>
  <si>
    <t>B-28-142</t>
  </si>
  <si>
    <t>122'-0", 134'-0"</t>
  </si>
  <si>
    <t>B-28-143</t>
  </si>
  <si>
    <t>105'-0", 105'-0"</t>
  </si>
  <si>
    <t>R-49-19</t>
  </si>
  <si>
    <t>R-49-20</t>
  </si>
  <si>
    <t>B-49-151</t>
  </si>
  <si>
    <t>77'-0"</t>
  </si>
  <si>
    <t>B-49-152</t>
  </si>
  <si>
    <t>120'-0", 110'-0"</t>
  </si>
  <si>
    <t>B-49-153</t>
  </si>
  <si>
    <t>B-49-154</t>
  </si>
  <si>
    <t>B-49-155</t>
  </si>
  <si>
    <t>45'-0", 65'-0", 45'-0"</t>
  </si>
  <si>
    <t>B-49-156</t>
  </si>
  <si>
    <t>B-49-157</t>
  </si>
  <si>
    <t>R-56-27</t>
  </si>
  <si>
    <t>B-56-188</t>
  </si>
  <si>
    <t>148'-0"</t>
  </si>
  <si>
    <t>B-56-189</t>
  </si>
  <si>
    <t>B-56-190</t>
  </si>
  <si>
    <t>106'-0", 106'-0"</t>
  </si>
  <si>
    <t>B-56-191</t>
  </si>
  <si>
    <t>108'-0", 108'-0"</t>
  </si>
  <si>
    <t>B-56-192</t>
  </si>
  <si>
    <t>82'-0", 82'-0"</t>
  </si>
  <si>
    <t>B-56-193</t>
  </si>
  <si>
    <t>B-56-194</t>
  </si>
  <si>
    <t>107'-0", 107'-0"</t>
  </si>
  <si>
    <t>B-56-195</t>
  </si>
  <si>
    <t>91'-0", 86'-0"</t>
  </si>
  <si>
    <t>B-56-196</t>
  </si>
  <si>
    <t>B-56-197</t>
  </si>
  <si>
    <t>55'-6 1/2", 96'-10 3/4"</t>
  </si>
  <si>
    <t>B-56-198</t>
  </si>
  <si>
    <t>55'-3 5/8", 96'-6 3/8"</t>
  </si>
  <si>
    <t>B-56-199</t>
  </si>
  <si>
    <t>59'-5 1/8", 90'-0"</t>
  </si>
  <si>
    <t>B-71-117</t>
  </si>
  <si>
    <t>42'-0", 56'-0", 42'-0"</t>
  </si>
  <si>
    <t>B-10-159</t>
  </si>
  <si>
    <t>B-10-381</t>
  </si>
  <si>
    <t>140'-0", 140'-0"</t>
  </si>
  <si>
    <t>B-13-498</t>
  </si>
  <si>
    <t>96'-0", 96'-0"</t>
  </si>
  <si>
    <t>B-13-499</t>
  </si>
  <si>
    <t>B-13-500</t>
  </si>
  <si>
    <t>123'-0"</t>
  </si>
  <si>
    <t>B-13-501</t>
  </si>
  <si>
    <t>B-13-502</t>
  </si>
  <si>
    <t>98'-0", 90'-0"</t>
  </si>
  <si>
    <t>B-13-503</t>
  </si>
  <si>
    <t>B-13-549</t>
  </si>
  <si>
    <t>72'-0", 68'-0"</t>
  </si>
  <si>
    <t>B-13-550</t>
  </si>
  <si>
    <t>B-37-402</t>
  </si>
  <si>
    <t>B-37-410</t>
  </si>
  <si>
    <t>B-44-208</t>
  </si>
  <si>
    <t>43'-2"+/-</t>
  </si>
  <si>
    <t>36'-6"+/-</t>
  </si>
  <si>
    <t>B-53-274</t>
  </si>
  <si>
    <t>R-70-20</t>
  </si>
  <si>
    <t>R-70-21</t>
  </si>
  <si>
    <t>B-70-271</t>
  </si>
  <si>
    <t>50'-0", 66'-0", 60'-0"</t>
  </si>
  <si>
    <t>B-72-272</t>
  </si>
  <si>
    <t>115'-0", 2@98'-0",115'-0"</t>
  </si>
  <si>
    <t>B-9-293</t>
  </si>
  <si>
    <t>B20-209</t>
  </si>
  <si>
    <t>27'-0"</t>
  </si>
  <si>
    <t>B-68-122</t>
  </si>
  <si>
    <t>48'-0", 64'-0, 48'-0"</t>
  </si>
  <si>
    <t>B-6-157</t>
  </si>
  <si>
    <t>75'-0",5@78'-0",75'-0"</t>
  </si>
  <si>
    <t>B-6-158</t>
  </si>
  <si>
    <t>B-6-159</t>
  </si>
  <si>
    <t>128'-0"</t>
  </si>
  <si>
    <t>B-71-172</t>
  </si>
  <si>
    <t>R-20-18</t>
  </si>
  <si>
    <t>B-20-73</t>
  </si>
  <si>
    <t>B-20-173</t>
  </si>
  <si>
    <t>B-22-260</t>
  </si>
  <si>
    <t>B-22-263</t>
  </si>
  <si>
    <t>B-25-164</t>
  </si>
  <si>
    <t>R-64-9</t>
  </si>
  <si>
    <t>R-64-12</t>
  </si>
  <si>
    <t>B-12-171</t>
  </si>
  <si>
    <t>45'-0", 60'-0", 45'-0"</t>
  </si>
  <si>
    <t>B-12-172</t>
  </si>
  <si>
    <t>B-13-621</t>
  </si>
  <si>
    <t>B-14-189</t>
  </si>
  <si>
    <t>32'-0", 59'-0", 37'-0"</t>
  </si>
  <si>
    <t>B-14-190</t>
  </si>
  <si>
    <t>B-14-191</t>
  </si>
  <si>
    <t>40'-0",70'-0",42'-0"</t>
  </si>
  <si>
    <t>B-14-192</t>
  </si>
  <si>
    <t>B-14-193</t>
  </si>
  <si>
    <t>112'-0", 117'-0"</t>
  </si>
  <si>
    <t>B-14-194</t>
  </si>
  <si>
    <t>B-14-195</t>
  </si>
  <si>
    <t>130'-6", 124'-0"</t>
  </si>
  <si>
    <t>B-28-72</t>
  </si>
  <si>
    <t>B-28-173</t>
  </si>
  <si>
    <t>R-40-412</t>
  </si>
  <si>
    <t>R-40-413</t>
  </si>
  <si>
    <t>R-40-415</t>
  </si>
  <si>
    <t>R-40-437</t>
  </si>
  <si>
    <t>B-40-732</t>
  </si>
  <si>
    <t>Solid Shaft</t>
  </si>
  <si>
    <t>76'-0", 76'-0"</t>
  </si>
  <si>
    <t>B-40-733</t>
  </si>
  <si>
    <t>B-40-734</t>
  </si>
  <si>
    <t>70'-0", 70'-0"</t>
  </si>
  <si>
    <t>B-40-735</t>
  </si>
  <si>
    <t>B-52-263</t>
  </si>
  <si>
    <t>28'-0'</t>
  </si>
  <si>
    <t>B-57-81</t>
  </si>
  <si>
    <t>34'-0",48'-0",34'-0"</t>
  </si>
  <si>
    <t>R-70-27</t>
  </si>
  <si>
    <t>R-70-28</t>
  </si>
  <si>
    <t>R-70-29</t>
  </si>
  <si>
    <t>B-70-282</t>
  </si>
  <si>
    <t>110'-0",130'-0"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</si>
</sst>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0.00;[Red]0.00"/>
    <numFmt numFmtId="169" formatCode="#,##0.0_);\(#,##0.0\)"/>
    <numFmt numFmtId="170" formatCode="0_);\(0\)"/>
    <numFmt numFmtId="171" formatCode="&quot;$&quot;#,##0"/>
    <numFmt numFmtId="172" formatCode="#,##0.0"/>
    <numFmt numFmtId="173" formatCode="0.0_)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i/>
      <sz val="10"/>
      <name val="Tms Rmn"/>
      <family val="0"/>
    </font>
    <font>
      <i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Arial Rounded MT Bold"/>
      <family val="2"/>
    </font>
    <font>
      <b/>
      <sz val="24"/>
      <name val="Arial"/>
      <family val="2"/>
    </font>
    <font>
      <sz val="10"/>
      <name val="Helv"/>
      <family val="0"/>
    </font>
    <font>
      <sz val="9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u val="single"/>
      <sz val="18"/>
      <name val="Arial Rounded MT Bold"/>
      <family val="2"/>
    </font>
    <font>
      <sz val="8"/>
      <name val="Arial"/>
      <family val="2"/>
    </font>
    <font>
      <b/>
      <sz val="9"/>
      <name val="Arial"/>
      <family val="0"/>
    </font>
    <font>
      <sz val="11"/>
      <color indexed="10"/>
      <name val="Helv"/>
      <family val="0"/>
    </font>
    <font>
      <b/>
      <sz val="10"/>
      <name val="Helv"/>
      <family val="0"/>
    </font>
    <font>
      <b/>
      <sz val="12"/>
      <name val="Arial"/>
      <family val="2"/>
    </font>
    <font>
      <sz val="11"/>
      <name val="Tms Rmn"/>
      <family val="0"/>
    </font>
    <font>
      <b/>
      <sz val="11"/>
      <name val="Tms Rmn"/>
      <family val="0"/>
    </font>
    <font>
      <sz val="9"/>
      <name val="Tms Rmn"/>
      <family val="0"/>
    </font>
    <font>
      <sz val="10"/>
      <color indexed="10"/>
      <name val="Helv"/>
      <family val="0"/>
    </font>
    <font>
      <sz val="8"/>
      <name val="Tms Rmn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Helv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Helv"/>
      <family val="0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83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0" fontId="9" fillId="0" borderId="19" xfId="0" applyFont="1" applyBorder="1" applyAlignment="1" applyProtection="1">
      <alignment horizontal="left"/>
      <protection/>
    </xf>
    <xf numFmtId="0" fontId="10" fillId="0" borderId="19" xfId="0" applyFont="1" applyBorder="1" applyAlignment="1" applyProtection="1">
      <alignment horizontal="left"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ill="1" applyBorder="1" applyAlignment="1">
      <alignment/>
    </xf>
    <xf numFmtId="165" fontId="0" fillId="33" borderId="23" xfId="0" applyNumberForma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164" fontId="11" fillId="0" borderId="19" xfId="0" applyNumberFormat="1" applyFont="1" applyBorder="1" applyAlignment="1" applyProtection="1">
      <alignment/>
      <protection/>
    </xf>
    <xf numFmtId="7" fontId="12" fillId="0" borderId="19" xfId="0" applyNumberFormat="1" applyFont="1" applyBorder="1" applyAlignment="1" applyProtection="1">
      <alignment/>
      <protection/>
    </xf>
    <xf numFmtId="7" fontId="12" fillId="0" borderId="23" xfId="0" applyNumberFormat="1" applyFon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13" fillId="0" borderId="28" xfId="0" applyFont="1" applyBorder="1" applyAlignment="1" applyProtection="1">
      <alignment horizontal="left"/>
      <protection/>
    </xf>
    <xf numFmtId="0" fontId="14" fillId="0" borderId="22" xfId="0" applyFont="1" applyBorder="1" applyAlignment="1">
      <alignment/>
    </xf>
    <xf numFmtId="0" fontId="0" fillId="0" borderId="22" xfId="0" applyBorder="1" applyAlignment="1">
      <alignment/>
    </xf>
    <xf numFmtId="0" fontId="13" fillId="0" borderId="29" xfId="0" applyFont="1" applyBorder="1" applyAlignment="1" applyProtection="1">
      <alignment horizontal="left"/>
      <protection/>
    </xf>
    <xf numFmtId="0" fontId="14" fillId="0" borderId="30" xfId="0" applyFont="1" applyBorder="1" applyAlignment="1">
      <alignment/>
    </xf>
    <xf numFmtId="0" fontId="14" fillId="0" borderId="18" xfId="0" applyFont="1" applyBorder="1" applyAlignment="1" applyProtection="1">
      <alignment horizontal="left"/>
      <protection/>
    </xf>
    <xf numFmtId="0" fontId="14" fillId="0" borderId="23" xfId="0" applyFont="1" applyBorder="1" applyAlignment="1">
      <alignment/>
    </xf>
    <xf numFmtId="0" fontId="0" fillId="0" borderId="23" xfId="0" applyBorder="1" applyAlignment="1">
      <alignment/>
    </xf>
    <xf numFmtId="0" fontId="14" fillId="0" borderId="19" xfId="0" applyFont="1" applyBorder="1" applyAlignment="1">
      <alignment/>
    </xf>
    <xf numFmtId="0" fontId="14" fillId="0" borderId="23" xfId="0" applyFont="1" applyBorder="1" applyAlignment="1" applyProtection="1">
      <alignment/>
      <protection/>
    </xf>
    <xf numFmtId="165" fontId="14" fillId="0" borderId="23" xfId="0" applyNumberFormat="1" applyFont="1" applyBorder="1" applyAlignment="1" applyProtection="1">
      <alignment/>
      <protection/>
    </xf>
    <xf numFmtId="165" fontId="14" fillId="0" borderId="19" xfId="0" applyNumberFormat="1" applyFont="1" applyBorder="1" applyAlignment="1" applyProtection="1">
      <alignment/>
      <protection/>
    </xf>
    <xf numFmtId="0" fontId="14" fillId="0" borderId="24" xfId="0" applyFont="1" applyBorder="1" applyAlignment="1">
      <alignment/>
    </xf>
    <xf numFmtId="165" fontId="15" fillId="0" borderId="23" xfId="0" applyNumberFormat="1" applyFont="1" applyBorder="1" applyAlignment="1" applyProtection="1">
      <alignment/>
      <protection/>
    </xf>
    <xf numFmtId="165" fontId="14" fillId="0" borderId="24" xfId="0" applyNumberFormat="1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left"/>
      <protection/>
    </xf>
    <xf numFmtId="7" fontId="16" fillId="0" borderId="10" xfId="0" applyNumberFormat="1" applyFont="1" applyBorder="1" applyAlignment="1" applyProtection="1">
      <alignment/>
      <protection/>
    </xf>
    <xf numFmtId="0" fontId="14" fillId="0" borderId="21" xfId="0" applyFont="1" applyBorder="1" applyAlignment="1">
      <alignment/>
    </xf>
    <xf numFmtId="0" fontId="14" fillId="0" borderId="10" xfId="0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6" fillId="0" borderId="10" xfId="0" applyNumberFormat="1" applyFont="1" applyBorder="1" applyAlignment="1" applyProtection="1">
      <alignment/>
      <protection/>
    </xf>
    <xf numFmtId="165" fontId="14" fillId="0" borderId="21" xfId="0" applyNumberFormat="1" applyFont="1" applyBorder="1" applyAlignment="1" applyProtection="1">
      <alignment/>
      <protection/>
    </xf>
    <xf numFmtId="7" fontId="16" fillId="0" borderId="27" xfId="0" applyNumberFormat="1" applyFont="1" applyBorder="1" applyAlignment="1" applyProtection="1">
      <alignment/>
      <protection/>
    </xf>
    <xf numFmtId="165" fontId="0" fillId="33" borderId="19" xfId="0" applyNumberFormat="1" applyFill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65" fontId="16" fillId="0" borderId="27" xfId="0" applyNumberFormat="1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5" fontId="0" fillId="0" borderId="31" xfId="0" applyNumberForma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165" fontId="1" fillId="0" borderId="13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165" fontId="1" fillId="0" borderId="19" xfId="0" applyNumberFormat="1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5" fontId="14" fillId="0" borderId="33" xfId="0" applyNumberFormat="1" applyFont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31" xfId="0" applyFont="1" applyBorder="1" applyAlignment="1">
      <alignment/>
    </xf>
    <xf numFmtId="0" fontId="0" fillId="0" borderId="31" xfId="0" applyBorder="1" applyAlignment="1">
      <alignment/>
    </xf>
    <xf numFmtId="0" fontId="13" fillId="0" borderId="34" xfId="0" applyFont="1" applyBorder="1" applyAlignment="1" applyProtection="1">
      <alignment horizontal="centerContinuous"/>
      <protection/>
    </xf>
    <xf numFmtId="0" fontId="14" fillId="0" borderId="35" xfId="0" applyFont="1" applyBorder="1" applyAlignment="1">
      <alignment horizontal="centerContinuous"/>
    </xf>
    <xf numFmtId="0" fontId="13" fillId="0" borderId="36" xfId="0" applyFont="1" applyBorder="1" applyAlignment="1" applyProtection="1">
      <alignment horizontal="centerContinuous"/>
      <protection/>
    </xf>
    <xf numFmtId="0" fontId="14" fillId="0" borderId="22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13" fillId="0" borderId="29" xfId="0" applyFont="1" applyBorder="1" applyAlignment="1" applyProtection="1">
      <alignment horizontal="centerContinuous"/>
      <protection/>
    </xf>
    <xf numFmtId="0" fontId="14" fillId="0" borderId="3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7" xfId="0" applyNumberFormat="1" applyBorder="1" applyAlignment="1" applyProtection="1">
      <alignment/>
      <protection/>
    </xf>
    <xf numFmtId="14" fontId="0" fillId="0" borderId="38" xfId="0" applyNumberFormat="1" applyBorder="1" applyAlignment="1">
      <alignment horizontal="left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165" fontId="0" fillId="0" borderId="39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42" xfId="0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center"/>
      <protection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7" fillId="0" borderId="45" xfId="0" applyFont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0" fillId="33" borderId="46" xfId="0" applyFill="1" applyBorder="1" applyAlignment="1">
      <alignment/>
    </xf>
    <xf numFmtId="2" fontId="14" fillId="0" borderId="23" xfId="0" applyNumberFormat="1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0" fillId="0" borderId="39" xfId="44" applyNumberFormat="1" applyFont="1" applyBorder="1" applyAlignment="1">
      <alignment horizontal="centerContinuous"/>
    </xf>
    <xf numFmtId="0" fontId="21" fillId="0" borderId="39" xfId="0" applyFont="1" applyBorder="1" applyAlignment="1">
      <alignment/>
    </xf>
    <xf numFmtId="0" fontId="20" fillId="0" borderId="39" xfId="0" applyFont="1" applyBorder="1" applyAlignment="1" applyProtection="1">
      <alignment horizontal="centerContinuous"/>
      <protection/>
    </xf>
    <xf numFmtId="0" fontId="20" fillId="0" borderId="39" xfId="0" applyFont="1" applyBorder="1" applyAlignment="1" applyProtection="1">
      <alignment horizontal="left"/>
      <protection/>
    </xf>
    <xf numFmtId="2" fontId="0" fillId="0" borderId="39" xfId="0" applyNumberFormat="1" applyBorder="1" applyAlignment="1">
      <alignment/>
    </xf>
    <xf numFmtId="0" fontId="0" fillId="0" borderId="47" xfId="0" applyBorder="1" applyAlignment="1">
      <alignment horizontal="centerContinuous"/>
    </xf>
    <xf numFmtId="0" fontId="0" fillId="0" borderId="39" xfId="0" applyBorder="1" applyAlignment="1" applyProtection="1">
      <alignment horizontal="centerContinuous"/>
      <protection/>
    </xf>
    <xf numFmtId="0" fontId="0" fillId="0" borderId="47" xfId="0" applyBorder="1" applyAlignment="1">
      <alignment/>
    </xf>
    <xf numFmtId="14" fontId="0" fillId="0" borderId="38" xfId="0" applyNumberFormat="1" applyBorder="1" applyAlignment="1" applyProtection="1">
      <alignment horizontal="left"/>
      <protection/>
    </xf>
    <xf numFmtId="3" fontId="0" fillId="0" borderId="39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3" borderId="19" xfId="0" applyFill="1" applyBorder="1" applyAlignment="1">
      <alignment/>
    </xf>
    <xf numFmtId="3" fontId="0" fillId="0" borderId="39" xfId="0" applyNumberFormat="1" applyBorder="1" applyAlignment="1" applyProtection="1">
      <alignment/>
      <protection/>
    </xf>
    <xf numFmtId="3" fontId="0" fillId="0" borderId="39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8" xfId="0" applyBorder="1" applyAlignment="1">
      <alignment/>
    </xf>
    <xf numFmtId="0" fontId="7" fillId="0" borderId="49" xfId="0" applyFont="1" applyBorder="1" applyAlignment="1" applyProtection="1">
      <alignment horizontal="center"/>
      <protection/>
    </xf>
    <xf numFmtId="0" fontId="7" fillId="0" borderId="49" xfId="0" applyFont="1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53" xfId="0" applyFont="1" applyBorder="1" applyAlignment="1">
      <alignment/>
    </xf>
    <xf numFmtId="0" fontId="1" fillId="0" borderId="54" xfId="0" applyFont="1" applyBorder="1" applyAlignment="1" applyProtection="1">
      <alignment horizontal="center"/>
      <protection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0" borderId="56" xfId="0" applyBorder="1" applyAlignment="1">
      <alignment/>
    </xf>
    <xf numFmtId="165" fontId="0" fillId="0" borderId="56" xfId="0" applyNumberFormat="1" applyBorder="1" applyAlignment="1" applyProtection="1">
      <alignment/>
      <protection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 applyProtection="1">
      <alignment horizontal="center"/>
      <protection/>
    </xf>
    <xf numFmtId="0" fontId="7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0" xfId="0" applyBorder="1" applyAlignment="1">
      <alignment/>
    </xf>
    <xf numFmtId="0" fontId="0" fillId="0" borderId="51" xfId="0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>
      <alignment/>
    </xf>
    <xf numFmtId="3" fontId="0" fillId="0" borderId="39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>
      <alignment/>
    </xf>
    <xf numFmtId="0" fontId="0" fillId="0" borderId="45" xfId="0" applyFill="1" applyBorder="1" applyAlignment="1">
      <alignment/>
    </xf>
    <xf numFmtId="0" fontId="13" fillId="0" borderId="22" xfId="0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7" fillId="0" borderId="51" xfId="0" applyFont="1" applyBorder="1" applyAlignment="1" applyProtection="1">
      <alignment horizontal="center"/>
      <protection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14" fontId="0" fillId="0" borderId="55" xfId="0" applyNumberFormat="1" applyBorder="1" applyAlignment="1" applyProtection="1">
      <alignment horizontal="left"/>
      <protection/>
    </xf>
    <xf numFmtId="165" fontId="0" fillId="33" borderId="54" xfId="0" applyNumberFormat="1" applyFill="1" applyBorder="1" applyAlignment="1" applyProtection="1">
      <alignment/>
      <protection/>
    </xf>
    <xf numFmtId="0" fontId="7" fillId="0" borderId="53" xfId="0" applyFont="1" applyBorder="1" applyAlignment="1">
      <alignment/>
    </xf>
    <xf numFmtId="0" fontId="0" fillId="34" borderId="65" xfId="0" applyFill="1" applyBorder="1" applyAlignment="1">
      <alignment/>
    </xf>
    <xf numFmtId="0" fontId="0" fillId="34" borderId="66" xfId="0" applyFill="1" applyBorder="1" applyAlignment="1">
      <alignment/>
    </xf>
    <xf numFmtId="0" fontId="13" fillId="0" borderId="67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165" fontId="14" fillId="0" borderId="68" xfId="0" applyNumberFormat="1" applyFont="1" applyBorder="1" applyAlignment="1" applyProtection="1">
      <alignment/>
      <protection/>
    </xf>
    <xf numFmtId="0" fontId="14" fillId="0" borderId="69" xfId="0" applyFont="1" applyBorder="1" applyAlignment="1" applyProtection="1">
      <alignment horizontal="left"/>
      <protection/>
    </xf>
    <xf numFmtId="7" fontId="16" fillId="0" borderId="33" xfId="0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14" fillId="0" borderId="60" xfId="0" applyFont="1" applyBorder="1" applyAlignment="1">
      <alignment/>
    </xf>
    <xf numFmtId="0" fontId="14" fillId="0" borderId="33" xfId="0" applyFont="1" applyBorder="1" applyAlignment="1" applyProtection="1">
      <alignment/>
      <protection/>
    </xf>
    <xf numFmtId="165" fontId="16" fillId="0" borderId="70" xfId="0" applyNumberFormat="1" applyFont="1" applyBorder="1" applyAlignment="1" applyProtection="1">
      <alignment/>
      <protection/>
    </xf>
    <xf numFmtId="0" fontId="14" fillId="0" borderId="55" xfId="0" applyFont="1" applyBorder="1" applyAlignment="1" applyProtection="1">
      <alignment horizontal="left"/>
      <protection/>
    </xf>
    <xf numFmtId="0" fontId="14" fillId="0" borderId="40" xfId="0" applyFont="1" applyBorder="1" applyAlignment="1">
      <alignment/>
    </xf>
    <xf numFmtId="1" fontId="0" fillId="0" borderId="38" xfId="0" applyNumberFormat="1" applyBorder="1" applyAlignment="1">
      <alignment/>
    </xf>
    <xf numFmtId="14" fontId="0" fillId="0" borderId="55" xfId="0" applyNumberFormat="1" applyBorder="1" applyAlignment="1">
      <alignment horizontal="left"/>
    </xf>
    <xf numFmtId="3" fontId="0" fillId="0" borderId="39" xfId="0" applyNumberFormat="1" applyBorder="1" applyAlignment="1">
      <alignment horizontal="centerContinuous"/>
    </xf>
    <xf numFmtId="3" fontId="0" fillId="0" borderId="38" xfId="0" applyNumberFormat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4" fontId="0" fillId="0" borderId="39" xfId="0" applyNumberFormat="1" applyBorder="1" applyAlignment="1">
      <alignment/>
    </xf>
    <xf numFmtId="4" fontId="0" fillId="0" borderId="37" xfId="0" applyNumberFormat="1" applyBorder="1" applyAlignment="1">
      <alignment/>
    </xf>
    <xf numFmtId="3" fontId="0" fillId="0" borderId="39" xfId="44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18" xfId="0" applyNumberFormat="1" applyBorder="1" applyAlignment="1">
      <alignment/>
    </xf>
    <xf numFmtId="165" fontId="7" fillId="0" borderId="49" xfId="0" applyNumberFormat="1" applyFont="1" applyBorder="1" applyAlignment="1" applyProtection="1">
      <alignment/>
      <protection/>
    </xf>
    <xf numFmtId="165" fontId="0" fillId="33" borderId="68" xfId="0" applyNumberFormat="1" applyFill="1" applyBorder="1" applyAlignment="1" applyProtection="1">
      <alignment/>
      <protection/>
    </xf>
    <xf numFmtId="165" fontId="0" fillId="0" borderId="61" xfId="0" applyNumberFormat="1" applyBorder="1" applyAlignment="1" applyProtection="1">
      <alignment/>
      <protection/>
    </xf>
    <xf numFmtId="165" fontId="0" fillId="0" borderId="68" xfId="0" applyNumberFormat="1" applyBorder="1" applyAlignment="1" applyProtection="1">
      <alignment/>
      <protection/>
    </xf>
    <xf numFmtId="0" fontId="14" fillId="0" borderId="71" xfId="0" applyFont="1" applyBorder="1" applyAlignment="1">
      <alignment/>
    </xf>
    <xf numFmtId="0" fontId="14" fillId="0" borderId="68" xfId="0" applyFont="1" applyBorder="1" applyAlignment="1">
      <alignment/>
    </xf>
    <xf numFmtId="165" fontId="16" fillId="0" borderId="33" xfId="0" applyNumberFormat="1" applyFont="1" applyBorder="1" applyAlignment="1" applyProtection="1">
      <alignment/>
      <protection/>
    </xf>
    <xf numFmtId="165" fontId="14" fillId="0" borderId="60" xfId="0" applyNumberFormat="1" applyFont="1" applyBorder="1" applyAlignment="1" applyProtection="1">
      <alignment/>
      <protection/>
    </xf>
    <xf numFmtId="7" fontId="16" fillId="0" borderId="70" xfId="0" applyNumberFormat="1" applyFont="1" applyBorder="1" applyAlignment="1" applyProtection="1">
      <alignment/>
      <protection/>
    </xf>
    <xf numFmtId="165" fontId="21" fillId="0" borderId="0" xfId="0" applyNumberFormat="1" applyFont="1" applyAlignment="1" applyProtection="1">
      <alignment/>
      <protection/>
    </xf>
    <xf numFmtId="3" fontId="0" fillId="0" borderId="40" xfId="0" applyNumberFormat="1" applyBorder="1" applyAlignment="1">
      <alignment/>
    </xf>
    <xf numFmtId="3" fontId="0" fillId="0" borderId="55" xfId="0" applyNumberFormat="1" applyBorder="1" applyAlignment="1" applyProtection="1">
      <alignment/>
      <protection/>
    </xf>
    <xf numFmtId="4" fontId="0" fillId="0" borderId="39" xfId="42" applyNumberFormat="1" applyFont="1" applyBorder="1" applyAlignment="1">
      <alignment/>
    </xf>
    <xf numFmtId="0" fontId="26" fillId="0" borderId="39" xfId="0" applyFont="1" applyBorder="1" applyAlignment="1" applyProtection="1">
      <alignment horizontal="centerContinuous"/>
      <protection/>
    </xf>
    <xf numFmtId="0" fontId="1" fillId="0" borderId="39" xfId="0" applyFont="1" applyBorder="1" applyAlignment="1" applyProtection="1">
      <alignment horizontal="centerContinuous"/>
      <protection/>
    </xf>
    <xf numFmtId="165" fontId="27" fillId="0" borderId="23" xfId="0" applyNumberFormat="1" applyFont="1" applyBorder="1" applyAlignment="1" applyProtection="1">
      <alignment/>
      <protection/>
    </xf>
    <xf numFmtId="165" fontId="27" fillId="0" borderId="10" xfId="0" applyNumberFormat="1" applyFont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0" fontId="25" fillId="0" borderId="39" xfId="0" applyFont="1" applyBorder="1" applyAlignment="1">
      <alignment horizontal="centerContinuous"/>
    </xf>
    <xf numFmtId="0" fontId="28" fillId="0" borderId="39" xfId="0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 horizontal="centerContinuous"/>
    </xf>
    <xf numFmtId="170" fontId="0" fillId="0" borderId="39" xfId="44" applyNumberFormat="1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3" fontId="0" fillId="0" borderId="39" xfId="0" applyNumberFormat="1" applyBorder="1" applyAlignment="1">
      <alignment/>
    </xf>
    <xf numFmtId="3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4" fontId="0" fillId="0" borderId="56" xfId="0" applyNumberFormat="1" applyBorder="1" applyAlignment="1" applyProtection="1">
      <alignment/>
      <protection/>
    </xf>
    <xf numFmtId="4" fontId="0" fillId="0" borderId="56" xfId="0" applyNumberFormat="1" applyBorder="1" applyAlignment="1">
      <alignment/>
    </xf>
    <xf numFmtId="0" fontId="0" fillId="33" borderId="68" xfId="0" applyFill="1" applyBorder="1" applyAlignment="1">
      <alignment/>
    </xf>
    <xf numFmtId="0" fontId="0" fillId="0" borderId="5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34" borderId="69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70" xfId="0" applyFill="1" applyBorder="1" applyAlignment="1">
      <alignment/>
    </xf>
    <xf numFmtId="0" fontId="0" fillId="0" borderId="31" xfId="0" applyFill="1" applyBorder="1" applyAlignment="1">
      <alignment/>
    </xf>
    <xf numFmtId="165" fontId="0" fillId="0" borderId="0" xfId="0" applyNumberFormat="1" applyFont="1" applyAlignment="1" applyProtection="1">
      <alignment/>
      <protection/>
    </xf>
    <xf numFmtId="0" fontId="21" fillId="0" borderId="39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8" fillId="0" borderId="31" xfId="0" applyNumberFormat="1" applyFont="1" applyBorder="1" applyAlignment="1" applyProtection="1">
      <alignment/>
      <protection/>
    </xf>
    <xf numFmtId="0" fontId="8" fillId="0" borderId="31" xfId="0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65" fontId="0" fillId="0" borderId="31" xfId="0" applyNumberFormat="1" applyBorder="1" applyAlignment="1">
      <alignment/>
    </xf>
    <xf numFmtId="4" fontId="11" fillId="0" borderId="18" xfId="0" applyNumberFormat="1" applyFont="1" applyBorder="1" applyAlignment="1" applyProtection="1">
      <alignment/>
      <protection/>
    </xf>
    <xf numFmtId="4" fontId="17" fillId="0" borderId="18" xfId="0" applyNumberFormat="1" applyFont="1" applyBorder="1" applyAlignment="1" applyProtection="1">
      <alignment/>
      <protection/>
    </xf>
    <xf numFmtId="4" fontId="30" fillId="0" borderId="18" xfId="0" applyNumberFormat="1" applyFont="1" applyBorder="1" applyAlignment="1" applyProtection="1">
      <alignment/>
      <protection/>
    </xf>
    <xf numFmtId="4" fontId="30" fillId="0" borderId="19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/>
      <protection/>
    </xf>
    <xf numFmtId="4" fontId="12" fillId="0" borderId="23" xfId="0" applyNumberFormat="1" applyFont="1" applyBorder="1" applyAlignment="1" applyProtection="1">
      <alignment/>
      <protection/>
    </xf>
    <xf numFmtId="4" fontId="17" fillId="0" borderId="19" xfId="0" applyNumberFormat="1" applyFont="1" applyBorder="1" applyAlignment="1" applyProtection="1">
      <alignment/>
      <protection/>
    </xf>
    <xf numFmtId="4" fontId="11" fillId="0" borderId="19" xfId="0" applyNumberFormat="1" applyFont="1" applyBorder="1" applyAlignment="1" applyProtection="1">
      <alignment/>
      <protection/>
    </xf>
    <xf numFmtId="4" fontId="12" fillId="0" borderId="68" xfId="0" applyNumberFormat="1" applyFont="1" applyBorder="1" applyAlignment="1" applyProtection="1">
      <alignment/>
      <protection/>
    </xf>
    <xf numFmtId="4" fontId="31" fillId="0" borderId="19" xfId="0" applyNumberFormat="1" applyFont="1" applyBorder="1" applyAlignment="1" applyProtection="1">
      <alignment/>
      <protection/>
    </xf>
    <xf numFmtId="4" fontId="31" fillId="0" borderId="23" xfId="0" applyNumberFormat="1" applyFont="1" applyBorder="1" applyAlignment="1" applyProtection="1">
      <alignment/>
      <protection/>
    </xf>
    <xf numFmtId="0" fontId="21" fillId="34" borderId="10" xfId="0" applyFont="1" applyFill="1" applyBorder="1" applyAlignment="1">
      <alignment/>
    </xf>
    <xf numFmtId="4" fontId="32" fillId="0" borderId="18" xfId="0" applyNumberFormat="1" applyFont="1" applyBorder="1" applyAlignment="1" applyProtection="1">
      <alignment/>
      <protection/>
    </xf>
    <xf numFmtId="165" fontId="33" fillId="0" borderId="23" xfId="0" applyNumberFormat="1" applyFont="1" applyBorder="1" applyAlignment="1" applyProtection="1">
      <alignment/>
      <protection/>
    </xf>
    <xf numFmtId="1" fontId="0" fillId="0" borderId="39" xfId="0" applyNumberFormat="1" applyFont="1" applyBorder="1" applyAlignment="1">
      <alignment horizontal="centerContinuous"/>
    </xf>
    <xf numFmtId="0" fontId="21" fillId="0" borderId="39" xfId="0" applyFont="1" applyBorder="1" applyAlignment="1" applyProtection="1">
      <alignment horizontal="center"/>
      <protection/>
    </xf>
    <xf numFmtId="0" fontId="0" fillId="0" borderId="72" xfId="0" applyBorder="1" applyAlignment="1" applyProtection="1">
      <alignment horizontal="left"/>
      <protection/>
    </xf>
    <xf numFmtId="0" fontId="0" fillId="0" borderId="73" xfId="0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0" fillId="33" borderId="42" xfId="0" applyFill="1" applyBorder="1" applyAlignment="1">
      <alignment/>
    </xf>
    <xf numFmtId="165" fontId="0" fillId="0" borderId="72" xfId="0" applyNumberFormat="1" applyBorder="1" applyAlignment="1" applyProtection="1">
      <alignment/>
      <protection/>
    </xf>
    <xf numFmtId="0" fontId="0" fillId="0" borderId="72" xfId="0" applyBorder="1" applyAlignment="1">
      <alignment/>
    </xf>
    <xf numFmtId="165" fontId="0" fillId="33" borderId="42" xfId="0" applyNumberFormat="1" applyFill="1" applyBorder="1" applyAlignment="1" applyProtection="1">
      <alignment/>
      <protection/>
    </xf>
    <xf numFmtId="0" fontId="0" fillId="34" borderId="75" xfId="0" applyFill="1" applyBorder="1" applyAlignment="1">
      <alignment/>
    </xf>
    <xf numFmtId="0" fontId="13" fillId="0" borderId="35" xfId="0" applyFont="1" applyBorder="1" applyAlignment="1">
      <alignment horizontal="centerContinuous"/>
    </xf>
    <xf numFmtId="0" fontId="1" fillId="0" borderId="76" xfId="0" applyFont="1" applyBorder="1" applyAlignment="1" applyProtection="1">
      <alignment horizontal="center"/>
      <protection/>
    </xf>
    <xf numFmtId="0" fontId="1" fillId="0" borderId="77" xfId="0" applyFont="1" applyBorder="1" applyAlignment="1" applyProtection="1">
      <alignment horizontal="center"/>
      <protection/>
    </xf>
    <xf numFmtId="0" fontId="0" fillId="33" borderId="77" xfId="0" applyFill="1" applyBorder="1" applyAlignment="1">
      <alignment/>
    </xf>
    <xf numFmtId="0" fontId="0" fillId="0" borderId="78" xfId="0" applyBorder="1" applyAlignment="1" applyProtection="1">
      <alignment/>
      <protection/>
    </xf>
    <xf numFmtId="1" fontId="0" fillId="0" borderId="78" xfId="0" applyNumberFormat="1" applyBorder="1" applyAlignment="1">
      <alignment/>
    </xf>
    <xf numFmtId="1" fontId="0" fillId="0" borderId="78" xfId="0" applyNumberFormat="1" applyBorder="1" applyAlignment="1" applyProtection="1">
      <alignment/>
      <protection/>
    </xf>
    <xf numFmtId="0" fontId="0" fillId="0" borderId="76" xfId="0" applyBorder="1" applyAlignment="1" applyProtection="1">
      <alignment horizontal="center"/>
      <protection/>
    </xf>
    <xf numFmtId="0" fontId="0" fillId="0" borderId="77" xfId="0" applyBorder="1" applyAlignment="1" applyProtection="1">
      <alignment horizontal="center"/>
      <protection/>
    </xf>
    <xf numFmtId="0" fontId="0" fillId="34" borderId="79" xfId="0" applyFill="1" applyBorder="1" applyAlignment="1">
      <alignment/>
    </xf>
    <xf numFmtId="0" fontId="1" fillId="0" borderId="80" xfId="0" applyFont="1" applyBorder="1" applyAlignment="1" applyProtection="1">
      <alignment horizontal="center"/>
      <protection/>
    </xf>
    <xf numFmtId="0" fontId="1" fillId="0" borderId="81" xfId="0" applyFont="1" applyBorder="1" applyAlignment="1">
      <alignment/>
    </xf>
    <xf numFmtId="0" fontId="0" fillId="33" borderId="81" xfId="0" applyFill="1" applyBorder="1" applyAlignment="1">
      <alignment/>
    </xf>
    <xf numFmtId="0" fontId="0" fillId="0" borderId="82" xfId="0" applyBorder="1" applyAlignment="1" applyProtection="1">
      <alignment horizontal="center"/>
      <protection/>
    </xf>
    <xf numFmtId="3" fontId="0" fillId="0" borderId="56" xfId="0" applyNumberFormat="1" applyBorder="1" applyAlignment="1" applyProtection="1">
      <alignment/>
      <protection/>
    </xf>
    <xf numFmtId="0" fontId="0" fillId="0" borderId="82" xfId="0" applyBorder="1" applyAlignment="1">
      <alignment/>
    </xf>
    <xf numFmtId="3" fontId="0" fillId="0" borderId="56" xfId="0" applyNumberFormat="1" applyBorder="1" applyAlignment="1">
      <alignment/>
    </xf>
    <xf numFmtId="0" fontId="0" fillId="0" borderId="52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4" fontId="30" fillId="0" borderId="83" xfId="0" applyNumberFormat="1" applyFont="1" applyBorder="1" applyAlignment="1" applyProtection="1">
      <alignment/>
      <protection/>
    </xf>
    <xf numFmtId="0" fontId="0" fillId="0" borderId="84" xfId="0" applyBorder="1" applyAlignment="1">
      <alignment/>
    </xf>
    <xf numFmtId="0" fontId="13" fillId="0" borderId="85" xfId="0" applyFont="1" applyBorder="1" applyAlignment="1">
      <alignment horizontal="centerContinuous"/>
    </xf>
    <xf numFmtId="0" fontId="29" fillId="0" borderId="86" xfId="0" applyFont="1" applyBorder="1" applyAlignment="1">
      <alignment horizontal="centerContinuous"/>
    </xf>
    <xf numFmtId="0" fontId="0" fillId="0" borderId="87" xfId="0" applyBorder="1" applyAlignment="1">
      <alignment horizontal="centerContinuous"/>
    </xf>
    <xf numFmtId="0" fontId="0" fillId="0" borderId="88" xfId="0" applyBorder="1" applyAlignment="1">
      <alignment horizontal="centerContinuous"/>
    </xf>
    <xf numFmtId="0" fontId="29" fillId="0" borderId="87" xfId="0" applyFont="1" applyBorder="1" applyAlignment="1">
      <alignment horizontal="centerContinuous"/>
    </xf>
    <xf numFmtId="0" fontId="0" fillId="0" borderId="89" xfId="0" applyBorder="1" applyAlignment="1">
      <alignment horizontal="centerContinuous"/>
    </xf>
    <xf numFmtId="0" fontId="7" fillId="0" borderId="90" xfId="0" applyFont="1" applyBorder="1" applyAlignment="1" applyProtection="1">
      <alignment horizontal="centerContinuous"/>
      <protection/>
    </xf>
    <xf numFmtId="0" fontId="29" fillId="0" borderId="49" xfId="0" applyFont="1" applyBorder="1" applyAlignment="1">
      <alignment horizontal="centerContinuous"/>
    </xf>
    <xf numFmtId="0" fontId="0" fillId="0" borderId="90" xfId="0" applyBorder="1" applyAlignment="1">
      <alignment horizontal="centerContinuous"/>
    </xf>
    <xf numFmtId="4" fontId="30" fillId="0" borderId="91" xfId="0" applyNumberFormat="1" applyFont="1" applyBorder="1" applyAlignment="1" applyProtection="1">
      <alignment/>
      <protection/>
    </xf>
    <xf numFmtId="165" fontId="14" fillId="0" borderId="40" xfId="0" applyNumberFormat="1" applyFont="1" applyBorder="1" applyAlignment="1" applyProtection="1">
      <alignment/>
      <protection/>
    </xf>
    <xf numFmtId="165" fontId="15" fillId="0" borderId="40" xfId="0" applyNumberFormat="1" applyFont="1" applyBorder="1" applyAlignment="1" applyProtection="1">
      <alignment/>
      <protection/>
    </xf>
    <xf numFmtId="165" fontId="27" fillId="0" borderId="33" xfId="0" applyNumberFormat="1" applyFont="1" applyBorder="1" applyAlignment="1" applyProtection="1">
      <alignment/>
      <protection/>
    </xf>
    <xf numFmtId="165" fontId="14" fillId="0" borderId="92" xfId="0" applyNumberFormat="1" applyFont="1" applyBorder="1" applyAlignment="1" applyProtection="1">
      <alignment/>
      <protection/>
    </xf>
    <xf numFmtId="165" fontId="15" fillId="0" borderId="92" xfId="0" applyNumberFormat="1" applyFont="1" applyBorder="1" applyAlignment="1" applyProtection="1">
      <alignment/>
      <protection/>
    </xf>
    <xf numFmtId="0" fontId="0" fillId="0" borderId="80" xfId="0" applyBorder="1" applyAlignment="1" applyProtection="1">
      <alignment horizontal="center"/>
      <protection/>
    </xf>
    <xf numFmtId="0" fontId="0" fillId="0" borderId="81" xfId="0" applyBorder="1" applyAlignment="1" applyProtection="1">
      <alignment horizontal="center"/>
      <protection/>
    </xf>
    <xf numFmtId="4" fontId="30" fillId="0" borderId="93" xfId="0" applyNumberFormat="1" applyFont="1" applyBorder="1" applyAlignment="1" applyProtection="1">
      <alignment/>
      <protection/>
    </xf>
    <xf numFmtId="0" fontId="0" fillId="0" borderId="94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" fillId="0" borderId="19" xfId="0" applyFont="1" applyBorder="1" applyAlignment="1">
      <alignment horizontal="centerContinuous"/>
    </xf>
    <xf numFmtId="3" fontId="0" fillId="0" borderId="72" xfId="0" applyNumberFormat="1" applyBorder="1" applyAlignment="1">
      <alignment/>
    </xf>
    <xf numFmtId="3" fontId="0" fillId="0" borderId="72" xfId="0" applyNumberFormat="1" applyBorder="1" applyAlignment="1" applyProtection="1">
      <alignment/>
      <protection/>
    </xf>
    <xf numFmtId="4" fontId="0" fillId="0" borderId="84" xfId="0" applyNumberFormat="1" applyBorder="1" applyAlignment="1">
      <alignment/>
    </xf>
    <xf numFmtId="0" fontId="1" fillId="0" borderId="39" xfId="0" applyFont="1" applyBorder="1" applyAlignment="1" applyProtection="1">
      <alignment horizontal="centerContinuous"/>
      <protection/>
    </xf>
    <xf numFmtId="3" fontId="0" fillId="0" borderId="39" xfId="0" applyNumberFormat="1" applyFont="1" applyBorder="1" applyAlignment="1">
      <alignment horizontal="centerContinuous"/>
    </xf>
    <xf numFmtId="165" fontId="33" fillId="0" borderId="33" xfId="0" applyNumberFormat="1" applyFont="1" applyBorder="1" applyAlignment="1" applyProtection="1">
      <alignment/>
      <protection/>
    </xf>
    <xf numFmtId="3" fontId="11" fillId="0" borderId="18" xfId="0" applyNumberFormat="1" applyFont="1" applyBorder="1" applyAlignment="1">
      <alignment/>
    </xf>
    <xf numFmtId="4" fontId="32" fillId="0" borderId="19" xfId="0" applyNumberFormat="1" applyFont="1" applyBorder="1" applyAlignment="1" applyProtection="1">
      <alignment/>
      <protection/>
    </xf>
    <xf numFmtId="0" fontId="29" fillId="0" borderId="48" xfId="0" applyFont="1" applyBorder="1" applyAlignment="1">
      <alignment horizontal="centerContinuous"/>
    </xf>
    <xf numFmtId="4" fontId="0" fillId="0" borderId="55" xfId="0" applyNumberFormat="1" applyBorder="1" applyAlignment="1" applyProtection="1">
      <alignment/>
      <protection/>
    </xf>
    <xf numFmtId="7" fontId="16" fillId="0" borderId="40" xfId="0" applyNumberFormat="1" applyFont="1" applyBorder="1" applyAlignment="1" applyProtection="1">
      <alignment/>
      <protection/>
    </xf>
    <xf numFmtId="0" fontId="14" fillId="0" borderId="39" xfId="0" applyFont="1" applyBorder="1" applyAlignment="1">
      <alignment/>
    </xf>
    <xf numFmtId="0" fontId="14" fillId="0" borderId="40" xfId="0" applyFont="1" applyBorder="1" applyAlignment="1" applyProtection="1">
      <alignment/>
      <protection/>
    </xf>
    <xf numFmtId="165" fontId="27" fillId="0" borderId="40" xfId="0" applyNumberFormat="1" applyFont="1" applyBorder="1" applyAlignment="1" applyProtection="1">
      <alignment/>
      <protection/>
    </xf>
    <xf numFmtId="165" fontId="16" fillId="0" borderId="40" xfId="0" applyNumberFormat="1" applyFont="1" applyBorder="1" applyAlignment="1" applyProtection="1">
      <alignment/>
      <protection/>
    </xf>
    <xf numFmtId="165" fontId="16" fillId="0" borderId="92" xfId="0" applyNumberFormat="1" applyFont="1" applyBorder="1" applyAlignment="1" applyProtection="1">
      <alignment/>
      <protection/>
    </xf>
    <xf numFmtId="3" fontId="25" fillId="0" borderId="72" xfId="0" applyNumberFormat="1" applyFont="1" applyBorder="1" applyAlignment="1">
      <alignment/>
    </xf>
    <xf numFmtId="0" fontId="25" fillId="0" borderId="72" xfId="0" applyFont="1" applyBorder="1" applyAlignment="1">
      <alignment/>
    </xf>
    <xf numFmtId="4" fontId="25" fillId="0" borderId="84" xfId="0" applyNumberFormat="1" applyFont="1" applyBorder="1" applyAlignment="1">
      <alignment/>
    </xf>
    <xf numFmtId="0" fontId="0" fillId="0" borderId="39" xfId="0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Continuous"/>
    </xf>
    <xf numFmtId="4" fontId="34" fillId="0" borderId="83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 horizontal="center"/>
      <protection/>
    </xf>
    <xf numFmtId="3" fontId="0" fillId="0" borderId="38" xfId="0" applyNumberFormat="1" applyBorder="1" applyAlignment="1">
      <alignment/>
    </xf>
    <xf numFmtId="4" fontId="0" fillId="0" borderId="39" xfId="0" applyNumberFormat="1" applyBorder="1" applyAlignment="1" applyProtection="1">
      <alignment/>
      <protection/>
    </xf>
    <xf numFmtId="3" fontId="0" fillId="0" borderId="55" xfId="0" applyNumberFormat="1" applyBorder="1" applyAlignment="1">
      <alignment horizontal="centerContinuous"/>
    </xf>
    <xf numFmtId="4" fontId="0" fillId="0" borderId="39" xfId="0" applyNumberFormat="1" applyBorder="1" applyAlignment="1" applyProtection="1">
      <alignment horizontal="centerContinuous"/>
      <protection/>
    </xf>
    <xf numFmtId="2" fontId="0" fillId="0" borderId="37" xfId="0" applyNumberFormat="1" applyBorder="1" applyAlignment="1">
      <alignment/>
    </xf>
    <xf numFmtId="4" fontId="0" fillId="0" borderId="82" xfId="0" applyNumberFormat="1" applyBorder="1" applyAlignment="1">
      <alignment/>
    </xf>
    <xf numFmtId="165" fontId="0" fillId="0" borderId="41" xfId="0" applyNumberFormat="1" applyBorder="1" applyAlignment="1" applyProtection="1">
      <alignment/>
      <protection/>
    </xf>
    <xf numFmtId="0" fontId="0" fillId="0" borderId="92" xfId="0" applyBorder="1" applyAlignment="1">
      <alignment/>
    </xf>
    <xf numFmtId="3" fontId="0" fillId="0" borderId="18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17" fillId="0" borderId="53" xfId="0" applyNumberFormat="1" applyFont="1" applyBorder="1" applyAlignment="1" applyProtection="1">
      <alignment/>
      <protection/>
    </xf>
    <xf numFmtId="4" fontId="34" fillId="0" borderId="19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39" xfId="0" applyFont="1" applyBorder="1" applyAlignment="1">
      <alignment horizontal="centerContinuous"/>
    </xf>
    <xf numFmtId="3" fontId="0" fillId="0" borderId="55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95" xfId="0" applyNumberFormat="1" applyBorder="1" applyAlignment="1" applyProtection="1">
      <alignment horizontal="left"/>
      <protection/>
    </xf>
    <xf numFmtId="0" fontId="0" fillId="0" borderId="96" xfId="0" applyBorder="1" applyAlignment="1" applyProtection="1">
      <alignment horizontal="left"/>
      <protection/>
    </xf>
    <xf numFmtId="0" fontId="28" fillId="0" borderId="96" xfId="0" applyFont="1" applyBorder="1" applyAlignment="1" applyProtection="1">
      <alignment horizontal="centerContinuous"/>
      <protection/>
    </xf>
    <xf numFmtId="0" fontId="0" fillId="0" borderId="96" xfId="0" applyBorder="1" applyAlignment="1" applyProtection="1">
      <alignment horizontal="center"/>
      <protection/>
    </xf>
    <xf numFmtId="3" fontId="0" fillId="0" borderId="95" xfId="0" applyNumberFormat="1" applyBorder="1" applyAlignment="1" applyProtection="1">
      <alignment/>
      <protection/>
    </xf>
    <xf numFmtId="3" fontId="0" fillId="0" borderId="96" xfId="0" applyNumberFormat="1" applyBorder="1" applyAlignment="1" applyProtection="1">
      <alignment/>
      <protection/>
    </xf>
    <xf numFmtId="165" fontId="0" fillId="0" borderId="96" xfId="0" applyNumberFormat="1" applyBorder="1" applyAlignment="1" applyProtection="1">
      <alignment/>
      <protection/>
    </xf>
    <xf numFmtId="3" fontId="0" fillId="0" borderId="97" xfId="0" applyNumberFormat="1" applyBorder="1" applyAlignment="1">
      <alignment/>
    </xf>
    <xf numFmtId="3" fontId="0" fillId="0" borderId="96" xfId="0" applyNumberFormat="1" applyBorder="1" applyAlignment="1">
      <alignment/>
    </xf>
    <xf numFmtId="0" fontId="0" fillId="0" borderId="96" xfId="0" applyBorder="1" applyAlignment="1">
      <alignment/>
    </xf>
    <xf numFmtId="0" fontId="0" fillId="0" borderId="98" xfId="0" applyBorder="1" applyAlignment="1">
      <alignment/>
    </xf>
    <xf numFmtId="0" fontId="26" fillId="0" borderId="96" xfId="0" applyFont="1" applyBorder="1" applyAlignment="1" applyProtection="1">
      <alignment horizontal="centerContinuous"/>
      <protection/>
    </xf>
    <xf numFmtId="3" fontId="0" fillId="0" borderId="95" xfId="0" applyNumberFormat="1" applyBorder="1" applyAlignment="1">
      <alignment/>
    </xf>
    <xf numFmtId="2" fontId="0" fillId="0" borderId="96" xfId="0" applyNumberFormat="1" applyBorder="1" applyAlignment="1">
      <alignment/>
    </xf>
    <xf numFmtId="3" fontId="0" fillId="0" borderId="97" xfId="0" applyNumberFormat="1" applyBorder="1" applyAlignment="1" applyProtection="1">
      <alignment/>
      <protection/>
    </xf>
    <xf numFmtId="165" fontId="0" fillId="0" borderId="98" xfId="0" applyNumberFormat="1" applyBorder="1" applyAlignment="1" applyProtection="1">
      <alignment/>
      <protection/>
    </xf>
    <xf numFmtId="0" fontId="0" fillId="0" borderId="96" xfId="0" applyFont="1" applyBorder="1" applyAlignment="1" applyProtection="1">
      <alignment horizontal="center"/>
      <protection/>
    </xf>
    <xf numFmtId="0" fontId="20" fillId="0" borderId="96" xfId="0" applyFont="1" applyBorder="1" applyAlignment="1" applyProtection="1">
      <alignment horizontal="left"/>
      <protection/>
    </xf>
    <xf numFmtId="0" fontId="21" fillId="0" borderId="96" xfId="0" applyFont="1" applyBorder="1" applyAlignment="1" applyProtection="1">
      <alignment horizontal="center"/>
      <protection/>
    </xf>
    <xf numFmtId="4" fontId="0" fillId="0" borderId="96" xfId="0" applyNumberFormat="1" applyBorder="1" applyAlignment="1" applyProtection="1">
      <alignment/>
      <protection/>
    </xf>
    <xf numFmtId="14" fontId="0" fillId="0" borderId="97" xfId="0" applyNumberFormat="1" applyBorder="1" applyAlignment="1" applyProtection="1">
      <alignment horizontal="left"/>
      <protection/>
    </xf>
    <xf numFmtId="0" fontId="1" fillId="0" borderId="96" xfId="0" applyFont="1" applyBorder="1" applyAlignment="1" applyProtection="1">
      <alignment horizontal="centerContinuous"/>
      <protection/>
    </xf>
    <xf numFmtId="3" fontId="0" fillId="0" borderId="96" xfId="0" applyNumberFormat="1" applyFont="1" applyBorder="1" applyAlignment="1" applyProtection="1">
      <alignment horizontal="center"/>
      <protection/>
    </xf>
    <xf numFmtId="14" fontId="0" fillId="0" borderId="95" xfId="0" applyNumberFormat="1" applyBorder="1" applyAlignment="1">
      <alignment horizontal="left"/>
    </xf>
    <xf numFmtId="0" fontId="26" fillId="0" borderId="96" xfId="0" applyFont="1" applyBorder="1" applyAlignment="1">
      <alignment horizontal="centerContinuous"/>
    </xf>
    <xf numFmtId="0" fontId="0" fillId="0" borderId="96" xfId="0" applyBorder="1" applyAlignment="1">
      <alignment horizontal="centerContinuous"/>
    </xf>
    <xf numFmtId="0" fontId="0" fillId="0" borderId="96" xfId="0" applyBorder="1" applyAlignment="1">
      <alignment/>
    </xf>
    <xf numFmtId="3" fontId="0" fillId="0" borderId="96" xfId="0" applyNumberFormat="1" applyFont="1" applyBorder="1" applyAlignment="1">
      <alignment horizontal="centerContinuous"/>
    </xf>
    <xf numFmtId="4" fontId="0" fillId="0" borderId="98" xfId="0" applyNumberFormat="1" applyBorder="1" applyAlignment="1" applyProtection="1">
      <alignment/>
      <protection/>
    </xf>
    <xf numFmtId="0" fontId="0" fillId="0" borderId="96" xfId="0" applyFont="1" applyBorder="1" applyAlignment="1">
      <alignment horizontal="centerContinuous"/>
    </xf>
    <xf numFmtId="4" fontId="0" fillId="0" borderId="96" xfId="0" applyNumberFormat="1" applyBorder="1" applyAlignment="1">
      <alignment/>
    </xf>
    <xf numFmtId="4" fontId="0" fillId="0" borderId="98" xfId="0" applyNumberFormat="1" applyBorder="1" applyAlignment="1">
      <alignment/>
    </xf>
    <xf numFmtId="0" fontId="25" fillId="0" borderId="96" xfId="0" applyFont="1" applyBorder="1" applyAlignment="1" applyProtection="1">
      <alignment horizontal="center"/>
      <protection/>
    </xf>
    <xf numFmtId="3" fontId="0" fillId="0" borderId="96" xfId="0" applyNumberFormat="1" applyBorder="1" applyAlignment="1" applyProtection="1">
      <alignment horizontal="center"/>
      <protection/>
    </xf>
    <xf numFmtId="14" fontId="0" fillId="0" borderId="97" xfId="0" applyNumberFormat="1" applyBorder="1" applyAlignment="1">
      <alignment horizontal="left"/>
    </xf>
    <xf numFmtId="0" fontId="1" fillId="0" borderId="96" xfId="0" applyFont="1" applyBorder="1" applyAlignment="1">
      <alignment horizontal="centerContinuous"/>
    </xf>
    <xf numFmtId="3" fontId="0" fillId="0" borderId="96" xfId="44" applyNumberFormat="1" applyFont="1" applyBorder="1" applyAlignment="1">
      <alignment horizontal="centerContinuous"/>
    </xf>
    <xf numFmtId="44" fontId="0" fillId="0" borderId="96" xfId="44" applyFont="1" applyBorder="1" applyAlignment="1">
      <alignment horizontal="centerContinuous"/>
    </xf>
    <xf numFmtId="14" fontId="0" fillId="0" borderId="99" xfId="0" applyNumberFormat="1" applyBorder="1" applyAlignment="1" applyProtection="1">
      <alignment horizontal="left"/>
      <protection/>
    </xf>
    <xf numFmtId="0" fontId="0" fillId="0" borderId="100" xfId="0" applyBorder="1" applyAlignment="1" applyProtection="1">
      <alignment horizontal="left"/>
      <protection/>
    </xf>
    <xf numFmtId="0" fontId="1" fillId="0" borderId="100" xfId="0" applyFont="1" applyBorder="1" applyAlignment="1" applyProtection="1">
      <alignment horizontal="centerContinuous"/>
      <protection/>
    </xf>
    <xf numFmtId="0" fontId="0" fillId="0" borderId="100" xfId="0" applyBorder="1" applyAlignment="1" applyProtection="1">
      <alignment horizontal="center"/>
      <protection/>
    </xf>
    <xf numFmtId="0" fontId="0" fillId="0" borderId="99" xfId="0" applyBorder="1" applyAlignment="1" applyProtection="1">
      <alignment/>
      <protection/>
    </xf>
    <xf numFmtId="3" fontId="0" fillId="0" borderId="100" xfId="0" applyNumberFormat="1" applyBorder="1" applyAlignment="1" applyProtection="1">
      <alignment/>
      <protection/>
    </xf>
    <xf numFmtId="165" fontId="0" fillId="0" borderId="100" xfId="0" applyNumberFormat="1" applyBorder="1" applyAlignment="1" applyProtection="1">
      <alignment/>
      <protection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165" fontId="0" fillId="0" borderId="101" xfId="0" applyNumberFormat="1" applyBorder="1" applyAlignment="1" applyProtection="1">
      <alignment/>
      <protection/>
    </xf>
    <xf numFmtId="0" fontId="0" fillId="0" borderId="95" xfId="0" applyBorder="1" applyAlignment="1">
      <alignment/>
    </xf>
    <xf numFmtId="3" fontId="0" fillId="0" borderId="99" xfId="0" applyNumberFormat="1" applyBorder="1" applyAlignment="1" applyProtection="1">
      <alignment/>
      <protection/>
    </xf>
    <xf numFmtId="0" fontId="1" fillId="0" borderId="96" xfId="0" applyFont="1" applyBorder="1" applyAlignment="1" applyProtection="1">
      <alignment horizontal="center"/>
      <protection/>
    </xf>
    <xf numFmtId="0" fontId="0" fillId="0" borderId="102" xfId="0" applyBorder="1" applyAlignment="1">
      <alignment/>
    </xf>
    <xf numFmtId="0" fontId="0" fillId="0" borderId="103" xfId="0" applyBorder="1" applyAlignment="1" applyProtection="1">
      <alignment horizontal="center"/>
      <protection/>
    </xf>
    <xf numFmtId="0" fontId="0" fillId="0" borderId="103" xfId="0" applyBorder="1" applyAlignment="1" applyProtection="1">
      <alignment horizontal="centerContinuous"/>
      <protection/>
    </xf>
    <xf numFmtId="14" fontId="0" fillId="0" borderId="99" xfId="0" applyNumberFormat="1" applyBorder="1" applyAlignment="1">
      <alignment horizontal="left"/>
    </xf>
    <xf numFmtId="0" fontId="0" fillId="0" borderId="103" xfId="0" applyBorder="1" applyAlignment="1">
      <alignment horizontal="centerContinuous"/>
    </xf>
    <xf numFmtId="0" fontId="0" fillId="0" borderId="103" xfId="0" applyBorder="1" applyAlignment="1">
      <alignment/>
    </xf>
    <xf numFmtId="3" fontId="0" fillId="0" borderId="99" xfId="0" applyNumberFormat="1" applyBorder="1" applyAlignment="1">
      <alignment/>
    </xf>
    <xf numFmtId="3" fontId="0" fillId="0" borderId="100" xfId="0" applyNumberFormat="1" applyBorder="1" applyAlignment="1">
      <alignment/>
    </xf>
    <xf numFmtId="37" fontId="0" fillId="0" borderId="100" xfId="42" applyNumberFormat="1" applyFont="1" applyBorder="1" applyAlignment="1">
      <alignment/>
    </xf>
    <xf numFmtId="1" fontId="0" fillId="0" borderId="43" xfId="0" applyNumberFormat="1" applyBorder="1" applyAlignment="1" applyProtection="1">
      <alignment/>
      <protection/>
    </xf>
    <xf numFmtId="3" fontId="0" fillId="0" borderId="98" xfId="0" applyNumberFormat="1" applyBorder="1" applyAlignment="1" applyProtection="1">
      <alignment/>
      <protection/>
    </xf>
    <xf numFmtId="4" fontId="0" fillId="0" borderId="104" xfId="0" applyNumberFormat="1" applyBorder="1" applyAlignment="1">
      <alignment/>
    </xf>
    <xf numFmtId="0" fontId="0" fillId="0" borderId="105" xfId="0" applyBorder="1" applyAlignment="1">
      <alignment/>
    </xf>
    <xf numFmtId="1" fontId="0" fillId="0" borderId="43" xfId="0" applyNumberFormat="1" applyBorder="1" applyAlignment="1">
      <alignment/>
    </xf>
    <xf numFmtId="3" fontId="0" fillId="0" borderId="98" xfId="0" applyNumberFormat="1" applyBorder="1" applyAlignment="1">
      <alignment/>
    </xf>
    <xf numFmtId="3" fontId="0" fillId="0" borderId="106" xfId="0" applyNumberFormat="1" applyBorder="1" applyAlignment="1">
      <alignment/>
    </xf>
    <xf numFmtId="0" fontId="1" fillId="0" borderId="96" xfId="0" applyFont="1" applyBorder="1" applyAlignment="1" applyProtection="1">
      <alignment horizontal="centerContinuous"/>
      <protection/>
    </xf>
    <xf numFmtId="0" fontId="1" fillId="0" borderId="96" xfId="0" applyFont="1" applyBorder="1" applyAlignment="1">
      <alignment horizontal="centerContinuous"/>
    </xf>
    <xf numFmtId="0" fontId="0" fillId="0" borderId="97" xfId="0" applyBorder="1" applyAlignment="1">
      <alignment horizontal="center"/>
    </xf>
    <xf numFmtId="3" fontId="0" fillId="0" borderId="96" xfId="0" applyNumberFormat="1" applyBorder="1" applyAlignment="1">
      <alignment horizontal="center"/>
    </xf>
    <xf numFmtId="2" fontId="0" fillId="0" borderId="100" xfId="0" applyNumberFormat="1" applyBorder="1" applyAlignment="1">
      <alignment/>
    </xf>
    <xf numFmtId="3" fontId="0" fillId="0" borderId="106" xfId="0" applyNumberFormat="1" applyBorder="1" applyAlignment="1" applyProtection="1">
      <alignment/>
      <protection/>
    </xf>
    <xf numFmtId="0" fontId="0" fillId="0" borderId="96" xfId="0" applyFont="1" applyBorder="1" applyAlignment="1">
      <alignment/>
    </xf>
    <xf numFmtId="0" fontId="0" fillId="0" borderId="107" xfId="0" applyBorder="1" applyAlignment="1">
      <alignment/>
    </xf>
    <xf numFmtId="3" fontId="0" fillId="0" borderId="55" xfId="0" applyNumberFormat="1" applyFont="1" applyBorder="1" applyAlignment="1">
      <alignment/>
    </xf>
    <xf numFmtId="4" fontId="0" fillId="0" borderId="39" xfId="0" applyNumberFormat="1" applyFont="1" applyBorder="1" applyAlignment="1" applyProtection="1">
      <alignment/>
      <protection/>
    </xf>
    <xf numFmtId="4" fontId="0" fillId="0" borderId="96" xfId="0" applyNumberFormat="1" applyFont="1" applyBorder="1" applyAlignment="1" applyProtection="1">
      <alignment/>
      <protection/>
    </xf>
    <xf numFmtId="0" fontId="0" fillId="0" borderId="3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108" xfId="0" applyBorder="1" applyAlignment="1">
      <alignment/>
    </xf>
    <xf numFmtId="0" fontId="26" fillId="0" borderId="39" xfId="0" applyFon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52" xfId="0" applyNumberFormat="1" applyBorder="1" applyAlignment="1" applyProtection="1">
      <alignment/>
      <protection/>
    </xf>
    <xf numFmtId="4" fontId="0" fillId="0" borderId="98" xfId="0" applyNumberFormat="1" applyBorder="1" applyAlignment="1">
      <alignment horizontal="center"/>
    </xf>
    <xf numFmtId="1" fontId="21" fillId="0" borderId="39" xfId="44" applyNumberFormat="1" applyFont="1" applyBorder="1" applyAlignment="1">
      <alignment horizontal="centerContinuous"/>
    </xf>
    <xf numFmtId="0" fontId="0" fillId="0" borderId="39" xfId="0" applyBorder="1" applyAlignment="1">
      <alignment horizontal="center"/>
    </xf>
    <xf numFmtId="0" fontId="1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3" xfId="0" applyBorder="1" applyAlignment="1">
      <alignment/>
    </xf>
    <xf numFmtId="4" fontId="0" fillId="0" borderId="13" xfId="0" applyNumberFormat="1" applyBorder="1" applyAlignment="1" applyProtection="1">
      <alignment/>
      <protection/>
    </xf>
    <xf numFmtId="0" fontId="0" fillId="0" borderId="109" xfId="0" applyBorder="1" applyAlignment="1">
      <alignment/>
    </xf>
    <xf numFmtId="14" fontId="0" fillId="0" borderId="51" xfId="0" applyNumberFormat="1" applyBorder="1" applyAlignment="1">
      <alignment horizontal="left"/>
    </xf>
    <xf numFmtId="4" fontId="0" fillId="0" borderId="0" xfId="0" applyNumberFormat="1" applyAlignment="1" applyProtection="1">
      <alignment/>
      <protection/>
    </xf>
    <xf numFmtId="4" fontId="8" fillId="0" borderId="31" xfId="0" applyNumberFormat="1" applyFont="1" applyBorder="1" applyAlignment="1" applyProtection="1">
      <alignment/>
      <protection/>
    </xf>
    <xf numFmtId="4" fontId="8" fillId="0" borderId="31" xfId="0" applyNumberFormat="1" applyFont="1" applyBorder="1" applyAlignment="1">
      <alignment/>
    </xf>
    <xf numFmtId="4" fontId="21" fillId="0" borderId="0" xfId="0" applyNumberFormat="1" applyFont="1" applyAlignment="1" applyProtection="1">
      <alignment/>
      <protection/>
    </xf>
    <xf numFmtId="0" fontId="0" fillId="0" borderId="43" xfId="0" applyBorder="1" applyAlignment="1">
      <alignment/>
    </xf>
    <xf numFmtId="0" fontId="1" fillId="0" borderId="43" xfId="0" applyFon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43" xfId="0" applyBorder="1" applyAlignment="1">
      <alignment/>
    </xf>
    <xf numFmtId="3" fontId="0" fillId="0" borderId="43" xfId="0" applyNumberFormat="1" applyBorder="1" applyAlignment="1">
      <alignment/>
    </xf>
    <xf numFmtId="165" fontId="0" fillId="0" borderId="43" xfId="0" applyNumberFormat="1" applyBorder="1" applyAlignment="1" applyProtection="1">
      <alignment/>
      <protection/>
    </xf>
    <xf numFmtId="4" fontId="0" fillId="0" borderId="43" xfId="0" applyNumberFormat="1" applyBorder="1" applyAlignment="1" applyProtection="1">
      <alignment/>
      <protection/>
    </xf>
    <xf numFmtId="3" fontId="0" fillId="0" borderId="105" xfId="0" applyNumberFormat="1" applyBorder="1" applyAlignment="1">
      <alignment/>
    </xf>
    <xf numFmtId="165" fontId="0" fillId="0" borderId="104" xfId="0" applyNumberFormat="1" applyBorder="1" applyAlignment="1" applyProtection="1">
      <alignment/>
      <protection/>
    </xf>
    <xf numFmtId="0" fontId="0" fillId="0" borderId="110" xfId="0" applyBorder="1" applyAlignment="1">
      <alignment/>
    </xf>
    <xf numFmtId="165" fontId="0" fillId="0" borderId="110" xfId="0" applyNumberFormat="1" applyBorder="1" applyAlignment="1" applyProtection="1">
      <alignment/>
      <protection/>
    </xf>
    <xf numFmtId="165" fontId="0" fillId="0" borderId="109" xfId="0" applyNumberFormat="1" applyBorder="1" applyAlignment="1" applyProtection="1">
      <alignment/>
      <protection/>
    </xf>
    <xf numFmtId="1" fontId="0" fillId="0" borderId="52" xfId="44" applyNumberFormat="1" applyFont="1" applyBorder="1" applyAlignment="1">
      <alignment horizontal="centerContinuous"/>
    </xf>
    <xf numFmtId="14" fontId="0" fillId="0" borderId="105" xfId="0" applyNumberFormat="1" applyBorder="1" applyAlignment="1">
      <alignment horizontal="left"/>
    </xf>
    <xf numFmtId="1" fontId="0" fillId="0" borderId="104" xfId="44" applyNumberFormat="1" applyFont="1" applyBorder="1" applyAlignment="1">
      <alignment horizontal="centerContinuous"/>
    </xf>
    <xf numFmtId="14" fontId="0" fillId="0" borderId="107" xfId="0" applyNumberFormat="1" applyBorder="1" applyAlignment="1">
      <alignment horizontal="left"/>
    </xf>
    <xf numFmtId="0" fontId="0" fillId="0" borderId="76" xfId="0" applyFill="1" applyBorder="1" applyAlignment="1">
      <alignment/>
    </xf>
    <xf numFmtId="0" fontId="0" fillId="0" borderId="76" xfId="0" applyFill="1" applyBorder="1" applyAlignment="1">
      <alignment horizontal="centerContinuous"/>
    </xf>
    <xf numFmtId="1" fontId="0" fillId="0" borderId="73" xfId="44" applyNumberFormat="1" applyFont="1" applyFill="1" applyBorder="1" applyAlignment="1">
      <alignment horizontal="centerContinuous"/>
    </xf>
    <xf numFmtId="3" fontId="0" fillId="0" borderId="80" xfId="0" applyNumberFormat="1" applyFill="1" applyBorder="1" applyAlignment="1">
      <alignment/>
    </xf>
    <xf numFmtId="3" fontId="0" fillId="0" borderId="76" xfId="0" applyNumberFormat="1" applyFill="1" applyBorder="1" applyAlignment="1">
      <alignment/>
    </xf>
    <xf numFmtId="4" fontId="0" fillId="0" borderId="76" xfId="0" applyNumberFormat="1" applyFill="1" applyBorder="1" applyAlignment="1" applyProtection="1">
      <alignment/>
      <protection/>
    </xf>
    <xf numFmtId="165" fontId="0" fillId="0" borderId="73" xfId="0" applyNumberFormat="1" applyFill="1" applyBorder="1" applyAlignment="1" applyProtection="1">
      <alignment/>
      <protection/>
    </xf>
    <xf numFmtId="14" fontId="0" fillId="0" borderId="0" xfId="0" applyNumberFormat="1" applyAlignment="1">
      <alignment horizontal="left"/>
    </xf>
    <xf numFmtId="14" fontId="0" fillId="0" borderId="82" xfId="0" applyNumberFormat="1" applyBorder="1" applyAlignment="1">
      <alignment horizontal="left"/>
    </xf>
    <xf numFmtId="0" fontId="0" fillId="0" borderId="78" xfId="0" applyBorder="1" applyAlignment="1">
      <alignment/>
    </xf>
    <xf numFmtId="0" fontId="1" fillId="0" borderId="78" xfId="0" applyFont="1" applyBorder="1" applyAlignment="1">
      <alignment horizontal="centerContinuous"/>
    </xf>
    <xf numFmtId="0" fontId="0" fillId="0" borderId="78" xfId="0" applyBorder="1" applyAlignment="1">
      <alignment horizontal="centerContinuous"/>
    </xf>
    <xf numFmtId="0" fontId="0" fillId="0" borderId="78" xfId="0" applyBorder="1" applyAlignment="1">
      <alignment/>
    </xf>
    <xf numFmtId="1" fontId="0" fillId="0" borderId="84" xfId="44" applyNumberFormat="1" applyFont="1" applyBorder="1" applyAlignment="1">
      <alignment horizontal="centerContinuous"/>
    </xf>
    <xf numFmtId="3" fontId="0" fillId="0" borderId="82" xfId="0" applyNumberFormat="1" applyBorder="1" applyAlignment="1">
      <alignment/>
    </xf>
    <xf numFmtId="3" fontId="0" fillId="0" borderId="78" xfId="0" applyNumberFormat="1" applyBorder="1" applyAlignment="1">
      <alignment/>
    </xf>
    <xf numFmtId="165" fontId="0" fillId="0" borderId="78" xfId="0" applyNumberFormat="1" applyBorder="1" applyAlignment="1" applyProtection="1">
      <alignment/>
      <protection/>
    </xf>
    <xf numFmtId="165" fontId="0" fillId="0" borderId="84" xfId="0" applyNumberFormat="1" applyBorder="1" applyAlignment="1" applyProtection="1">
      <alignment/>
      <protection/>
    </xf>
    <xf numFmtId="4" fontId="0" fillId="0" borderId="78" xfId="0" applyNumberFormat="1" applyBorder="1" applyAlignment="1" applyProtection="1">
      <alignment/>
      <protection/>
    </xf>
    <xf numFmtId="2" fontId="0" fillId="0" borderId="98" xfId="0" applyNumberFormat="1" applyBorder="1" applyAlignment="1">
      <alignment/>
    </xf>
    <xf numFmtId="3" fontId="0" fillId="0" borderId="96" xfId="42" applyNumberFormat="1" applyFont="1" applyBorder="1" applyAlignment="1">
      <alignment/>
    </xf>
    <xf numFmtId="0" fontId="0" fillId="0" borderId="104" xfId="0" applyBorder="1" applyAlignment="1">
      <alignment/>
    </xf>
    <xf numFmtId="0" fontId="20" fillId="0" borderId="96" xfId="0" applyFont="1" applyBorder="1" applyAlignment="1" applyProtection="1">
      <alignment horizontal="centerContinuous"/>
      <protection/>
    </xf>
    <xf numFmtId="0" fontId="35" fillId="0" borderId="96" xfId="0" applyFont="1" applyBorder="1" applyAlignment="1" applyProtection="1">
      <alignment horizontal="center"/>
      <protection/>
    </xf>
    <xf numFmtId="0" fontId="0" fillId="0" borderId="18" xfId="0" applyBorder="1" applyAlignment="1">
      <alignment horizontal="left"/>
    </xf>
    <xf numFmtId="4" fontId="0" fillId="0" borderId="0" xfId="0" applyNumberFormat="1" applyAlignment="1">
      <alignment/>
    </xf>
    <xf numFmtId="4" fontId="0" fillId="0" borderId="96" xfId="42" applyNumberFormat="1" applyFont="1" applyBorder="1" applyAlignment="1">
      <alignment/>
    </xf>
    <xf numFmtId="3" fontId="25" fillId="0" borderId="106" xfId="0" applyNumberFormat="1" applyFont="1" applyBorder="1" applyAlignment="1">
      <alignment/>
    </xf>
    <xf numFmtId="4" fontId="25" fillId="0" borderId="104" xfId="0" applyNumberFormat="1" applyFont="1" applyBorder="1" applyAlignment="1">
      <alignment/>
    </xf>
    <xf numFmtId="4" fontId="0" fillId="0" borderId="111" xfId="0" applyNumberFormat="1" applyBorder="1" applyAlignment="1" applyProtection="1">
      <alignment/>
      <protection/>
    </xf>
    <xf numFmtId="0" fontId="0" fillId="0" borderId="78" xfId="0" applyBorder="1" applyAlignment="1" applyProtection="1">
      <alignment horizontal="left"/>
      <protection/>
    </xf>
    <xf numFmtId="1" fontId="0" fillId="0" borderId="96" xfId="44" applyNumberFormat="1" applyFont="1" applyBorder="1" applyAlignment="1">
      <alignment horizontal="centerContinuous"/>
    </xf>
    <xf numFmtId="4" fontId="0" fillId="0" borderId="108" xfId="0" applyNumberFormat="1" applyBorder="1" applyAlignment="1" applyProtection="1">
      <alignment/>
      <protection/>
    </xf>
    <xf numFmtId="1" fontId="0" fillId="0" borderId="98" xfId="44" applyNumberFormat="1" applyFont="1" applyBorder="1" applyAlignment="1">
      <alignment horizontal="centerContinuous"/>
    </xf>
    <xf numFmtId="0" fontId="0" fillId="0" borderId="96" xfId="0" applyBorder="1" applyAlignment="1">
      <alignment horizontal="left"/>
    </xf>
    <xf numFmtId="3" fontId="0" fillId="0" borderId="111" xfId="0" applyNumberFormat="1" applyBorder="1" applyAlignment="1">
      <alignment/>
    </xf>
    <xf numFmtId="1" fontId="0" fillId="0" borderId="56" xfId="44" applyNumberFormat="1" applyFont="1" applyBorder="1" applyAlignment="1">
      <alignment horizontal="centerContinuous"/>
    </xf>
    <xf numFmtId="3" fontId="0" fillId="0" borderId="108" xfId="0" applyNumberFormat="1" applyBorder="1" applyAlignment="1">
      <alignment/>
    </xf>
    <xf numFmtId="0" fontId="0" fillId="0" borderId="47" xfId="0" applyNumberFormat="1" applyBorder="1" applyAlignment="1">
      <alignment horizontal="centerContinuous"/>
    </xf>
    <xf numFmtId="14" fontId="0" fillId="0" borderId="95" xfId="0" applyNumberFormat="1" applyBorder="1" applyAlignment="1">
      <alignment/>
    </xf>
    <xf numFmtId="0" fontId="0" fillId="0" borderId="96" xfId="0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112" xfId="0" applyBorder="1" applyAlignment="1">
      <alignment/>
    </xf>
    <xf numFmtId="0" fontId="7" fillId="0" borderId="113" xfId="0" applyFont="1" applyBorder="1" applyAlignment="1" applyProtection="1">
      <alignment horizontal="center"/>
      <protection/>
    </xf>
    <xf numFmtId="0" fontId="0" fillId="0" borderId="114" xfId="0" applyBorder="1" applyAlignment="1">
      <alignment/>
    </xf>
    <xf numFmtId="0" fontId="0" fillId="0" borderId="115" xfId="0" applyBorder="1" applyAlignment="1">
      <alignment/>
    </xf>
    <xf numFmtId="0" fontId="7" fillId="0" borderId="76" xfId="0" applyFont="1" applyBorder="1" applyAlignment="1" applyProtection="1">
      <alignment horizontal="center"/>
      <protection/>
    </xf>
    <xf numFmtId="0" fontId="29" fillId="0" borderId="39" xfId="0" applyFont="1" applyBorder="1" applyAlignment="1" applyProtection="1">
      <alignment horizontal="center" textRotation="90"/>
      <protection/>
    </xf>
    <xf numFmtId="0" fontId="29" fillId="0" borderId="72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center"/>
    </xf>
    <xf numFmtId="0" fontId="1" fillId="0" borderId="78" xfId="0" applyFont="1" applyBorder="1" applyAlignment="1">
      <alignment/>
    </xf>
    <xf numFmtId="0" fontId="29" fillId="0" borderId="108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/>
    </xf>
    <xf numFmtId="0" fontId="0" fillId="0" borderId="45" xfId="0" applyBorder="1" applyAlignment="1">
      <alignment/>
    </xf>
    <xf numFmtId="0" fontId="0" fillId="33" borderId="116" xfId="0" applyFill="1" applyBorder="1" applyAlignment="1">
      <alignment/>
    </xf>
    <xf numFmtId="0" fontId="1" fillId="0" borderId="76" xfId="0" applyFont="1" applyBorder="1" applyAlignment="1">
      <alignment horizontal="centerContinuous"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14" fontId="0" fillId="0" borderId="117" xfId="0" applyNumberFormat="1" applyBorder="1" applyAlignment="1">
      <alignment horizontal="left"/>
    </xf>
    <xf numFmtId="0" fontId="1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 horizontal="centerContinuous"/>
    </xf>
    <xf numFmtId="0" fontId="0" fillId="0" borderId="120" xfId="0" applyBorder="1" applyAlignment="1" applyProtection="1">
      <alignment horizontal="center"/>
      <protection/>
    </xf>
    <xf numFmtId="0" fontId="0" fillId="0" borderId="116" xfId="0" applyBorder="1" applyAlignment="1">
      <alignment/>
    </xf>
    <xf numFmtId="0" fontId="0" fillId="0" borderId="121" xfId="0" applyBorder="1" applyAlignment="1">
      <alignment/>
    </xf>
    <xf numFmtId="14" fontId="0" fillId="0" borderId="78" xfId="0" applyNumberForma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8" xfId="0" applyFill="1" applyBorder="1" applyAlignment="1">
      <alignment/>
    </xf>
    <xf numFmtId="3" fontId="0" fillId="0" borderId="97" xfId="0" applyNumberFormat="1" applyBorder="1" applyAlignment="1">
      <alignment horizontal="centerContinuous"/>
    </xf>
    <xf numFmtId="4" fontId="0" fillId="0" borderId="96" xfId="0" applyNumberFormat="1" applyBorder="1" applyAlignment="1">
      <alignment horizontal="centerContinuous"/>
    </xf>
    <xf numFmtId="4" fontId="0" fillId="0" borderId="98" xfId="0" applyNumberFormat="1" applyBorder="1" applyAlignment="1">
      <alignment horizontal="centerContinuous"/>
    </xf>
    <xf numFmtId="0" fontId="0" fillId="0" borderId="105" xfId="0" applyBorder="1" applyAlignment="1" applyProtection="1">
      <alignment horizontal="center"/>
      <protection/>
    </xf>
    <xf numFmtId="4" fontId="0" fillId="0" borderId="97" xfId="0" applyNumberFormat="1" applyBorder="1" applyAlignment="1" applyProtection="1">
      <alignment/>
      <protection/>
    </xf>
    <xf numFmtId="165" fontId="0" fillId="0" borderId="106" xfId="0" applyNumberFormat="1" applyBorder="1" applyAlignment="1" applyProtection="1">
      <alignment/>
      <protection/>
    </xf>
    <xf numFmtId="3" fontId="0" fillId="0" borderId="105" xfId="0" applyNumberFormat="1" applyBorder="1" applyAlignment="1" applyProtection="1">
      <alignment horizontal="center"/>
      <protection/>
    </xf>
    <xf numFmtId="3" fontId="0" fillId="0" borderId="43" xfId="0" applyNumberFormat="1" applyBorder="1" applyAlignment="1" applyProtection="1">
      <alignment/>
      <protection/>
    </xf>
    <xf numFmtId="3" fontId="0" fillId="0" borderId="97" xfId="0" applyNumberFormat="1" applyBorder="1" applyAlignment="1">
      <alignment horizontal="center"/>
    </xf>
    <xf numFmtId="3" fontId="0" fillId="0" borderId="106" xfId="0" applyNumberFormat="1" applyBorder="1" applyAlignment="1">
      <alignment horizontal="right"/>
    </xf>
    <xf numFmtId="4" fontId="0" fillId="0" borderId="104" xfId="0" applyNumberFormat="1" applyBorder="1" applyAlignment="1">
      <alignment horizontal="right"/>
    </xf>
    <xf numFmtId="0" fontId="0" fillId="0" borderId="100" xfId="0" applyBorder="1" applyAlignment="1" applyProtection="1">
      <alignment horizontal="centerContinuous"/>
      <protection/>
    </xf>
    <xf numFmtId="0" fontId="0" fillId="0" borderId="100" xfId="0" applyBorder="1" applyAlignment="1" applyProtection="1">
      <alignment/>
      <protection/>
    </xf>
    <xf numFmtId="0" fontId="0" fillId="0" borderId="101" xfId="0" applyBorder="1" applyAlignment="1">
      <alignment/>
    </xf>
    <xf numFmtId="0" fontId="0" fillId="0" borderId="100" xfId="0" applyFont="1" applyBorder="1" applyAlignment="1" applyProtection="1">
      <alignment horizontal="center"/>
      <protection/>
    </xf>
    <xf numFmtId="0" fontId="1" fillId="0" borderId="122" xfId="0" applyFont="1" applyBorder="1" applyAlignment="1" applyProtection="1">
      <alignment horizontal="center"/>
      <protection/>
    </xf>
    <xf numFmtId="0" fontId="0" fillId="33" borderId="122" xfId="0" applyFill="1" applyBorder="1" applyAlignment="1">
      <alignment/>
    </xf>
    <xf numFmtId="165" fontId="0" fillId="0" borderId="111" xfId="0" applyNumberFormat="1" applyBorder="1" applyAlignment="1" applyProtection="1">
      <alignment/>
      <protection/>
    </xf>
    <xf numFmtId="0" fontId="1" fillId="0" borderId="123" xfId="0" applyFont="1" applyBorder="1" applyAlignment="1" applyProtection="1">
      <alignment horizontal="centerContinuous"/>
      <protection/>
    </xf>
    <xf numFmtId="0" fontId="0" fillId="0" borderId="55" xfId="0" applyNumberFormat="1" applyBorder="1" applyAlignment="1" applyProtection="1">
      <alignment horizontal="right"/>
      <protection/>
    </xf>
    <xf numFmtId="0" fontId="0" fillId="0" borderId="39" xfId="0" applyNumberFormat="1" applyBorder="1" applyAlignment="1" applyProtection="1">
      <alignment horizontal="right"/>
      <protection/>
    </xf>
    <xf numFmtId="4" fontId="0" fillId="0" borderId="56" xfId="0" applyNumberFormat="1" applyBorder="1" applyAlignment="1" applyProtection="1">
      <alignment horizontal="right"/>
      <protection/>
    </xf>
    <xf numFmtId="0" fontId="0" fillId="0" borderId="82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84" xfId="0" applyBorder="1" applyAlignment="1">
      <alignment horizontal="right"/>
    </xf>
    <xf numFmtId="0" fontId="26" fillId="0" borderId="39" xfId="0" applyFont="1" applyBorder="1" applyAlignment="1" applyProtection="1">
      <alignment horizontal="center"/>
      <protection/>
    </xf>
    <xf numFmtId="14" fontId="0" fillId="0" borderId="39" xfId="0" applyNumberFormat="1" applyBorder="1" applyAlignment="1">
      <alignment horizontal="left"/>
    </xf>
    <xf numFmtId="2" fontId="0" fillId="0" borderId="56" xfId="0" applyNumberFormat="1" applyBorder="1" applyAlignment="1">
      <alignment horizontal="left" indent="1"/>
    </xf>
    <xf numFmtId="1" fontId="0" fillId="0" borderId="55" xfId="0" applyNumberFormat="1" applyBorder="1" applyAlignment="1">
      <alignment horizontal="center"/>
    </xf>
    <xf numFmtId="14" fontId="0" fillId="0" borderId="96" xfId="0" applyNumberFormat="1" applyBorder="1" applyAlignment="1">
      <alignment horizontal="left"/>
    </xf>
    <xf numFmtId="3" fontId="0" fillId="0" borderId="116" xfId="0" applyNumberFormat="1" applyBorder="1" applyAlignment="1">
      <alignment/>
    </xf>
    <xf numFmtId="0" fontId="1" fillId="0" borderId="96" xfId="0" applyFont="1" applyBorder="1" applyAlignment="1" applyProtection="1">
      <alignment horizontal="center"/>
      <protection/>
    </xf>
    <xf numFmtId="0" fontId="25" fillId="0" borderId="78" xfId="0" applyFont="1" applyBorder="1" applyAlignment="1">
      <alignment horizontal="centerContinuous"/>
    </xf>
    <xf numFmtId="0" fontId="1" fillId="0" borderId="3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5" fillId="0" borderId="39" xfId="0" applyFont="1" applyBorder="1" applyAlignment="1" applyProtection="1">
      <alignment horizontal="center"/>
      <protection/>
    </xf>
    <xf numFmtId="0" fontId="0" fillId="0" borderId="124" xfId="0" applyBorder="1" applyAlignment="1">
      <alignment/>
    </xf>
    <xf numFmtId="0" fontId="0" fillId="0" borderId="125" xfId="0" applyBorder="1" applyAlignment="1">
      <alignment/>
    </xf>
    <xf numFmtId="0" fontId="0" fillId="0" borderId="23" xfId="0" applyBorder="1" applyAlignment="1" applyProtection="1">
      <alignment/>
      <protection/>
    </xf>
    <xf numFmtId="0" fontId="0" fillId="0" borderId="126" xfId="0" applyBorder="1" applyAlignment="1" applyProtection="1">
      <alignment/>
      <protection/>
    </xf>
    <xf numFmtId="0" fontId="21" fillId="0" borderId="39" xfId="0" applyFont="1" applyBorder="1" applyAlignment="1">
      <alignment/>
    </xf>
    <xf numFmtId="3" fontId="0" fillId="0" borderId="111" xfId="42" applyNumberFormat="1" applyFont="1" applyBorder="1" applyAlignment="1">
      <alignment/>
    </xf>
    <xf numFmtId="3" fontId="0" fillId="0" borderId="111" xfId="0" applyNumberFormat="1" applyBorder="1" applyAlignment="1" applyProtection="1">
      <alignment/>
      <protection/>
    </xf>
    <xf numFmtId="0" fontId="1" fillId="0" borderId="111" xfId="0" applyFont="1" applyBorder="1" applyAlignment="1" applyProtection="1">
      <alignment horizontal="centerContinuous"/>
      <protection/>
    </xf>
    <xf numFmtId="0" fontId="1" fillId="0" borderId="111" xfId="0" applyFont="1" applyBorder="1" applyAlignment="1">
      <alignment horizontal="centerContinuous"/>
    </xf>
    <xf numFmtId="0" fontId="28" fillId="0" borderId="111" xfId="0" applyFont="1" applyBorder="1" applyAlignment="1" applyProtection="1">
      <alignment horizontal="centerContinuous"/>
      <protection/>
    </xf>
    <xf numFmtId="0" fontId="1" fillId="0" borderId="111" xfId="0" applyFont="1" applyBorder="1" applyAlignment="1" applyProtection="1">
      <alignment horizontal="center"/>
      <protection/>
    </xf>
    <xf numFmtId="0" fontId="1" fillId="0" borderId="111" xfId="0" applyFont="1" applyBorder="1" applyAlignment="1" applyProtection="1">
      <alignment horizontal="center"/>
      <protection/>
    </xf>
    <xf numFmtId="0" fontId="0" fillId="0" borderId="111" xfId="0" applyBorder="1" applyAlignment="1">
      <alignment horizontal="centerContinuous"/>
    </xf>
    <xf numFmtId="0" fontId="0" fillId="0" borderId="111" xfId="0" applyBorder="1" applyAlignment="1">
      <alignment/>
    </xf>
    <xf numFmtId="1" fontId="0" fillId="0" borderId="95" xfId="0" applyNumberFormat="1" applyBorder="1" applyAlignment="1">
      <alignment/>
    </xf>
    <xf numFmtId="165" fontId="0" fillId="0" borderId="102" xfId="0" applyNumberFormat="1" applyBorder="1" applyAlignment="1" applyProtection="1">
      <alignment/>
      <protection/>
    </xf>
    <xf numFmtId="0" fontId="0" fillId="0" borderId="111" xfId="0" applyBorder="1" applyAlignment="1">
      <alignment/>
    </xf>
    <xf numFmtId="0" fontId="1" fillId="0" borderId="100" xfId="0" applyFont="1" applyBorder="1" applyAlignment="1" applyProtection="1">
      <alignment horizontal="center"/>
      <protection/>
    </xf>
    <xf numFmtId="0" fontId="0" fillId="0" borderId="127" xfId="0" applyBorder="1" applyAlignment="1">
      <alignment/>
    </xf>
    <xf numFmtId="0" fontId="0" fillId="0" borderId="127" xfId="0" applyBorder="1" applyAlignment="1" applyProtection="1">
      <alignment horizontal="left"/>
      <protection/>
    </xf>
    <xf numFmtId="14" fontId="0" fillId="0" borderId="124" xfId="0" applyNumberFormat="1" applyBorder="1" applyAlignment="1" applyProtection="1">
      <alignment horizontal="left"/>
      <protection/>
    </xf>
    <xf numFmtId="4" fontId="0" fillId="0" borderId="100" xfId="0" applyNumberFormat="1" applyBorder="1" applyAlignment="1">
      <alignment/>
    </xf>
    <xf numFmtId="0" fontId="0" fillId="0" borderId="121" xfId="0" applyBorder="1" applyAlignment="1">
      <alignment horizontal="centerContinuous"/>
    </xf>
    <xf numFmtId="4" fontId="0" fillId="0" borderId="102" xfId="0" applyNumberFormat="1" applyBorder="1" applyAlignment="1">
      <alignment/>
    </xf>
    <xf numFmtId="0" fontId="0" fillId="0" borderId="117" xfId="0" applyBorder="1" applyAlignment="1">
      <alignment horizontal="centerContinuous"/>
    </xf>
    <xf numFmtId="0" fontId="38" fillId="0" borderId="100" xfId="0" applyFont="1" applyBorder="1" applyAlignment="1" applyProtection="1">
      <alignment horizontal="centerContinuous"/>
      <protection/>
    </xf>
    <xf numFmtId="3" fontId="25" fillId="0" borderId="100" xfId="0" applyNumberFormat="1" applyFont="1" applyBorder="1" applyAlignment="1" applyProtection="1">
      <alignment/>
      <protection/>
    </xf>
    <xf numFmtId="0" fontId="38" fillId="0" borderId="96" xfId="0" applyFont="1" applyBorder="1" applyAlignment="1" applyProtection="1">
      <alignment horizontal="center"/>
      <protection/>
    </xf>
    <xf numFmtId="0" fontId="0" fillId="0" borderId="95" xfId="0" applyBorder="1" applyAlignment="1" applyProtection="1">
      <alignment/>
      <protection/>
    </xf>
    <xf numFmtId="0" fontId="0" fillId="0" borderId="111" xfId="0" applyBorder="1" applyAlignment="1" applyProtection="1">
      <alignment horizontal="left"/>
      <protection/>
    </xf>
    <xf numFmtId="3" fontId="0" fillId="0" borderId="97" xfId="0" applyNumberFormat="1" applyBorder="1" applyAlignment="1" applyProtection="1">
      <alignment horizontal="center"/>
      <protection/>
    </xf>
    <xf numFmtId="4" fontId="0" fillId="0" borderId="98" xfId="0" applyNumberFormat="1" applyBorder="1" applyAlignment="1" applyProtection="1">
      <alignment horizontal="center"/>
      <protection/>
    </xf>
    <xf numFmtId="0" fontId="0" fillId="0" borderId="111" xfId="0" applyFont="1" applyBorder="1" applyAlignment="1" applyProtection="1">
      <alignment horizontal="left"/>
      <protection/>
    </xf>
    <xf numFmtId="0" fontId="0" fillId="0" borderId="111" xfId="0" applyFont="1" applyBorder="1" applyAlignment="1">
      <alignment/>
    </xf>
    <xf numFmtId="14" fontId="0" fillId="0" borderId="128" xfId="0" applyNumberFormat="1" applyBorder="1" applyAlignment="1" applyProtection="1">
      <alignment horizontal="left"/>
      <protection/>
    </xf>
    <xf numFmtId="0" fontId="0" fillId="0" borderId="129" xfId="0" applyBorder="1" applyAlignment="1" applyProtection="1">
      <alignment horizontal="left"/>
      <protection/>
    </xf>
    <xf numFmtId="0" fontId="1" fillId="0" borderId="129" xfId="0" applyFont="1" applyBorder="1" applyAlignment="1" applyProtection="1">
      <alignment horizontal="centerContinuous"/>
      <protection/>
    </xf>
    <xf numFmtId="0" fontId="1" fillId="0" borderId="129" xfId="0" applyFont="1" applyBorder="1" applyAlignment="1" applyProtection="1">
      <alignment horizontal="center"/>
      <protection/>
    </xf>
    <xf numFmtId="0" fontId="0" fillId="0" borderId="129" xfId="0" applyBorder="1" applyAlignment="1" applyProtection="1">
      <alignment horizontal="center"/>
      <protection/>
    </xf>
    <xf numFmtId="3" fontId="0" fillId="0" borderId="129" xfId="0" applyNumberFormat="1" applyBorder="1" applyAlignment="1" applyProtection="1">
      <alignment horizontal="center"/>
      <protection/>
    </xf>
    <xf numFmtId="3" fontId="0" fillId="0" borderId="128" xfId="0" applyNumberFormat="1" applyBorder="1" applyAlignment="1">
      <alignment/>
    </xf>
    <xf numFmtId="3" fontId="0" fillId="0" borderId="129" xfId="0" applyNumberFormat="1" applyBorder="1" applyAlignment="1">
      <alignment/>
    </xf>
    <xf numFmtId="165" fontId="0" fillId="0" borderId="129" xfId="0" applyNumberFormat="1" applyBorder="1" applyAlignment="1" applyProtection="1">
      <alignment/>
      <protection/>
    </xf>
    <xf numFmtId="165" fontId="0" fillId="0" borderId="130" xfId="0" applyNumberFormat="1" applyBorder="1" applyAlignment="1" applyProtection="1">
      <alignment/>
      <protection/>
    </xf>
    <xf numFmtId="3" fontId="0" fillId="0" borderId="131" xfId="0" applyNumberFormat="1" applyBorder="1" applyAlignment="1" applyProtection="1">
      <alignment/>
      <protection/>
    </xf>
    <xf numFmtId="3" fontId="0" fillId="0" borderId="129" xfId="0" applyNumberFormat="1" applyBorder="1" applyAlignment="1" applyProtection="1">
      <alignment/>
      <protection/>
    </xf>
    <xf numFmtId="4" fontId="0" fillId="0" borderId="72" xfId="0" applyNumberFormat="1" applyBorder="1" applyAlignment="1" applyProtection="1">
      <alignment/>
      <protection/>
    </xf>
    <xf numFmtId="4" fontId="0" fillId="0" borderId="41" xfId="0" applyNumberFormat="1" applyBorder="1" applyAlignment="1" applyProtection="1">
      <alignment/>
      <protection/>
    </xf>
    <xf numFmtId="4" fontId="0" fillId="0" borderId="106" xfId="0" applyNumberFormat="1" applyBorder="1" applyAlignment="1" applyProtection="1">
      <alignment/>
      <protection/>
    </xf>
    <xf numFmtId="4" fontId="0" fillId="0" borderId="72" xfId="0" applyNumberFormat="1" applyBorder="1" applyAlignment="1">
      <alignment/>
    </xf>
    <xf numFmtId="4" fontId="0" fillId="0" borderId="106" xfId="0" applyNumberFormat="1" applyBorder="1" applyAlignment="1">
      <alignment/>
    </xf>
    <xf numFmtId="1" fontId="0" fillId="0" borderId="39" xfId="0" applyNumberFormat="1" applyBorder="1" applyAlignment="1">
      <alignment/>
    </xf>
    <xf numFmtId="4" fontId="21" fillId="0" borderId="72" xfId="0" applyNumberFormat="1" applyFont="1" applyBorder="1" applyAlignment="1">
      <alignment/>
    </xf>
    <xf numFmtId="14" fontId="0" fillId="0" borderId="131" xfId="0" applyNumberFormat="1" applyBorder="1" applyAlignment="1" applyProtection="1">
      <alignment horizontal="left"/>
      <protection/>
    </xf>
    <xf numFmtId="0" fontId="26" fillId="0" borderId="132" xfId="0" applyFont="1" applyBorder="1" applyAlignment="1" applyProtection="1">
      <alignment horizontal="centerContinuous"/>
      <protection/>
    </xf>
    <xf numFmtId="0" fontId="26" fillId="0" borderId="129" xfId="0" applyFont="1" applyBorder="1" applyAlignment="1" applyProtection="1">
      <alignment horizontal="centerContinuous"/>
      <protection/>
    </xf>
    <xf numFmtId="0" fontId="25" fillId="0" borderId="129" xfId="0" applyFont="1" applyBorder="1" applyAlignment="1">
      <alignment horizontal="centerContinuous"/>
    </xf>
    <xf numFmtId="0" fontId="0" fillId="0" borderId="129" xfId="0" applyBorder="1" applyAlignment="1">
      <alignment horizontal="centerContinuous"/>
    </xf>
    <xf numFmtId="4" fontId="0" fillId="0" borderId="129" xfId="0" applyNumberFormat="1" applyBorder="1" applyAlignment="1" applyProtection="1">
      <alignment/>
      <protection/>
    </xf>
    <xf numFmtId="0" fontId="0" fillId="0" borderId="132" xfId="0" applyBorder="1" applyAlignment="1" applyProtection="1">
      <alignment horizontal="left"/>
      <protection/>
    </xf>
    <xf numFmtId="0" fontId="0" fillId="0" borderId="129" xfId="0" applyFont="1" applyBorder="1" applyAlignment="1" applyProtection="1">
      <alignment horizontal="center"/>
      <protection/>
    </xf>
    <xf numFmtId="3" fontId="0" fillId="0" borderId="131" xfId="0" applyNumberFormat="1" applyBorder="1" applyAlignment="1">
      <alignment/>
    </xf>
    <xf numFmtId="0" fontId="0" fillId="0" borderId="129" xfId="0" applyBorder="1" applyAlignment="1">
      <alignment/>
    </xf>
    <xf numFmtId="0" fontId="0" fillId="0" borderId="133" xfId="0" applyBorder="1" applyAlignment="1">
      <alignment/>
    </xf>
    <xf numFmtId="3" fontId="0" fillId="0" borderId="55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0" fontId="0" fillId="0" borderId="129" xfId="0" applyFont="1" applyBorder="1" applyAlignment="1" applyProtection="1">
      <alignment horizontal="left"/>
      <protection/>
    </xf>
    <xf numFmtId="3" fontId="0" fillId="0" borderId="128" xfId="0" applyNumberFormat="1" applyBorder="1" applyAlignment="1" applyProtection="1">
      <alignment horizontal="right"/>
      <protection/>
    </xf>
    <xf numFmtId="3" fontId="0" fillId="0" borderId="129" xfId="0" applyNumberFormat="1" applyBorder="1" applyAlignment="1" applyProtection="1">
      <alignment horizontal="right"/>
      <protection/>
    </xf>
    <xf numFmtId="4" fontId="0" fillId="0" borderId="130" xfId="0" applyNumberFormat="1" applyBorder="1" applyAlignment="1" applyProtection="1">
      <alignment horizontal="right"/>
      <protection/>
    </xf>
    <xf numFmtId="1" fontId="0" fillId="0" borderId="110" xfId="0" applyNumberFormat="1" applyBorder="1" applyAlignment="1">
      <alignment/>
    </xf>
    <xf numFmtId="3" fontId="0" fillId="0" borderId="130" xfId="0" applyNumberFormat="1" applyBorder="1" applyAlignment="1">
      <alignment/>
    </xf>
    <xf numFmtId="3" fontId="0" fillId="0" borderId="134" xfId="0" applyNumberFormat="1" applyBorder="1" applyAlignment="1" applyProtection="1">
      <alignment/>
      <protection/>
    </xf>
    <xf numFmtId="4" fontId="0" fillId="0" borderId="109" xfId="0" applyNumberFormat="1" applyBorder="1" applyAlignment="1">
      <alignment/>
    </xf>
    <xf numFmtId="4" fontId="0" fillId="0" borderId="134" xfId="0" applyNumberFormat="1" applyBorder="1" applyAlignment="1" applyProtection="1">
      <alignment/>
      <protection/>
    </xf>
    <xf numFmtId="0" fontId="1" fillId="0" borderId="129" xfId="0" applyFont="1" applyBorder="1" applyAlignment="1" applyProtection="1">
      <alignment horizontal="center"/>
      <protection/>
    </xf>
    <xf numFmtId="3" fontId="0" fillId="0" borderId="129" xfId="0" applyNumberFormat="1" applyFont="1" applyBorder="1" applyAlignment="1" applyProtection="1">
      <alignment horizontal="center"/>
      <protection/>
    </xf>
    <xf numFmtId="3" fontId="0" fillId="0" borderId="128" xfId="0" applyNumberFormat="1" applyBorder="1" applyAlignment="1" applyProtection="1">
      <alignment/>
      <protection/>
    </xf>
    <xf numFmtId="0" fontId="20" fillId="0" borderId="129" xfId="0" applyFont="1" applyBorder="1" applyAlignment="1" applyProtection="1">
      <alignment horizontal="left"/>
      <protection/>
    </xf>
    <xf numFmtId="0" fontId="1" fillId="0" borderId="129" xfId="0" applyFont="1" applyBorder="1" applyAlignment="1" applyProtection="1">
      <alignment horizontal="centerContinuous"/>
      <protection/>
    </xf>
    <xf numFmtId="0" fontId="21" fillId="0" borderId="129" xfId="0" applyFont="1" applyBorder="1" applyAlignment="1" applyProtection="1">
      <alignment horizontal="center"/>
      <protection/>
    </xf>
    <xf numFmtId="3" fontId="0" fillId="0" borderId="132" xfId="0" applyNumberFormat="1" applyBorder="1" applyAlignment="1">
      <alignment/>
    </xf>
    <xf numFmtId="0" fontId="0" fillId="0" borderId="130" xfId="0" applyBorder="1" applyAlignment="1">
      <alignment/>
    </xf>
    <xf numFmtId="14" fontId="0" fillId="0" borderId="110" xfId="0" applyNumberFormat="1" applyBorder="1" applyAlignment="1">
      <alignment horizontal="left"/>
    </xf>
    <xf numFmtId="0" fontId="0" fillId="0" borderId="135" xfId="0" applyBorder="1" applyAlignment="1">
      <alignment/>
    </xf>
    <xf numFmtId="0" fontId="0" fillId="0" borderId="136" xfId="0" applyBorder="1" applyAlignment="1">
      <alignment/>
    </xf>
    <xf numFmtId="0" fontId="0" fillId="0" borderId="107" xfId="0" applyBorder="1" applyAlignment="1" applyProtection="1">
      <alignment horizontal="center"/>
      <protection/>
    </xf>
    <xf numFmtId="1" fontId="0" fillId="0" borderId="110" xfId="0" applyNumberFormat="1" applyBorder="1" applyAlignment="1" applyProtection="1">
      <alignment/>
      <protection/>
    </xf>
    <xf numFmtId="3" fontId="0" fillId="0" borderId="130" xfId="0" applyNumberFormat="1" applyBorder="1" applyAlignment="1" applyProtection="1">
      <alignment/>
      <protection/>
    </xf>
    <xf numFmtId="3" fontId="0" fillId="0" borderId="134" xfId="0" applyNumberFormat="1" applyBorder="1" applyAlignment="1">
      <alignment/>
    </xf>
    <xf numFmtId="4" fontId="0" fillId="0" borderId="134" xfId="0" applyNumberFormat="1" applyBorder="1" applyAlignment="1">
      <alignment/>
    </xf>
    <xf numFmtId="0" fontId="28" fillId="0" borderId="129" xfId="0" applyFont="1" applyBorder="1" applyAlignment="1" applyProtection="1">
      <alignment horizontal="centerContinuous"/>
      <protection/>
    </xf>
    <xf numFmtId="14" fontId="0" fillId="0" borderId="137" xfId="0" applyNumberFormat="1" applyBorder="1" applyAlignment="1" applyProtection="1">
      <alignment horizontal="left"/>
      <protection/>
    </xf>
    <xf numFmtId="0" fontId="0" fillId="0" borderId="138" xfId="0" applyBorder="1" applyAlignment="1" applyProtection="1">
      <alignment horizontal="left"/>
      <protection/>
    </xf>
    <xf numFmtId="0" fontId="26" fillId="0" borderId="138" xfId="0" applyFont="1" applyBorder="1" applyAlignment="1" applyProtection="1">
      <alignment horizontal="centerContinuous"/>
      <protection/>
    </xf>
    <xf numFmtId="0" fontId="1" fillId="0" borderId="138" xfId="0" applyFont="1" applyBorder="1" applyAlignment="1" applyProtection="1">
      <alignment horizontal="center"/>
      <protection/>
    </xf>
    <xf numFmtId="0" fontId="0" fillId="0" borderId="138" xfId="0" applyBorder="1" applyAlignment="1" applyProtection="1">
      <alignment horizontal="center"/>
      <protection/>
    </xf>
    <xf numFmtId="3" fontId="0" fillId="0" borderId="137" xfId="0" applyNumberFormat="1" applyBorder="1" applyAlignment="1" applyProtection="1">
      <alignment/>
      <protection/>
    </xf>
    <xf numFmtId="3" fontId="0" fillId="0" borderId="138" xfId="0" applyNumberFormat="1" applyBorder="1" applyAlignment="1" applyProtection="1">
      <alignment/>
      <protection/>
    </xf>
    <xf numFmtId="165" fontId="0" fillId="0" borderId="138" xfId="0" applyNumberFormat="1" applyBorder="1" applyAlignment="1" applyProtection="1">
      <alignment/>
      <protection/>
    </xf>
    <xf numFmtId="3" fontId="0" fillId="0" borderId="139" xfId="0" applyNumberFormat="1" applyBorder="1" applyAlignment="1">
      <alignment/>
    </xf>
    <xf numFmtId="3" fontId="0" fillId="0" borderId="138" xfId="0" applyNumberFormat="1" applyBorder="1" applyAlignment="1">
      <alignment/>
    </xf>
    <xf numFmtId="0" fontId="0" fillId="0" borderId="138" xfId="0" applyBorder="1" applyAlignment="1">
      <alignment/>
    </xf>
    <xf numFmtId="0" fontId="0" fillId="0" borderId="140" xfId="0" applyBorder="1" applyAlignment="1">
      <alignment/>
    </xf>
    <xf numFmtId="0" fontId="1" fillId="0" borderId="129" xfId="0" applyFont="1" applyBorder="1" applyAlignment="1" applyProtection="1">
      <alignment horizontal="left"/>
      <protection/>
    </xf>
    <xf numFmtId="0" fontId="39" fillId="0" borderId="39" xfId="0" applyFont="1" applyBorder="1" applyAlignment="1" applyProtection="1">
      <alignment horizontal="center"/>
      <protection/>
    </xf>
    <xf numFmtId="0" fontId="35" fillId="0" borderId="39" xfId="0" applyFont="1" applyBorder="1" applyAlignment="1" applyProtection="1">
      <alignment horizontal="center"/>
      <protection/>
    </xf>
    <xf numFmtId="2" fontId="0" fillId="0" borderId="129" xfId="0" applyNumberFormat="1" applyBorder="1" applyAlignment="1">
      <alignment/>
    </xf>
    <xf numFmtId="3" fontId="0" fillId="0" borderId="132" xfId="0" applyNumberFormat="1" applyBorder="1" applyAlignment="1" applyProtection="1">
      <alignment/>
      <protection/>
    </xf>
    <xf numFmtId="0" fontId="0" fillId="0" borderId="129" xfId="0" applyFont="1" applyBorder="1" applyAlignment="1">
      <alignment/>
    </xf>
    <xf numFmtId="3" fontId="0" fillId="0" borderId="128" xfId="0" applyNumberFormat="1" applyBorder="1" applyAlignment="1">
      <alignment horizontal="center"/>
    </xf>
    <xf numFmtId="3" fontId="0" fillId="0" borderId="129" xfId="0" applyNumberFormat="1" applyBorder="1" applyAlignment="1">
      <alignment horizontal="center"/>
    </xf>
    <xf numFmtId="4" fontId="0" fillId="0" borderId="130" xfId="0" applyNumberFormat="1" applyBorder="1" applyAlignment="1">
      <alignment horizontal="center"/>
    </xf>
    <xf numFmtId="165" fontId="0" fillId="0" borderId="39" xfId="0" applyNumberFormat="1" applyBorder="1" applyAlignment="1" applyProtection="1">
      <alignment horizontal="right"/>
      <protection/>
    </xf>
    <xf numFmtId="3" fontId="0" fillId="0" borderId="72" xfId="0" applyNumberFormat="1" applyBorder="1" applyAlignment="1">
      <alignment horizontal="right"/>
    </xf>
    <xf numFmtId="4" fontId="0" fillId="0" borderId="84" xfId="0" applyNumberFormat="1" applyBorder="1" applyAlignment="1">
      <alignment horizontal="right"/>
    </xf>
    <xf numFmtId="14" fontId="0" fillId="0" borderId="128" xfId="0" applyNumberFormat="1" applyBorder="1" applyAlignment="1">
      <alignment horizontal="left"/>
    </xf>
    <xf numFmtId="0" fontId="0" fillId="0" borderId="128" xfId="0" applyBorder="1" applyAlignment="1">
      <alignment horizontal="center"/>
    </xf>
    <xf numFmtId="2" fontId="0" fillId="0" borderId="133" xfId="0" applyNumberFormat="1" applyBorder="1" applyAlignment="1">
      <alignment/>
    </xf>
    <xf numFmtId="0" fontId="1" fillId="0" borderId="96" xfId="0" applyFont="1" applyBorder="1" applyAlignment="1">
      <alignment horizontal="center"/>
    </xf>
    <xf numFmtId="0" fontId="0" fillId="0" borderId="39" xfId="0" applyFont="1" applyBorder="1" applyAlignment="1">
      <alignment/>
    </xf>
    <xf numFmtId="3" fontId="21" fillId="0" borderId="96" xfId="0" applyNumberFormat="1" applyFont="1" applyBorder="1" applyAlignment="1">
      <alignment horizontal="centerContinuous"/>
    </xf>
    <xf numFmtId="3" fontId="21" fillId="0" borderId="39" xfId="0" applyNumberFormat="1" applyFont="1" applyBorder="1" applyAlignment="1">
      <alignment horizontal="centerContinuous"/>
    </xf>
    <xf numFmtId="3" fontId="21" fillId="0" borderId="39" xfId="44" applyNumberFormat="1" applyFont="1" applyBorder="1" applyAlignment="1">
      <alignment horizontal="centerContinuous"/>
    </xf>
    <xf numFmtId="0" fontId="1" fillId="0" borderId="129" xfId="0" applyFont="1" applyBorder="1" applyAlignment="1">
      <alignment horizontal="center"/>
    </xf>
    <xf numFmtId="0" fontId="1" fillId="0" borderId="132" xfId="0" applyFont="1" applyBorder="1" applyAlignment="1">
      <alignment horizontal="centerContinuous"/>
    </xf>
    <xf numFmtId="0" fontId="0" fillId="0" borderId="129" xfId="0" applyBorder="1" applyAlignment="1">
      <alignment/>
    </xf>
    <xf numFmtId="3" fontId="21" fillId="0" borderId="129" xfId="0" applyNumberFormat="1" applyFont="1" applyBorder="1" applyAlignment="1">
      <alignment horizontal="centerContinuous"/>
    </xf>
    <xf numFmtId="4" fontId="0" fillId="0" borderId="129" xfId="0" applyNumberFormat="1" applyFont="1" applyBorder="1" applyAlignment="1" applyProtection="1">
      <alignment/>
      <protection/>
    </xf>
    <xf numFmtId="4" fontId="0" fillId="0" borderId="130" xfId="0" applyNumberFormat="1" applyBorder="1" applyAlignment="1" applyProtection="1">
      <alignment/>
      <protection/>
    </xf>
    <xf numFmtId="0" fontId="20" fillId="0" borderId="138" xfId="0" applyFont="1" applyBorder="1" applyAlignment="1" applyProtection="1">
      <alignment horizontal="left"/>
      <protection/>
    </xf>
    <xf numFmtId="0" fontId="1" fillId="0" borderId="138" xfId="0" applyFont="1" applyBorder="1" applyAlignment="1" applyProtection="1">
      <alignment horizontal="centerContinuous"/>
      <protection/>
    </xf>
    <xf numFmtId="0" fontId="21" fillId="0" borderId="138" xfId="0" applyFont="1" applyBorder="1" applyAlignment="1" applyProtection="1">
      <alignment horizontal="center"/>
      <protection/>
    </xf>
    <xf numFmtId="3" fontId="0" fillId="0" borderId="137" xfId="0" applyNumberFormat="1" applyBorder="1" applyAlignment="1">
      <alignment/>
    </xf>
    <xf numFmtId="2" fontId="0" fillId="0" borderId="138" xfId="0" applyNumberFormat="1" applyBorder="1" applyAlignment="1">
      <alignment/>
    </xf>
    <xf numFmtId="3" fontId="0" fillId="0" borderId="139" xfId="0" applyNumberFormat="1" applyBorder="1" applyAlignment="1" applyProtection="1">
      <alignment/>
      <protection/>
    </xf>
    <xf numFmtId="165" fontId="0" fillId="0" borderId="140" xfId="0" applyNumberFormat="1" applyBorder="1" applyAlignment="1" applyProtection="1">
      <alignment/>
      <protection/>
    </xf>
    <xf numFmtId="0" fontId="0" fillId="0" borderId="130" xfId="0" applyBorder="1" applyAlignment="1">
      <alignment horizontal="center"/>
    </xf>
    <xf numFmtId="4" fontId="0" fillId="0" borderId="129" xfId="0" applyNumberFormat="1" applyBorder="1" applyAlignment="1">
      <alignment/>
    </xf>
    <xf numFmtId="14" fontId="77" fillId="0" borderId="131" xfId="0" applyNumberFormat="1" applyFont="1" applyBorder="1" applyAlignment="1" applyProtection="1">
      <alignment horizontal="left"/>
      <protection/>
    </xf>
    <xf numFmtId="0" fontId="78" fillId="0" borderId="129" xfId="0" applyFont="1" applyBorder="1" applyAlignment="1" applyProtection="1">
      <alignment horizontal="left"/>
      <protection/>
    </xf>
    <xf numFmtId="0" fontId="78" fillId="0" borderId="129" xfId="0" applyFont="1" applyBorder="1" applyAlignment="1" applyProtection="1">
      <alignment horizontal="centerContinuous"/>
      <protection/>
    </xf>
    <xf numFmtId="0" fontId="79" fillId="0" borderId="129" xfId="0" applyFont="1" applyBorder="1" applyAlignment="1" applyProtection="1">
      <alignment horizontal="center"/>
      <protection/>
    </xf>
    <xf numFmtId="0" fontId="77" fillId="0" borderId="129" xfId="0" applyFont="1" applyBorder="1" applyAlignment="1" applyProtection="1">
      <alignment horizontal="center"/>
      <protection/>
    </xf>
    <xf numFmtId="3" fontId="77" fillId="0" borderId="131" xfId="0" applyNumberFormat="1" applyFont="1" applyBorder="1" applyAlignment="1" applyProtection="1">
      <alignment/>
      <protection/>
    </xf>
    <xf numFmtId="3" fontId="77" fillId="0" borderId="129" xfId="0" applyNumberFormat="1" applyFont="1" applyBorder="1" applyAlignment="1" applyProtection="1">
      <alignment/>
      <protection/>
    </xf>
    <xf numFmtId="165" fontId="77" fillId="0" borderId="129" xfId="0" applyNumberFormat="1" applyFont="1" applyBorder="1" applyAlignment="1" applyProtection="1">
      <alignment/>
      <protection/>
    </xf>
    <xf numFmtId="3" fontId="77" fillId="0" borderId="128" xfId="0" applyNumberFormat="1" applyFont="1" applyBorder="1" applyAlignment="1">
      <alignment/>
    </xf>
    <xf numFmtId="3" fontId="77" fillId="0" borderId="129" xfId="0" applyNumberFormat="1" applyFont="1" applyBorder="1" applyAlignment="1">
      <alignment/>
    </xf>
    <xf numFmtId="165" fontId="77" fillId="0" borderId="130" xfId="0" applyNumberFormat="1" applyFont="1" applyBorder="1" applyAlignment="1" applyProtection="1">
      <alignment/>
      <protection/>
    </xf>
    <xf numFmtId="14" fontId="77" fillId="0" borderId="139" xfId="0" applyNumberFormat="1" applyFont="1" applyBorder="1" applyAlignment="1">
      <alignment horizontal="left"/>
    </xf>
    <xf numFmtId="0" fontId="77" fillId="0" borderId="138" xfId="0" applyFont="1" applyBorder="1" applyAlignment="1">
      <alignment/>
    </xf>
    <xf numFmtId="0" fontId="79" fillId="0" borderId="138" xfId="0" applyFont="1" applyBorder="1" applyAlignment="1">
      <alignment horizontal="centerContinuous"/>
    </xf>
    <xf numFmtId="0" fontId="77" fillId="0" borderId="138" xfId="0" applyFont="1" applyBorder="1" applyAlignment="1">
      <alignment/>
    </xf>
    <xf numFmtId="0" fontId="77" fillId="0" borderId="138" xfId="0" applyFont="1" applyBorder="1" applyAlignment="1">
      <alignment horizontal="centerContinuous"/>
    </xf>
    <xf numFmtId="3" fontId="80" fillId="0" borderId="138" xfId="0" applyNumberFormat="1" applyFont="1" applyBorder="1" applyAlignment="1">
      <alignment horizontal="centerContinuous"/>
    </xf>
    <xf numFmtId="3" fontId="77" fillId="0" borderId="139" xfId="0" applyNumberFormat="1" applyFont="1" applyBorder="1" applyAlignment="1">
      <alignment/>
    </xf>
    <xf numFmtId="3" fontId="77" fillId="0" borderId="138" xfId="0" applyNumberFormat="1" applyFont="1" applyBorder="1" applyAlignment="1">
      <alignment/>
    </xf>
    <xf numFmtId="165" fontId="77" fillId="0" borderId="138" xfId="0" applyNumberFormat="1" applyFont="1" applyBorder="1" applyAlignment="1" applyProtection="1">
      <alignment/>
      <protection/>
    </xf>
    <xf numFmtId="165" fontId="77" fillId="0" borderId="140" xfId="0" applyNumberFormat="1" applyFont="1" applyBorder="1" applyAlignment="1" applyProtection="1">
      <alignment/>
      <protection/>
    </xf>
    <xf numFmtId="3" fontId="77" fillId="0" borderId="137" xfId="0" applyNumberFormat="1" applyFont="1" applyBorder="1" applyAlignment="1">
      <alignment/>
    </xf>
    <xf numFmtId="4" fontId="77" fillId="0" borderId="138" xfId="0" applyNumberFormat="1" applyFont="1" applyBorder="1" applyAlignment="1" applyProtection="1">
      <alignment/>
      <protection/>
    </xf>
    <xf numFmtId="4" fontId="77" fillId="0" borderId="140" xfId="0" applyNumberFormat="1" applyFont="1" applyBorder="1" applyAlignment="1" applyProtection="1">
      <alignment/>
      <protection/>
    </xf>
    <xf numFmtId="14" fontId="77" fillId="0" borderId="128" xfId="0" applyNumberFormat="1" applyFont="1" applyBorder="1" applyAlignment="1">
      <alignment horizontal="left"/>
    </xf>
    <xf numFmtId="0" fontId="77" fillId="0" borderId="132" xfId="0" applyFont="1" applyBorder="1" applyAlignment="1">
      <alignment/>
    </xf>
    <xf numFmtId="0" fontId="77" fillId="0" borderId="128" xfId="0" applyFont="1" applyBorder="1" applyAlignment="1">
      <alignment horizontal="center"/>
    </xf>
    <xf numFmtId="0" fontId="77" fillId="0" borderId="107" xfId="0" applyFont="1" applyBorder="1" applyAlignment="1">
      <alignment/>
    </xf>
    <xf numFmtId="1" fontId="77" fillId="0" borderId="110" xfId="0" applyNumberFormat="1" applyFont="1" applyBorder="1" applyAlignment="1">
      <alignment/>
    </xf>
    <xf numFmtId="3" fontId="77" fillId="0" borderId="130" xfId="0" applyNumberFormat="1" applyFont="1" applyBorder="1" applyAlignment="1">
      <alignment/>
    </xf>
    <xf numFmtId="3" fontId="77" fillId="0" borderId="134" xfId="0" applyNumberFormat="1" applyFont="1" applyBorder="1" applyAlignment="1">
      <alignment/>
    </xf>
    <xf numFmtId="0" fontId="77" fillId="0" borderId="109" xfId="0" applyFont="1" applyBorder="1" applyAlignment="1">
      <alignment/>
    </xf>
    <xf numFmtId="4" fontId="77" fillId="0" borderId="134" xfId="0" applyNumberFormat="1" applyFont="1" applyBorder="1" applyAlignment="1">
      <alignment/>
    </xf>
    <xf numFmtId="14" fontId="0" fillId="0" borderId="141" xfId="0" applyNumberFormat="1" applyBorder="1" applyAlignment="1" applyProtection="1">
      <alignment horizontal="left"/>
      <protection/>
    </xf>
    <xf numFmtId="0" fontId="0" fillId="0" borderId="142" xfId="0" applyBorder="1" applyAlignment="1" applyProtection="1">
      <alignment horizontal="left"/>
      <protection/>
    </xf>
    <xf numFmtId="0" fontId="0" fillId="0" borderId="142" xfId="0" applyBorder="1" applyAlignment="1" applyProtection="1">
      <alignment horizontal="center"/>
      <protection/>
    </xf>
    <xf numFmtId="0" fontId="0" fillId="0" borderId="142" xfId="0" applyBorder="1" applyAlignment="1" applyProtection="1">
      <alignment horizontal="centerContinuous"/>
      <protection/>
    </xf>
    <xf numFmtId="0" fontId="0" fillId="0" borderId="142" xfId="0" applyFont="1" applyBorder="1" applyAlignment="1" applyProtection="1">
      <alignment horizontal="centerContinuous"/>
      <protection/>
    </xf>
    <xf numFmtId="0" fontId="0" fillId="0" borderId="141" xfId="0" applyBorder="1" applyAlignment="1" applyProtection="1">
      <alignment/>
      <protection/>
    </xf>
    <xf numFmtId="0" fontId="0" fillId="0" borderId="142" xfId="0" applyBorder="1" applyAlignment="1" applyProtection="1">
      <alignment/>
      <protection/>
    </xf>
    <xf numFmtId="165" fontId="0" fillId="0" borderId="142" xfId="0" applyNumberFormat="1" applyBorder="1" applyAlignment="1" applyProtection="1">
      <alignment/>
      <protection/>
    </xf>
    <xf numFmtId="3" fontId="0" fillId="0" borderId="141" xfId="0" applyNumberFormat="1" applyBorder="1" applyAlignment="1" applyProtection="1">
      <alignment/>
      <protection/>
    </xf>
    <xf numFmtId="3" fontId="0" fillId="0" borderId="142" xfId="0" applyNumberFormat="1" applyBorder="1" applyAlignment="1" applyProtection="1">
      <alignment/>
      <protection/>
    </xf>
    <xf numFmtId="4" fontId="0" fillId="0" borderId="142" xfId="0" applyNumberFormat="1" applyBorder="1" applyAlignment="1" applyProtection="1">
      <alignment/>
      <protection/>
    </xf>
    <xf numFmtId="4" fontId="0" fillId="0" borderId="143" xfId="0" applyNumberFormat="1" applyBorder="1" applyAlignment="1">
      <alignment/>
    </xf>
    <xf numFmtId="0" fontId="0" fillId="0" borderId="131" xfId="0" applyBorder="1" applyAlignment="1" applyProtection="1">
      <alignment/>
      <protection/>
    </xf>
    <xf numFmtId="0" fontId="0" fillId="0" borderId="129" xfId="0" applyBorder="1" applyAlignment="1" applyProtection="1">
      <alignment/>
      <protection/>
    </xf>
    <xf numFmtId="4" fontId="0" fillId="0" borderId="133" xfId="0" applyNumberFormat="1" applyBorder="1" applyAlignment="1">
      <alignment/>
    </xf>
    <xf numFmtId="2" fontId="0" fillId="0" borderId="56" xfId="0" applyNumberForma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77" fillId="0" borderId="130" xfId="0" applyNumberFormat="1" applyFont="1" applyBorder="1" applyAlignment="1">
      <alignment horizontal="center"/>
    </xf>
    <xf numFmtId="0" fontId="0" fillId="0" borderId="132" xfId="0" applyFont="1" applyBorder="1" applyAlignment="1">
      <alignment/>
    </xf>
    <xf numFmtId="0" fontId="20" fillId="0" borderId="129" xfId="0" applyFont="1" applyBorder="1" applyAlignment="1" applyProtection="1">
      <alignment horizontal="centerContinuous"/>
      <protection/>
    </xf>
    <xf numFmtId="3" fontId="0" fillId="0" borderId="129" xfId="0" applyNumberFormat="1" applyFont="1" applyBorder="1" applyAlignment="1" applyProtection="1">
      <alignment/>
      <protection/>
    </xf>
    <xf numFmtId="0" fontId="1" fillId="0" borderId="129" xfId="0" applyFont="1" applyBorder="1" applyAlignment="1">
      <alignment horizontal="centerContinuous"/>
    </xf>
    <xf numFmtId="4" fontId="0" fillId="0" borderId="132" xfId="0" applyNumberFormat="1" applyFont="1" applyBorder="1" applyAlignment="1" applyProtection="1">
      <alignment/>
      <protection/>
    </xf>
    <xf numFmtId="0" fontId="1" fillId="0" borderId="129" xfId="0" applyFont="1" applyBorder="1" applyAlignment="1">
      <alignment horizontal="centerContinuous"/>
    </xf>
    <xf numFmtId="14" fontId="0" fillId="0" borderId="131" xfId="0" applyNumberFormat="1" applyBorder="1" applyAlignment="1">
      <alignment horizontal="left"/>
    </xf>
    <xf numFmtId="0" fontId="26" fillId="0" borderId="129" xfId="0" applyFont="1" applyBorder="1" applyAlignment="1">
      <alignment horizontal="centerContinuous"/>
    </xf>
    <xf numFmtId="0" fontId="0" fillId="0" borderId="129" xfId="0" applyFont="1" applyBorder="1" applyAlignment="1">
      <alignment horizontal="centerContinuous"/>
    </xf>
    <xf numFmtId="14" fontId="0" fillId="0" borderId="139" xfId="0" applyNumberFormat="1" applyBorder="1" applyAlignment="1" applyProtection="1">
      <alignment horizontal="left"/>
      <protection/>
    </xf>
    <xf numFmtId="0" fontId="1" fillId="0" borderId="138" xfId="0" applyFont="1" applyBorder="1" applyAlignment="1" applyProtection="1">
      <alignment horizontal="centerContinuous"/>
      <protection/>
    </xf>
    <xf numFmtId="3" fontId="0" fillId="0" borderId="138" xfId="0" applyNumberFormat="1" applyFont="1" applyBorder="1" applyAlignment="1" applyProtection="1">
      <alignment horizontal="center"/>
      <protection/>
    </xf>
    <xf numFmtId="0" fontId="0" fillId="0" borderId="108" xfId="0" applyFont="1" applyBorder="1" applyAlignment="1">
      <alignment/>
    </xf>
    <xf numFmtId="3" fontId="77" fillId="0" borderId="129" xfId="0" applyNumberFormat="1" applyFont="1" applyBorder="1" applyAlignment="1">
      <alignment horizontal="center"/>
    </xf>
    <xf numFmtId="3" fontId="0" fillId="0" borderId="129" xfId="42" applyNumberFormat="1" applyFont="1" applyBorder="1" applyAlignment="1">
      <alignment/>
    </xf>
    <xf numFmtId="1" fontId="0" fillId="0" borderId="129" xfId="42" applyNumberFormat="1" applyFont="1" applyBorder="1" applyAlignment="1">
      <alignment/>
    </xf>
    <xf numFmtId="14" fontId="0" fillId="0" borderId="144" xfId="0" applyNumberFormat="1" applyBorder="1" applyAlignment="1" applyProtection="1">
      <alignment horizontal="left"/>
      <protection/>
    </xf>
    <xf numFmtId="0" fontId="20" fillId="0" borderId="87" xfId="0" applyFont="1" applyBorder="1" applyAlignment="1" applyProtection="1">
      <alignment horizontal="left"/>
      <protection/>
    </xf>
    <xf numFmtId="0" fontId="20" fillId="0" borderId="87" xfId="0" applyFont="1" applyBorder="1" applyAlignment="1" applyProtection="1">
      <alignment horizontal="centerContinuous"/>
      <protection/>
    </xf>
    <xf numFmtId="0" fontId="1" fillId="0" borderId="87" xfId="0" applyFont="1" applyBorder="1" applyAlignment="1" applyProtection="1">
      <alignment horizontal="center"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87" xfId="0" applyBorder="1" applyAlignment="1" applyProtection="1">
      <alignment horizontal="center"/>
      <protection/>
    </xf>
    <xf numFmtId="3" fontId="0" fillId="0" borderId="144" xfId="0" applyNumberFormat="1" applyBorder="1" applyAlignment="1" applyProtection="1">
      <alignment/>
      <protection/>
    </xf>
    <xf numFmtId="3" fontId="0" fillId="0" borderId="87" xfId="0" applyNumberFormat="1" applyBorder="1" applyAlignment="1" applyProtection="1">
      <alignment/>
      <protection/>
    </xf>
    <xf numFmtId="165" fontId="0" fillId="0" borderId="87" xfId="0" applyNumberFormat="1" applyBorder="1" applyAlignment="1" applyProtection="1">
      <alignment/>
      <protection/>
    </xf>
    <xf numFmtId="3" fontId="0" fillId="0" borderId="86" xfId="0" applyNumberFormat="1" applyBorder="1" applyAlignment="1">
      <alignment/>
    </xf>
    <xf numFmtId="3" fontId="0" fillId="0" borderId="87" xfId="0" applyNumberFormat="1" applyBorder="1" applyAlignment="1">
      <alignment/>
    </xf>
    <xf numFmtId="165" fontId="0" fillId="0" borderId="88" xfId="0" applyNumberFormat="1" applyBorder="1" applyAlignment="1" applyProtection="1">
      <alignment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100" xfId="0" applyFont="1" applyBorder="1" applyAlignment="1" applyProtection="1">
      <alignment horizontal="left"/>
      <protection/>
    </xf>
    <xf numFmtId="0" fontId="1" fillId="0" borderId="39" xfId="0" applyFont="1" applyBorder="1" applyAlignment="1">
      <alignment/>
    </xf>
    <xf numFmtId="0" fontId="0" fillId="0" borderId="96" xfId="0" applyFont="1" applyBorder="1" applyAlignment="1" applyProtection="1">
      <alignment horizontal="left"/>
      <protection/>
    </xf>
    <xf numFmtId="165" fontId="0" fillId="0" borderId="134" xfId="0" applyNumberFormat="1" applyBorder="1" applyAlignment="1" applyProtection="1">
      <alignment/>
      <protection/>
    </xf>
    <xf numFmtId="0" fontId="1" fillId="0" borderId="129" xfId="0" applyFont="1" applyBorder="1" applyAlignment="1">
      <alignment horizontal="center"/>
    </xf>
    <xf numFmtId="0" fontId="0" fillId="0" borderId="129" xfId="0" applyFont="1" applyBorder="1" applyAlignment="1">
      <alignment/>
    </xf>
    <xf numFmtId="3" fontId="21" fillId="0" borderId="129" xfId="44" applyNumberFormat="1" applyFont="1" applyBorder="1" applyAlignment="1">
      <alignment horizontal="centerContinuous"/>
    </xf>
    <xf numFmtId="2" fontId="0" fillId="0" borderId="13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15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1.7109375" style="0" customWidth="1"/>
    <col min="8" max="8" width="10.140625" style="0" customWidth="1"/>
    <col min="9" max="9" width="11.57421875" style="0" customWidth="1"/>
    <col min="12" max="12" width="10.28125" style="0" customWidth="1"/>
    <col min="13" max="13" width="10.57421875" style="0" customWidth="1"/>
    <col min="17" max="17" width="17.57421875" style="0" customWidth="1"/>
    <col min="18" max="18" width="17.8515625" style="0" customWidth="1"/>
  </cols>
  <sheetData>
    <row r="2" spans="2:9" ht="30.75">
      <c r="B2" s="1" t="s">
        <v>66</v>
      </c>
      <c r="C2" s="1"/>
      <c r="I2" s="2"/>
    </row>
    <row r="3" spans="2:14" ht="18">
      <c r="B3" s="3"/>
      <c r="C3" s="3"/>
      <c r="H3" s="139"/>
      <c r="I3" s="139"/>
      <c r="J3" s="139"/>
      <c r="K3" s="139"/>
      <c r="L3" s="139"/>
      <c r="M3" s="139"/>
      <c r="N3" s="140"/>
    </row>
    <row r="4" spans="1:8" ht="19.5">
      <c r="A4" s="4" t="s">
        <v>1</v>
      </c>
      <c r="B4" s="3"/>
      <c r="C4" s="3"/>
      <c r="H4" s="3"/>
    </row>
    <row r="5" spans="1:8" ht="16.5" thickBot="1">
      <c r="A5" s="3"/>
      <c r="B5" s="3"/>
      <c r="C5" s="537"/>
      <c r="D5" s="201"/>
      <c r="E5" s="5"/>
      <c r="F5" s="5"/>
      <c r="G5" s="5"/>
      <c r="H5" s="3"/>
    </row>
    <row r="6" spans="1:15" ht="15.75">
      <c r="A6" s="6"/>
      <c r="B6" s="7"/>
      <c r="C6" s="8"/>
      <c r="D6" s="541"/>
      <c r="E6" s="538"/>
      <c r="F6" s="8"/>
      <c r="G6" s="8"/>
      <c r="H6" s="9"/>
      <c r="I6" s="10" t="s">
        <v>2</v>
      </c>
      <c r="J6" s="11"/>
      <c r="K6" s="12"/>
      <c r="L6" s="156"/>
      <c r="M6" s="157" t="s">
        <v>3</v>
      </c>
      <c r="N6" s="158"/>
      <c r="O6" s="159"/>
    </row>
    <row r="7" spans="1:32" ht="68.25">
      <c r="A7" s="14" t="s">
        <v>4</v>
      </c>
      <c r="B7" s="15" t="s">
        <v>5</v>
      </c>
      <c r="C7" s="543" t="s">
        <v>61</v>
      </c>
      <c r="D7" s="544" t="s">
        <v>61</v>
      </c>
      <c r="E7" s="539" t="s">
        <v>7</v>
      </c>
      <c r="F7" s="15" t="s">
        <v>8</v>
      </c>
      <c r="G7" s="15" t="s">
        <v>9</v>
      </c>
      <c r="H7" s="88" t="s">
        <v>10</v>
      </c>
      <c r="I7" s="89" t="s">
        <v>11</v>
      </c>
      <c r="J7" s="89" t="s">
        <v>11</v>
      </c>
      <c r="K7" s="89" t="s">
        <v>12</v>
      </c>
      <c r="L7" s="160" t="s">
        <v>10</v>
      </c>
      <c r="M7" s="89" t="s">
        <v>11</v>
      </c>
      <c r="N7" s="89" t="s">
        <v>11</v>
      </c>
      <c r="O7" s="161" t="s">
        <v>12</v>
      </c>
      <c r="S7" s="96"/>
      <c r="T7" s="260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4" t="s">
        <v>13</v>
      </c>
      <c r="B8" s="15" t="s">
        <v>14</v>
      </c>
      <c r="C8" s="15"/>
      <c r="D8" s="542"/>
      <c r="E8" s="539" t="s">
        <v>15</v>
      </c>
      <c r="F8" s="15" t="s">
        <v>16</v>
      </c>
      <c r="G8" s="15" t="s">
        <v>17</v>
      </c>
      <c r="H8" s="88" t="s">
        <v>18</v>
      </c>
      <c r="I8" s="89" t="s">
        <v>19</v>
      </c>
      <c r="J8" s="89" t="s">
        <v>18</v>
      </c>
      <c r="K8" s="89" t="s">
        <v>18</v>
      </c>
      <c r="L8" s="160" t="s">
        <v>18</v>
      </c>
      <c r="M8" s="89" t="s">
        <v>19</v>
      </c>
      <c r="N8" s="89" t="s">
        <v>18</v>
      </c>
      <c r="O8" s="161" t="s">
        <v>18</v>
      </c>
      <c r="S8" s="96"/>
      <c r="T8" s="261"/>
      <c r="U8" s="262"/>
      <c r="V8" s="261"/>
      <c r="W8" s="262"/>
      <c r="X8" s="261"/>
      <c r="Y8" s="262"/>
      <c r="Z8" s="261"/>
      <c r="AA8" s="262"/>
      <c r="AB8" s="261"/>
      <c r="AC8" s="262"/>
      <c r="AD8" s="261"/>
      <c r="AE8" s="262"/>
      <c r="AF8" s="96"/>
    </row>
    <row r="9" spans="1:32" ht="15.75">
      <c r="A9" s="18"/>
      <c r="B9" s="462"/>
      <c r="C9" s="545" t="s">
        <v>60</v>
      </c>
      <c r="D9" s="546" t="s">
        <v>62</v>
      </c>
      <c r="E9" s="540"/>
      <c r="F9" s="19"/>
      <c r="G9" s="19"/>
      <c r="H9" s="92"/>
      <c r="I9" s="90" t="s">
        <v>20</v>
      </c>
      <c r="J9" s="90" t="s">
        <v>19</v>
      </c>
      <c r="K9" s="90" t="s">
        <v>19</v>
      </c>
      <c r="L9" s="162"/>
      <c r="M9" s="90" t="s">
        <v>20</v>
      </c>
      <c r="N9" s="90" t="s">
        <v>19</v>
      </c>
      <c r="O9" s="163" t="s">
        <v>19</v>
      </c>
      <c r="Q9" s="21" t="s">
        <v>21</v>
      </c>
      <c r="R9" s="21" t="s">
        <v>22</v>
      </c>
      <c r="S9" s="96"/>
      <c r="T9" s="263"/>
      <c r="U9" s="264"/>
      <c r="V9" s="263"/>
      <c r="W9" s="264"/>
      <c r="X9" s="263"/>
      <c r="Y9" s="264"/>
      <c r="Z9" s="263"/>
      <c r="AA9" s="264"/>
      <c r="AB9" s="263"/>
      <c r="AC9" s="264"/>
      <c r="AD9" s="263"/>
      <c r="AE9" s="264"/>
      <c r="AF9" s="96"/>
    </row>
    <row r="10" spans="1:32" ht="3.75" customHeight="1">
      <c r="A10" s="22"/>
      <c r="B10" s="550"/>
      <c r="C10" s="39"/>
      <c r="D10" s="23"/>
      <c r="E10" s="23"/>
      <c r="F10" s="23"/>
      <c r="G10" s="23"/>
      <c r="H10" s="22"/>
      <c r="I10" s="23"/>
      <c r="J10" s="23"/>
      <c r="K10" s="23"/>
      <c r="L10" s="189"/>
      <c r="M10" s="23"/>
      <c r="N10" s="23"/>
      <c r="O10" s="190"/>
      <c r="P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2.75">
      <c r="A11" s="149">
        <v>39882</v>
      </c>
      <c r="B11" s="526" t="s">
        <v>118</v>
      </c>
      <c r="C11" s="585"/>
      <c r="D11" s="375" t="s">
        <v>68</v>
      </c>
      <c r="E11" s="121"/>
      <c r="F11" s="121">
        <v>1</v>
      </c>
      <c r="G11" s="121" t="s">
        <v>119</v>
      </c>
      <c r="H11" s="210">
        <v>3228</v>
      </c>
      <c r="I11" s="153">
        <v>1037841.67</v>
      </c>
      <c r="J11" s="115">
        <v>81.44</v>
      </c>
      <c r="K11" s="115">
        <v>43.47</v>
      </c>
      <c r="L11" s="247"/>
      <c r="M11" s="150"/>
      <c r="N11" s="145"/>
      <c r="O11" s="248"/>
      <c r="P11" s="96"/>
      <c r="Q11" s="31">
        <f aca="true" t="shared" si="0" ref="Q11:Q24">H11*K11</f>
        <v>140321.16</v>
      </c>
      <c r="R11" s="31">
        <f aca="true" t="shared" si="1" ref="R11:R24">L11*O11</f>
        <v>0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381">
        <v>39882</v>
      </c>
      <c r="B12" s="382" t="s">
        <v>122</v>
      </c>
      <c r="C12" s="392" t="s">
        <v>60</v>
      </c>
      <c r="D12" s="448" t="s">
        <v>23</v>
      </c>
      <c r="E12" s="384"/>
      <c r="F12" s="384">
        <v>1</v>
      </c>
      <c r="G12" s="397" t="s">
        <v>123</v>
      </c>
      <c r="H12" s="385"/>
      <c r="I12" s="386"/>
      <c r="J12" s="387"/>
      <c r="K12" s="387"/>
      <c r="L12" s="388">
        <v>2268</v>
      </c>
      <c r="M12" s="608">
        <v>235545.67</v>
      </c>
      <c r="N12" s="394">
        <v>103.86</v>
      </c>
      <c r="O12" s="515">
        <v>57.88</v>
      </c>
      <c r="Q12" s="31">
        <f t="shared" si="0"/>
        <v>0</v>
      </c>
      <c r="R12" s="31">
        <f t="shared" si="1"/>
        <v>131271.84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3.5" thickBot="1">
      <c r="A13" s="656">
        <v>39882</v>
      </c>
      <c r="B13" s="638" t="s">
        <v>137</v>
      </c>
      <c r="C13" s="658"/>
      <c r="D13" s="683" t="s">
        <v>68</v>
      </c>
      <c r="E13" s="641"/>
      <c r="F13" s="641">
        <v>1</v>
      </c>
      <c r="G13" s="684" t="s">
        <v>138</v>
      </c>
      <c r="H13" s="647"/>
      <c r="I13" s="648"/>
      <c r="J13" s="645"/>
      <c r="K13" s="645"/>
      <c r="L13" s="643">
        <v>4063</v>
      </c>
      <c r="M13" s="685">
        <v>398500.11</v>
      </c>
      <c r="N13" s="665">
        <v>98.09</v>
      </c>
      <c r="O13" s="686">
        <v>62.67</v>
      </c>
      <c r="Q13" s="31">
        <f t="shared" si="0"/>
        <v>0</v>
      </c>
      <c r="R13" s="31">
        <f t="shared" si="1"/>
        <v>254628.21000000002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3.5" thickBot="1">
      <c r="A14" s="696">
        <v>39917</v>
      </c>
      <c r="B14" s="697" t="s">
        <v>152</v>
      </c>
      <c r="C14" s="698" t="s">
        <v>60</v>
      </c>
      <c r="D14" s="699"/>
      <c r="E14" s="700"/>
      <c r="F14" s="700">
        <v>1</v>
      </c>
      <c r="G14" s="700" t="s">
        <v>75</v>
      </c>
      <c r="H14" s="701">
        <v>2227</v>
      </c>
      <c r="I14" s="702">
        <v>222646.18</v>
      </c>
      <c r="J14" s="703">
        <v>99.97</v>
      </c>
      <c r="K14" s="703">
        <v>49.35</v>
      </c>
      <c r="L14" s="704"/>
      <c r="M14" s="705"/>
      <c r="N14" s="706"/>
      <c r="O14" s="707"/>
      <c r="Q14" s="31">
        <f t="shared" si="0"/>
        <v>109902.45</v>
      </c>
      <c r="R14" s="31">
        <f t="shared" si="1"/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49">
        <v>39931</v>
      </c>
      <c r="B15" s="120" t="s">
        <v>168</v>
      </c>
      <c r="C15" s="592"/>
      <c r="D15" s="342" t="s">
        <v>68</v>
      </c>
      <c r="E15" s="121"/>
      <c r="F15" s="121">
        <v>1</v>
      </c>
      <c r="G15" s="121" t="s">
        <v>169</v>
      </c>
      <c r="H15" s="155"/>
      <c r="I15" s="154"/>
      <c r="J15" s="115"/>
      <c r="K15" s="115"/>
      <c r="L15" s="228">
        <v>2086</v>
      </c>
      <c r="M15" s="153">
        <v>235865.85</v>
      </c>
      <c r="N15" s="115">
        <v>113.07</v>
      </c>
      <c r="O15" s="167">
        <v>67.39</v>
      </c>
      <c r="Q15" s="31">
        <f t="shared" si="0"/>
        <v>0</v>
      </c>
      <c r="R15" s="31">
        <f t="shared" si="1"/>
        <v>140575.54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2.75">
      <c r="A16" s="381">
        <v>39931</v>
      </c>
      <c r="B16" s="382" t="s">
        <v>173</v>
      </c>
      <c r="C16" s="392"/>
      <c r="D16" s="431" t="s">
        <v>68</v>
      </c>
      <c r="E16" s="384"/>
      <c r="F16" s="384">
        <v>1</v>
      </c>
      <c r="G16" s="384" t="s">
        <v>174</v>
      </c>
      <c r="H16" s="385"/>
      <c r="I16" s="386"/>
      <c r="J16" s="387"/>
      <c r="K16" s="387"/>
      <c r="L16" s="388">
        <v>4668</v>
      </c>
      <c r="M16" s="389">
        <v>468094.51</v>
      </c>
      <c r="N16" s="394">
        <v>100.27</v>
      </c>
      <c r="O16" s="391">
        <v>71.33</v>
      </c>
      <c r="Q16" s="31">
        <f t="shared" si="0"/>
        <v>0</v>
      </c>
      <c r="R16" s="31">
        <f t="shared" si="1"/>
        <v>332968.44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2.75">
      <c r="A17" s="149">
        <v>39931</v>
      </c>
      <c r="B17" s="120" t="s">
        <v>175</v>
      </c>
      <c r="C17" s="230"/>
      <c r="D17" s="375" t="s">
        <v>68</v>
      </c>
      <c r="E17" s="121"/>
      <c r="F17" s="121">
        <v>1</v>
      </c>
      <c r="G17" s="121" t="s">
        <v>176</v>
      </c>
      <c r="H17" s="210"/>
      <c r="I17" s="153"/>
      <c r="J17" s="115"/>
      <c r="K17" s="115"/>
      <c r="L17" s="247">
        <v>1782</v>
      </c>
      <c r="M17" s="154">
        <v>244476.52</v>
      </c>
      <c r="N17" s="112">
        <v>137.19</v>
      </c>
      <c r="O17" s="166">
        <v>74.59</v>
      </c>
      <c r="Q17" s="31">
        <f t="shared" si="0"/>
        <v>0</v>
      </c>
      <c r="R17" s="31">
        <f t="shared" si="1"/>
        <v>132919.38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2.75">
      <c r="A18" s="381">
        <v>39931</v>
      </c>
      <c r="B18" s="382" t="s">
        <v>179</v>
      </c>
      <c r="C18" s="392" t="s">
        <v>60</v>
      </c>
      <c r="D18" s="431"/>
      <c r="E18" s="384"/>
      <c r="F18" s="384">
        <v>1</v>
      </c>
      <c r="G18" s="384" t="s">
        <v>180</v>
      </c>
      <c r="H18" s="393"/>
      <c r="I18" s="389"/>
      <c r="J18" s="390"/>
      <c r="K18" s="390"/>
      <c r="L18" s="395">
        <v>2032</v>
      </c>
      <c r="M18" s="609">
        <v>198648.53</v>
      </c>
      <c r="N18" s="387">
        <v>97.77</v>
      </c>
      <c r="O18" s="396">
        <v>57.09</v>
      </c>
      <c r="Q18" s="31">
        <f t="shared" si="0"/>
        <v>0</v>
      </c>
      <c r="R18" s="31">
        <f t="shared" si="1"/>
        <v>116006.88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3.5" thickBot="1">
      <c r="A19" s="656">
        <v>39931</v>
      </c>
      <c r="B19" s="638" t="s">
        <v>213</v>
      </c>
      <c r="C19" s="658"/>
      <c r="D19" s="640" t="s">
        <v>68</v>
      </c>
      <c r="E19" s="641"/>
      <c r="F19" s="641">
        <v>1</v>
      </c>
      <c r="G19" s="641" t="s">
        <v>214</v>
      </c>
      <c r="H19" s="664"/>
      <c r="I19" s="644"/>
      <c r="J19" s="665"/>
      <c r="K19" s="711"/>
      <c r="L19" s="681">
        <v>2316</v>
      </c>
      <c r="M19" s="712">
        <v>255048.04</v>
      </c>
      <c r="N19" s="645">
        <v>110.11</v>
      </c>
      <c r="O19" s="646">
        <v>62.07</v>
      </c>
      <c r="Q19" s="31">
        <f t="shared" si="0"/>
        <v>0</v>
      </c>
      <c r="R19" s="31">
        <f t="shared" si="1"/>
        <v>143754.12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>
      <c r="A20" s="149">
        <v>39945</v>
      </c>
      <c r="B20" s="120" t="s">
        <v>216</v>
      </c>
      <c r="C20" s="230" t="s">
        <v>60</v>
      </c>
      <c r="D20" s="375"/>
      <c r="E20" s="121"/>
      <c r="F20" s="121">
        <v>1</v>
      </c>
      <c r="G20" s="121" t="s">
        <v>75</v>
      </c>
      <c r="H20" s="210"/>
      <c r="I20" s="153"/>
      <c r="J20" s="115"/>
      <c r="K20" s="115"/>
      <c r="L20" s="228">
        <v>1755</v>
      </c>
      <c r="M20" s="153">
        <v>214640.45</v>
      </c>
      <c r="N20" s="115">
        <v>122.31</v>
      </c>
      <c r="O20" s="167">
        <v>51.4</v>
      </c>
      <c r="Q20" s="31">
        <f t="shared" si="0"/>
        <v>0</v>
      </c>
      <c r="R20" s="31">
        <f t="shared" si="1"/>
        <v>90207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2.75">
      <c r="A21" s="149"/>
      <c r="B21" s="382" t="s">
        <v>220</v>
      </c>
      <c r="C21" s="392"/>
      <c r="D21" s="431" t="s">
        <v>100</v>
      </c>
      <c r="E21" s="384" t="s">
        <v>233</v>
      </c>
      <c r="F21" s="384">
        <v>4</v>
      </c>
      <c r="G21" s="519" t="s">
        <v>231</v>
      </c>
      <c r="H21" s="385">
        <v>27845</v>
      </c>
      <c r="I21" s="386">
        <v>2964464.06</v>
      </c>
      <c r="J21" s="387">
        <v>106.46</v>
      </c>
      <c r="K21" s="387">
        <v>55.46</v>
      </c>
      <c r="L21" s="247">
        <v>10466</v>
      </c>
      <c r="M21" s="154">
        <v>1030258.95</v>
      </c>
      <c r="N21" s="145">
        <v>98.43</v>
      </c>
      <c r="O21" s="166">
        <v>64.98</v>
      </c>
      <c r="Q21" s="31">
        <f t="shared" si="0"/>
        <v>1544283.7</v>
      </c>
      <c r="R21" s="31">
        <f t="shared" si="1"/>
        <v>680080.68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49"/>
      <c r="B22" s="382" t="s">
        <v>221</v>
      </c>
      <c r="C22" s="392"/>
      <c r="D22" s="431" t="s">
        <v>100</v>
      </c>
      <c r="E22" s="384" t="s">
        <v>233</v>
      </c>
      <c r="F22" s="384">
        <v>4</v>
      </c>
      <c r="G22" s="519" t="s">
        <v>231</v>
      </c>
      <c r="H22" s="385">
        <v>27845</v>
      </c>
      <c r="I22" s="386">
        <v>2955704.32</v>
      </c>
      <c r="J22" s="387">
        <v>106.15</v>
      </c>
      <c r="K22" s="387">
        <v>55.46</v>
      </c>
      <c r="L22" s="228"/>
      <c r="M22" s="153"/>
      <c r="N22" s="115"/>
      <c r="O22" s="167"/>
      <c r="Q22" s="31">
        <f t="shared" si="0"/>
        <v>1544283.7</v>
      </c>
      <c r="R22" s="31">
        <f t="shared" si="1"/>
        <v>0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2.75">
      <c r="A23" s="381"/>
      <c r="B23" s="120" t="s">
        <v>222</v>
      </c>
      <c r="C23" s="230"/>
      <c r="D23" s="375" t="s">
        <v>100</v>
      </c>
      <c r="E23" s="121" t="s">
        <v>233</v>
      </c>
      <c r="F23" s="384">
        <v>4</v>
      </c>
      <c r="G23" s="519" t="s">
        <v>231</v>
      </c>
      <c r="H23" s="155">
        <v>25249</v>
      </c>
      <c r="I23" s="154">
        <v>2682855.55</v>
      </c>
      <c r="J23" s="145">
        <v>106.26</v>
      </c>
      <c r="K23" s="112">
        <v>60.27</v>
      </c>
      <c r="L23" s="388"/>
      <c r="M23" s="389"/>
      <c r="N23" s="390"/>
      <c r="O23" s="391"/>
      <c r="Q23" s="31">
        <f t="shared" si="0"/>
        <v>1521757.23</v>
      </c>
      <c r="R23" s="31">
        <f t="shared" si="1"/>
        <v>0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149"/>
      <c r="B24" s="120" t="s">
        <v>238</v>
      </c>
      <c r="C24" s="231" t="s">
        <v>60</v>
      </c>
      <c r="D24" s="375"/>
      <c r="E24" s="121"/>
      <c r="F24" s="121">
        <v>1</v>
      </c>
      <c r="G24" s="602" t="s">
        <v>239</v>
      </c>
      <c r="H24" s="155"/>
      <c r="I24" s="154"/>
      <c r="J24" s="115"/>
      <c r="K24" s="115"/>
      <c r="L24" s="228">
        <v>2603</v>
      </c>
      <c r="M24" s="153">
        <v>272205.08</v>
      </c>
      <c r="N24" s="115">
        <v>104.59</v>
      </c>
      <c r="O24" s="167">
        <v>75.03</v>
      </c>
      <c r="Q24" s="31">
        <f t="shared" si="0"/>
        <v>0</v>
      </c>
      <c r="R24" s="31">
        <f t="shared" si="1"/>
        <v>195303.09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2.75">
      <c r="A25" s="381"/>
      <c r="B25" s="382" t="s">
        <v>240</v>
      </c>
      <c r="C25" s="402"/>
      <c r="D25" s="431" t="s">
        <v>68</v>
      </c>
      <c r="E25" s="384" t="s">
        <v>80</v>
      </c>
      <c r="F25" s="384">
        <v>3</v>
      </c>
      <c r="G25" s="399" t="s">
        <v>241</v>
      </c>
      <c r="H25" s="393">
        <v>6922</v>
      </c>
      <c r="I25" s="389">
        <v>901429.6</v>
      </c>
      <c r="J25" s="387">
        <v>130.23</v>
      </c>
      <c r="K25" s="387">
        <v>55.42</v>
      </c>
      <c r="L25" s="395"/>
      <c r="M25" s="386"/>
      <c r="N25" s="387"/>
      <c r="O25" s="396"/>
      <c r="Q25" s="31">
        <f aca="true" t="shared" si="2" ref="Q25:Q40">H25*K25</f>
        <v>383617.24</v>
      </c>
      <c r="R25" s="31">
        <f aca="true" t="shared" si="3" ref="R25:R40">L25*O25</f>
        <v>0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3.5" thickBot="1">
      <c r="A26" s="656">
        <v>39945</v>
      </c>
      <c r="B26" s="638" t="s">
        <v>242</v>
      </c>
      <c r="C26" s="658"/>
      <c r="D26" s="640" t="s">
        <v>68</v>
      </c>
      <c r="E26" s="641" t="s">
        <v>80</v>
      </c>
      <c r="F26" s="641">
        <v>3</v>
      </c>
      <c r="G26" s="684" t="s">
        <v>241</v>
      </c>
      <c r="H26" s="664">
        <v>6786</v>
      </c>
      <c r="I26" s="644">
        <v>893572.2</v>
      </c>
      <c r="J26" s="665">
        <v>131.68</v>
      </c>
      <c r="K26" s="665">
        <v>79.66</v>
      </c>
      <c r="L26" s="681"/>
      <c r="M26" s="648"/>
      <c r="N26" s="645"/>
      <c r="O26" s="646"/>
      <c r="Q26" s="31">
        <f t="shared" si="2"/>
        <v>540572.76</v>
      </c>
      <c r="R26" s="31">
        <f t="shared" si="3"/>
        <v>0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3.5" thickBot="1">
      <c r="A27" s="696">
        <v>39960</v>
      </c>
      <c r="B27" s="734" t="s">
        <v>256</v>
      </c>
      <c r="C27" s="735" t="s">
        <v>60</v>
      </c>
      <c r="D27" s="699"/>
      <c r="E27" s="736"/>
      <c r="F27" s="700">
        <v>1</v>
      </c>
      <c r="G27" s="736" t="s">
        <v>75</v>
      </c>
      <c r="H27" s="737"/>
      <c r="I27" s="705"/>
      <c r="J27" s="706"/>
      <c r="K27" s="738"/>
      <c r="L27" s="739">
        <v>1513</v>
      </c>
      <c r="M27" s="702">
        <v>214946.61</v>
      </c>
      <c r="N27" s="703">
        <v>142.1</v>
      </c>
      <c r="O27" s="740">
        <v>57.21</v>
      </c>
      <c r="Q27" s="31">
        <f t="shared" si="2"/>
        <v>0</v>
      </c>
      <c r="R27" s="31">
        <f t="shared" si="3"/>
        <v>86558.73</v>
      </c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2.75">
      <c r="A28" s="149">
        <v>39987</v>
      </c>
      <c r="B28" s="120" t="s">
        <v>332</v>
      </c>
      <c r="C28" s="231"/>
      <c r="D28" s="375" t="s">
        <v>68</v>
      </c>
      <c r="E28" s="121" t="s">
        <v>233</v>
      </c>
      <c r="F28" s="121">
        <v>2</v>
      </c>
      <c r="G28" s="286" t="s">
        <v>333</v>
      </c>
      <c r="H28" s="155"/>
      <c r="I28" s="154"/>
      <c r="J28" s="115"/>
      <c r="K28" s="115"/>
      <c r="L28" s="228">
        <v>9183</v>
      </c>
      <c r="M28" s="153">
        <v>837964.47</v>
      </c>
      <c r="N28" s="115">
        <v>91.26</v>
      </c>
      <c r="O28" s="167">
        <v>64.07</v>
      </c>
      <c r="Q28" s="31">
        <f t="shared" si="2"/>
        <v>0</v>
      </c>
      <c r="R28" s="31">
        <f t="shared" si="3"/>
        <v>588354.8099999999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3.5" thickBot="1">
      <c r="A29" s="656">
        <v>39987</v>
      </c>
      <c r="B29" s="670" t="s">
        <v>346</v>
      </c>
      <c r="C29" s="658"/>
      <c r="D29" s="640" t="s">
        <v>68</v>
      </c>
      <c r="E29" s="663" t="s">
        <v>80</v>
      </c>
      <c r="F29" s="641">
        <v>2</v>
      </c>
      <c r="G29" s="684" t="s">
        <v>285</v>
      </c>
      <c r="H29" s="664"/>
      <c r="I29" s="644"/>
      <c r="J29" s="665"/>
      <c r="K29" s="665"/>
      <c r="L29" s="681">
        <v>4606</v>
      </c>
      <c r="M29" s="797">
        <v>643876.6</v>
      </c>
      <c r="N29" s="645">
        <v>139.78</v>
      </c>
      <c r="O29" s="646">
        <v>39.25</v>
      </c>
      <c r="Q29" s="31">
        <f t="shared" si="2"/>
        <v>0</v>
      </c>
      <c r="R29" s="31">
        <f t="shared" si="3"/>
        <v>180785.5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3.5" thickBot="1">
      <c r="A30" s="696">
        <v>40008</v>
      </c>
      <c r="B30" s="734" t="s">
        <v>358</v>
      </c>
      <c r="C30" s="735" t="s">
        <v>60</v>
      </c>
      <c r="D30" s="699"/>
      <c r="E30" s="736"/>
      <c r="F30" s="700">
        <v>1</v>
      </c>
      <c r="G30" s="736" t="s">
        <v>119</v>
      </c>
      <c r="H30" s="737"/>
      <c r="I30" s="705"/>
      <c r="J30" s="706"/>
      <c r="K30" s="738"/>
      <c r="L30" s="739">
        <v>2194</v>
      </c>
      <c r="M30" s="702">
        <v>243702.77</v>
      </c>
      <c r="N30" s="703">
        <v>111.09</v>
      </c>
      <c r="O30" s="740">
        <v>60.94</v>
      </c>
      <c r="Q30" s="31">
        <f t="shared" si="2"/>
        <v>0</v>
      </c>
      <c r="R30" s="31">
        <f t="shared" si="3"/>
        <v>133702.36</v>
      </c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2.75">
      <c r="A31" s="149">
        <v>40036</v>
      </c>
      <c r="B31" s="144" t="s">
        <v>363</v>
      </c>
      <c r="C31" s="240"/>
      <c r="D31" s="375" t="s">
        <v>68</v>
      </c>
      <c r="E31" s="121" t="s">
        <v>207</v>
      </c>
      <c r="F31" s="121">
        <v>7</v>
      </c>
      <c r="G31" s="602" t="s">
        <v>364</v>
      </c>
      <c r="H31" s="210">
        <v>25503</v>
      </c>
      <c r="I31" s="153">
        <v>2295214.71</v>
      </c>
      <c r="J31" s="115">
        <v>90</v>
      </c>
      <c r="K31" s="115">
        <v>45.4</v>
      </c>
      <c r="L31" s="247"/>
      <c r="M31" s="533"/>
      <c r="N31" s="115"/>
      <c r="O31" s="167"/>
      <c r="Q31" s="31">
        <f t="shared" si="2"/>
        <v>1157836.2</v>
      </c>
      <c r="R31" s="31">
        <f t="shared" si="3"/>
        <v>0</v>
      </c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2.75">
      <c r="A32" s="149"/>
      <c r="B32" s="144" t="s">
        <v>365</v>
      </c>
      <c r="C32" s="240"/>
      <c r="D32" s="375" t="s">
        <v>68</v>
      </c>
      <c r="E32" s="121" t="s">
        <v>207</v>
      </c>
      <c r="F32" s="121">
        <v>7</v>
      </c>
      <c r="G32" s="602" t="s">
        <v>364</v>
      </c>
      <c r="H32" s="210">
        <v>25503</v>
      </c>
      <c r="I32" s="153">
        <v>2341994.27</v>
      </c>
      <c r="J32" s="115">
        <v>91.83</v>
      </c>
      <c r="K32" s="115">
        <v>45.4</v>
      </c>
      <c r="L32" s="247"/>
      <c r="M32" s="154"/>
      <c r="N32" s="211"/>
      <c r="O32" s="167"/>
      <c r="Q32" s="31">
        <f t="shared" si="2"/>
        <v>1157836.2</v>
      </c>
      <c r="R32" s="31">
        <f t="shared" si="3"/>
        <v>0</v>
      </c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13.5" thickBot="1">
      <c r="A33" s="801">
        <v>40036</v>
      </c>
      <c r="B33" s="665" t="s">
        <v>366</v>
      </c>
      <c r="C33" s="802"/>
      <c r="D33" s="798" t="s">
        <v>68</v>
      </c>
      <c r="E33" s="730"/>
      <c r="F33" s="660">
        <v>1</v>
      </c>
      <c r="G33" s="803" t="s">
        <v>367</v>
      </c>
      <c r="H33" s="664">
        <v>6182</v>
      </c>
      <c r="I33" s="644">
        <v>504118.15</v>
      </c>
      <c r="J33" s="645">
        <v>81.54</v>
      </c>
      <c r="K33" s="645">
        <v>49.51</v>
      </c>
      <c r="L33" s="643"/>
      <c r="M33" s="685"/>
      <c r="N33" s="645"/>
      <c r="O33" s="646"/>
      <c r="Q33" s="31">
        <f t="shared" si="2"/>
        <v>306070.82</v>
      </c>
      <c r="R33" s="31">
        <f t="shared" si="3"/>
        <v>0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ht="13.5" thickBot="1">
      <c r="A34" s="804">
        <v>40065</v>
      </c>
      <c r="B34" s="697" t="s">
        <v>368</v>
      </c>
      <c r="C34" s="805" t="s">
        <v>60</v>
      </c>
      <c r="D34" s="699"/>
      <c r="E34" s="736"/>
      <c r="F34" s="700">
        <v>1</v>
      </c>
      <c r="G34" s="806" t="s">
        <v>145</v>
      </c>
      <c r="H34" s="737"/>
      <c r="I34" s="705"/>
      <c r="J34" s="703"/>
      <c r="K34" s="703"/>
      <c r="L34" s="701">
        <v>1663</v>
      </c>
      <c r="M34" s="705">
        <v>162902.41</v>
      </c>
      <c r="N34" s="703">
        <v>97.99</v>
      </c>
      <c r="O34" s="740">
        <v>54.92</v>
      </c>
      <c r="Q34" s="31">
        <f t="shared" si="2"/>
        <v>0</v>
      </c>
      <c r="R34" s="31">
        <f>L34*O34</f>
        <v>91331.96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ht="12.75">
      <c r="A35" s="191">
        <v>40155</v>
      </c>
      <c r="B35" s="823" t="s">
        <v>392</v>
      </c>
      <c r="C35" s="231"/>
      <c r="D35" s="375" t="s">
        <v>68</v>
      </c>
      <c r="E35" s="358" t="s">
        <v>80</v>
      </c>
      <c r="F35" s="121">
        <v>2</v>
      </c>
      <c r="G35" s="361" t="s">
        <v>230</v>
      </c>
      <c r="H35" s="210">
        <v>7542</v>
      </c>
      <c r="I35" s="153">
        <v>545098.35</v>
      </c>
      <c r="J35" s="115">
        <v>72.27</v>
      </c>
      <c r="K35" s="115">
        <v>43.06</v>
      </c>
      <c r="L35" s="155"/>
      <c r="M35" s="154"/>
      <c r="N35" s="115"/>
      <c r="O35" s="167"/>
      <c r="Q35" s="31">
        <f t="shared" si="2"/>
        <v>324758.52</v>
      </c>
      <c r="R35" s="31">
        <f t="shared" si="3"/>
        <v>0</v>
      </c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13.5" thickBot="1">
      <c r="A36" s="801">
        <v>40155</v>
      </c>
      <c r="B36" s="713" t="s">
        <v>393</v>
      </c>
      <c r="C36" s="802"/>
      <c r="D36" s="798" t="s">
        <v>68</v>
      </c>
      <c r="E36" s="663" t="s">
        <v>80</v>
      </c>
      <c r="F36" s="641">
        <v>2</v>
      </c>
      <c r="G36" s="680" t="s">
        <v>230</v>
      </c>
      <c r="H36" s="647">
        <v>7542</v>
      </c>
      <c r="I36" s="644">
        <v>545379.93</v>
      </c>
      <c r="J36" s="645">
        <v>72.31</v>
      </c>
      <c r="K36" s="645">
        <v>43.06</v>
      </c>
      <c r="L36" s="664"/>
      <c r="M36" s="644"/>
      <c r="N36" s="645"/>
      <c r="O36" s="827"/>
      <c r="Q36" s="31">
        <f t="shared" si="2"/>
        <v>324758.52</v>
      </c>
      <c r="R36" s="31">
        <f t="shared" si="3"/>
        <v>0</v>
      </c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32" ht="12.75">
      <c r="A37" s="111"/>
      <c r="B37" s="112"/>
      <c r="C37" s="242"/>
      <c r="D37" s="376"/>
      <c r="E37" s="130"/>
      <c r="F37" s="113"/>
      <c r="G37" s="343"/>
      <c r="H37" s="155"/>
      <c r="I37" s="154"/>
      <c r="J37" s="211"/>
      <c r="K37" s="211"/>
      <c r="L37" s="247"/>
      <c r="M37" s="154"/>
      <c r="N37" s="115"/>
      <c r="O37" s="167"/>
      <c r="Q37" s="31">
        <f t="shared" si="2"/>
        <v>0</v>
      </c>
      <c r="R37" s="31">
        <f t="shared" si="3"/>
        <v>0</v>
      </c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ht="12.75">
      <c r="A38" s="404"/>
      <c r="B38" s="390"/>
      <c r="C38" s="405"/>
      <c r="D38" s="449"/>
      <c r="E38" s="407"/>
      <c r="F38" s="406"/>
      <c r="G38" s="408"/>
      <c r="H38" s="393"/>
      <c r="I38" s="389"/>
      <c r="J38" s="400"/>
      <c r="K38" s="400"/>
      <c r="L38" s="388"/>
      <c r="M38" s="389"/>
      <c r="N38" s="400"/>
      <c r="O38" s="409"/>
      <c r="Q38" s="31">
        <f t="shared" si="2"/>
        <v>0</v>
      </c>
      <c r="R38" s="31">
        <f t="shared" si="3"/>
        <v>0</v>
      </c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ht="12.75">
      <c r="A39" s="111"/>
      <c r="B39" s="112"/>
      <c r="C39" s="463"/>
      <c r="D39" s="376"/>
      <c r="E39" s="130"/>
      <c r="F39" s="113"/>
      <c r="G39" s="343"/>
      <c r="H39" s="155"/>
      <c r="I39" s="154"/>
      <c r="J39" s="211"/>
      <c r="K39" s="211"/>
      <c r="L39" s="247"/>
      <c r="M39" s="154"/>
      <c r="N39" s="211"/>
      <c r="O39" s="249"/>
      <c r="Q39" s="31">
        <f t="shared" si="2"/>
        <v>0</v>
      </c>
      <c r="R39" s="31">
        <f t="shared" si="3"/>
        <v>0</v>
      </c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ht="12.75">
      <c r="A40" s="111"/>
      <c r="B40" s="112"/>
      <c r="C40" s="242"/>
      <c r="D40" s="376"/>
      <c r="E40" s="130"/>
      <c r="F40" s="113"/>
      <c r="G40" s="343"/>
      <c r="H40" s="155"/>
      <c r="I40" s="154"/>
      <c r="J40" s="211"/>
      <c r="K40" s="211"/>
      <c r="L40" s="247"/>
      <c r="M40" s="154"/>
      <c r="N40" s="211"/>
      <c r="O40" s="249"/>
      <c r="Q40" s="31">
        <f t="shared" si="2"/>
        <v>0</v>
      </c>
      <c r="R40" s="31">
        <f t="shared" si="3"/>
        <v>0</v>
      </c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 ht="12.75">
      <c r="A41" s="111"/>
      <c r="B41" s="112"/>
      <c r="C41" s="242"/>
      <c r="D41" s="376"/>
      <c r="E41" s="130"/>
      <c r="F41" s="113"/>
      <c r="G41" s="245"/>
      <c r="H41" s="155"/>
      <c r="I41" s="154"/>
      <c r="J41" s="211"/>
      <c r="K41" s="211"/>
      <c r="L41" s="247"/>
      <c r="M41" s="154"/>
      <c r="N41" s="211"/>
      <c r="O41" s="249"/>
      <c r="Q41" s="31">
        <f aca="true" t="shared" si="4" ref="Q41:Q46">H41*K41</f>
        <v>0</v>
      </c>
      <c r="R41" s="31">
        <f aca="true" t="shared" si="5" ref="R41:R46">L41*O41</f>
        <v>0</v>
      </c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ht="12.75">
      <c r="A42" s="111"/>
      <c r="B42" s="112"/>
      <c r="C42" s="242"/>
      <c r="D42" s="376"/>
      <c r="E42" s="130"/>
      <c r="F42" s="113"/>
      <c r="G42" s="245"/>
      <c r="H42" s="155"/>
      <c r="I42" s="154"/>
      <c r="J42" s="211"/>
      <c r="K42" s="211"/>
      <c r="L42" s="247"/>
      <c r="M42" s="154"/>
      <c r="N42" s="211"/>
      <c r="O42" s="249"/>
      <c r="Q42" s="31">
        <f t="shared" si="4"/>
        <v>0</v>
      </c>
      <c r="R42" s="31">
        <f t="shared" si="5"/>
        <v>0</v>
      </c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ht="12.75">
      <c r="A43" s="404"/>
      <c r="B43" s="390"/>
      <c r="C43" s="405"/>
      <c r="D43" s="449"/>
      <c r="E43" s="407"/>
      <c r="F43" s="406"/>
      <c r="G43" s="410"/>
      <c r="H43" s="393"/>
      <c r="I43" s="389"/>
      <c r="J43" s="400"/>
      <c r="K43" s="400"/>
      <c r="L43" s="388"/>
      <c r="M43" s="389"/>
      <c r="N43" s="400"/>
      <c r="O43" s="409"/>
      <c r="Q43" s="31">
        <f t="shared" si="4"/>
        <v>0</v>
      </c>
      <c r="R43" s="31">
        <f t="shared" si="5"/>
        <v>0</v>
      </c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ht="12.75">
      <c r="A44" s="111"/>
      <c r="B44" s="112"/>
      <c r="C44" s="242"/>
      <c r="D44" s="376"/>
      <c r="E44" s="130"/>
      <c r="F44" s="113"/>
      <c r="G44" s="113"/>
      <c r="H44" s="460"/>
      <c r="I44" s="154"/>
      <c r="J44" s="211"/>
      <c r="K44" s="211"/>
      <c r="L44" s="247"/>
      <c r="M44" s="154"/>
      <c r="N44" s="211"/>
      <c r="O44" s="249"/>
      <c r="Q44" s="31">
        <f t="shared" si="4"/>
        <v>0</v>
      </c>
      <c r="R44" s="31">
        <f t="shared" si="5"/>
        <v>0</v>
      </c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ht="12.75">
      <c r="A45" s="149"/>
      <c r="B45" s="144"/>
      <c r="C45" s="240"/>
      <c r="D45" s="375"/>
      <c r="E45" s="120"/>
      <c r="F45" s="121"/>
      <c r="G45" s="113"/>
      <c r="H45" s="210"/>
      <c r="I45" s="153"/>
      <c r="J45" s="115"/>
      <c r="K45" s="115"/>
      <c r="L45" s="247"/>
      <c r="M45" s="154"/>
      <c r="N45" s="212"/>
      <c r="O45" s="250"/>
      <c r="Q45" s="31">
        <f t="shared" si="4"/>
        <v>0</v>
      </c>
      <c r="R45" s="31">
        <f t="shared" si="5"/>
        <v>0</v>
      </c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 ht="12.75">
      <c r="A46" s="111"/>
      <c r="B46" s="112"/>
      <c r="C46" s="242"/>
      <c r="D46" s="376"/>
      <c r="E46" s="130"/>
      <c r="F46" s="113"/>
      <c r="G46" s="113"/>
      <c r="H46" s="155"/>
      <c r="I46" s="154"/>
      <c r="J46" s="211"/>
      <c r="K46" s="211"/>
      <c r="L46" s="247"/>
      <c r="M46" s="154"/>
      <c r="N46" s="212"/>
      <c r="O46" s="250"/>
      <c r="Q46" s="31">
        <f t="shared" si="4"/>
        <v>0</v>
      </c>
      <c r="R46" s="31">
        <f t="shared" si="5"/>
        <v>0</v>
      </c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 ht="12.75">
      <c r="A47" s="404"/>
      <c r="B47" s="390"/>
      <c r="C47" s="405"/>
      <c r="D47" s="449"/>
      <c r="E47" s="407"/>
      <c r="F47" s="406"/>
      <c r="G47" s="406"/>
      <c r="H47" s="393"/>
      <c r="I47" s="389"/>
      <c r="J47" s="400"/>
      <c r="K47" s="400"/>
      <c r="L47" s="388"/>
      <c r="M47" s="389"/>
      <c r="N47" s="411"/>
      <c r="O47" s="412"/>
      <c r="Q47" s="31">
        <f aca="true" t="shared" si="6" ref="Q47:Q55">H47*K47</f>
        <v>0</v>
      </c>
      <c r="R47" s="31">
        <f aca="true" t="shared" si="7" ref="R47:R55">L47*O47</f>
        <v>0</v>
      </c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 ht="12.75">
      <c r="A48" s="111"/>
      <c r="B48" s="112"/>
      <c r="C48" s="241"/>
      <c r="D48" s="376"/>
      <c r="E48" s="130"/>
      <c r="F48" s="113"/>
      <c r="G48" s="113"/>
      <c r="H48" s="155"/>
      <c r="I48" s="154"/>
      <c r="J48" s="211"/>
      <c r="K48" s="211"/>
      <c r="L48" s="247"/>
      <c r="M48" s="154"/>
      <c r="N48" s="212"/>
      <c r="O48" s="250"/>
      <c r="Q48" s="31">
        <f t="shared" si="6"/>
        <v>0</v>
      </c>
      <c r="R48" s="31">
        <f t="shared" si="7"/>
        <v>0</v>
      </c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 ht="12.75">
      <c r="A49" s="111"/>
      <c r="B49" s="112"/>
      <c r="C49" s="241"/>
      <c r="D49" s="376"/>
      <c r="E49" s="130"/>
      <c r="F49" s="113"/>
      <c r="G49" s="113"/>
      <c r="H49" s="155"/>
      <c r="I49" s="154"/>
      <c r="J49" s="211"/>
      <c r="K49" s="211"/>
      <c r="L49" s="247"/>
      <c r="M49" s="154"/>
      <c r="N49" s="211"/>
      <c r="O49" s="249"/>
      <c r="Q49" s="31">
        <f t="shared" si="6"/>
        <v>0</v>
      </c>
      <c r="R49" s="234">
        <f t="shared" si="7"/>
        <v>0</v>
      </c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ht="12.75">
      <c r="A50" s="111"/>
      <c r="B50" s="112"/>
      <c r="C50" s="242"/>
      <c r="D50" s="376"/>
      <c r="E50" s="130"/>
      <c r="F50" s="113"/>
      <c r="G50" s="245"/>
      <c r="H50" s="155"/>
      <c r="I50" s="154"/>
      <c r="J50" s="211"/>
      <c r="K50" s="211"/>
      <c r="L50" s="247"/>
      <c r="M50" s="154"/>
      <c r="N50" s="211"/>
      <c r="O50" s="249"/>
      <c r="Q50" s="31">
        <f t="shared" si="6"/>
        <v>0</v>
      </c>
      <c r="R50" s="31">
        <f t="shared" si="7"/>
        <v>0</v>
      </c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12.75">
      <c r="A51" s="111"/>
      <c r="B51" s="112"/>
      <c r="C51" s="241"/>
      <c r="D51" s="376"/>
      <c r="E51" s="130"/>
      <c r="F51" s="113"/>
      <c r="G51" s="113"/>
      <c r="H51" s="155"/>
      <c r="I51" s="154"/>
      <c r="J51" s="211"/>
      <c r="K51" s="211"/>
      <c r="L51" s="247"/>
      <c r="M51" s="154"/>
      <c r="N51" s="211"/>
      <c r="O51" s="249"/>
      <c r="Q51" s="31">
        <f t="shared" si="6"/>
        <v>0</v>
      </c>
      <c r="R51" s="31">
        <f t="shared" si="7"/>
        <v>0</v>
      </c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ht="12.75">
      <c r="A52" s="111"/>
      <c r="B52" s="112"/>
      <c r="C52" s="242"/>
      <c r="D52" s="113"/>
      <c r="E52" s="130"/>
      <c r="F52" s="113"/>
      <c r="G52" s="285"/>
      <c r="H52" s="155"/>
      <c r="I52" s="154"/>
      <c r="J52" s="211"/>
      <c r="K52" s="211"/>
      <c r="L52" s="247"/>
      <c r="M52" s="154"/>
      <c r="N52" s="211"/>
      <c r="O52" s="249"/>
      <c r="Q52" s="31">
        <f t="shared" si="6"/>
        <v>0</v>
      </c>
      <c r="R52" s="31">
        <f t="shared" si="7"/>
        <v>0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 ht="12.75">
      <c r="A53" s="111"/>
      <c r="B53" s="112"/>
      <c r="C53" s="242"/>
      <c r="D53" s="113"/>
      <c r="E53" s="130"/>
      <c r="F53" s="113"/>
      <c r="G53" s="113"/>
      <c r="H53" s="155"/>
      <c r="I53" s="154"/>
      <c r="J53" s="211"/>
      <c r="K53" s="211"/>
      <c r="L53" s="247"/>
      <c r="M53" s="154"/>
      <c r="N53" s="211"/>
      <c r="O53" s="249"/>
      <c r="Q53" s="31">
        <f t="shared" si="6"/>
        <v>0</v>
      </c>
      <c r="R53" s="31">
        <f t="shared" si="7"/>
        <v>0</v>
      </c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12.75">
      <c r="A54" s="111"/>
      <c r="B54" s="112"/>
      <c r="C54" s="241"/>
      <c r="D54" s="113"/>
      <c r="E54" s="130"/>
      <c r="F54" s="113"/>
      <c r="G54" s="113"/>
      <c r="H54" s="155"/>
      <c r="I54" s="154"/>
      <c r="J54" s="211"/>
      <c r="K54" s="211"/>
      <c r="L54" s="247"/>
      <c r="M54" s="154"/>
      <c r="N54" s="211"/>
      <c r="O54" s="249"/>
      <c r="Q54" s="31">
        <f t="shared" si="6"/>
        <v>0</v>
      </c>
      <c r="R54" s="31">
        <f t="shared" si="7"/>
        <v>0</v>
      </c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12.75">
      <c r="A55" s="111"/>
      <c r="B55" s="112"/>
      <c r="C55" s="242"/>
      <c r="D55" s="113"/>
      <c r="E55" s="113"/>
      <c r="F55" s="113"/>
      <c r="G55" s="113"/>
      <c r="H55" s="155"/>
      <c r="I55" s="154"/>
      <c r="J55" s="211"/>
      <c r="K55" s="211"/>
      <c r="L55" s="247"/>
      <c r="M55" s="154"/>
      <c r="N55" s="211"/>
      <c r="O55" s="249"/>
      <c r="Q55" s="31">
        <f t="shared" si="6"/>
        <v>0</v>
      </c>
      <c r="R55" s="31">
        <f t="shared" si="7"/>
        <v>0</v>
      </c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32" ht="12.75">
      <c r="A56" s="111"/>
      <c r="B56" s="112"/>
      <c r="C56" s="242"/>
      <c r="D56" s="113"/>
      <c r="E56" s="113"/>
      <c r="F56" s="113"/>
      <c r="G56" s="113"/>
      <c r="H56" s="155"/>
      <c r="I56" s="154"/>
      <c r="J56" s="211"/>
      <c r="K56" s="211"/>
      <c r="L56" s="247"/>
      <c r="M56" s="154"/>
      <c r="N56" s="212"/>
      <c r="O56" s="250"/>
      <c r="Q56" s="31">
        <f>H56*K56</f>
        <v>0</v>
      </c>
      <c r="R56" s="31">
        <f aca="true" t="shared" si="8" ref="R56:R71">L56*O56</f>
        <v>0</v>
      </c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ht="12.75">
      <c r="A57" s="404"/>
      <c r="B57" s="390"/>
      <c r="C57" s="405"/>
      <c r="D57" s="406"/>
      <c r="E57" s="406"/>
      <c r="F57" s="406"/>
      <c r="G57" s="406"/>
      <c r="H57" s="393"/>
      <c r="I57" s="389"/>
      <c r="J57" s="400"/>
      <c r="K57" s="400"/>
      <c r="L57" s="388"/>
      <c r="M57" s="389"/>
      <c r="N57" s="411"/>
      <c r="O57" s="412"/>
      <c r="Q57" s="31">
        <f aca="true" t="shared" si="9" ref="Q57:Q72">H57*K57</f>
        <v>0</v>
      </c>
      <c r="R57" s="31">
        <f t="shared" si="8"/>
        <v>0</v>
      </c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</row>
    <row r="58" spans="1:32" ht="12.75">
      <c r="A58" s="111"/>
      <c r="B58" s="112"/>
      <c r="C58" s="242"/>
      <c r="D58" s="113"/>
      <c r="E58" s="130"/>
      <c r="F58" s="113"/>
      <c r="G58" s="113"/>
      <c r="H58" s="155"/>
      <c r="I58" s="154"/>
      <c r="J58" s="211"/>
      <c r="K58" s="211"/>
      <c r="L58" s="247"/>
      <c r="M58" s="154"/>
      <c r="N58" s="211"/>
      <c r="O58" s="249"/>
      <c r="Q58" s="31">
        <f t="shared" si="9"/>
        <v>0</v>
      </c>
      <c r="R58" s="31">
        <f t="shared" si="8"/>
        <v>0</v>
      </c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</row>
    <row r="59" spans="1:32" ht="12.75">
      <c r="A59" s="111"/>
      <c r="B59" s="130"/>
      <c r="C59" s="242"/>
      <c r="D59" s="113"/>
      <c r="E59" s="113"/>
      <c r="F59" s="113"/>
      <c r="G59" s="113"/>
      <c r="H59" s="362"/>
      <c r="I59" s="246"/>
      <c r="J59" s="363"/>
      <c r="K59" s="363"/>
      <c r="L59" s="364"/>
      <c r="M59" s="209"/>
      <c r="N59" s="365"/>
      <c r="O59" s="249"/>
      <c r="Q59" s="31">
        <f t="shared" si="9"/>
        <v>0</v>
      </c>
      <c r="R59" s="31">
        <f t="shared" si="8"/>
        <v>0</v>
      </c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2" ht="12.75">
      <c r="A60" s="111"/>
      <c r="B60" s="112"/>
      <c r="C60" s="242"/>
      <c r="D60" s="113"/>
      <c r="E60" s="130"/>
      <c r="F60" s="113"/>
      <c r="G60" s="113"/>
      <c r="H60" s="155"/>
      <c r="I60" s="154"/>
      <c r="J60" s="211"/>
      <c r="K60" s="211"/>
      <c r="L60" s="247"/>
      <c r="M60" s="154"/>
      <c r="N60" s="211"/>
      <c r="O60" s="249"/>
      <c r="Q60" s="31">
        <f t="shared" si="9"/>
        <v>0</v>
      </c>
      <c r="R60" s="31">
        <f t="shared" si="8"/>
        <v>0</v>
      </c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ht="12.75">
      <c r="A61" s="111"/>
      <c r="B61" s="112"/>
      <c r="C61" s="463"/>
      <c r="D61" s="113"/>
      <c r="E61" s="130"/>
      <c r="F61" s="113"/>
      <c r="G61" s="113"/>
      <c r="H61" s="155"/>
      <c r="I61" s="154"/>
      <c r="J61" s="211"/>
      <c r="K61" s="211"/>
      <c r="L61" s="247"/>
      <c r="M61" s="154"/>
      <c r="N61" s="211"/>
      <c r="O61" s="249"/>
      <c r="Q61" s="31">
        <f t="shared" si="9"/>
        <v>0</v>
      </c>
      <c r="R61" s="31">
        <f t="shared" si="8"/>
        <v>0</v>
      </c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12.75">
      <c r="A62" s="111"/>
      <c r="B62" s="112"/>
      <c r="C62" s="463"/>
      <c r="D62" s="113"/>
      <c r="E62" s="130"/>
      <c r="F62" s="113"/>
      <c r="G62" s="245"/>
      <c r="H62" s="155"/>
      <c r="I62" s="154"/>
      <c r="J62" s="211"/>
      <c r="K62" s="211"/>
      <c r="L62" s="247"/>
      <c r="M62" s="154"/>
      <c r="N62" s="211"/>
      <c r="O62" s="249"/>
      <c r="Q62" s="31">
        <f t="shared" si="9"/>
        <v>0</v>
      </c>
      <c r="R62" s="31">
        <f t="shared" si="8"/>
        <v>0</v>
      </c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12.75">
      <c r="A63" s="111"/>
      <c r="B63" s="112"/>
      <c r="C63" s="242"/>
      <c r="D63" s="113"/>
      <c r="E63" s="130"/>
      <c r="F63" s="113"/>
      <c r="G63" s="113"/>
      <c r="H63" s="155"/>
      <c r="I63" s="154"/>
      <c r="J63" s="211"/>
      <c r="K63" s="211"/>
      <c r="L63" s="247"/>
      <c r="M63" s="154"/>
      <c r="N63" s="211"/>
      <c r="O63" s="249"/>
      <c r="Q63" s="31">
        <f t="shared" si="9"/>
        <v>0</v>
      </c>
      <c r="R63" s="31">
        <f t="shared" si="8"/>
        <v>0</v>
      </c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12.75">
      <c r="A64" s="111"/>
      <c r="B64" s="112"/>
      <c r="C64" s="242"/>
      <c r="D64" s="113"/>
      <c r="E64" s="130"/>
      <c r="F64" s="113"/>
      <c r="G64" s="113"/>
      <c r="H64" s="155"/>
      <c r="I64" s="154"/>
      <c r="J64" s="211"/>
      <c r="K64" s="211"/>
      <c r="L64" s="247"/>
      <c r="M64" s="154"/>
      <c r="N64" s="211"/>
      <c r="O64" s="249"/>
      <c r="Q64" s="31">
        <f t="shared" si="9"/>
        <v>0</v>
      </c>
      <c r="R64" s="31">
        <f t="shared" si="8"/>
        <v>0</v>
      </c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12.75">
      <c r="A65" s="111"/>
      <c r="B65" s="112"/>
      <c r="C65" s="242"/>
      <c r="D65" s="113"/>
      <c r="E65" s="130"/>
      <c r="F65" s="113"/>
      <c r="G65" s="113"/>
      <c r="H65" s="155"/>
      <c r="I65" s="154"/>
      <c r="J65" s="211"/>
      <c r="K65" s="211"/>
      <c r="L65" s="247"/>
      <c r="M65" s="154"/>
      <c r="N65" s="211"/>
      <c r="O65" s="249"/>
      <c r="Q65" s="31">
        <f t="shared" si="9"/>
        <v>0</v>
      </c>
      <c r="R65" s="31">
        <f t="shared" si="8"/>
        <v>0</v>
      </c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12.75">
      <c r="A66" s="111"/>
      <c r="B66" s="112"/>
      <c r="C66" s="242"/>
      <c r="D66" s="113"/>
      <c r="E66" s="130"/>
      <c r="F66" s="113"/>
      <c r="G66" s="209"/>
      <c r="H66" s="155"/>
      <c r="I66" s="154"/>
      <c r="J66" s="211"/>
      <c r="K66" s="211"/>
      <c r="L66" s="247"/>
      <c r="M66" s="154"/>
      <c r="N66" s="211"/>
      <c r="O66" s="249"/>
      <c r="Q66" s="31">
        <f t="shared" si="9"/>
        <v>0</v>
      </c>
      <c r="R66" s="31">
        <f t="shared" si="8"/>
        <v>0</v>
      </c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12.75">
      <c r="A67" s="404"/>
      <c r="B67" s="390"/>
      <c r="C67" s="405"/>
      <c r="D67" s="406"/>
      <c r="E67" s="407"/>
      <c r="F67" s="406"/>
      <c r="G67" s="406"/>
      <c r="H67" s="393"/>
      <c r="I67" s="389"/>
      <c r="J67" s="400"/>
      <c r="K67" s="400"/>
      <c r="L67" s="388"/>
      <c r="M67" s="389"/>
      <c r="N67" s="525"/>
      <c r="O67" s="409"/>
      <c r="Q67" s="31">
        <f t="shared" si="9"/>
        <v>0</v>
      </c>
      <c r="R67" s="31">
        <f t="shared" si="8"/>
        <v>0</v>
      </c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  <row r="68" spans="1:32" ht="12.75">
      <c r="A68" s="111"/>
      <c r="B68" s="112"/>
      <c r="C68" s="242"/>
      <c r="D68" s="113"/>
      <c r="E68" s="130"/>
      <c r="F68" s="113"/>
      <c r="G68" s="113"/>
      <c r="H68" s="155"/>
      <c r="I68" s="154"/>
      <c r="J68" s="211"/>
      <c r="K68" s="211"/>
      <c r="L68" s="247"/>
      <c r="M68" s="154"/>
      <c r="N68" s="211"/>
      <c r="O68" s="249"/>
      <c r="Q68" s="31">
        <f t="shared" si="9"/>
        <v>0</v>
      </c>
      <c r="R68" s="31">
        <f t="shared" si="8"/>
        <v>0</v>
      </c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</row>
    <row r="69" spans="1:32" ht="12.75">
      <c r="A69" s="404"/>
      <c r="B69" s="390"/>
      <c r="C69" s="405"/>
      <c r="D69" s="406"/>
      <c r="E69" s="407"/>
      <c r="F69" s="406"/>
      <c r="G69" s="410"/>
      <c r="H69" s="393"/>
      <c r="I69" s="389"/>
      <c r="J69" s="400"/>
      <c r="K69" s="400"/>
      <c r="L69" s="388"/>
      <c r="M69" s="389"/>
      <c r="N69" s="400"/>
      <c r="O69" s="409"/>
      <c r="Q69" s="31">
        <f t="shared" si="9"/>
        <v>0</v>
      </c>
      <c r="R69" s="31">
        <f t="shared" si="8"/>
        <v>0</v>
      </c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</row>
    <row r="70" spans="1:32" ht="12.75">
      <c r="A70" s="111"/>
      <c r="B70" s="112"/>
      <c r="C70" s="242"/>
      <c r="D70" s="113"/>
      <c r="E70" s="130"/>
      <c r="F70" s="113"/>
      <c r="G70" s="113"/>
      <c r="H70" s="155"/>
      <c r="I70" s="154"/>
      <c r="J70" s="211"/>
      <c r="K70" s="211"/>
      <c r="L70" s="247"/>
      <c r="M70" s="154"/>
      <c r="N70" s="211"/>
      <c r="O70" s="249"/>
      <c r="Q70" s="31">
        <f t="shared" si="9"/>
        <v>0</v>
      </c>
      <c r="R70" s="31">
        <f t="shared" si="8"/>
        <v>0</v>
      </c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1:32" ht="12.75">
      <c r="A71" s="111"/>
      <c r="B71" s="112"/>
      <c r="C71" s="242"/>
      <c r="D71" s="113"/>
      <c r="E71" s="130"/>
      <c r="F71" s="113"/>
      <c r="G71" s="113"/>
      <c r="H71" s="155"/>
      <c r="I71" s="154"/>
      <c r="J71" s="211"/>
      <c r="K71" s="211"/>
      <c r="L71" s="247"/>
      <c r="M71" s="154"/>
      <c r="N71" s="211"/>
      <c r="O71" s="249"/>
      <c r="Q71" s="31">
        <f t="shared" si="9"/>
        <v>0</v>
      </c>
      <c r="R71" s="31">
        <f t="shared" si="8"/>
        <v>0</v>
      </c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1:32" ht="12.75">
      <c r="A72" s="111"/>
      <c r="B72" s="112"/>
      <c r="C72" s="241"/>
      <c r="D72" s="113"/>
      <c r="E72" s="130"/>
      <c r="F72" s="113"/>
      <c r="G72" s="245"/>
      <c r="H72" s="155"/>
      <c r="I72" s="154"/>
      <c r="J72" s="211"/>
      <c r="K72" s="211"/>
      <c r="L72" s="247"/>
      <c r="M72" s="154"/>
      <c r="N72" s="211"/>
      <c r="O72" s="249"/>
      <c r="Q72" s="31">
        <f t="shared" si="9"/>
        <v>0</v>
      </c>
      <c r="R72" s="31">
        <f aca="true" t="shared" si="10" ref="R72:R80">L72*O72</f>
        <v>0</v>
      </c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1:32" ht="12.75">
      <c r="A73" s="404"/>
      <c r="B73" s="390"/>
      <c r="C73" s="405"/>
      <c r="D73" s="406"/>
      <c r="E73" s="407"/>
      <c r="F73" s="406"/>
      <c r="G73" s="410"/>
      <c r="H73" s="393"/>
      <c r="I73" s="389"/>
      <c r="J73" s="400"/>
      <c r="K73" s="400"/>
      <c r="L73" s="388"/>
      <c r="M73" s="389"/>
      <c r="N73" s="400"/>
      <c r="O73" s="409"/>
      <c r="Q73" s="31">
        <f aca="true" t="shared" si="11" ref="Q73:Q80">H73*K73</f>
        <v>0</v>
      </c>
      <c r="R73" s="31">
        <f t="shared" si="10"/>
        <v>0</v>
      </c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1:32" ht="12.75">
      <c r="A74" s="111"/>
      <c r="B74" s="112"/>
      <c r="C74" s="242"/>
      <c r="D74" s="113"/>
      <c r="E74" s="130"/>
      <c r="F74" s="113"/>
      <c r="G74" s="259"/>
      <c r="H74" s="155"/>
      <c r="I74" s="154"/>
      <c r="J74" s="211"/>
      <c r="K74" s="211"/>
      <c r="L74" s="247"/>
      <c r="M74" s="154"/>
      <c r="N74" s="211"/>
      <c r="O74" s="249"/>
      <c r="Q74" s="31">
        <f t="shared" si="11"/>
        <v>0</v>
      </c>
      <c r="R74" s="31">
        <f t="shared" si="10"/>
        <v>0</v>
      </c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1:32" ht="12.75">
      <c r="A75" s="111"/>
      <c r="B75" s="112"/>
      <c r="C75" s="242"/>
      <c r="D75" s="113"/>
      <c r="E75" s="130"/>
      <c r="F75" s="113"/>
      <c r="G75" s="245"/>
      <c r="H75" s="155"/>
      <c r="I75" s="154"/>
      <c r="J75" s="211"/>
      <c r="K75" s="211"/>
      <c r="L75" s="247"/>
      <c r="M75" s="154"/>
      <c r="N75" s="211"/>
      <c r="O75" s="249"/>
      <c r="Q75" s="31">
        <f t="shared" si="11"/>
        <v>0</v>
      </c>
      <c r="R75" s="31">
        <f t="shared" si="10"/>
        <v>0</v>
      </c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1:32" ht="12.75">
      <c r="A76" s="111"/>
      <c r="B76" s="112"/>
      <c r="C76" s="242"/>
      <c r="D76" s="113"/>
      <c r="E76" s="130"/>
      <c r="F76" s="113"/>
      <c r="G76" s="245"/>
      <c r="H76" s="155"/>
      <c r="I76" s="154"/>
      <c r="J76" s="211"/>
      <c r="K76" s="211"/>
      <c r="L76" s="247"/>
      <c r="M76" s="154"/>
      <c r="N76" s="211"/>
      <c r="O76" s="249"/>
      <c r="Q76" s="31">
        <f t="shared" si="11"/>
        <v>0</v>
      </c>
      <c r="R76" s="31">
        <f t="shared" si="10"/>
        <v>0</v>
      </c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1:32" ht="12.75">
      <c r="A77" s="111"/>
      <c r="B77" s="112"/>
      <c r="C77" s="242"/>
      <c r="D77" s="113"/>
      <c r="E77" s="130"/>
      <c r="F77" s="113"/>
      <c r="G77" s="245"/>
      <c r="H77" s="155"/>
      <c r="I77" s="154"/>
      <c r="J77" s="211"/>
      <c r="K77" s="211"/>
      <c r="L77" s="247"/>
      <c r="M77" s="154"/>
      <c r="N77" s="211"/>
      <c r="O77" s="249"/>
      <c r="Q77" s="31">
        <f t="shared" si="11"/>
        <v>0</v>
      </c>
      <c r="R77" s="31">
        <f t="shared" si="10"/>
        <v>0</v>
      </c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1:32" ht="12.75">
      <c r="A78" s="404"/>
      <c r="B78" s="390"/>
      <c r="C78" s="405"/>
      <c r="D78" s="406"/>
      <c r="E78" s="407"/>
      <c r="F78" s="406"/>
      <c r="G78" s="410"/>
      <c r="H78" s="393"/>
      <c r="I78" s="389"/>
      <c r="J78" s="400"/>
      <c r="K78" s="400"/>
      <c r="L78" s="388"/>
      <c r="M78" s="389"/>
      <c r="N78" s="400"/>
      <c r="O78" s="409"/>
      <c r="Q78" s="31">
        <f t="shared" si="11"/>
        <v>0</v>
      </c>
      <c r="R78" s="31">
        <f t="shared" si="10"/>
        <v>0</v>
      </c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1:32" ht="12.75">
      <c r="A79" s="111"/>
      <c r="B79" s="112"/>
      <c r="C79" s="242"/>
      <c r="D79" s="113"/>
      <c r="E79" s="130"/>
      <c r="F79" s="113"/>
      <c r="G79" s="245"/>
      <c r="H79" s="155"/>
      <c r="I79" s="154"/>
      <c r="J79" s="211"/>
      <c r="K79" s="211"/>
      <c r="L79" s="247"/>
      <c r="M79" s="154"/>
      <c r="N79" s="211"/>
      <c r="O79" s="249"/>
      <c r="Q79" s="31">
        <f t="shared" si="11"/>
        <v>0</v>
      </c>
      <c r="R79" s="31">
        <f t="shared" si="10"/>
        <v>0</v>
      </c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1:32" ht="12.75">
      <c r="A80" s="404"/>
      <c r="B80" s="390"/>
      <c r="C80" s="405"/>
      <c r="D80" s="406"/>
      <c r="E80" s="407"/>
      <c r="F80" s="406"/>
      <c r="G80" s="410"/>
      <c r="H80" s="393"/>
      <c r="I80" s="389"/>
      <c r="J80" s="400"/>
      <c r="K80" s="400"/>
      <c r="L80" s="388"/>
      <c r="M80" s="389"/>
      <c r="N80" s="400"/>
      <c r="O80" s="409"/>
      <c r="Q80" s="31">
        <f t="shared" si="11"/>
        <v>0</v>
      </c>
      <c r="R80" s="31">
        <f t="shared" si="10"/>
        <v>0</v>
      </c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1:32" ht="12.75">
      <c r="A81" s="111"/>
      <c r="B81" s="112"/>
      <c r="C81" s="242"/>
      <c r="D81" s="113"/>
      <c r="E81" s="130"/>
      <c r="F81" s="113"/>
      <c r="G81" s="245"/>
      <c r="H81" s="155"/>
      <c r="I81" s="154"/>
      <c r="J81" s="211"/>
      <c r="K81" s="211"/>
      <c r="L81" s="247"/>
      <c r="M81" s="154"/>
      <c r="N81" s="211"/>
      <c r="O81" s="249"/>
      <c r="Q81" s="31"/>
      <c r="R81" s="31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1:32" ht="12.75">
      <c r="A82" s="111"/>
      <c r="B82" s="112"/>
      <c r="C82" s="242"/>
      <c r="D82" s="113"/>
      <c r="E82" s="130"/>
      <c r="F82" s="113"/>
      <c r="G82" s="245"/>
      <c r="H82" s="155"/>
      <c r="I82" s="154"/>
      <c r="J82" s="211"/>
      <c r="K82" s="211"/>
      <c r="L82" s="247"/>
      <c r="M82" s="154"/>
      <c r="N82" s="211"/>
      <c r="O82" s="249"/>
      <c r="Q82" s="31"/>
      <c r="R82" s="31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1:32" ht="12.75">
      <c r="A83" s="111"/>
      <c r="B83" s="112"/>
      <c r="C83" s="242"/>
      <c r="D83" s="113"/>
      <c r="E83" s="130"/>
      <c r="F83" s="113"/>
      <c r="G83" s="245"/>
      <c r="H83" s="155"/>
      <c r="I83" s="154"/>
      <c r="J83" s="211"/>
      <c r="K83" s="211"/>
      <c r="L83" s="247"/>
      <c r="M83" s="154"/>
      <c r="N83" s="211"/>
      <c r="O83" s="249"/>
      <c r="Q83" s="31"/>
      <c r="R83" s="31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1:32" ht="12.75">
      <c r="A84" s="111"/>
      <c r="B84" s="112"/>
      <c r="C84" s="242"/>
      <c r="D84" s="113"/>
      <c r="E84" s="130"/>
      <c r="F84" s="113"/>
      <c r="G84" s="245"/>
      <c r="H84" s="155"/>
      <c r="I84" s="154"/>
      <c r="J84" s="211"/>
      <c r="K84" s="211"/>
      <c r="L84" s="247"/>
      <c r="M84" s="154"/>
      <c r="N84" s="211"/>
      <c r="O84" s="249"/>
      <c r="Q84" s="31"/>
      <c r="R84" s="31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</row>
    <row r="85" spans="1:32" ht="12.75">
      <c r="A85" s="111"/>
      <c r="B85" s="112"/>
      <c r="C85" s="242"/>
      <c r="D85" s="113"/>
      <c r="E85" s="130"/>
      <c r="F85" s="113"/>
      <c r="G85" s="245"/>
      <c r="H85" s="155"/>
      <c r="I85" s="154"/>
      <c r="J85" s="211"/>
      <c r="K85" s="211"/>
      <c r="L85" s="247"/>
      <c r="M85" s="154"/>
      <c r="N85" s="211"/>
      <c r="O85" s="249"/>
      <c r="Q85" s="31"/>
      <c r="R85" s="31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1:32" ht="12.75">
      <c r="A86" s="111"/>
      <c r="B86" s="112"/>
      <c r="C86" s="242"/>
      <c r="D86" s="113"/>
      <c r="E86" s="130"/>
      <c r="F86" s="113"/>
      <c r="G86" s="245"/>
      <c r="H86" s="155"/>
      <c r="I86" s="154"/>
      <c r="J86" s="211"/>
      <c r="K86" s="211"/>
      <c r="L86" s="247"/>
      <c r="M86" s="154"/>
      <c r="N86" s="211"/>
      <c r="O86" s="249"/>
      <c r="Q86" s="31"/>
      <c r="R86" s="31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</row>
    <row r="87" spans="1:32" ht="12.75">
      <c r="A87" s="111"/>
      <c r="B87" s="112"/>
      <c r="C87" s="242"/>
      <c r="D87" s="113"/>
      <c r="E87" s="130"/>
      <c r="F87" s="113"/>
      <c r="G87" s="245"/>
      <c r="H87" s="155"/>
      <c r="I87" s="154"/>
      <c r="J87" s="211"/>
      <c r="K87" s="211"/>
      <c r="L87" s="247"/>
      <c r="M87" s="154"/>
      <c r="N87" s="211"/>
      <c r="O87" s="249"/>
      <c r="Q87" s="31"/>
      <c r="R87" s="31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1:32" ht="12.75">
      <c r="A88" s="111"/>
      <c r="B88" s="112"/>
      <c r="C88" s="242"/>
      <c r="D88" s="113"/>
      <c r="E88" s="130"/>
      <c r="F88" s="113"/>
      <c r="G88" s="245"/>
      <c r="H88" s="155"/>
      <c r="I88" s="154"/>
      <c r="J88" s="211"/>
      <c r="K88" s="211"/>
      <c r="L88" s="247"/>
      <c r="M88" s="154"/>
      <c r="N88" s="211"/>
      <c r="O88" s="249"/>
      <c r="Q88" s="31"/>
      <c r="R88" s="31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</row>
    <row r="89" spans="1:32" ht="12.75">
      <c r="A89" s="111"/>
      <c r="B89" s="112"/>
      <c r="C89" s="242"/>
      <c r="D89" s="113"/>
      <c r="E89" s="130"/>
      <c r="F89" s="113"/>
      <c r="G89" s="245"/>
      <c r="H89" s="155"/>
      <c r="I89" s="154"/>
      <c r="J89" s="211"/>
      <c r="K89" s="211"/>
      <c r="L89" s="247"/>
      <c r="M89" s="154"/>
      <c r="N89" s="211"/>
      <c r="O89" s="249"/>
      <c r="Q89" s="31"/>
      <c r="R89" s="31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1:32" ht="12.75">
      <c r="A90" s="111"/>
      <c r="B90" s="112"/>
      <c r="C90" s="242"/>
      <c r="D90" s="113"/>
      <c r="E90" s="130"/>
      <c r="F90" s="113"/>
      <c r="G90" s="245"/>
      <c r="H90" s="155"/>
      <c r="I90" s="154"/>
      <c r="J90" s="211"/>
      <c r="K90" s="211"/>
      <c r="L90" s="247"/>
      <c r="M90" s="154"/>
      <c r="N90" s="211"/>
      <c r="O90" s="249"/>
      <c r="Q90" s="31"/>
      <c r="R90" s="31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</row>
    <row r="91" spans="1:32" ht="12.75">
      <c r="A91" s="111"/>
      <c r="B91" s="112"/>
      <c r="C91" s="241"/>
      <c r="D91" s="113"/>
      <c r="E91" s="130"/>
      <c r="F91" s="113"/>
      <c r="G91" s="113"/>
      <c r="H91" s="155"/>
      <c r="I91" s="154"/>
      <c r="J91" s="211"/>
      <c r="K91" s="211"/>
      <c r="L91" s="247"/>
      <c r="M91" s="154"/>
      <c r="N91" s="211"/>
      <c r="O91" s="249"/>
      <c r="Q91" s="31"/>
      <c r="R91" s="31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</row>
    <row r="92" spans="1:32" ht="13.5" thickBot="1">
      <c r="A92" s="111"/>
      <c r="B92" s="112"/>
      <c r="C92" s="241"/>
      <c r="D92" s="113"/>
      <c r="E92" s="130"/>
      <c r="F92" s="113"/>
      <c r="G92" s="113"/>
      <c r="H92" s="155"/>
      <c r="I92" s="154"/>
      <c r="J92" s="115"/>
      <c r="K92" s="115"/>
      <c r="L92" s="247"/>
      <c r="M92" s="154"/>
      <c r="N92" s="115"/>
      <c r="O92" s="167"/>
      <c r="Q92" s="87"/>
      <c r="R92" s="87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</row>
    <row r="93" spans="1:32" ht="13.5" thickTop="1">
      <c r="A93" s="114"/>
      <c r="B93" s="112"/>
      <c r="C93" s="142"/>
      <c r="D93" s="112"/>
      <c r="E93" s="112"/>
      <c r="F93" s="112"/>
      <c r="G93" s="112"/>
      <c r="H93" s="114"/>
      <c r="I93" s="112"/>
      <c r="J93" s="112"/>
      <c r="K93" s="112"/>
      <c r="L93" s="168"/>
      <c r="M93" s="112"/>
      <c r="N93" s="112"/>
      <c r="O93" s="166"/>
      <c r="Q93" s="226"/>
      <c r="R93" s="226"/>
      <c r="S93" s="96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96"/>
    </row>
    <row r="94" spans="1:32" ht="3.75" customHeight="1">
      <c r="A94" s="22"/>
      <c r="B94" s="23"/>
      <c r="C94" s="23"/>
      <c r="D94" s="23"/>
      <c r="E94" s="23"/>
      <c r="F94" s="23"/>
      <c r="G94" s="23"/>
      <c r="H94" s="22"/>
      <c r="I94" s="39"/>
      <c r="J94" s="40"/>
      <c r="K94" s="40"/>
      <c r="L94" s="189"/>
      <c r="M94" s="39"/>
      <c r="N94" s="39"/>
      <c r="O94" s="251"/>
      <c r="Q94" s="31"/>
      <c r="R94" s="31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</row>
    <row r="95" spans="1:32" ht="12.75">
      <c r="A95" s="42"/>
      <c r="B95" s="8"/>
      <c r="C95" s="16" t="s">
        <v>63</v>
      </c>
      <c r="D95" s="16" t="s">
        <v>63</v>
      </c>
      <c r="E95" s="183"/>
      <c r="F95" s="8"/>
      <c r="G95" s="8"/>
      <c r="H95" s="16" t="s">
        <v>11</v>
      </c>
      <c r="I95" s="17" t="s">
        <v>11</v>
      </c>
      <c r="J95" s="8"/>
      <c r="L95" s="252" t="s">
        <v>11</v>
      </c>
      <c r="M95" s="17" t="s">
        <v>11</v>
      </c>
      <c r="N95" s="8"/>
      <c r="O95" s="178"/>
      <c r="Q95" s="479">
        <f>SUM(Q11:Q92)</f>
        <v>9055998.5</v>
      </c>
      <c r="R95" s="479">
        <f>SUM(R11:R92)</f>
        <v>3298448.54</v>
      </c>
      <c r="S95" s="96"/>
      <c r="T95" s="180"/>
      <c r="U95" s="96"/>
      <c r="V95" s="180"/>
      <c r="W95" s="96"/>
      <c r="X95" s="180"/>
      <c r="Y95" s="96"/>
      <c r="Z95" s="180"/>
      <c r="AA95" s="96"/>
      <c r="AB95" s="180"/>
      <c r="AC95" s="96"/>
      <c r="AD95" s="180"/>
      <c r="AE95" s="96"/>
      <c r="AF95" s="96"/>
    </row>
    <row r="96" spans="1:32" ht="12.75">
      <c r="A96" s="42"/>
      <c r="B96" s="8"/>
      <c r="C96" s="44" t="s">
        <v>64</v>
      </c>
      <c r="D96" s="44" t="s">
        <v>64</v>
      </c>
      <c r="E96" s="8"/>
      <c r="F96" s="8"/>
      <c r="G96" s="8"/>
      <c r="H96" s="44" t="s">
        <v>10</v>
      </c>
      <c r="I96" s="20" t="s">
        <v>19</v>
      </c>
      <c r="J96" s="8"/>
      <c r="L96" s="253" t="s">
        <v>10</v>
      </c>
      <c r="M96" s="20" t="s">
        <v>19</v>
      </c>
      <c r="N96" s="8"/>
      <c r="O96" s="17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</row>
    <row r="97" spans="1:32" ht="15.75">
      <c r="A97" s="45"/>
      <c r="B97" s="19"/>
      <c r="C97" s="272">
        <f>COUNTA(C11:C93)</f>
        <v>8</v>
      </c>
      <c r="D97" s="272">
        <f>COUNTA(D11:D93)</f>
        <v>19</v>
      </c>
      <c r="E97" s="112"/>
      <c r="F97" s="19"/>
      <c r="G97" s="19"/>
      <c r="H97" s="272">
        <f>SUM(H11:H93)</f>
        <v>172374</v>
      </c>
      <c r="I97" s="277">
        <f>SUM(I11:I93)</f>
        <v>17890318.99</v>
      </c>
      <c r="J97" s="275"/>
      <c r="K97" s="276"/>
      <c r="L97" s="373">
        <f>SUM(L11:L93)</f>
        <v>53198</v>
      </c>
      <c r="M97" s="277">
        <f>SUM(M11:M93)</f>
        <v>5656676.569999999</v>
      </c>
      <c r="N97" s="47"/>
      <c r="O97" s="220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</row>
    <row r="98" spans="1:32" ht="6" customHeight="1" thickBot="1">
      <c r="A98" s="50"/>
      <c r="B98" s="51"/>
      <c r="C98" s="51">
        <v>0</v>
      </c>
      <c r="D98" s="52"/>
      <c r="E98" s="52"/>
      <c r="F98" s="52"/>
      <c r="G98" s="52"/>
      <c r="H98" s="50"/>
      <c r="I98" s="51"/>
      <c r="J98" s="51"/>
      <c r="K98" s="51"/>
      <c r="L98" s="254"/>
      <c r="M98" s="255"/>
      <c r="N98" s="255"/>
      <c r="O98" s="25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</row>
    <row r="99" spans="1:15" ht="16.5" thickBot="1">
      <c r="A99" s="54" t="s">
        <v>24</v>
      </c>
      <c r="B99" s="55"/>
      <c r="C99" s="55"/>
      <c r="D99" s="56"/>
      <c r="E99" s="257"/>
      <c r="F99" s="56"/>
      <c r="G99" s="56"/>
      <c r="H99" s="101" t="s">
        <v>25</v>
      </c>
      <c r="I99" s="102"/>
      <c r="J99" s="103" t="s">
        <v>26</v>
      </c>
      <c r="K99" s="104"/>
      <c r="L99" s="105"/>
      <c r="M99" s="57" t="s">
        <v>27</v>
      </c>
      <c r="N99" s="55"/>
      <c r="O99" s="58"/>
    </row>
    <row r="100" spans="1:15" ht="16.5" thickTop="1">
      <c r="A100" s="59" t="s">
        <v>28</v>
      </c>
      <c r="B100" s="60"/>
      <c r="C100" s="60"/>
      <c r="D100" s="61"/>
      <c r="E100" s="176"/>
      <c r="F100" s="61"/>
      <c r="G100" s="61"/>
      <c r="H100" s="62"/>
      <c r="I100" s="63">
        <f>COUNTA(H11:H93)</f>
        <v>12</v>
      </c>
      <c r="J100" s="19"/>
      <c r="K100" s="64">
        <f>I97/H97</f>
        <v>103.78780436724796</v>
      </c>
      <c r="L100" s="64"/>
      <c r="M100" s="65"/>
      <c r="N100" s="64">
        <f>Q95/H97</f>
        <v>52.53691682040215</v>
      </c>
      <c r="O100" s="66"/>
    </row>
    <row r="101" spans="1:15" ht="15.75">
      <c r="A101" s="59" t="s">
        <v>29</v>
      </c>
      <c r="B101" s="60"/>
      <c r="C101" s="60"/>
      <c r="D101" s="61"/>
      <c r="E101" s="61"/>
      <c r="F101" s="61"/>
      <c r="G101" s="61"/>
      <c r="H101" s="62"/>
      <c r="I101" s="63">
        <f>COUNTA(L11:L93)</f>
        <v>15</v>
      </c>
      <c r="J101" s="19"/>
      <c r="K101" s="64">
        <f>M97/L97</f>
        <v>106.33250441745929</v>
      </c>
      <c r="L101" s="67"/>
      <c r="M101" s="65"/>
      <c r="N101" s="64">
        <f>R95/L97</f>
        <v>62.003243355013346</v>
      </c>
      <c r="O101" s="68"/>
    </row>
    <row r="102" spans="1:15" ht="16.5" thickBot="1">
      <c r="A102" s="69" t="s">
        <v>30</v>
      </c>
      <c r="B102" s="70"/>
      <c r="C102" s="70"/>
      <c r="D102" s="5"/>
      <c r="E102" s="201"/>
      <c r="F102" s="5"/>
      <c r="G102" s="5"/>
      <c r="H102" s="71"/>
      <c r="I102" s="72">
        <f>SUM(I100:I101)</f>
        <v>27</v>
      </c>
      <c r="J102" s="32"/>
      <c r="K102" s="73">
        <f>(I97+M97)/(H97+L97)</f>
        <v>104.38793626868582</v>
      </c>
      <c r="L102" s="74"/>
      <c r="M102" s="75"/>
      <c r="N102" s="73">
        <f>(Q95+R95)/(H97+L97)</f>
        <v>54.76941748089301</v>
      </c>
      <c r="O102" s="76"/>
    </row>
    <row r="103" ht="12.75">
      <c r="E103" s="96"/>
    </row>
    <row r="114" ht="30.75">
      <c r="AI114" s="2"/>
    </row>
    <row r="115" ht="15.75">
      <c r="AD115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">
      <selection activeCell="A13" sqref="A13"/>
    </sheetView>
  </sheetViews>
  <sheetFormatPr defaultColWidth="9.140625" defaultRowHeight="12.75"/>
  <cols>
    <col min="2" max="2" width="10.7109375" style="0" customWidth="1"/>
    <col min="6" max="6" width="20.7109375" style="0" customWidth="1"/>
    <col min="12" max="12" width="11.7109375" style="0" customWidth="1"/>
  </cols>
  <sheetData>
    <row r="2" spans="2:8" ht="30.75">
      <c r="B2" s="1" t="s">
        <v>66</v>
      </c>
      <c r="H2" s="2"/>
    </row>
    <row r="3" ht="15.75">
      <c r="B3" s="3"/>
    </row>
    <row r="4" spans="1:7" ht="19.5">
      <c r="A4" s="4" t="s">
        <v>45</v>
      </c>
      <c r="B4" s="3"/>
      <c r="G4" s="3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2</v>
      </c>
      <c r="I6" s="11"/>
      <c r="J6" s="12"/>
      <c r="K6" s="9"/>
      <c r="L6" s="10" t="s">
        <v>3</v>
      </c>
      <c r="M6" s="11"/>
      <c r="N6" s="13"/>
    </row>
    <row r="7" spans="1:14" ht="15.75">
      <c r="A7" s="14" t="s">
        <v>4</v>
      </c>
      <c r="B7" s="15" t="s">
        <v>5</v>
      </c>
      <c r="C7" s="126" t="s">
        <v>6</v>
      </c>
      <c r="D7" s="126" t="s">
        <v>7</v>
      </c>
      <c r="E7" s="15" t="s">
        <v>8</v>
      </c>
      <c r="F7" s="15" t="s">
        <v>9</v>
      </c>
      <c r="G7" s="88" t="s">
        <v>10</v>
      </c>
      <c r="H7" s="89" t="s">
        <v>11</v>
      </c>
      <c r="I7" s="89" t="s">
        <v>11</v>
      </c>
      <c r="J7" s="89" t="s">
        <v>12</v>
      </c>
      <c r="K7" s="88" t="s">
        <v>10</v>
      </c>
      <c r="L7" s="89" t="s">
        <v>11</v>
      </c>
      <c r="M7" s="89" t="s">
        <v>11</v>
      </c>
      <c r="N7" s="94" t="s">
        <v>12</v>
      </c>
    </row>
    <row r="8" spans="1:14" ht="15.75">
      <c r="A8" s="14" t="s">
        <v>13</v>
      </c>
      <c r="B8" s="15" t="s">
        <v>14</v>
      </c>
      <c r="C8" s="126" t="s">
        <v>15</v>
      </c>
      <c r="D8" s="126" t="s">
        <v>15</v>
      </c>
      <c r="E8" s="15" t="s">
        <v>16</v>
      </c>
      <c r="F8" s="15" t="s">
        <v>17</v>
      </c>
      <c r="G8" s="88" t="s">
        <v>18</v>
      </c>
      <c r="H8" s="89" t="s">
        <v>19</v>
      </c>
      <c r="I8" s="89" t="s">
        <v>18</v>
      </c>
      <c r="J8" s="89" t="s">
        <v>18</v>
      </c>
      <c r="K8" s="88" t="s">
        <v>18</v>
      </c>
      <c r="L8" s="89" t="s">
        <v>19</v>
      </c>
      <c r="M8" s="89" t="s">
        <v>34</v>
      </c>
      <c r="N8" s="94" t="s">
        <v>18</v>
      </c>
    </row>
    <row r="9" spans="1:17" ht="15.75">
      <c r="A9" s="18"/>
      <c r="B9" s="19"/>
      <c r="C9" s="19"/>
      <c r="D9" s="19"/>
      <c r="E9" s="19"/>
      <c r="F9" s="19"/>
      <c r="G9" s="92"/>
      <c r="H9" s="90" t="s">
        <v>20</v>
      </c>
      <c r="I9" s="90" t="s">
        <v>19</v>
      </c>
      <c r="J9" s="90" t="s">
        <v>19</v>
      </c>
      <c r="K9" s="92"/>
      <c r="L9" s="90" t="s">
        <v>20</v>
      </c>
      <c r="M9" s="90" t="s">
        <v>19</v>
      </c>
      <c r="N9" s="95" t="s">
        <v>19</v>
      </c>
      <c r="P9" s="21" t="s">
        <v>21</v>
      </c>
      <c r="Q9" s="21" t="s">
        <v>22</v>
      </c>
    </row>
    <row r="10" spans="1:17" ht="3.75" customHeight="1">
      <c r="A10" s="22"/>
      <c r="B10" s="23"/>
      <c r="C10" s="23"/>
      <c r="D10" s="23"/>
      <c r="E10" s="152"/>
      <c r="F10" s="23"/>
      <c r="G10" s="22"/>
      <c r="H10" s="23"/>
      <c r="I10" s="23"/>
      <c r="J10" s="23"/>
      <c r="K10" s="22"/>
      <c r="L10" s="23"/>
      <c r="M10" s="23"/>
      <c r="N10" s="24"/>
      <c r="O10" s="96"/>
      <c r="P10" s="96"/>
      <c r="Q10" s="96"/>
    </row>
    <row r="11" spans="1:17" ht="12.75">
      <c r="A11" s="776">
        <v>39882</v>
      </c>
      <c r="B11" s="777" t="s">
        <v>133</v>
      </c>
      <c r="C11" s="778" t="s">
        <v>134</v>
      </c>
      <c r="D11" s="779"/>
      <c r="E11" s="779">
        <v>1</v>
      </c>
      <c r="F11" s="780" t="s">
        <v>350</v>
      </c>
      <c r="G11" s="781"/>
      <c r="H11" s="782"/>
      <c r="I11" s="783"/>
      <c r="J11" s="783"/>
      <c r="K11" s="784">
        <v>3366</v>
      </c>
      <c r="L11" s="785">
        <v>1128355.02</v>
      </c>
      <c r="M11" s="786">
        <v>335.22</v>
      </c>
      <c r="N11" s="787"/>
      <c r="O11" s="96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3.5" thickBot="1">
      <c r="A12" s="656">
        <v>39987</v>
      </c>
      <c r="B12" s="670" t="s">
        <v>348</v>
      </c>
      <c r="C12" s="663" t="s">
        <v>134</v>
      </c>
      <c r="D12" s="641"/>
      <c r="E12" s="641">
        <v>1</v>
      </c>
      <c r="F12" s="663" t="s">
        <v>349</v>
      </c>
      <c r="G12" s="788"/>
      <c r="H12" s="789"/>
      <c r="I12" s="645"/>
      <c r="J12" s="645"/>
      <c r="K12" s="664">
        <v>1384</v>
      </c>
      <c r="L12" s="644">
        <v>509404.78</v>
      </c>
      <c r="M12" s="742">
        <v>368.03</v>
      </c>
      <c r="N12" s="790"/>
      <c r="P12" s="31">
        <f t="shared" si="0"/>
        <v>0</v>
      </c>
      <c r="Q12" s="31">
        <f t="shared" si="1"/>
        <v>0</v>
      </c>
    </row>
    <row r="13" spans="1:17" ht="12.75">
      <c r="A13" s="149"/>
      <c r="B13" s="287"/>
      <c r="C13" s="118"/>
      <c r="D13" s="118"/>
      <c r="E13" s="118"/>
      <c r="F13" s="117"/>
      <c r="G13" s="122"/>
      <c r="H13" s="123"/>
      <c r="I13" s="115"/>
      <c r="J13" s="115"/>
      <c r="K13" s="155"/>
      <c r="L13" s="154"/>
      <c r="M13" s="212"/>
      <c r="N13" s="213"/>
      <c r="P13" s="31">
        <f t="shared" si="0"/>
        <v>0</v>
      </c>
      <c r="Q13" s="31">
        <f t="shared" si="1"/>
        <v>0</v>
      </c>
    </row>
    <row r="14" spans="1:17" ht="12.75">
      <c r="A14" s="119"/>
      <c r="B14" s="120"/>
      <c r="C14" s="121"/>
      <c r="D14" s="121"/>
      <c r="E14" s="121"/>
      <c r="F14" s="121"/>
      <c r="G14" s="114"/>
      <c r="H14" s="112"/>
      <c r="I14" s="115"/>
      <c r="J14" s="115"/>
      <c r="K14" s="155"/>
      <c r="L14" s="153"/>
      <c r="M14" s="211"/>
      <c r="N14" s="372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34"/>
      <c r="I15" s="29"/>
      <c r="J15" s="29"/>
      <c r="K15" s="216"/>
      <c r="L15" s="182"/>
      <c r="M15" s="235"/>
      <c r="N15" s="236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27"/>
      <c r="H16" s="28"/>
      <c r="I16" s="29"/>
      <c r="J16" s="29"/>
      <c r="K16" s="216"/>
      <c r="L16" s="182"/>
      <c r="M16" s="235"/>
      <c r="N16" s="236"/>
      <c r="P16" s="31">
        <f t="shared" si="0"/>
        <v>0</v>
      </c>
      <c r="Q16" s="31">
        <f t="shared" si="1"/>
        <v>0</v>
      </c>
    </row>
    <row r="17" spans="1:17" ht="12.75">
      <c r="A17" s="25"/>
      <c r="B17" s="26"/>
      <c r="C17" s="20"/>
      <c r="D17" s="20"/>
      <c r="E17" s="20"/>
      <c r="F17" s="20"/>
      <c r="G17" s="18"/>
      <c r="H17" s="19"/>
      <c r="I17" s="19"/>
      <c r="J17" s="19"/>
      <c r="K17" s="370"/>
      <c r="L17" s="371"/>
      <c r="M17" s="238"/>
      <c r="N17" s="237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9"/>
      <c r="I18" s="19"/>
      <c r="J18" s="19"/>
      <c r="K18" s="370"/>
      <c r="L18" s="371"/>
      <c r="M18" s="238"/>
      <c r="N18" s="237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28"/>
      <c r="I19" s="29"/>
      <c r="J19" s="29"/>
      <c r="K19" s="216"/>
      <c r="L19" s="182"/>
      <c r="M19" s="235"/>
      <c r="N19" s="236"/>
      <c r="P19" s="31">
        <f t="shared" si="0"/>
        <v>0</v>
      </c>
      <c r="Q19" s="31">
        <f t="shared" si="1"/>
        <v>0</v>
      </c>
    </row>
    <row r="20" spans="1:17" ht="12.75">
      <c r="A20" s="119"/>
      <c r="B20" s="120"/>
      <c r="C20" s="121"/>
      <c r="D20" s="121"/>
      <c r="E20" s="121"/>
      <c r="F20" s="121"/>
      <c r="G20" s="122"/>
      <c r="H20" s="123"/>
      <c r="I20" s="115"/>
      <c r="J20" s="115"/>
      <c r="K20" s="155"/>
      <c r="L20" s="154"/>
      <c r="M20" s="212"/>
      <c r="N20" s="213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9"/>
      <c r="I21" s="19"/>
      <c r="J21" s="19"/>
      <c r="K21" s="370"/>
      <c r="L21" s="371"/>
      <c r="M21" s="238"/>
      <c r="N21" s="237"/>
      <c r="P21" s="31">
        <f t="shared" si="0"/>
        <v>0</v>
      </c>
      <c r="Q21" s="31">
        <f t="shared" si="1"/>
        <v>0</v>
      </c>
    </row>
    <row r="22" spans="1:17" ht="12.75">
      <c r="A22" s="25"/>
      <c r="B22" s="35"/>
      <c r="C22" s="20"/>
      <c r="D22" s="20"/>
      <c r="E22" s="20"/>
      <c r="F22" s="20"/>
      <c r="G22" s="27"/>
      <c r="H22" s="28"/>
      <c r="I22" s="29"/>
      <c r="J22" s="29"/>
      <c r="K22" s="216"/>
      <c r="L22" s="182"/>
      <c r="M22" s="235"/>
      <c r="N22" s="236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9"/>
      <c r="I23" s="19"/>
      <c r="J23" s="19"/>
      <c r="K23" s="370"/>
      <c r="L23" s="371"/>
      <c r="M23" s="238"/>
      <c r="N23" s="237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28"/>
      <c r="I24" s="29"/>
      <c r="J24" s="29"/>
      <c r="K24" s="216"/>
      <c r="L24" s="182"/>
      <c r="M24" s="235"/>
      <c r="N24" s="237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216"/>
      <c r="L25" s="182"/>
      <c r="M25" s="238"/>
      <c r="N25" s="237"/>
      <c r="P25" s="31">
        <f t="shared" si="0"/>
        <v>0</v>
      </c>
      <c r="Q25" s="31">
        <f t="shared" si="1"/>
        <v>0</v>
      </c>
    </row>
    <row r="26" spans="1:17" ht="12.75">
      <c r="A26" s="25"/>
      <c r="B26" s="26"/>
      <c r="C26" s="20"/>
      <c r="D26" s="20"/>
      <c r="E26" s="20"/>
      <c r="F26" s="20"/>
      <c r="G26" s="18"/>
      <c r="H26" s="19"/>
      <c r="I26" s="19"/>
      <c r="J26" s="19"/>
      <c r="K26" s="370"/>
      <c r="L26" s="371"/>
      <c r="M26" s="238"/>
      <c r="N26" s="237"/>
      <c r="P26" s="31">
        <f t="shared" si="0"/>
        <v>0</v>
      </c>
      <c r="Q26" s="31">
        <f t="shared" si="1"/>
        <v>0</v>
      </c>
    </row>
    <row r="27" spans="1:17" ht="15.75">
      <c r="A27" s="25"/>
      <c r="B27" s="36"/>
      <c r="C27" s="20"/>
      <c r="D27" s="20"/>
      <c r="E27" s="20"/>
      <c r="F27" s="20"/>
      <c r="G27" s="18"/>
      <c r="H27" s="19"/>
      <c r="I27" s="19"/>
      <c r="J27" s="19"/>
      <c r="K27" s="370"/>
      <c r="L27" s="371"/>
      <c r="M27" s="238"/>
      <c r="N27" s="237"/>
      <c r="P27" s="31">
        <f>G27*J27</f>
        <v>0</v>
      </c>
      <c r="Q27" s="31">
        <f>K27*N27</f>
        <v>0</v>
      </c>
    </row>
    <row r="28" spans="1:17" ht="15.75">
      <c r="A28" s="25"/>
      <c r="B28" s="36"/>
      <c r="C28" s="20"/>
      <c r="D28" s="20"/>
      <c r="E28" s="20"/>
      <c r="F28" s="20"/>
      <c r="G28" s="27"/>
      <c r="H28" s="28"/>
      <c r="I28" s="29"/>
      <c r="J28" s="29"/>
      <c r="K28" s="216"/>
      <c r="L28" s="182"/>
      <c r="M28" s="238"/>
      <c r="N28" s="237"/>
      <c r="P28" s="31">
        <f>G28*J28</f>
        <v>0</v>
      </c>
      <c r="Q28" s="31">
        <f>K28*N28</f>
        <v>0</v>
      </c>
    </row>
    <row r="29" spans="1:17" ht="15.75">
      <c r="A29" s="25"/>
      <c r="B29" s="36"/>
      <c r="C29" s="20"/>
      <c r="D29" s="20"/>
      <c r="E29" s="20"/>
      <c r="F29" s="20"/>
      <c r="G29" s="27"/>
      <c r="H29" s="28"/>
      <c r="I29" s="29"/>
      <c r="J29" s="29"/>
      <c r="K29" s="216"/>
      <c r="L29" s="182"/>
      <c r="M29" s="371"/>
      <c r="N29" s="237"/>
      <c r="P29" s="116">
        <f>G29*J29</f>
        <v>0</v>
      </c>
      <c r="Q29" s="116">
        <f>K29*N29</f>
        <v>0</v>
      </c>
    </row>
    <row r="30" spans="1:17" ht="12.75">
      <c r="A30" s="18"/>
      <c r="B30" s="19"/>
      <c r="C30" s="19"/>
      <c r="D30" s="19"/>
      <c r="E30" s="19"/>
      <c r="F30" s="19"/>
      <c r="G30" s="18"/>
      <c r="H30" s="19"/>
      <c r="I30" s="19"/>
      <c r="J30" s="19"/>
      <c r="K30" s="18"/>
      <c r="L30" s="19"/>
      <c r="M30" s="19"/>
      <c r="N30" s="30"/>
      <c r="P30" s="38"/>
      <c r="Q30" s="38"/>
    </row>
    <row r="31" spans="1:17" ht="3.75" customHeight="1" thickBot="1">
      <c r="A31" s="22"/>
      <c r="B31" s="23"/>
      <c r="C31" s="23"/>
      <c r="D31" s="23"/>
      <c r="E31" s="23"/>
      <c r="F31" s="23"/>
      <c r="G31" s="22"/>
      <c r="H31" s="39"/>
      <c r="I31" s="40"/>
      <c r="J31" s="40"/>
      <c r="K31" s="22"/>
      <c r="L31" s="39"/>
      <c r="M31" s="39"/>
      <c r="N31" s="41"/>
      <c r="P31" s="100"/>
      <c r="Q31" s="100"/>
    </row>
    <row r="32" spans="1:17" ht="13.5" thickTop="1">
      <c r="A32" s="42"/>
      <c r="B32" s="8"/>
      <c r="C32" s="8"/>
      <c r="D32" s="8"/>
      <c r="E32" s="8"/>
      <c r="F32" s="8"/>
      <c r="G32" s="16" t="s">
        <v>11</v>
      </c>
      <c r="H32" s="17" t="s">
        <v>11</v>
      </c>
      <c r="I32" s="8"/>
      <c r="K32" s="16" t="s">
        <v>11</v>
      </c>
      <c r="L32" s="17" t="s">
        <v>11</v>
      </c>
      <c r="M32" s="8"/>
      <c r="N32" s="43"/>
      <c r="P32" s="31">
        <f>SUM(P11:P29)</f>
        <v>0</v>
      </c>
      <c r="Q32" s="31">
        <f>SUM(Q11:Q29)</f>
        <v>0</v>
      </c>
    </row>
    <row r="33" spans="1:14" ht="12.75">
      <c r="A33" s="42"/>
      <c r="B33" s="8"/>
      <c r="C33" s="8"/>
      <c r="D33" s="8"/>
      <c r="E33" s="8"/>
      <c r="F33" s="8"/>
      <c r="G33" s="44" t="s">
        <v>10</v>
      </c>
      <c r="H33" s="20" t="s">
        <v>19</v>
      </c>
      <c r="I33" s="8"/>
      <c r="K33" s="44" t="s">
        <v>10</v>
      </c>
      <c r="L33" s="20" t="s">
        <v>19</v>
      </c>
      <c r="M33" s="8"/>
      <c r="N33" s="43"/>
    </row>
    <row r="34" spans="1:14" ht="15.75">
      <c r="A34" s="45"/>
      <c r="B34" s="19"/>
      <c r="C34" s="19"/>
      <c r="D34" s="19"/>
      <c r="E34" s="19"/>
      <c r="F34" s="19"/>
      <c r="G34" s="273">
        <f>SUM(G11:G30)</f>
        <v>0</v>
      </c>
      <c r="H34" s="274">
        <f>SUM(H11:H30)</f>
        <v>0</v>
      </c>
      <c r="I34" s="280"/>
      <c r="J34" s="281"/>
      <c r="K34" s="273">
        <f>SUM(K11:K30)</f>
        <v>4750</v>
      </c>
      <c r="L34" s="274">
        <f>SUM(L11:L30)</f>
        <v>1637759.8</v>
      </c>
      <c r="M34" s="47"/>
      <c r="N34" s="49"/>
    </row>
    <row r="35" spans="1:14" ht="6" customHeight="1" thickBot="1">
      <c r="A35" s="50"/>
      <c r="B35" s="51"/>
      <c r="C35" s="52"/>
      <c r="D35" s="52"/>
      <c r="E35" s="52"/>
      <c r="F35" s="52"/>
      <c r="G35" s="50"/>
      <c r="H35" s="51"/>
      <c r="I35" s="51"/>
      <c r="J35" s="51"/>
      <c r="K35" s="50"/>
      <c r="L35" s="51"/>
      <c r="M35" s="51"/>
      <c r="N35" s="53"/>
    </row>
    <row r="36" spans="1:14" ht="16.5" thickBot="1">
      <c r="A36" s="54" t="s">
        <v>24</v>
      </c>
      <c r="B36" s="55"/>
      <c r="C36" s="56"/>
      <c r="D36" s="56"/>
      <c r="E36" s="56"/>
      <c r="F36" s="56"/>
      <c r="G36" s="101" t="s">
        <v>25</v>
      </c>
      <c r="H36" s="102"/>
      <c r="I36" s="103" t="s">
        <v>26</v>
      </c>
      <c r="J36" s="104"/>
      <c r="K36" s="105"/>
      <c r="L36" s="57" t="s">
        <v>27</v>
      </c>
      <c r="M36" s="55"/>
      <c r="N36" s="58"/>
    </row>
    <row r="37" spans="1:14" ht="16.5" thickTop="1">
      <c r="A37" s="59" t="s">
        <v>28</v>
      </c>
      <c r="B37" s="60"/>
      <c r="C37" s="61"/>
      <c r="D37" s="61"/>
      <c r="E37" s="61"/>
      <c r="F37" s="61"/>
      <c r="G37" s="62"/>
      <c r="H37" s="63">
        <f>COUNTA(G11:G30)</f>
        <v>0</v>
      </c>
      <c r="I37" s="19"/>
      <c r="J37" s="64" t="e">
        <f>H34/G34</f>
        <v>#DIV/0!</v>
      </c>
      <c r="K37" s="64"/>
      <c r="L37" s="65"/>
      <c r="M37" s="64" t="e">
        <f>P32/G34</f>
        <v>#DIV/0!</v>
      </c>
      <c r="N37" s="66"/>
    </row>
    <row r="38" spans="1:14" ht="15.75">
      <c r="A38" s="59" t="s">
        <v>29</v>
      </c>
      <c r="B38" s="60"/>
      <c r="C38" s="61"/>
      <c r="D38" s="61"/>
      <c r="E38" s="61"/>
      <c r="F38" s="61"/>
      <c r="G38" s="62"/>
      <c r="H38" s="63">
        <f>COUNTA(K11:K30)</f>
        <v>2</v>
      </c>
      <c r="I38" s="19"/>
      <c r="J38" s="232">
        <f>L34/K34</f>
        <v>344.79153684210524</v>
      </c>
      <c r="K38" s="67"/>
      <c r="L38" s="65"/>
      <c r="M38" s="64">
        <f>Q32/K34</f>
        <v>0</v>
      </c>
      <c r="N38" s="68"/>
    </row>
    <row r="39" spans="1:14" ht="16.5" thickBot="1">
      <c r="A39" s="69" t="s">
        <v>30</v>
      </c>
      <c r="B39" s="70"/>
      <c r="C39" s="5"/>
      <c r="D39" s="5"/>
      <c r="E39" s="5"/>
      <c r="F39" s="5"/>
      <c r="G39" s="71"/>
      <c r="H39" s="72">
        <f>SUM(H37:H38)</f>
        <v>2</v>
      </c>
      <c r="I39" s="32"/>
      <c r="J39" s="233">
        <f>(H34+L34)/(G34+K34)</f>
        <v>344.79153684210524</v>
      </c>
      <c r="K39" s="74"/>
      <c r="L39" s="75"/>
      <c r="M39" s="73">
        <f>(P32+Q32)/(G34+K34)</f>
        <v>0</v>
      </c>
      <c r="N39" s="76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pane ySplit="9" topLeftCell="A53" activePane="bottomLeft" state="frozen"/>
      <selection pane="topLeft" activeCell="A1" sqref="A1"/>
      <selection pane="bottomLeft" activeCell="A84" sqref="A84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9.28125" style="0" customWidth="1"/>
    <col min="4" max="4" width="12.7109375" style="0" customWidth="1"/>
    <col min="5" max="6" width="9.28125" style="0" customWidth="1"/>
    <col min="7" max="7" width="12.7109375" style="0" customWidth="1"/>
    <col min="8" max="9" width="9.28125" style="0" customWidth="1"/>
    <col min="10" max="10" width="12.7109375" style="0" customWidth="1"/>
    <col min="11" max="11" width="9.28125" style="0" customWidth="1"/>
    <col min="13" max="13" width="10.00390625" style="0" customWidth="1"/>
    <col min="16" max="16" width="11.140625" style="0" customWidth="1"/>
  </cols>
  <sheetData>
    <row r="1" spans="2:8" ht="30.75">
      <c r="B1" s="1" t="s">
        <v>66</v>
      </c>
      <c r="H1" s="2"/>
    </row>
    <row r="2" ht="15.75">
      <c r="B2" s="3"/>
    </row>
    <row r="3" spans="1:7" ht="19.5">
      <c r="A3" s="4" t="s">
        <v>46</v>
      </c>
      <c r="B3" s="3"/>
      <c r="G3" s="3"/>
    </row>
    <row r="4" spans="1:7" ht="16.5" thickBot="1">
      <c r="A4" s="3"/>
      <c r="B4" s="3"/>
      <c r="C4" s="5"/>
      <c r="D4" s="5"/>
      <c r="E4" s="5"/>
      <c r="F4" s="5"/>
      <c r="G4" s="3"/>
    </row>
    <row r="5" spans="1:17" ht="15.75">
      <c r="A5" s="185"/>
      <c r="B5" s="186"/>
      <c r="C5" s="318" t="s">
        <v>47</v>
      </c>
      <c r="D5" s="319"/>
      <c r="E5" s="320"/>
      <c r="F5" s="321" t="s">
        <v>48</v>
      </c>
      <c r="G5" s="322"/>
      <c r="H5" s="323"/>
      <c r="I5" s="324" t="s">
        <v>49</v>
      </c>
      <c r="J5" s="322"/>
      <c r="K5" s="325"/>
      <c r="L5" s="347" t="s">
        <v>50</v>
      </c>
      <c r="M5" s="322"/>
      <c r="N5" s="325"/>
      <c r="O5" s="347" t="s">
        <v>90</v>
      </c>
      <c r="P5" s="322"/>
      <c r="Q5" s="325"/>
    </row>
    <row r="6" spans="1:19" ht="15.75">
      <c r="A6" s="188" t="s">
        <v>4</v>
      </c>
      <c r="B6" s="15" t="s">
        <v>5</v>
      </c>
      <c r="C6" s="160" t="s">
        <v>10</v>
      </c>
      <c r="D6" s="89" t="s">
        <v>11</v>
      </c>
      <c r="E6" s="161" t="s">
        <v>11</v>
      </c>
      <c r="F6" s="306" t="s">
        <v>10</v>
      </c>
      <c r="G6" s="297" t="s">
        <v>11</v>
      </c>
      <c r="H6" s="161" t="s">
        <v>11</v>
      </c>
      <c r="I6" s="88" t="s">
        <v>10</v>
      </c>
      <c r="J6" s="289" t="s">
        <v>11</v>
      </c>
      <c r="K6" s="161" t="s">
        <v>11</v>
      </c>
      <c r="L6" s="160" t="s">
        <v>10</v>
      </c>
      <c r="M6" s="289" t="s">
        <v>11</v>
      </c>
      <c r="N6" s="161" t="s">
        <v>11</v>
      </c>
      <c r="O6" s="160" t="s">
        <v>10</v>
      </c>
      <c r="P6" s="289" t="s">
        <v>11</v>
      </c>
      <c r="Q6" s="161" t="s">
        <v>11</v>
      </c>
      <c r="R6" s="96"/>
      <c r="S6" s="96"/>
    </row>
    <row r="7" spans="1:19" ht="15.75">
      <c r="A7" s="188" t="s">
        <v>13</v>
      </c>
      <c r="B7" s="15" t="s">
        <v>14</v>
      </c>
      <c r="C7" s="160" t="s">
        <v>18</v>
      </c>
      <c r="D7" s="89" t="s">
        <v>19</v>
      </c>
      <c r="E7" s="161" t="s">
        <v>18</v>
      </c>
      <c r="F7" s="306" t="s">
        <v>18</v>
      </c>
      <c r="G7" s="297" t="s">
        <v>19</v>
      </c>
      <c r="H7" s="161" t="s">
        <v>18</v>
      </c>
      <c r="I7" s="88" t="s">
        <v>18</v>
      </c>
      <c r="J7" s="289" t="s">
        <v>19</v>
      </c>
      <c r="K7" s="161" t="s">
        <v>18</v>
      </c>
      <c r="L7" s="160" t="s">
        <v>18</v>
      </c>
      <c r="M7" s="289" t="s">
        <v>19</v>
      </c>
      <c r="N7" s="161" t="s">
        <v>18</v>
      </c>
      <c r="O7" s="160" t="s">
        <v>18</v>
      </c>
      <c r="P7" s="289" t="s">
        <v>19</v>
      </c>
      <c r="Q7" s="161" t="s">
        <v>18</v>
      </c>
      <c r="R7" s="96"/>
      <c r="S7" s="96"/>
    </row>
    <row r="8" spans="1:19" ht="12.75">
      <c r="A8" s="169"/>
      <c r="B8" s="19"/>
      <c r="C8" s="162"/>
      <c r="D8" s="90" t="s">
        <v>20</v>
      </c>
      <c r="E8" s="163" t="s">
        <v>19</v>
      </c>
      <c r="F8" s="307"/>
      <c r="G8" s="298" t="s">
        <v>20</v>
      </c>
      <c r="H8" s="163" t="s">
        <v>19</v>
      </c>
      <c r="I8" s="92"/>
      <c r="J8" s="290" t="s">
        <v>20</v>
      </c>
      <c r="K8" s="163" t="s">
        <v>19</v>
      </c>
      <c r="L8" s="162"/>
      <c r="M8" s="290" t="s">
        <v>20</v>
      </c>
      <c r="N8" s="163" t="s">
        <v>19</v>
      </c>
      <c r="O8" s="162"/>
      <c r="P8" s="290" t="s">
        <v>20</v>
      </c>
      <c r="Q8" s="163" t="s">
        <v>19</v>
      </c>
      <c r="R8" s="96"/>
      <c r="S8" s="96"/>
    </row>
    <row r="9" spans="1:19" ht="3.75" customHeight="1">
      <c r="A9" s="189"/>
      <c r="B9" s="23"/>
      <c r="C9" s="189"/>
      <c r="D9" s="23"/>
      <c r="E9" s="190"/>
      <c r="F9" s="308"/>
      <c r="G9" s="299"/>
      <c r="H9" s="190"/>
      <c r="I9" s="23"/>
      <c r="J9" s="291"/>
      <c r="K9" s="190"/>
      <c r="L9" s="189"/>
      <c r="M9" s="291"/>
      <c r="N9" s="190"/>
      <c r="O9" s="189"/>
      <c r="P9" s="291"/>
      <c r="Q9" s="190"/>
      <c r="R9" s="96"/>
      <c r="S9" s="96"/>
    </row>
    <row r="10" spans="1:19" ht="12.75">
      <c r="A10" s="555">
        <v>39854</v>
      </c>
      <c r="B10" s="553" t="s">
        <v>88</v>
      </c>
      <c r="C10" s="553" t="s">
        <v>23</v>
      </c>
      <c r="D10" s="552"/>
      <c r="E10" s="554"/>
      <c r="F10" s="309"/>
      <c r="G10" s="300"/>
      <c r="H10" s="310"/>
      <c r="I10" s="153">
        <v>12473</v>
      </c>
      <c r="J10" s="340">
        <v>92113.77</v>
      </c>
      <c r="K10" s="341">
        <v>7.38</v>
      </c>
      <c r="L10" s="348"/>
      <c r="M10" s="292"/>
      <c r="N10" s="316"/>
      <c r="O10" s="228"/>
      <c r="P10" s="649"/>
      <c r="Q10" s="316"/>
      <c r="R10" s="96"/>
      <c r="S10" s="96"/>
    </row>
    <row r="11" spans="1:19" ht="12.75">
      <c r="A11" s="191">
        <v>39854</v>
      </c>
      <c r="B11" s="120" t="s">
        <v>89</v>
      </c>
      <c r="C11" s="586"/>
      <c r="D11" s="587"/>
      <c r="E11" s="588"/>
      <c r="F11" s="311"/>
      <c r="G11" s="301"/>
      <c r="H11" s="312"/>
      <c r="I11" s="154"/>
      <c r="J11" s="340"/>
      <c r="K11" s="341"/>
      <c r="L11" s="367"/>
      <c r="M11" s="368"/>
      <c r="N11" s="369"/>
      <c r="O11" s="510">
        <v>48213</v>
      </c>
      <c r="P11" s="650">
        <v>360154.69</v>
      </c>
      <c r="Q11" s="369">
        <v>7.47</v>
      </c>
      <c r="R11" s="96"/>
      <c r="S11" s="96"/>
    </row>
    <row r="12" spans="1:19" ht="12.75">
      <c r="A12" s="401">
        <v>39854</v>
      </c>
      <c r="B12" s="390" t="s">
        <v>91</v>
      </c>
      <c r="C12" s="567"/>
      <c r="D12" s="568"/>
      <c r="E12" s="569"/>
      <c r="F12" s="570"/>
      <c r="G12" s="441"/>
      <c r="H12" s="442"/>
      <c r="I12" s="386"/>
      <c r="J12" s="453"/>
      <c r="K12" s="443"/>
      <c r="L12" s="571"/>
      <c r="M12" s="572"/>
      <c r="N12" s="443"/>
      <c r="O12" s="395">
        <v>22451</v>
      </c>
      <c r="P12" s="651">
        <v>686689.01</v>
      </c>
      <c r="Q12" s="443">
        <v>30.59</v>
      </c>
      <c r="R12" s="96"/>
      <c r="S12" s="96"/>
    </row>
    <row r="13" spans="1:19" ht="12.75">
      <c r="A13" s="561">
        <v>39854</v>
      </c>
      <c r="B13" s="566" t="s">
        <v>92</v>
      </c>
      <c r="C13" s="168"/>
      <c r="D13" s="505"/>
      <c r="E13" s="369"/>
      <c r="F13" s="311"/>
      <c r="G13" s="301"/>
      <c r="H13" s="312"/>
      <c r="I13" s="154"/>
      <c r="J13" s="339"/>
      <c r="K13" s="341"/>
      <c r="L13" s="247"/>
      <c r="M13" s="339"/>
      <c r="N13" s="341"/>
      <c r="O13" s="247">
        <v>54527</v>
      </c>
      <c r="P13" s="655">
        <v>1260680.71</v>
      </c>
      <c r="Q13" s="341">
        <v>23.12</v>
      </c>
      <c r="R13" s="96"/>
      <c r="S13" s="96"/>
    </row>
    <row r="14" spans="1:19" ht="13.5" thickBot="1">
      <c r="A14" s="637">
        <v>39854</v>
      </c>
      <c r="B14" s="670" t="s">
        <v>93</v>
      </c>
      <c r="C14" s="671"/>
      <c r="D14" s="672"/>
      <c r="E14" s="673"/>
      <c r="F14" s="455"/>
      <c r="G14" s="674"/>
      <c r="H14" s="675"/>
      <c r="I14" s="644"/>
      <c r="J14" s="676"/>
      <c r="K14" s="677"/>
      <c r="L14" s="643"/>
      <c r="M14" s="676"/>
      <c r="N14" s="677"/>
      <c r="O14" s="643">
        <v>41850</v>
      </c>
      <c r="P14" s="678">
        <v>375599.91</v>
      </c>
      <c r="Q14" s="677">
        <v>8.97</v>
      </c>
      <c r="R14" s="96"/>
      <c r="S14" s="96"/>
    </row>
    <row r="15" spans="1:19" ht="12.75">
      <c r="A15" s="208">
        <v>39882</v>
      </c>
      <c r="B15" s="459" t="s">
        <v>129</v>
      </c>
      <c r="C15" s="667"/>
      <c r="D15" s="668"/>
      <c r="E15" s="669"/>
      <c r="F15" s="309"/>
      <c r="G15" s="302"/>
      <c r="H15" s="310"/>
      <c r="I15" s="153">
        <v>1143</v>
      </c>
      <c r="J15" s="339">
        <v>116641.9</v>
      </c>
      <c r="K15" s="341">
        <v>102.08</v>
      </c>
      <c r="L15" s="228"/>
      <c r="M15" s="339"/>
      <c r="N15" s="341"/>
      <c r="O15" s="228"/>
      <c r="P15" s="652"/>
      <c r="Q15" s="341"/>
      <c r="R15" s="96"/>
      <c r="S15" s="96"/>
    </row>
    <row r="16" spans="1:19" ht="12.75">
      <c r="A16" s="208">
        <v>39882</v>
      </c>
      <c r="B16" s="459" t="s">
        <v>130</v>
      </c>
      <c r="C16" s="667"/>
      <c r="D16" s="668"/>
      <c r="E16" s="669"/>
      <c r="F16" s="570"/>
      <c r="G16" s="441"/>
      <c r="H16" s="442"/>
      <c r="I16" s="386">
        <v>1391</v>
      </c>
      <c r="J16" s="447">
        <v>105344.62</v>
      </c>
      <c r="K16" s="443">
        <v>75.73</v>
      </c>
      <c r="L16" s="395"/>
      <c r="M16" s="447"/>
      <c r="N16" s="443"/>
      <c r="O16" s="395"/>
      <c r="P16" s="653"/>
      <c r="Q16" s="443"/>
      <c r="R16" s="96"/>
      <c r="S16" s="96"/>
    </row>
    <row r="17" spans="1:19" ht="12.75">
      <c r="A17" s="493">
        <v>39882</v>
      </c>
      <c r="B17" s="176" t="s">
        <v>131</v>
      </c>
      <c r="C17" s="589"/>
      <c r="D17" s="590"/>
      <c r="E17" s="591"/>
      <c r="F17" s="118"/>
      <c r="G17" s="302"/>
      <c r="H17" s="310"/>
      <c r="I17" s="153">
        <v>657</v>
      </c>
      <c r="J17" s="339">
        <v>105344.62</v>
      </c>
      <c r="K17" s="341">
        <v>160.27</v>
      </c>
      <c r="L17" s="228"/>
      <c r="M17" s="339"/>
      <c r="N17" s="341"/>
      <c r="O17" s="228"/>
      <c r="P17" s="652"/>
      <c r="Q17" s="341"/>
      <c r="R17" s="96"/>
      <c r="S17" s="96"/>
    </row>
    <row r="18" spans="1:19" ht="12.75">
      <c r="A18" s="493">
        <v>39882</v>
      </c>
      <c r="B18" s="559" t="s">
        <v>132</v>
      </c>
      <c r="C18" s="444"/>
      <c r="D18" s="559"/>
      <c r="E18" s="517"/>
      <c r="F18" s="558"/>
      <c r="G18" s="441"/>
      <c r="H18" s="442"/>
      <c r="I18" s="386">
        <v>801</v>
      </c>
      <c r="J18" s="447">
        <v>116641.9</v>
      </c>
      <c r="K18" s="443">
        <v>145.56</v>
      </c>
      <c r="L18" s="395"/>
      <c r="M18" s="447"/>
      <c r="N18" s="443"/>
      <c r="O18" s="395"/>
      <c r="P18" s="653"/>
      <c r="Q18" s="443"/>
      <c r="R18" s="96"/>
      <c r="S18" s="96"/>
    </row>
    <row r="19" spans="1:19" ht="12.75">
      <c r="A19" s="208">
        <v>39882</v>
      </c>
      <c r="B19" s="459" t="s">
        <v>112</v>
      </c>
      <c r="C19" s="667">
        <v>1745</v>
      </c>
      <c r="D19" s="668">
        <v>41443.75</v>
      </c>
      <c r="E19" s="669">
        <v>23.75</v>
      </c>
      <c r="F19" s="444"/>
      <c r="G19" s="445"/>
      <c r="H19" s="446"/>
      <c r="I19" s="389"/>
      <c r="J19" s="447"/>
      <c r="K19" s="443"/>
      <c r="L19" s="388"/>
      <c r="M19" s="447"/>
      <c r="N19" s="341"/>
      <c r="O19" s="388"/>
      <c r="P19" s="653"/>
      <c r="Q19" s="341"/>
      <c r="R19" s="96"/>
      <c r="S19" s="96"/>
    </row>
    <row r="20" spans="1:19" ht="12.75">
      <c r="A20" s="401">
        <v>39882</v>
      </c>
      <c r="B20" s="635" t="s">
        <v>148</v>
      </c>
      <c r="C20" s="633"/>
      <c r="D20" s="414"/>
      <c r="E20" s="634"/>
      <c r="F20" s="573"/>
      <c r="G20" s="574"/>
      <c r="H20" s="409"/>
      <c r="I20" s="386">
        <v>5605</v>
      </c>
      <c r="J20" s="447">
        <v>368328.85</v>
      </c>
      <c r="K20" s="443">
        <v>65.71</v>
      </c>
      <c r="L20" s="395"/>
      <c r="M20" s="447"/>
      <c r="N20" s="443"/>
      <c r="O20" s="395"/>
      <c r="P20" s="653"/>
      <c r="Q20" s="443"/>
      <c r="R20" s="96"/>
      <c r="S20" s="96"/>
    </row>
    <row r="21" spans="1:19" ht="13.5" thickBot="1">
      <c r="A21" s="687" t="s">
        <v>146</v>
      </c>
      <c r="B21" s="688" t="s">
        <v>147</v>
      </c>
      <c r="C21" s="489"/>
      <c r="D21" s="489"/>
      <c r="E21" s="689"/>
      <c r="F21" s="690"/>
      <c r="G21" s="691"/>
      <c r="H21" s="692"/>
      <c r="I21" s="648">
        <v>2955</v>
      </c>
      <c r="J21" s="693">
        <v>204912.92</v>
      </c>
      <c r="K21" s="677">
        <v>69.34</v>
      </c>
      <c r="L21" s="681"/>
      <c r="M21" s="693"/>
      <c r="N21" s="677"/>
      <c r="O21" s="681"/>
      <c r="P21" s="694"/>
      <c r="Q21" s="677"/>
      <c r="R21" s="96"/>
      <c r="S21" s="96"/>
    </row>
    <row r="22" spans="1:19" ht="12.75">
      <c r="A22" s="191">
        <v>39931</v>
      </c>
      <c r="B22" s="459" t="s">
        <v>183</v>
      </c>
      <c r="C22" s="377">
        <v>1560</v>
      </c>
      <c r="D22" s="378">
        <v>113254.09</v>
      </c>
      <c r="E22" s="379">
        <v>72.62</v>
      </c>
      <c r="F22" s="311"/>
      <c r="G22" s="301"/>
      <c r="H22" s="312"/>
      <c r="I22" s="154"/>
      <c r="J22" s="339"/>
      <c r="K22" s="341"/>
      <c r="L22" s="247"/>
      <c r="M22" s="339"/>
      <c r="N22" s="341"/>
      <c r="O22" s="247"/>
      <c r="P22" s="652"/>
      <c r="Q22" s="341"/>
      <c r="R22" s="96"/>
      <c r="S22" s="96"/>
    </row>
    <row r="23" spans="1:19" ht="12.75">
      <c r="A23" s="191"/>
      <c r="B23" s="459" t="s">
        <v>184</v>
      </c>
      <c r="C23" s="377">
        <v>1560</v>
      </c>
      <c r="D23" s="378">
        <v>114323.96</v>
      </c>
      <c r="E23" s="379">
        <v>73.3</v>
      </c>
      <c r="F23" s="311"/>
      <c r="G23" s="301"/>
      <c r="H23" s="312"/>
      <c r="I23" s="154"/>
      <c r="J23" s="339"/>
      <c r="K23" s="341"/>
      <c r="L23" s="247"/>
      <c r="M23" s="339"/>
      <c r="N23" s="341"/>
      <c r="O23" s="247"/>
      <c r="P23" s="652"/>
      <c r="Q23" s="341"/>
      <c r="R23" s="96"/>
      <c r="S23" s="96"/>
    </row>
    <row r="24" spans="1:19" ht="12.75">
      <c r="A24" s="208"/>
      <c r="B24" s="459" t="s">
        <v>185</v>
      </c>
      <c r="C24" s="377">
        <v>1625</v>
      </c>
      <c r="D24" s="378">
        <v>112425.44</v>
      </c>
      <c r="E24" s="379">
        <v>69.2</v>
      </c>
      <c r="F24" s="311"/>
      <c r="G24" s="301"/>
      <c r="H24" s="312"/>
      <c r="I24" s="154"/>
      <c r="J24" s="339"/>
      <c r="K24" s="341"/>
      <c r="L24" s="247"/>
      <c r="M24" s="339"/>
      <c r="N24" s="341"/>
      <c r="O24" s="247"/>
      <c r="P24" s="652"/>
      <c r="Q24" s="341"/>
      <c r="R24" s="96"/>
      <c r="S24" s="96"/>
    </row>
    <row r="25" spans="1:19" ht="12.75">
      <c r="A25" s="415"/>
      <c r="B25" s="454" t="s">
        <v>186</v>
      </c>
      <c r="C25" s="575">
        <v>1625</v>
      </c>
      <c r="D25" s="451">
        <v>113057.54</v>
      </c>
      <c r="E25" s="467">
        <v>69.59</v>
      </c>
      <c r="F25" s="573"/>
      <c r="G25" s="574"/>
      <c r="H25" s="409"/>
      <c r="I25" s="389"/>
      <c r="J25" s="447"/>
      <c r="K25" s="443"/>
      <c r="L25" s="388"/>
      <c r="M25" s="447"/>
      <c r="N25" s="443"/>
      <c r="O25" s="388"/>
      <c r="P25" s="653"/>
      <c r="Q25" s="443"/>
      <c r="R25" s="96"/>
      <c r="S25" s="96"/>
    </row>
    <row r="26" spans="1:19" ht="13.5" thickBot="1">
      <c r="A26" s="637">
        <v>39931</v>
      </c>
      <c r="B26" s="713" t="s">
        <v>203</v>
      </c>
      <c r="C26" s="714">
        <v>2610</v>
      </c>
      <c r="D26" s="715">
        <v>154556.96</v>
      </c>
      <c r="E26" s="716">
        <v>59.22</v>
      </c>
      <c r="F26" s="455"/>
      <c r="G26" s="674"/>
      <c r="H26" s="675"/>
      <c r="I26" s="644"/>
      <c r="J26" s="693"/>
      <c r="K26" s="677"/>
      <c r="L26" s="643"/>
      <c r="M26" s="693"/>
      <c r="N26" s="677"/>
      <c r="O26" s="643"/>
      <c r="P26" s="694"/>
      <c r="Q26" s="677"/>
      <c r="R26" s="96"/>
      <c r="S26" s="96"/>
    </row>
    <row r="27" spans="1:19" ht="12.75">
      <c r="A27" s="208">
        <v>39945</v>
      </c>
      <c r="B27" s="459" t="s">
        <v>243</v>
      </c>
      <c r="C27" s="380"/>
      <c r="D27" s="378"/>
      <c r="E27" s="379"/>
      <c r="F27" s="311"/>
      <c r="G27" s="301"/>
      <c r="H27" s="312"/>
      <c r="I27" s="154"/>
      <c r="J27" s="339"/>
      <c r="K27" s="341"/>
      <c r="L27" s="247">
        <v>2802</v>
      </c>
      <c r="M27" s="339">
        <v>635787.06</v>
      </c>
      <c r="N27" s="341">
        <v>226.92</v>
      </c>
      <c r="O27" s="247"/>
      <c r="P27" s="652"/>
      <c r="Q27" s="341"/>
      <c r="R27" s="96"/>
      <c r="S27" s="96"/>
    </row>
    <row r="28" spans="1:19" ht="12.75">
      <c r="A28" s="208">
        <v>39945</v>
      </c>
      <c r="B28" s="459" t="s">
        <v>215</v>
      </c>
      <c r="C28" s="380">
        <v>411</v>
      </c>
      <c r="D28" s="378">
        <v>15823.5</v>
      </c>
      <c r="E28" s="379">
        <v>38.5</v>
      </c>
      <c r="F28" s="311"/>
      <c r="G28" s="301"/>
      <c r="H28" s="312"/>
      <c r="I28" s="154"/>
      <c r="J28" s="339"/>
      <c r="K28" s="341"/>
      <c r="L28" s="247"/>
      <c r="M28" s="339"/>
      <c r="N28" s="341"/>
      <c r="O28" s="247"/>
      <c r="P28" s="652"/>
      <c r="Q28" s="341"/>
      <c r="R28" s="96"/>
      <c r="S28" s="96"/>
    </row>
    <row r="29" spans="1:19" ht="13.5" thickBot="1">
      <c r="A29" s="720">
        <v>39945</v>
      </c>
      <c r="B29" s="713" t="s">
        <v>244</v>
      </c>
      <c r="C29" s="721"/>
      <c r="D29" s="715"/>
      <c r="E29" s="716"/>
      <c r="F29" s="455"/>
      <c r="G29" s="674"/>
      <c r="H29" s="675"/>
      <c r="I29" s="644"/>
      <c r="J29" s="693"/>
      <c r="K29" s="677"/>
      <c r="L29" s="644">
        <v>3071</v>
      </c>
      <c r="M29" s="693">
        <v>227304.62</v>
      </c>
      <c r="N29" s="677">
        <v>74.02</v>
      </c>
      <c r="O29" s="644"/>
      <c r="P29" s="694"/>
      <c r="Q29" s="677"/>
      <c r="R29" s="96"/>
      <c r="S29" s="96"/>
    </row>
    <row r="30" spans="1:19" ht="12.75">
      <c r="A30" s="208">
        <v>39960</v>
      </c>
      <c r="B30" s="459" t="s">
        <v>269</v>
      </c>
      <c r="C30" s="380">
        <v>3127</v>
      </c>
      <c r="D30" s="378">
        <v>215097.21</v>
      </c>
      <c r="E30" s="565">
        <v>68.79</v>
      </c>
      <c r="F30" s="311"/>
      <c r="G30" s="301"/>
      <c r="H30" s="312"/>
      <c r="I30" s="154"/>
      <c r="J30" s="718"/>
      <c r="K30" s="719"/>
      <c r="L30" s="154"/>
      <c r="M30" s="339"/>
      <c r="N30" s="341"/>
      <c r="O30" s="154"/>
      <c r="P30" s="652"/>
      <c r="Q30" s="341"/>
      <c r="R30" s="96"/>
      <c r="S30" s="96"/>
    </row>
    <row r="31" spans="1:19" ht="12.75">
      <c r="A31" s="415"/>
      <c r="B31" s="636" t="s">
        <v>270</v>
      </c>
      <c r="C31" s="450">
        <v>2664</v>
      </c>
      <c r="D31" s="451">
        <v>181891.69</v>
      </c>
      <c r="E31" s="564">
        <v>68.28</v>
      </c>
      <c r="F31" s="444"/>
      <c r="G31" s="445"/>
      <c r="H31" s="446"/>
      <c r="I31" s="389"/>
      <c r="J31" s="576"/>
      <c r="K31" s="577"/>
      <c r="L31" s="411"/>
      <c r="M31" s="447"/>
      <c r="N31" s="443"/>
      <c r="O31" s="389"/>
      <c r="P31" s="653"/>
      <c r="Q31" s="443"/>
      <c r="R31" s="96"/>
      <c r="S31" s="96"/>
    </row>
    <row r="32" spans="1:19" ht="13.5" thickBot="1">
      <c r="A32" s="720">
        <v>39960</v>
      </c>
      <c r="B32" s="713" t="s">
        <v>271</v>
      </c>
      <c r="C32" s="721">
        <v>3123</v>
      </c>
      <c r="D32" s="715">
        <v>142021.17</v>
      </c>
      <c r="E32" s="741">
        <v>45.47</v>
      </c>
      <c r="F32" s="455"/>
      <c r="G32" s="674"/>
      <c r="H32" s="675"/>
      <c r="I32" s="644"/>
      <c r="J32" s="693"/>
      <c r="K32" s="677"/>
      <c r="L32" s="742"/>
      <c r="M32" s="693"/>
      <c r="N32" s="474"/>
      <c r="O32" s="644"/>
      <c r="P32" s="694"/>
      <c r="Q32" s="474"/>
      <c r="R32" s="96"/>
      <c r="S32" s="96"/>
    </row>
    <row r="33" spans="1:19" ht="12.75">
      <c r="A33" s="593">
        <v>39973</v>
      </c>
      <c r="B33" s="462" t="s">
        <v>280</v>
      </c>
      <c r="C33" s="380">
        <v>7870</v>
      </c>
      <c r="D33" s="378">
        <v>468512.71</v>
      </c>
      <c r="E33" s="565">
        <v>59.53</v>
      </c>
      <c r="F33" s="311"/>
      <c r="G33" s="301"/>
      <c r="H33" s="312"/>
      <c r="I33" s="247"/>
      <c r="J33" s="154"/>
      <c r="K33" s="250"/>
      <c r="L33" s="247"/>
      <c r="M33" s="154"/>
      <c r="N33" s="166"/>
      <c r="O33" s="247"/>
      <c r="P33" s="212"/>
      <c r="Q33" s="166"/>
      <c r="R33" s="96"/>
      <c r="S33" s="96"/>
    </row>
    <row r="34" spans="1:19" ht="12.75">
      <c r="A34" s="593">
        <v>39973</v>
      </c>
      <c r="B34" s="112" t="s">
        <v>281</v>
      </c>
      <c r="C34" s="380">
        <v>870</v>
      </c>
      <c r="D34" s="378">
        <v>58541.82</v>
      </c>
      <c r="E34" s="565">
        <v>67.29</v>
      </c>
      <c r="F34" s="311"/>
      <c r="G34" s="301"/>
      <c r="H34" s="312"/>
      <c r="I34" s="227"/>
      <c r="J34" s="154"/>
      <c r="K34" s="341"/>
      <c r="L34" s="227"/>
      <c r="M34" s="154"/>
      <c r="N34" s="316"/>
      <c r="O34" s="227"/>
      <c r="P34" s="212"/>
      <c r="Q34" s="316"/>
      <c r="R34" s="96"/>
      <c r="S34" s="96"/>
    </row>
    <row r="35" spans="1:19" ht="12.75">
      <c r="A35" s="596">
        <v>39973</v>
      </c>
      <c r="B35" s="454" t="s">
        <v>295</v>
      </c>
      <c r="C35" s="450">
        <v>4617</v>
      </c>
      <c r="D35" s="451">
        <v>216182.82</v>
      </c>
      <c r="E35" s="564">
        <v>46.82</v>
      </c>
      <c r="F35" s="444"/>
      <c r="G35" s="445"/>
      <c r="H35" s="446"/>
      <c r="I35" s="597"/>
      <c r="J35" s="389"/>
      <c r="K35" s="443"/>
      <c r="L35" s="597"/>
      <c r="M35" s="389"/>
      <c r="N35" s="517"/>
      <c r="O35" s="597"/>
      <c r="P35" s="411"/>
      <c r="Q35" s="517"/>
      <c r="R35" s="96"/>
      <c r="S35" s="96"/>
    </row>
    <row r="36" spans="1:19" ht="12.75">
      <c r="A36" s="593"/>
      <c r="B36" s="459" t="s">
        <v>296</v>
      </c>
      <c r="C36" s="595">
        <v>4617</v>
      </c>
      <c r="D36" s="378">
        <v>217041.34</v>
      </c>
      <c r="E36" s="594">
        <v>47.01</v>
      </c>
      <c r="F36" s="311"/>
      <c r="G36" s="301"/>
      <c r="H36" s="312"/>
      <c r="I36" s="154"/>
      <c r="J36" s="339"/>
      <c r="K36" s="316"/>
      <c r="L36" s="154"/>
      <c r="M36" s="339"/>
      <c r="N36" s="316"/>
      <c r="O36" s="154"/>
      <c r="P36" s="652"/>
      <c r="Q36" s="316"/>
      <c r="R36" s="96"/>
      <c r="S36" s="96"/>
    </row>
    <row r="37" spans="1:19" ht="13.5" thickBot="1">
      <c r="A37" s="767">
        <v>39973</v>
      </c>
      <c r="B37" s="768" t="s">
        <v>307</v>
      </c>
      <c r="C37" s="769">
        <v>29833</v>
      </c>
      <c r="D37" s="808">
        <v>1339505.74</v>
      </c>
      <c r="E37" s="794">
        <v>44.9</v>
      </c>
      <c r="F37" s="770"/>
      <c r="G37" s="771"/>
      <c r="H37" s="772"/>
      <c r="I37" s="752"/>
      <c r="J37" s="773"/>
      <c r="K37" s="774"/>
      <c r="L37" s="752"/>
      <c r="M37" s="773"/>
      <c r="N37" s="774"/>
      <c r="O37" s="752"/>
      <c r="P37" s="775"/>
      <c r="Q37" s="517"/>
      <c r="R37" s="96"/>
      <c r="S37" s="96"/>
    </row>
    <row r="38" spans="1:19" ht="12.75">
      <c r="A38" s="208">
        <v>39987</v>
      </c>
      <c r="B38" s="459" t="s">
        <v>352</v>
      </c>
      <c r="C38" s="380">
        <v>2508</v>
      </c>
      <c r="D38" s="378">
        <v>372813.29</v>
      </c>
      <c r="E38" s="565">
        <v>148.65</v>
      </c>
      <c r="F38" s="311"/>
      <c r="G38" s="301"/>
      <c r="H38" s="312"/>
      <c r="I38" s="154"/>
      <c r="J38" s="339"/>
      <c r="K38" s="316"/>
      <c r="L38" s="154"/>
      <c r="M38" s="339"/>
      <c r="N38" s="316"/>
      <c r="O38" s="154"/>
      <c r="P38" s="652"/>
      <c r="Q38" s="316"/>
      <c r="R38" s="96"/>
      <c r="S38" s="96"/>
    </row>
    <row r="39" spans="1:19" ht="13.5" thickBot="1">
      <c r="A39" s="720">
        <v>39987</v>
      </c>
      <c r="B39" s="795" t="s">
        <v>353</v>
      </c>
      <c r="C39" s="721">
        <v>5402</v>
      </c>
      <c r="D39" s="715">
        <v>284373.43</v>
      </c>
      <c r="E39" s="741">
        <v>52.64</v>
      </c>
      <c r="F39" s="455"/>
      <c r="G39" s="674"/>
      <c r="H39" s="675"/>
      <c r="I39" s="644"/>
      <c r="J39" s="693"/>
      <c r="K39" s="474"/>
      <c r="L39" s="644"/>
      <c r="M39" s="693"/>
      <c r="N39" s="474"/>
      <c r="O39" s="644"/>
      <c r="P39" s="694"/>
      <c r="Q39" s="517"/>
      <c r="R39" s="96"/>
      <c r="S39" s="96"/>
    </row>
    <row r="40" spans="1:19" ht="12.75">
      <c r="A40" s="208">
        <v>40127</v>
      </c>
      <c r="B40" s="807" t="s">
        <v>369</v>
      </c>
      <c r="C40" s="380"/>
      <c r="D40" s="378"/>
      <c r="E40" s="565"/>
      <c r="F40" s="311"/>
      <c r="G40" s="301"/>
      <c r="H40" s="312"/>
      <c r="I40" s="154"/>
      <c r="J40" s="339"/>
      <c r="K40" s="316"/>
      <c r="L40" s="154"/>
      <c r="M40" s="339"/>
      <c r="N40" s="316"/>
      <c r="O40" s="380">
        <v>1362</v>
      </c>
      <c r="P40" s="793">
        <v>247050.59</v>
      </c>
      <c r="Q40" s="565">
        <v>181.35</v>
      </c>
      <c r="R40" s="96"/>
      <c r="S40" s="96"/>
    </row>
    <row r="41" spans="1:19" ht="12.75">
      <c r="A41" s="415">
        <v>40127</v>
      </c>
      <c r="B41" s="619" t="s">
        <v>375</v>
      </c>
      <c r="C41" s="380">
        <v>985</v>
      </c>
      <c r="D41" s="378">
        <v>25345.54</v>
      </c>
      <c r="E41" s="791">
        <v>25.73</v>
      </c>
      <c r="F41" s="311"/>
      <c r="G41" s="301"/>
      <c r="H41" s="312"/>
      <c r="I41" s="154"/>
      <c r="J41" s="339"/>
      <c r="K41" s="316"/>
      <c r="L41" s="154"/>
      <c r="M41" s="339"/>
      <c r="N41" s="316"/>
      <c r="O41" s="654"/>
      <c r="P41" s="652"/>
      <c r="Q41" s="316"/>
      <c r="R41" s="96"/>
      <c r="S41" s="96"/>
    </row>
    <row r="42" spans="1:19" ht="13.5" thickBot="1">
      <c r="A42" s="720">
        <v>40127</v>
      </c>
      <c r="B42" s="713" t="s">
        <v>376</v>
      </c>
      <c r="C42" s="721">
        <v>1675</v>
      </c>
      <c r="D42" s="715">
        <v>32301.53</v>
      </c>
      <c r="E42" s="741">
        <v>19.28</v>
      </c>
      <c r="F42" s="455"/>
      <c r="G42" s="674"/>
      <c r="H42" s="675"/>
      <c r="I42" s="809"/>
      <c r="J42" s="693"/>
      <c r="K42" s="474"/>
      <c r="L42" s="809"/>
      <c r="M42" s="693"/>
      <c r="N42" s="677"/>
      <c r="O42" s="810"/>
      <c r="P42" s="694"/>
      <c r="Q42" s="677"/>
      <c r="R42" s="96"/>
      <c r="S42" s="96"/>
    </row>
    <row r="43" spans="1:19" ht="12.75">
      <c r="A43" s="208">
        <v>40155</v>
      </c>
      <c r="B43" s="459" t="s">
        <v>394</v>
      </c>
      <c r="C43" s="380">
        <v>4950</v>
      </c>
      <c r="D43" s="378">
        <v>286486.87</v>
      </c>
      <c r="E43" s="565">
        <v>57.88</v>
      </c>
      <c r="F43" s="311"/>
      <c r="G43" s="301"/>
      <c r="H43" s="312"/>
      <c r="I43" s="150"/>
      <c r="J43" s="339"/>
      <c r="K43" s="316"/>
      <c r="L43" s="150"/>
      <c r="M43" s="339"/>
      <c r="N43" s="341"/>
      <c r="O43" s="150"/>
      <c r="P43" s="339"/>
      <c r="Q43" s="341"/>
      <c r="R43" s="96"/>
      <c r="S43" s="96"/>
    </row>
    <row r="44" spans="1:19" ht="12.75">
      <c r="A44" s="208"/>
      <c r="B44" s="459" t="s">
        <v>395</v>
      </c>
      <c r="C44" s="380">
        <v>4950</v>
      </c>
      <c r="D44" s="378">
        <v>267438.45</v>
      </c>
      <c r="E44" s="565">
        <v>54.03</v>
      </c>
      <c r="F44" s="311"/>
      <c r="G44" s="301"/>
      <c r="H44" s="312"/>
      <c r="I44" s="150"/>
      <c r="J44" s="339"/>
      <c r="K44" s="316"/>
      <c r="L44" s="150"/>
      <c r="M44" s="339"/>
      <c r="N44" s="341"/>
      <c r="O44" s="150"/>
      <c r="P44" s="339"/>
      <c r="Q44" s="341"/>
      <c r="R44" s="96"/>
      <c r="S44" s="96"/>
    </row>
    <row r="45" spans="1:19" ht="12.75">
      <c r="A45" s="208"/>
      <c r="B45" s="459" t="s">
        <v>396</v>
      </c>
      <c r="C45" s="380">
        <v>4759</v>
      </c>
      <c r="D45" s="378">
        <v>265128.3</v>
      </c>
      <c r="E45" s="565">
        <v>55.71</v>
      </c>
      <c r="F45" s="311"/>
      <c r="G45" s="301"/>
      <c r="H45" s="312"/>
      <c r="I45" s="150"/>
      <c r="J45" s="339"/>
      <c r="K45" s="316"/>
      <c r="L45" s="150"/>
      <c r="M45" s="339"/>
      <c r="N45" s="341"/>
      <c r="O45" s="150"/>
      <c r="P45" s="339"/>
      <c r="Q45" s="341"/>
      <c r="R45" s="96"/>
      <c r="S45" s="96"/>
    </row>
    <row r="46" spans="1:19" ht="12.75">
      <c r="A46" s="208"/>
      <c r="B46" s="459" t="s">
        <v>397</v>
      </c>
      <c r="C46" s="380">
        <v>561</v>
      </c>
      <c r="D46" s="378">
        <v>51552.64</v>
      </c>
      <c r="E46" s="565">
        <v>91.89</v>
      </c>
      <c r="F46" s="311"/>
      <c r="G46" s="301"/>
      <c r="H46" s="312"/>
      <c r="I46" s="150"/>
      <c r="J46" s="339"/>
      <c r="K46" s="316"/>
      <c r="L46" s="150"/>
      <c r="M46" s="339"/>
      <c r="N46" s="341"/>
      <c r="O46" s="150"/>
      <c r="P46" s="339"/>
      <c r="Q46" s="341"/>
      <c r="R46" s="96"/>
      <c r="S46" s="96"/>
    </row>
    <row r="47" spans="1:19" ht="12.75">
      <c r="A47" s="415"/>
      <c r="B47" s="454" t="s">
        <v>409</v>
      </c>
      <c r="C47" s="450">
        <v>3717</v>
      </c>
      <c r="D47" s="451">
        <v>153275.64</v>
      </c>
      <c r="E47" s="564">
        <v>41.26</v>
      </c>
      <c r="F47" s="444"/>
      <c r="G47" s="445"/>
      <c r="H47" s="446"/>
      <c r="I47" s="516"/>
      <c r="J47" s="447"/>
      <c r="K47" s="517"/>
      <c r="L47" s="516"/>
      <c r="M47" s="447"/>
      <c r="N47" s="443"/>
      <c r="O47" s="516"/>
      <c r="P47" s="447"/>
      <c r="Q47" s="443"/>
      <c r="R47" s="96"/>
      <c r="S47" s="96"/>
    </row>
    <row r="48" spans="1:19" ht="12.75">
      <c r="A48" s="208"/>
      <c r="B48" s="459" t="s">
        <v>410</v>
      </c>
      <c r="C48" s="380">
        <v>2591</v>
      </c>
      <c r="D48" s="378">
        <v>77463.04</v>
      </c>
      <c r="E48" s="791">
        <v>29.9</v>
      </c>
      <c r="F48" s="311"/>
      <c r="G48" s="301"/>
      <c r="H48" s="312"/>
      <c r="I48" s="150"/>
      <c r="J48" s="339"/>
      <c r="K48" s="316"/>
      <c r="L48" s="150"/>
      <c r="M48" s="339"/>
      <c r="N48" s="341"/>
      <c r="O48" s="150"/>
      <c r="P48" s="339"/>
      <c r="Q48" s="341"/>
      <c r="R48" s="96"/>
      <c r="S48" s="96"/>
    </row>
    <row r="49" spans="1:19" ht="13.5" thickBot="1">
      <c r="A49" s="720">
        <v>40155</v>
      </c>
      <c r="B49" s="713" t="s">
        <v>411</v>
      </c>
      <c r="C49" s="721">
        <v>3531</v>
      </c>
      <c r="D49" s="715">
        <v>140312.32</v>
      </c>
      <c r="E49" s="831">
        <v>39.74</v>
      </c>
      <c r="F49" s="455"/>
      <c r="G49" s="674"/>
      <c r="H49" s="675"/>
      <c r="I49" s="809"/>
      <c r="J49" s="693"/>
      <c r="K49" s="474"/>
      <c r="L49" s="809"/>
      <c r="M49" s="693"/>
      <c r="N49" s="677"/>
      <c r="O49" s="809"/>
      <c r="P49" s="693"/>
      <c r="Q49" s="341"/>
      <c r="R49" s="96"/>
      <c r="S49" s="96"/>
    </row>
    <row r="50" spans="1:19" ht="12.75">
      <c r="A50" s="208"/>
      <c r="B50" s="112"/>
      <c r="C50" s="380"/>
      <c r="D50" s="378"/>
      <c r="E50" s="791"/>
      <c r="F50" s="311"/>
      <c r="G50" s="301"/>
      <c r="H50" s="312"/>
      <c r="I50" s="150"/>
      <c r="J50" s="339"/>
      <c r="K50" s="316"/>
      <c r="L50" s="150"/>
      <c r="M50" s="339"/>
      <c r="N50" s="341"/>
      <c r="O50" s="150"/>
      <c r="P50" s="339"/>
      <c r="Q50" s="443"/>
      <c r="R50" s="96"/>
      <c r="S50" s="96"/>
    </row>
    <row r="51" spans="1:19" ht="12.75">
      <c r="A51" s="415"/>
      <c r="B51" s="390"/>
      <c r="C51" s="450"/>
      <c r="D51" s="451"/>
      <c r="E51" s="792"/>
      <c r="F51" s="444"/>
      <c r="G51" s="445"/>
      <c r="H51" s="446"/>
      <c r="I51" s="522"/>
      <c r="J51" s="447"/>
      <c r="K51" s="517"/>
      <c r="L51" s="516"/>
      <c r="M51" s="523"/>
      <c r="N51" s="524"/>
      <c r="O51" s="516"/>
      <c r="P51" s="523"/>
      <c r="Q51" s="524"/>
      <c r="R51" s="96"/>
      <c r="S51" s="96"/>
    </row>
    <row r="52" spans="1:19" ht="12.75">
      <c r="A52" s="208"/>
      <c r="B52" s="112"/>
      <c r="C52" s="380"/>
      <c r="D52" s="378"/>
      <c r="E52" s="791"/>
      <c r="F52" s="311"/>
      <c r="G52" s="301"/>
      <c r="H52" s="312"/>
      <c r="I52" s="229"/>
      <c r="J52" s="339"/>
      <c r="K52" s="316"/>
      <c r="L52" s="150"/>
      <c r="M52" s="355"/>
      <c r="N52" s="357"/>
      <c r="O52" s="150"/>
      <c r="P52" s="355"/>
      <c r="Q52" s="357"/>
      <c r="R52" s="96"/>
      <c r="S52" s="96"/>
    </row>
    <row r="53" spans="1:19" ht="12.75">
      <c r="A53" s="415"/>
      <c r="B53" s="390"/>
      <c r="C53" s="450"/>
      <c r="D53" s="451"/>
      <c r="E53" s="792"/>
      <c r="F53" s="444"/>
      <c r="G53" s="445"/>
      <c r="H53" s="446"/>
      <c r="I53" s="522"/>
      <c r="J53" s="447"/>
      <c r="K53" s="517"/>
      <c r="L53" s="516"/>
      <c r="M53" s="523"/>
      <c r="N53" s="524"/>
      <c r="O53" s="516"/>
      <c r="P53" s="523"/>
      <c r="Q53" s="524"/>
      <c r="R53" s="96"/>
      <c r="S53" s="96"/>
    </row>
    <row r="54" spans="1:19" ht="12.75">
      <c r="A54" s="208"/>
      <c r="B54" s="112"/>
      <c r="C54" s="380"/>
      <c r="D54" s="378"/>
      <c r="E54" s="791"/>
      <c r="F54" s="311"/>
      <c r="G54" s="301"/>
      <c r="H54" s="312"/>
      <c r="I54" s="229"/>
      <c r="J54" s="339"/>
      <c r="K54" s="316"/>
      <c r="L54" s="150"/>
      <c r="M54" s="355"/>
      <c r="N54" s="357"/>
      <c r="O54" s="150"/>
      <c r="P54" s="355"/>
      <c r="Q54" s="357"/>
      <c r="R54" s="96"/>
      <c r="S54" s="96"/>
    </row>
    <row r="55" spans="1:19" ht="12.75">
      <c r="A55" s="208"/>
      <c r="B55" s="112"/>
      <c r="C55" s="380"/>
      <c r="D55" s="378"/>
      <c r="E55" s="791"/>
      <c r="F55" s="311"/>
      <c r="G55" s="301"/>
      <c r="H55" s="312"/>
      <c r="I55" s="229"/>
      <c r="J55" s="339"/>
      <c r="K55" s="316"/>
      <c r="L55" s="150"/>
      <c r="M55" s="355"/>
      <c r="N55" s="357"/>
      <c r="O55" s="150"/>
      <c r="P55" s="355"/>
      <c r="Q55" s="357"/>
      <c r="R55" s="96"/>
      <c r="S55" s="96"/>
    </row>
    <row r="56" spans="1:19" ht="12.75">
      <c r="A56" s="208"/>
      <c r="B56" s="112"/>
      <c r="C56" s="380"/>
      <c r="D56" s="378"/>
      <c r="E56" s="791"/>
      <c r="F56" s="311"/>
      <c r="G56" s="301"/>
      <c r="H56" s="312"/>
      <c r="I56" s="229"/>
      <c r="J56" s="339"/>
      <c r="K56" s="316"/>
      <c r="L56" s="150"/>
      <c r="M56" s="355"/>
      <c r="N56" s="357"/>
      <c r="O56" s="150"/>
      <c r="P56" s="355"/>
      <c r="Q56" s="357"/>
      <c r="R56" s="96"/>
      <c r="S56" s="96"/>
    </row>
    <row r="57" spans="1:19" ht="12.75">
      <c r="A57" s="208"/>
      <c r="B57" s="112"/>
      <c r="C57" s="380"/>
      <c r="D57" s="378"/>
      <c r="E57" s="248"/>
      <c r="F57" s="311"/>
      <c r="G57" s="301"/>
      <c r="H57" s="312"/>
      <c r="I57" s="229"/>
      <c r="J57" s="339"/>
      <c r="K57" s="316"/>
      <c r="L57" s="150"/>
      <c r="M57" s="355"/>
      <c r="N57" s="357"/>
      <c r="O57" s="150"/>
      <c r="P57" s="355"/>
      <c r="Q57" s="357"/>
      <c r="R57" s="96"/>
      <c r="S57" s="96"/>
    </row>
    <row r="58" spans="1:19" ht="12.75">
      <c r="A58" s="208"/>
      <c r="B58" s="112"/>
      <c r="C58" s="380"/>
      <c r="D58" s="469"/>
      <c r="E58" s="248"/>
      <c r="F58" s="311"/>
      <c r="G58" s="301"/>
      <c r="H58" s="312"/>
      <c r="I58" s="229"/>
      <c r="J58" s="339"/>
      <c r="K58" s="316"/>
      <c r="L58" s="150"/>
      <c r="M58" s="355"/>
      <c r="N58" s="357"/>
      <c r="O58" s="150"/>
      <c r="P58" s="355"/>
      <c r="Q58" s="357"/>
      <c r="R58" s="96"/>
      <c r="S58" s="96"/>
    </row>
    <row r="59" spans="1:19" ht="12.75">
      <c r="A59" s="208"/>
      <c r="B59" s="112"/>
      <c r="C59" s="168"/>
      <c r="D59" s="112"/>
      <c r="E59" s="248"/>
      <c r="F59" s="311"/>
      <c r="G59" s="301"/>
      <c r="H59" s="312"/>
      <c r="I59" s="229"/>
      <c r="J59" s="339"/>
      <c r="K59" s="316"/>
      <c r="L59" s="150"/>
      <c r="M59" s="355"/>
      <c r="N59" s="357"/>
      <c r="O59" s="150"/>
      <c r="P59" s="355"/>
      <c r="Q59" s="357"/>
      <c r="R59" s="96"/>
      <c r="S59" s="96"/>
    </row>
    <row r="60" spans="1:19" ht="12.75">
      <c r="A60" s="208"/>
      <c r="B60" s="112"/>
      <c r="C60" s="168"/>
      <c r="D60" s="112"/>
      <c r="E60" s="248"/>
      <c r="F60" s="311"/>
      <c r="G60" s="301"/>
      <c r="H60" s="312"/>
      <c r="I60" s="229"/>
      <c r="J60" s="339"/>
      <c r="K60" s="316"/>
      <c r="L60" s="150"/>
      <c r="M60" s="355"/>
      <c r="N60" s="357"/>
      <c r="O60" s="150"/>
      <c r="P60" s="355"/>
      <c r="Q60" s="357"/>
      <c r="R60" s="96"/>
      <c r="S60" s="96"/>
    </row>
    <row r="61" spans="1:19" ht="12.75">
      <c r="A61" s="208"/>
      <c r="B61" s="112"/>
      <c r="C61" s="168"/>
      <c r="D61" s="112"/>
      <c r="E61" s="248"/>
      <c r="F61" s="311"/>
      <c r="G61" s="301"/>
      <c r="H61" s="312"/>
      <c r="I61" s="229"/>
      <c r="J61" s="339"/>
      <c r="K61" s="316"/>
      <c r="L61" s="150"/>
      <c r="M61" s="355"/>
      <c r="N61" s="357"/>
      <c r="O61" s="150"/>
      <c r="P61" s="355"/>
      <c r="Q61" s="357"/>
      <c r="R61" s="96"/>
      <c r="S61" s="96"/>
    </row>
    <row r="62" spans="1:19" ht="12.75">
      <c r="A62" s="208"/>
      <c r="B62" s="112"/>
      <c r="C62" s="168"/>
      <c r="D62" s="112"/>
      <c r="E62" s="248"/>
      <c r="F62" s="311"/>
      <c r="G62" s="301"/>
      <c r="H62" s="312"/>
      <c r="I62" s="229"/>
      <c r="J62" s="339"/>
      <c r="K62" s="316"/>
      <c r="L62" s="150"/>
      <c r="M62" s="355"/>
      <c r="N62" s="357"/>
      <c r="O62" s="150"/>
      <c r="P62" s="355"/>
      <c r="Q62" s="357"/>
      <c r="R62" s="96"/>
      <c r="S62" s="96"/>
    </row>
    <row r="63" spans="1:19" ht="12.75">
      <c r="A63" s="208"/>
      <c r="B63" s="112"/>
      <c r="C63" s="168"/>
      <c r="D63" s="112"/>
      <c r="E63" s="248"/>
      <c r="F63" s="311"/>
      <c r="G63" s="301"/>
      <c r="H63" s="312"/>
      <c r="I63" s="229"/>
      <c r="J63" s="339"/>
      <c r="K63" s="316"/>
      <c r="L63" s="150"/>
      <c r="M63" s="355"/>
      <c r="N63" s="357"/>
      <c r="O63" s="150"/>
      <c r="P63" s="355"/>
      <c r="Q63" s="357"/>
      <c r="R63" s="96"/>
      <c r="S63" s="96"/>
    </row>
    <row r="64" spans="1:19" ht="12.75">
      <c r="A64" s="208"/>
      <c r="B64" s="112"/>
      <c r="C64" s="168"/>
      <c r="D64" s="112"/>
      <c r="E64" s="248"/>
      <c r="F64" s="311"/>
      <c r="G64" s="301"/>
      <c r="H64" s="312"/>
      <c r="I64" s="229"/>
      <c r="J64" s="339"/>
      <c r="K64" s="316"/>
      <c r="L64" s="150"/>
      <c r="M64" s="355"/>
      <c r="N64" s="357"/>
      <c r="O64" s="150"/>
      <c r="P64" s="355"/>
      <c r="Q64" s="357"/>
      <c r="R64" s="96"/>
      <c r="S64" s="96"/>
    </row>
    <row r="65" spans="1:19" ht="12.75">
      <c r="A65" s="208"/>
      <c r="B65" s="112"/>
      <c r="C65" s="168"/>
      <c r="D65" s="112"/>
      <c r="E65" s="248"/>
      <c r="F65" s="311"/>
      <c r="G65" s="301"/>
      <c r="H65" s="312"/>
      <c r="I65" s="229"/>
      <c r="J65" s="339"/>
      <c r="K65" s="316"/>
      <c r="L65" s="150"/>
      <c r="M65" s="355"/>
      <c r="N65" s="357"/>
      <c r="O65" s="150"/>
      <c r="P65" s="355"/>
      <c r="Q65" s="357"/>
      <c r="R65" s="96"/>
      <c r="S65" s="96"/>
    </row>
    <row r="66" spans="1:19" ht="12.75">
      <c r="A66" s="208"/>
      <c r="B66" s="112"/>
      <c r="C66" s="168"/>
      <c r="D66" s="112"/>
      <c r="E66" s="248"/>
      <c r="F66" s="311"/>
      <c r="G66" s="301"/>
      <c r="H66" s="312"/>
      <c r="I66" s="229"/>
      <c r="J66" s="339"/>
      <c r="K66" s="316"/>
      <c r="L66" s="150"/>
      <c r="M66" s="355"/>
      <c r="N66" s="357"/>
      <c r="O66" s="150"/>
      <c r="P66" s="355"/>
      <c r="Q66" s="357"/>
      <c r="R66" s="96"/>
      <c r="S66" s="96"/>
    </row>
    <row r="67" spans="1:19" ht="12.75">
      <c r="A67" s="208"/>
      <c r="B67" s="112"/>
      <c r="C67" s="168"/>
      <c r="D67" s="112"/>
      <c r="E67" s="248"/>
      <c r="F67" s="311"/>
      <c r="G67" s="301"/>
      <c r="H67" s="312"/>
      <c r="I67" s="229"/>
      <c r="J67" s="339"/>
      <c r="K67" s="316"/>
      <c r="L67" s="150"/>
      <c r="M67" s="355"/>
      <c r="N67" s="357"/>
      <c r="O67" s="150"/>
      <c r="P67" s="355"/>
      <c r="Q67" s="357"/>
      <c r="R67" s="96"/>
      <c r="S67" s="96"/>
    </row>
    <row r="68" spans="1:19" ht="12.75">
      <c r="A68" s="208"/>
      <c r="B68" s="112"/>
      <c r="C68" s="168"/>
      <c r="D68" s="112"/>
      <c r="E68" s="166"/>
      <c r="F68" s="311"/>
      <c r="G68" s="301"/>
      <c r="H68" s="312"/>
      <c r="I68" s="229"/>
      <c r="J68" s="293"/>
      <c r="K68" s="316"/>
      <c r="L68" s="150"/>
      <c r="M68" s="356"/>
      <c r="N68" s="357"/>
      <c r="O68" s="150"/>
      <c r="P68" s="356"/>
      <c r="Q68" s="357"/>
      <c r="R68" s="96"/>
      <c r="S68" s="96"/>
    </row>
    <row r="69" spans="1:19" ht="12.75">
      <c r="A69" s="168"/>
      <c r="B69" s="112"/>
      <c r="C69" s="168"/>
      <c r="D69" s="112"/>
      <c r="E69" s="166"/>
      <c r="F69" s="311"/>
      <c r="G69" s="301"/>
      <c r="H69" s="166"/>
      <c r="I69" s="112"/>
      <c r="J69" s="293"/>
      <c r="K69" s="316"/>
      <c r="L69" s="154"/>
      <c r="M69" s="293"/>
      <c r="N69" s="357"/>
      <c r="O69" s="154"/>
      <c r="P69" s="293"/>
      <c r="Q69" s="357"/>
      <c r="R69" s="96"/>
      <c r="S69" s="96"/>
    </row>
    <row r="70" spans="1:19" ht="3.75" customHeight="1">
      <c r="A70" s="189"/>
      <c r="B70" s="23"/>
      <c r="C70" s="189"/>
      <c r="D70" s="23"/>
      <c r="E70" s="190"/>
      <c r="F70" s="308"/>
      <c r="G70" s="299"/>
      <c r="H70" s="190"/>
      <c r="I70" s="77"/>
      <c r="J70" s="294"/>
      <c r="K70" s="192"/>
      <c r="L70" s="77"/>
      <c r="M70" s="294"/>
      <c r="N70" s="192"/>
      <c r="O70" s="77"/>
      <c r="P70" s="294"/>
      <c r="Q70" s="192"/>
      <c r="R70" s="96"/>
      <c r="S70" s="96"/>
    </row>
    <row r="71" spans="1:19" ht="12.75">
      <c r="A71" s="177"/>
      <c r="B71" s="8"/>
      <c r="C71" s="332" t="s">
        <v>11</v>
      </c>
      <c r="D71" s="303" t="s">
        <v>11</v>
      </c>
      <c r="E71" s="288"/>
      <c r="F71" s="303" t="s">
        <v>11</v>
      </c>
      <c r="G71" s="336" t="s">
        <v>11</v>
      </c>
      <c r="H71" s="313"/>
      <c r="I71" s="303" t="s">
        <v>11</v>
      </c>
      <c r="J71" s="336" t="s">
        <v>11</v>
      </c>
      <c r="K71" s="313"/>
      <c r="L71" s="303" t="s">
        <v>11</v>
      </c>
      <c r="M71" s="336" t="s">
        <v>11</v>
      </c>
      <c r="N71" s="313"/>
      <c r="O71" s="303" t="s">
        <v>11</v>
      </c>
      <c r="P71" s="336" t="s">
        <v>11</v>
      </c>
      <c r="Q71" s="313"/>
      <c r="R71" s="96"/>
      <c r="S71" s="96"/>
    </row>
    <row r="72" spans="1:19" ht="12.75">
      <c r="A72" s="177"/>
      <c r="B72" s="8"/>
      <c r="C72" s="333" t="s">
        <v>10</v>
      </c>
      <c r="D72" s="304" t="s">
        <v>19</v>
      </c>
      <c r="E72" s="335"/>
      <c r="F72" s="304" t="s">
        <v>10</v>
      </c>
      <c r="G72" s="337" t="s">
        <v>19</v>
      </c>
      <c r="H72" s="314"/>
      <c r="I72" s="304" t="s">
        <v>10</v>
      </c>
      <c r="J72" s="337" t="s">
        <v>19</v>
      </c>
      <c r="K72" s="314"/>
      <c r="L72" s="304" t="s">
        <v>10</v>
      </c>
      <c r="M72" s="337" t="s">
        <v>19</v>
      </c>
      <c r="N72" s="314"/>
      <c r="O72" s="304" t="s">
        <v>10</v>
      </c>
      <c r="P72" s="337" t="s">
        <v>19</v>
      </c>
      <c r="Q72" s="314"/>
      <c r="R72" s="96"/>
      <c r="S72" s="96"/>
    </row>
    <row r="73" spans="1:19" ht="16.5" thickBot="1">
      <c r="A73" s="193"/>
      <c r="B73" s="19"/>
      <c r="C73" s="334">
        <f>SUM(C14:C69)</f>
        <v>103486</v>
      </c>
      <c r="D73" s="315">
        <f>SUM(D14:D69)</f>
        <v>5460170.79</v>
      </c>
      <c r="E73" s="326"/>
      <c r="F73" s="315">
        <f aca="true" t="shared" si="0" ref="F73:M73">SUM(F10:F69)</f>
        <v>0</v>
      </c>
      <c r="G73" s="315">
        <f t="shared" si="0"/>
        <v>0</v>
      </c>
      <c r="H73" s="326"/>
      <c r="I73" s="315">
        <f t="shared" si="0"/>
        <v>25025</v>
      </c>
      <c r="J73" s="315">
        <f t="shared" si="0"/>
        <v>1109328.5799999998</v>
      </c>
      <c r="K73" s="326"/>
      <c r="L73" s="315">
        <f t="shared" si="0"/>
        <v>5873</v>
      </c>
      <c r="M73" s="360">
        <f t="shared" si="0"/>
        <v>863091.68</v>
      </c>
      <c r="N73" s="326"/>
      <c r="O73" s="315">
        <f>SUM(O10:O69)</f>
        <v>168403</v>
      </c>
      <c r="P73" s="360">
        <f>SUM(P10:P69)</f>
        <v>2930174.91</v>
      </c>
      <c r="Q73" s="326"/>
      <c r="R73" s="96"/>
      <c r="S73" s="96"/>
    </row>
    <row r="74" spans="1:19" ht="6" customHeight="1" thickBot="1">
      <c r="A74" s="194"/>
      <c r="B74" s="51"/>
      <c r="C74" s="52"/>
      <c r="D74" s="52"/>
      <c r="E74" s="52"/>
      <c r="F74" s="305"/>
      <c r="G74" s="305"/>
      <c r="H74" s="51"/>
      <c r="I74" s="51"/>
      <c r="J74" s="295"/>
      <c r="K74" s="195"/>
      <c r="L74" s="51"/>
      <c r="M74" s="295"/>
      <c r="N74" s="195"/>
      <c r="O74" s="51"/>
      <c r="P74" s="295"/>
      <c r="Q74" s="195"/>
      <c r="R74" s="96"/>
      <c r="S74" s="96"/>
    </row>
    <row r="75" spans="1:19" ht="16.5" thickBot="1">
      <c r="A75" s="196" t="s">
        <v>24</v>
      </c>
      <c r="B75" s="55"/>
      <c r="C75" s="56"/>
      <c r="D75" s="56"/>
      <c r="E75" s="56"/>
      <c r="F75" s="101" t="s">
        <v>51</v>
      </c>
      <c r="G75" s="102"/>
      <c r="H75" s="184" t="s">
        <v>52</v>
      </c>
      <c r="I75" s="104"/>
      <c r="J75" s="296"/>
      <c r="K75" s="317"/>
      <c r="L75" s="104"/>
      <c r="M75" s="296"/>
      <c r="N75" s="317"/>
      <c r="O75" s="104"/>
      <c r="P75" s="296"/>
      <c r="Q75" s="317"/>
      <c r="R75" s="96"/>
      <c r="S75" s="96"/>
    </row>
    <row r="76" spans="1:17" ht="16.5" thickTop="1">
      <c r="A76" s="205" t="s">
        <v>53</v>
      </c>
      <c r="B76" s="206"/>
      <c r="C76" s="61"/>
      <c r="D76" s="61"/>
      <c r="E76" s="61"/>
      <c r="F76" s="62"/>
      <c r="G76" s="63">
        <f>COUNTA(C14:C69)</f>
        <v>26</v>
      </c>
      <c r="H76" s="19"/>
      <c r="I76" s="232">
        <f>D73/C73</f>
        <v>52.76241027771873</v>
      </c>
      <c r="J76" s="327"/>
      <c r="K76" s="330"/>
      <c r="L76" s="232"/>
      <c r="M76" s="327"/>
      <c r="N76" s="330"/>
      <c r="O76" s="232"/>
      <c r="P76" s="327"/>
      <c r="Q76" s="330"/>
    </row>
    <row r="77" spans="1:17" ht="15.75">
      <c r="A77" s="197" t="s">
        <v>54</v>
      </c>
      <c r="B77" s="60"/>
      <c r="C77" s="61"/>
      <c r="D77" s="61"/>
      <c r="E77" s="61"/>
      <c r="F77" s="62"/>
      <c r="G77" s="63">
        <f>COUNTA(F10:F69)</f>
        <v>0</v>
      </c>
      <c r="H77" s="19"/>
      <c r="I77" s="232" t="e">
        <f>G73/F73</f>
        <v>#DIV/0!</v>
      </c>
      <c r="J77" s="328"/>
      <c r="K77" s="331"/>
      <c r="L77" s="232"/>
      <c r="M77" s="328"/>
      <c r="N77" s="331"/>
      <c r="O77" s="232"/>
      <c r="P77" s="328"/>
      <c r="Q77" s="331"/>
    </row>
    <row r="78" spans="1:17" ht="15.75">
      <c r="A78" s="205" t="s">
        <v>55</v>
      </c>
      <c r="B78" s="349"/>
      <c r="C78" s="176"/>
      <c r="D78" s="176"/>
      <c r="E78" s="176"/>
      <c r="F78" s="350"/>
      <c r="G78" s="351">
        <f>COUNTA(I10:I69)</f>
        <v>7</v>
      </c>
      <c r="H78" s="112"/>
      <c r="I78" s="352">
        <f>J73/I73</f>
        <v>44.32881438561438</v>
      </c>
      <c r="J78" s="353"/>
      <c r="K78" s="354"/>
      <c r="L78" s="352"/>
      <c r="M78" s="353"/>
      <c r="N78" s="354"/>
      <c r="O78" s="352"/>
      <c r="P78" s="353"/>
      <c r="Q78" s="354"/>
    </row>
    <row r="79" spans="1:17" ht="16.5" thickBot="1">
      <c r="A79" s="199" t="s">
        <v>56</v>
      </c>
      <c r="B79" s="200"/>
      <c r="C79" s="201"/>
      <c r="D79" s="201"/>
      <c r="E79" s="201"/>
      <c r="F79" s="202"/>
      <c r="G79" s="203">
        <f>COUNTA(L11:L70)</f>
        <v>2</v>
      </c>
      <c r="H79" s="175"/>
      <c r="I79" s="329">
        <f>M73/L73</f>
        <v>146.95925080878598</v>
      </c>
      <c r="J79" s="223"/>
      <c r="K79" s="204"/>
      <c r="L79" s="329"/>
      <c r="M79" s="223"/>
      <c r="N79" s="204"/>
      <c r="O79" s="329"/>
      <c r="P79" s="223"/>
      <c r="Q79" s="204"/>
    </row>
  </sheetData>
  <sheetProtection/>
  <printOptions horizontalCentered="1" verticalCentered="1"/>
  <pageMargins left="0.25" right="0.25" top="0.25" bottom="0.25" header="0.5" footer="0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8.7109375" style="0" customWidth="1"/>
    <col min="6" max="6" width="20.7109375" style="0" customWidth="1"/>
    <col min="8" max="8" width="9.421875" style="0" customWidth="1"/>
    <col min="12" max="12" width="11.8515625" style="0" customWidth="1"/>
    <col min="15" max="15" width="8.28125" style="0" customWidth="1"/>
    <col min="17" max="17" width="12.140625" style="0" customWidth="1"/>
  </cols>
  <sheetData>
    <row r="1" spans="2:8" ht="30.75">
      <c r="B1" s="1" t="s">
        <v>66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57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15.7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32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88" t="s">
        <v>10</v>
      </c>
      <c r="L6" s="89" t="s">
        <v>11</v>
      </c>
      <c r="M6" s="89" t="s">
        <v>11</v>
      </c>
      <c r="N6" s="94" t="s">
        <v>12</v>
      </c>
    </row>
    <row r="7" spans="1:14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32" t="s">
        <v>37</v>
      </c>
      <c r="G7" s="88" t="s">
        <v>18</v>
      </c>
      <c r="H7" s="89" t="s">
        <v>19</v>
      </c>
      <c r="I7" s="89" t="s">
        <v>18</v>
      </c>
      <c r="J7" s="89" t="s">
        <v>18</v>
      </c>
      <c r="K7" s="88" t="s">
        <v>18</v>
      </c>
      <c r="L7" s="89" t="s">
        <v>19</v>
      </c>
      <c r="M7" s="89" t="s">
        <v>18</v>
      </c>
      <c r="N7" s="94" t="s">
        <v>18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20</v>
      </c>
      <c r="I8" s="90" t="s">
        <v>19</v>
      </c>
      <c r="J8" s="90" t="s">
        <v>19</v>
      </c>
      <c r="K8" s="92"/>
      <c r="L8" s="90" t="s">
        <v>20</v>
      </c>
      <c r="M8" s="90" t="s">
        <v>19</v>
      </c>
      <c r="N8" s="95" t="s">
        <v>19</v>
      </c>
      <c r="P8" s="21" t="s">
        <v>21</v>
      </c>
      <c r="Q8" s="21" t="s">
        <v>22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2.75">
      <c r="A10" s="435"/>
      <c r="B10" s="427"/>
      <c r="C10" s="436"/>
      <c r="D10" s="437"/>
      <c r="E10" s="436"/>
      <c r="F10" s="436"/>
      <c r="G10" s="438"/>
      <c r="H10" s="439"/>
      <c r="I10" s="427"/>
      <c r="J10" s="452"/>
      <c r="K10" s="426"/>
      <c r="L10" s="440"/>
      <c r="M10" s="427"/>
      <c r="N10" s="428"/>
      <c r="P10" s="31">
        <f>J10*G10</f>
        <v>0</v>
      </c>
      <c r="Q10" s="31">
        <f>N10*K10</f>
        <v>0</v>
      </c>
    </row>
    <row r="11" spans="1:17" ht="12.75">
      <c r="A11" s="111"/>
      <c r="B11" s="112"/>
      <c r="C11" s="146"/>
      <c r="D11" s="148"/>
      <c r="E11" s="146"/>
      <c r="F11" s="146"/>
      <c r="G11" s="155"/>
      <c r="H11" s="154"/>
      <c r="I11" s="112"/>
      <c r="J11" s="112"/>
      <c r="K11" s="114"/>
      <c r="L11" s="154"/>
      <c r="M11" s="115"/>
      <c r="N11" s="124"/>
      <c r="P11" s="31">
        <f aca="true" t="shared" si="0" ref="P11:P26">J11*G11</f>
        <v>0</v>
      </c>
      <c r="Q11" s="31">
        <f aca="true" t="shared" si="1" ref="Q11:Q26">N11*K11</f>
        <v>0</v>
      </c>
    </row>
    <row r="12" spans="1:17" ht="12.75">
      <c r="A12" s="111"/>
      <c r="B12" s="112"/>
      <c r="C12" s="146"/>
      <c r="D12" s="148"/>
      <c r="E12" s="146"/>
      <c r="F12" s="146"/>
      <c r="G12" s="155"/>
      <c r="H12" s="154"/>
      <c r="I12" s="112"/>
      <c r="J12" s="112"/>
      <c r="K12" s="114"/>
      <c r="L12" s="154"/>
      <c r="M12" s="112"/>
      <c r="N12" s="124"/>
      <c r="P12" s="31">
        <f t="shared" si="0"/>
        <v>0</v>
      </c>
      <c r="Q12" s="31">
        <f t="shared" si="1"/>
        <v>0</v>
      </c>
    </row>
    <row r="13" spans="1:17" ht="12.75">
      <c r="A13" s="111"/>
      <c r="B13" s="112"/>
      <c r="C13" s="113"/>
      <c r="D13" s="130"/>
      <c r="E13" s="113"/>
      <c r="F13" s="113"/>
      <c r="G13" s="155"/>
      <c r="H13" s="154"/>
      <c r="I13" s="211"/>
      <c r="J13" s="211"/>
      <c r="K13" s="155"/>
      <c r="L13" s="154"/>
      <c r="M13" s="212"/>
      <c r="N13" s="213"/>
      <c r="P13" s="31">
        <f t="shared" si="0"/>
        <v>0</v>
      </c>
      <c r="Q13" s="31">
        <f t="shared" si="1"/>
        <v>0</v>
      </c>
    </row>
    <row r="14" spans="1:17" ht="12.75">
      <c r="A14" s="111"/>
      <c r="B14" s="112"/>
      <c r="C14" s="146"/>
      <c r="D14" s="148"/>
      <c r="E14" s="146"/>
      <c r="F14" s="146"/>
      <c r="G14" s="155"/>
      <c r="H14" s="153"/>
      <c r="I14" s="112"/>
      <c r="J14" s="112"/>
      <c r="K14" s="114"/>
      <c r="L14" s="154"/>
      <c r="M14" s="112"/>
      <c r="N14" s="124"/>
      <c r="P14" s="31">
        <f t="shared" si="0"/>
        <v>0</v>
      </c>
      <c r="Q14" s="31">
        <f t="shared" si="1"/>
        <v>0</v>
      </c>
    </row>
    <row r="15" spans="1:17" ht="12.75">
      <c r="A15" s="18"/>
      <c r="B15" s="19"/>
      <c r="C15" s="133"/>
      <c r="D15" s="133"/>
      <c r="E15" s="133"/>
      <c r="F15" s="133"/>
      <c r="G15" s="216"/>
      <c r="H15" s="182"/>
      <c r="I15" s="1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216"/>
      <c r="H16" s="182"/>
      <c r="I16" s="19"/>
      <c r="J16" s="1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216"/>
      <c r="H17" s="182"/>
      <c r="I17" s="19"/>
      <c r="J17" s="19"/>
      <c r="K17" s="18"/>
      <c r="L17" s="19"/>
      <c r="M17" s="19"/>
      <c r="N17" s="33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216"/>
      <c r="H18" s="182"/>
      <c r="I18" s="19"/>
      <c r="J18" s="19"/>
      <c r="K18" s="18"/>
      <c r="L18" s="19"/>
      <c r="M18" s="19"/>
      <c r="N18" s="33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216"/>
      <c r="H19" s="19"/>
      <c r="I19" s="19"/>
      <c r="J19" s="1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216"/>
      <c r="H20" s="19"/>
      <c r="I20" s="19"/>
      <c r="J20" s="19"/>
      <c r="K20" s="18"/>
      <c r="L20" s="19"/>
      <c r="M20" s="29"/>
      <c r="N20" s="33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18"/>
      <c r="H21" s="19"/>
      <c r="I21" s="29"/>
      <c r="J21" s="19"/>
      <c r="K21" s="18"/>
      <c r="L21" s="19"/>
      <c r="M21" s="19"/>
      <c r="N21" s="33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18"/>
      <c r="H22" s="19"/>
      <c r="I22" s="19"/>
      <c r="J22" s="1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18"/>
      <c r="H23" s="19"/>
      <c r="I23" s="29"/>
      <c r="J23" s="29"/>
      <c r="K23" s="18"/>
      <c r="L23" s="19"/>
      <c r="M23" s="19"/>
      <c r="N23" s="30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18"/>
      <c r="H24" s="19"/>
      <c r="I24" s="19"/>
      <c r="J24" s="19"/>
      <c r="K24" s="18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12.75">
      <c r="A25" s="18"/>
      <c r="B25" s="19"/>
      <c r="C25" s="133"/>
      <c r="D25" s="133"/>
      <c r="E25" s="133"/>
      <c r="F25" s="133"/>
      <c r="G25" s="18"/>
      <c r="H25" s="19"/>
      <c r="I25" s="19"/>
      <c r="J25" s="19"/>
      <c r="K25" s="18"/>
      <c r="L25" s="19"/>
      <c r="M25" s="19"/>
      <c r="N25" s="30"/>
      <c r="P25" s="31">
        <f t="shared" si="0"/>
        <v>0</v>
      </c>
      <c r="Q25" s="31">
        <f t="shared" si="1"/>
        <v>0</v>
      </c>
    </row>
    <row r="26" spans="1:17" ht="15.75">
      <c r="A26" s="45"/>
      <c r="B26" s="19"/>
      <c r="C26" s="133"/>
      <c r="D26" s="133"/>
      <c r="E26" s="133"/>
      <c r="F26" s="133"/>
      <c r="G26" s="79"/>
      <c r="H26" s="46"/>
      <c r="I26" s="47"/>
      <c r="J26" s="47"/>
      <c r="K26" s="79"/>
      <c r="L26" s="80"/>
      <c r="M26" s="47"/>
      <c r="N26" s="33"/>
      <c r="P26" s="31">
        <f t="shared" si="0"/>
        <v>0</v>
      </c>
      <c r="Q26" s="31">
        <f t="shared" si="1"/>
        <v>0</v>
      </c>
    </row>
    <row r="27" spans="1:17" ht="12.75">
      <c r="A27" s="18"/>
      <c r="B27" s="19"/>
      <c r="C27" s="133"/>
      <c r="D27" s="133"/>
      <c r="E27" s="133"/>
      <c r="F27" s="133"/>
      <c r="G27" s="18"/>
      <c r="H27" s="19"/>
      <c r="I27" s="19"/>
      <c r="J27" s="19"/>
      <c r="K27" s="18"/>
      <c r="L27" s="19"/>
      <c r="M27" s="19"/>
      <c r="N27" s="30"/>
      <c r="P27" s="31">
        <f>J27*G27</f>
        <v>0</v>
      </c>
      <c r="Q27" s="31">
        <f>N27*K27</f>
        <v>0</v>
      </c>
    </row>
    <row r="28" spans="1:17" ht="15.75">
      <c r="A28" s="45"/>
      <c r="B28" s="19"/>
      <c r="C28" s="133"/>
      <c r="D28" s="133"/>
      <c r="E28" s="133"/>
      <c r="F28" s="133"/>
      <c r="G28" s="45"/>
      <c r="H28" s="19"/>
      <c r="I28" s="81"/>
      <c r="J28" s="19"/>
      <c r="K28" s="18"/>
      <c r="L28" s="81"/>
      <c r="M28" s="19"/>
      <c r="N28" s="30"/>
      <c r="P28" s="116">
        <f>J28*G28</f>
        <v>0</v>
      </c>
      <c r="Q28" s="116">
        <f>N28*K28</f>
        <v>0</v>
      </c>
    </row>
    <row r="29" spans="1:17" ht="12.75">
      <c r="A29" s="18"/>
      <c r="B29" s="19"/>
      <c r="C29" s="133"/>
      <c r="D29" s="133"/>
      <c r="E29" s="133"/>
      <c r="F29" s="133"/>
      <c r="G29" s="18"/>
      <c r="H29" s="19"/>
      <c r="I29" s="19"/>
      <c r="J29" s="19"/>
      <c r="K29" s="18"/>
      <c r="L29" s="19"/>
      <c r="M29" s="19"/>
      <c r="N29" s="30"/>
      <c r="P29" s="31"/>
      <c r="Q29" s="31"/>
    </row>
    <row r="30" spans="1:17" ht="3.75" customHeight="1" thickBot="1">
      <c r="A30" s="22"/>
      <c r="B30" s="23"/>
      <c r="C30" s="39"/>
      <c r="D30" s="39"/>
      <c r="E30" s="39"/>
      <c r="F30" s="39"/>
      <c r="G30" s="22"/>
      <c r="H30" s="39"/>
      <c r="I30" s="40"/>
      <c r="J30" s="40"/>
      <c r="K30" s="22"/>
      <c r="L30" s="39"/>
      <c r="M30" s="39"/>
      <c r="N30" s="41"/>
      <c r="P30" s="100"/>
      <c r="Q30" s="100"/>
    </row>
    <row r="31" spans="1:17" ht="13.5" thickTop="1">
      <c r="A31" s="42"/>
      <c r="B31" s="8"/>
      <c r="C31" s="96"/>
      <c r="D31" s="96"/>
      <c r="E31" s="96"/>
      <c r="F31" s="96"/>
      <c r="G31" s="16" t="s">
        <v>11</v>
      </c>
      <c r="H31" s="17" t="s">
        <v>11</v>
      </c>
      <c r="I31" s="8"/>
      <c r="K31" s="16" t="s">
        <v>11</v>
      </c>
      <c r="L31" s="17" t="s">
        <v>11</v>
      </c>
      <c r="M31" s="8"/>
      <c r="N31" s="43"/>
      <c r="P31" s="31">
        <f>SUM(P10:P28)</f>
        <v>0</v>
      </c>
      <c r="Q31" s="31">
        <f>SUM(Q10:Q28)</f>
        <v>0</v>
      </c>
    </row>
    <row r="32" spans="1:14" ht="12.75">
      <c r="A32" s="42"/>
      <c r="B32" s="8"/>
      <c r="C32" s="96"/>
      <c r="D32" s="96"/>
      <c r="E32" s="96"/>
      <c r="F32" s="96"/>
      <c r="G32" s="44" t="s">
        <v>10</v>
      </c>
      <c r="H32" s="20" t="s">
        <v>19</v>
      </c>
      <c r="I32" s="8"/>
      <c r="K32" s="44" t="s">
        <v>10</v>
      </c>
      <c r="L32" s="20" t="s">
        <v>19</v>
      </c>
      <c r="M32" s="8"/>
      <c r="N32" s="43"/>
    </row>
    <row r="33" spans="1:14" ht="15.75">
      <c r="A33" s="45"/>
      <c r="B33" s="19"/>
      <c r="C33" s="61"/>
      <c r="D33" s="61"/>
      <c r="E33" s="61"/>
      <c r="F33" s="61"/>
      <c r="G33" s="272">
        <f>SUM(G10:G29)</f>
        <v>0</v>
      </c>
      <c r="H33" s="374">
        <f>SUM(H10:H29)</f>
        <v>0</v>
      </c>
      <c r="I33" s="275"/>
      <c r="J33" s="276"/>
      <c r="K33" s="271">
        <f>SUM(K10:K29)</f>
        <v>0</v>
      </c>
      <c r="L33" s="278">
        <f>SUM(L10:L29)</f>
        <v>0</v>
      </c>
      <c r="M33" s="47"/>
      <c r="N33" s="49"/>
    </row>
    <row r="34" spans="1:14" ht="6" customHeight="1" thickBot="1">
      <c r="A34" s="50"/>
      <c r="B34" s="51"/>
      <c r="C34" s="51"/>
      <c r="D34" s="51"/>
      <c r="E34" s="51"/>
      <c r="F34" s="51"/>
      <c r="G34" s="50"/>
      <c r="H34" s="51"/>
      <c r="I34" s="51"/>
      <c r="J34" s="51"/>
      <c r="K34" s="50"/>
      <c r="L34" s="51"/>
      <c r="M34" s="51"/>
      <c r="N34" s="53"/>
    </row>
    <row r="35" spans="1:16" ht="16.5" thickBot="1">
      <c r="A35" s="54" t="s">
        <v>24</v>
      </c>
      <c r="B35" s="55"/>
      <c r="C35" s="55"/>
      <c r="D35" s="55"/>
      <c r="E35" s="55"/>
      <c r="F35" s="55"/>
      <c r="G35" s="106" t="s">
        <v>25</v>
      </c>
      <c r="H35" s="104"/>
      <c r="I35" s="106" t="s">
        <v>26</v>
      </c>
      <c r="J35" s="104"/>
      <c r="K35" s="104"/>
      <c r="L35" s="106" t="s">
        <v>41</v>
      </c>
      <c r="M35" s="104"/>
      <c r="N35" s="107"/>
      <c r="P35" s="31"/>
    </row>
    <row r="36" spans="1:14" ht="16.5" thickTop="1">
      <c r="A36" s="59" t="s">
        <v>28</v>
      </c>
      <c r="B36" s="60"/>
      <c r="C36" s="60"/>
      <c r="D36" s="60"/>
      <c r="E36" s="60"/>
      <c r="F36" s="60"/>
      <c r="G36" s="62"/>
      <c r="H36" s="63">
        <f>COUNTA(G10:G29)</f>
        <v>0</v>
      </c>
      <c r="I36" s="62"/>
      <c r="J36" s="64" t="e">
        <f>H33/G33</f>
        <v>#DIV/0!</v>
      </c>
      <c r="K36" s="64"/>
      <c r="L36" s="65"/>
      <c r="M36" s="64" t="e">
        <f>P31/G33</f>
        <v>#DIV/0!</v>
      </c>
      <c r="N36" s="68"/>
    </row>
    <row r="37" spans="1:14" ht="15.75">
      <c r="A37" s="59" t="s">
        <v>29</v>
      </c>
      <c r="B37" s="60"/>
      <c r="C37" s="60"/>
      <c r="D37" s="60"/>
      <c r="E37" s="60"/>
      <c r="F37" s="60"/>
      <c r="G37" s="62"/>
      <c r="H37" s="63">
        <f>COUNTA(K10:K29)</f>
        <v>0</v>
      </c>
      <c r="I37" s="62"/>
      <c r="J37" s="232" t="e">
        <f>L33/K33</f>
        <v>#DIV/0!</v>
      </c>
      <c r="K37" s="67"/>
      <c r="L37" s="65"/>
      <c r="M37" s="64" t="e">
        <f>Q31/K33</f>
        <v>#DIV/0!</v>
      </c>
      <c r="N37" s="68"/>
    </row>
    <row r="38" spans="1:14" ht="16.5" thickBot="1">
      <c r="A38" s="69" t="s">
        <v>30</v>
      </c>
      <c r="B38" s="70"/>
      <c r="C38" s="70"/>
      <c r="D38" s="70"/>
      <c r="E38" s="70"/>
      <c r="F38" s="70"/>
      <c r="G38" s="71"/>
      <c r="H38" s="72">
        <f>SUM(H36:H37)</f>
        <v>0</v>
      </c>
      <c r="I38" s="71"/>
      <c r="J38" s="233" t="e">
        <f>(H33+L33)/(G33+K33)</f>
        <v>#DIV/0!</v>
      </c>
      <c r="K38" s="74"/>
      <c r="L38" s="75"/>
      <c r="M38" s="73" t="e">
        <f>(P31+Q31)/(G33+K33)</f>
        <v>#DIV/0!</v>
      </c>
      <c r="N38" s="84"/>
    </row>
    <row r="40" ht="3.75" customHeight="1"/>
    <row r="44" ht="6" customHeight="1"/>
  </sheetData>
  <sheetProtection/>
  <printOptions horizontalCentered="1" verticalCentered="1"/>
  <pageMargins left="0.25" right="0.25" top="0.25" bottom="0.25" header="0" footer="0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2.28125" style="0" customWidth="1"/>
    <col min="11" max="11" width="10.28125" style="0" customWidth="1"/>
    <col min="12" max="12" width="13.00390625" style="0" customWidth="1"/>
    <col min="16" max="16" width="14.140625" style="0" customWidth="1"/>
    <col min="17" max="17" width="14.57421875" style="0" customWidth="1"/>
  </cols>
  <sheetData>
    <row r="1" spans="2:8" ht="30.75">
      <c r="B1" s="1" t="s">
        <v>66</v>
      </c>
      <c r="H1" s="2"/>
    </row>
    <row r="2" spans="2:13" ht="18">
      <c r="B2" s="3"/>
      <c r="G2" s="139" t="s">
        <v>0</v>
      </c>
      <c r="H2" s="139"/>
      <c r="I2" s="139"/>
      <c r="J2" s="139"/>
      <c r="K2" s="139"/>
      <c r="L2" s="139"/>
      <c r="M2" s="140"/>
    </row>
    <row r="3" spans="1:7" ht="19.5">
      <c r="A3" s="4" t="s">
        <v>58</v>
      </c>
      <c r="B3" s="3"/>
      <c r="G3" s="3"/>
    </row>
    <row r="4" spans="1:7" ht="16.5" thickBot="1">
      <c r="A4" s="3"/>
      <c r="B4" s="3"/>
      <c r="C4" s="5"/>
      <c r="D4" s="5"/>
      <c r="E4" s="5"/>
      <c r="F4" s="5"/>
      <c r="G4" s="3"/>
    </row>
    <row r="5" spans="1:14" ht="15.75">
      <c r="A5" s="6"/>
      <c r="B5" s="7"/>
      <c r="C5" s="8"/>
      <c r="D5" s="8"/>
      <c r="E5" s="8"/>
      <c r="F5" s="8"/>
      <c r="G5" s="9"/>
      <c r="H5" s="10" t="s">
        <v>2</v>
      </c>
      <c r="I5" s="11"/>
      <c r="J5" s="12"/>
      <c r="K5" s="156"/>
      <c r="L5" s="157" t="s">
        <v>3</v>
      </c>
      <c r="M5" s="158"/>
      <c r="N5" s="159"/>
    </row>
    <row r="6" spans="1:30" ht="22.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160" t="s">
        <v>10</v>
      </c>
      <c r="L6" s="89" t="s">
        <v>11</v>
      </c>
      <c r="M6" s="89" t="s">
        <v>11</v>
      </c>
      <c r="N6" s="161" t="s">
        <v>12</v>
      </c>
      <c r="S6" s="260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5" t="s">
        <v>17</v>
      </c>
      <c r="G7" s="88" t="s">
        <v>18</v>
      </c>
      <c r="H7" s="89" t="s">
        <v>19</v>
      </c>
      <c r="I7" s="89" t="s">
        <v>18</v>
      </c>
      <c r="J7" s="89" t="s">
        <v>18</v>
      </c>
      <c r="K7" s="160" t="s">
        <v>18</v>
      </c>
      <c r="L7" s="89" t="s">
        <v>19</v>
      </c>
      <c r="M7" s="89" t="s">
        <v>18</v>
      </c>
      <c r="N7" s="161" t="s">
        <v>18</v>
      </c>
      <c r="S7" s="261"/>
      <c r="T7" s="262"/>
      <c r="U7" s="261"/>
      <c r="V7" s="262"/>
      <c r="W7" s="261"/>
      <c r="X7" s="262"/>
      <c r="Y7" s="261"/>
      <c r="Z7" s="262"/>
      <c r="AA7" s="261"/>
      <c r="AB7" s="262"/>
      <c r="AC7" s="261"/>
      <c r="AD7" s="262"/>
    </row>
    <row r="8" spans="1:30" ht="15.75">
      <c r="A8" s="14"/>
      <c r="B8" s="19"/>
      <c r="C8" s="19"/>
      <c r="D8" s="19"/>
      <c r="E8" s="19"/>
      <c r="F8" s="19"/>
      <c r="G8" s="92"/>
      <c r="H8" s="90" t="s">
        <v>20</v>
      </c>
      <c r="I8" s="90" t="s">
        <v>19</v>
      </c>
      <c r="J8" s="90" t="s">
        <v>19</v>
      </c>
      <c r="K8" s="162"/>
      <c r="L8" s="90" t="s">
        <v>20</v>
      </c>
      <c r="M8" s="90" t="s">
        <v>19</v>
      </c>
      <c r="N8" s="163" t="s">
        <v>19</v>
      </c>
      <c r="P8" s="21" t="s">
        <v>21</v>
      </c>
      <c r="Q8" s="21" t="s">
        <v>22</v>
      </c>
      <c r="S8" s="263"/>
      <c r="T8" s="264"/>
      <c r="U8" s="263"/>
      <c r="V8" s="264"/>
      <c r="W8" s="263"/>
      <c r="X8" s="264"/>
      <c r="Y8" s="263"/>
      <c r="Z8" s="264"/>
      <c r="AA8" s="263"/>
      <c r="AB8" s="264"/>
      <c r="AC8" s="263"/>
      <c r="AD8" s="264"/>
    </row>
    <row r="9" spans="1:30" ht="3.75" customHeight="1">
      <c r="A9" s="129"/>
      <c r="B9" s="128"/>
      <c r="C9" s="128"/>
      <c r="D9" s="128"/>
      <c r="E9" s="128"/>
      <c r="F9" s="128"/>
      <c r="G9" s="127"/>
      <c r="H9" s="128"/>
      <c r="I9" s="128"/>
      <c r="J9" s="128"/>
      <c r="K9" s="164"/>
      <c r="L9" s="128"/>
      <c r="M9" s="128"/>
      <c r="N9" s="165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3.5" thickBot="1">
      <c r="A10" s="656">
        <v>39960</v>
      </c>
      <c r="B10" s="638" t="s">
        <v>245</v>
      </c>
      <c r="C10" s="641" t="s">
        <v>134</v>
      </c>
      <c r="D10" s="641"/>
      <c r="E10" s="641">
        <v>1</v>
      </c>
      <c r="F10" s="663" t="s">
        <v>246</v>
      </c>
      <c r="G10" s="647"/>
      <c r="H10" s="648"/>
      <c r="I10" s="645"/>
      <c r="J10" s="645"/>
      <c r="K10" s="664">
        <v>2286</v>
      </c>
      <c r="L10" s="685">
        <v>1712742.15</v>
      </c>
      <c r="M10" s="665">
        <v>749.15</v>
      </c>
      <c r="N10" s="722">
        <v>320.57</v>
      </c>
      <c r="P10" s="31">
        <f>J10*G10</f>
        <v>0</v>
      </c>
      <c r="Q10" s="31">
        <f>M10*K10</f>
        <v>1712556.9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30" ht="12.75">
      <c r="A11" s="149"/>
      <c r="B11" s="120"/>
      <c r="C11" s="121"/>
      <c r="D11" s="121"/>
      <c r="E11" s="121"/>
      <c r="F11" s="121"/>
      <c r="G11" s="155"/>
      <c r="H11" s="154"/>
      <c r="I11" s="112"/>
      <c r="J11" s="112"/>
      <c r="K11" s="228"/>
      <c r="L11" s="153"/>
      <c r="M11" s="115"/>
      <c r="N11" s="167"/>
      <c r="P11" s="31">
        <f>J11*G11</f>
        <v>0</v>
      </c>
      <c r="Q11" s="31">
        <f>M11*K11</f>
        <v>0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</row>
    <row r="12" spans="1:30" ht="12.75">
      <c r="A12" s="149"/>
      <c r="B12" s="144"/>
      <c r="C12" s="121"/>
      <c r="D12" s="121"/>
      <c r="E12" s="121"/>
      <c r="F12" s="358"/>
      <c r="G12" s="210"/>
      <c r="H12" s="153"/>
      <c r="I12" s="115"/>
      <c r="J12" s="115"/>
      <c r="K12" s="247"/>
      <c r="L12" s="154"/>
      <c r="M12" s="115"/>
      <c r="N12" s="167"/>
      <c r="P12" s="31"/>
      <c r="Q12" s="31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</row>
    <row r="13" spans="1:30" ht="12.75">
      <c r="A13" s="149"/>
      <c r="B13" s="144"/>
      <c r="C13" s="121"/>
      <c r="D13" s="121"/>
      <c r="E13" s="121"/>
      <c r="F13" s="358"/>
      <c r="G13" s="210"/>
      <c r="H13" s="153"/>
      <c r="I13" s="115"/>
      <c r="J13" s="115"/>
      <c r="K13" s="247"/>
      <c r="L13" s="154"/>
      <c r="M13" s="115"/>
      <c r="N13" s="167"/>
      <c r="P13" s="31"/>
      <c r="Q13" s="31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0" ht="12.75">
      <c r="A14" s="149"/>
      <c r="B14" s="144"/>
      <c r="C14" s="121"/>
      <c r="D14" s="121"/>
      <c r="E14" s="121"/>
      <c r="F14" s="358"/>
      <c r="G14" s="210"/>
      <c r="H14" s="153"/>
      <c r="I14" s="115"/>
      <c r="J14" s="115"/>
      <c r="K14" s="247"/>
      <c r="L14" s="154"/>
      <c r="M14" s="115"/>
      <c r="N14" s="167"/>
      <c r="P14" s="31"/>
      <c r="Q14" s="31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0" ht="12.75">
      <c r="A15" s="149"/>
      <c r="B15" s="144"/>
      <c r="C15" s="121"/>
      <c r="D15" s="121"/>
      <c r="E15" s="121"/>
      <c r="F15" s="358"/>
      <c r="G15" s="210"/>
      <c r="H15" s="153"/>
      <c r="I15" s="115"/>
      <c r="J15" s="115"/>
      <c r="K15" s="247"/>
      <c r="L15" s="154"/>
      <c r="M15" s="115"/>
      <c r="N15" s="167"/>
      <c r="P15" s="31"/>
      <c r="Q15" s="31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0" ht="12.75">
      <c r="A16" s="149"/>
      <c r="B16" s="144"/>
      <c r="C16" s="121"/>
      <c r="D16" s="121"/>
      <c r="E16" s="121"/>
      <c r="F16" s="286"/>
      <c r="G16" s="210"/>
      <c r="H16" s="153"/>
      <c r="I16" s="115"/>
      <c r="J16" s="115"/>
      <c r="K16" s="247"/>
      <c r="L16" s="154"/>
      <c r="M16" s="115"/>
      <c r="N16" s="167"/>
      <c r="P16" s="31"/>
      <c r="Q16" s="31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:30" ht="12.75">
      <c r="A17" s="381"/>
      <c r="B17" s="398"/>
      <c r="C17" s="384"/>
      <c r="D17" s="384"/>
      <c r="E17" s="384"/>
      <c r="F17" s="399"/>
      <c r="G17" s="385"/>
      <c r="H17" s="386"/>
      <c r="I17" s="387"/>
      <c r="J17" s="387"/>
      <c r="K17" s="388"/>
      <c r="L17" s="389"/>
      <c r="M17" s="387"/>
      <c r="N17" s="396"/>
      <c r="P17" s="31">
        <f>J17*G17</f>
        <v>0</v>
      </c>
      <c r="Q17" s="31">
        <f>M17*K17</f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:30" ht="12.75">
      <c r="A18" s="149"/>
      <c r="B18" s="144"/>
      <c r="C18" s="121"/>
      <c r="D18" s="121"/>
      <c r="E18" s="121"/>
      <c r="F18" s="286"/>
      <c r="G18" s="210"/>
      <c r="H18" s="153"/>
      <c r="I18" s="115"/>
      <c r="J18" s="115"/>
      <c r="K18" s="247"/>
      <c r="L18" s="154"/>
      <c r="M18" s="115"/>
      <c r="N18" s="167"/>
      <c r="P18" s="31"/>
      <c r="Q18" s="31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:30" ht="12.75">
      <c r="A19" s="149"/>
      <c r="B19" s="144"/>
      <c r="C19" s="121"/>
      <c r="D19" s="121"/>
      <c r="E19" s="121"/>
      <c r="F19" s="286"/>
      <c r="G19" s="210"/>
      <c r="H19" s="153"/>
      <c r="I19" s="115"/>
      <c r="J19" s="115"/>
      <c r="K19" s="247"/>
      <c r="L19" s="154"/>
      <c r="M19" s="115"/>
      <c r="N19" s="167"/>
      <c r="P19" s="31"/>
      <c r="Q19" s="31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0" ht="12.75">
      <c r="A20" s="381"/>
      <c r="B20" s="398"/>
      <c r="C20" s="384"/>
      <c r="D20" s="384"/>
      <c r="E20" s="384"/>
      <c r="F20" s="413"/>
      <c r="G20" s="385"/>
      <c r="H20" s="386"/>
      <c r="I20" s="387"/>
      <c r="J20" s="387"/>
      <c r="K20" s="388"/>
      <c r="L20" s="389"/>
      <c r="M20" s="387"/>
      <c r="N20" s="396"/>
      <c r="P20" s="31"/>
      <c r="Q20" s="31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0" ht="12.75">
      <c r="A21" s="149"/>
      <c r="B21" s="144"/>
      <c r="C21" s="121"/>
      <c r="D21" s="121"/>
      <c r="E21" s="121"/>
      <c r="F21" s="286"/>
      <c r="G21" s="210"/>
      <c r="H21" s="153"/>
      <c r="I21" s="115"/>
      <c r="J21" s="115"/>
      <c r="K21" s="247"/>
      <c r="L21" s="154"/>
      <c r="M21" s="115"/>
      <c r="N21" s="167"/>
      <c r="P21" s="31"/>
      <c r="Q21" s="31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:30" ht="12.75">
      <c r="A22" s="381"/>
      <c r="B22" s="398"/>
      <c r="C22" s="384"/>
      <c r="D22" s="384"/>
      <c r="E22" s="384"/>
      <c r="F22" s="399"/>
      <c r="G22" s="385"/>
      <c r="H22" s="386"/>
      <c r="I22" s="387"/>
      <c r="J22" s="387"/>
      <c r="K22" s="388"/>
      <c r="L22" s="389"/>
      <c r="M22" s="387"/>
      <c r="N22" s="396"/>
      <c r="P22" s="31"/>
      <c r="Q22" s="31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:30" ht="12.75">
      <c r="A23" s="149"/>
      <c r="B23" s="144"/>
      <c r="C23" s="121"/>
      <c r="D23" s="121"/>
      <c r="E23" s="121"/>
      <c r="F23" s="286"/>
      <c r="G23" s="210"/>
      <c r="H23" s="153"/>
      <c r="I23" s="115"/>
      <c r="J23" s="115"/>
      <c r="K23" s="247"/>
      <c r="L23" s="154"/>
      <c r="M23" s="115"/>
      <c r="N23" s="167"/>
      <c r="P23" s="31"/>
      <c r="Q23" s="31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:30" ht="12.75">
      <c r="A24" s="149"/>
      <c r="B24" s="144"/>
      <c r="C24" s="121"/>
      <c r="D24" s="121"/>
      <c r="E24" s="121"/>
      <c r="F24" s="358"/>
      <c r="G24" s="210"/>
      <c r="H24" s="153"/>
      <c r="I24" s="115"/>
      <c r="J24" s="115"/>
      <c r="K24" s="247"/>
      <c r="L24" s="154"/>
      <c r="M24" s="115"/>
      <c r="N24" s="167"/>
      <c r="P24" s="31">
        <f>J24*G24</f>
        <v>0</v>
      </c>
      <c r="Q24" s="31">
        <f>M24*K24</f>
        <v>0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:30" ht="13.5" thickBot="1">
      <c r="A25" s="109"/>
      <c r="B25" s="19"/>
      <c r="C25" s="108"/>
      <c r="D25" s="108"/>
      <c r="E25" s="108"/>
      <c r="F25" s="359"/>
      <c r="G25" s="18"/>
      <c r="H25" s="19"/>
      <c r="I25" s="29"/>
      <c r="J25" s="29"/>
      <c r="K25" s="169"/>
      <c r="L25" s="19"/>
      <c r="M25" s="19"/>
      <c r="N25" s="170"/>
      <c r="P25" s="31">
        <f>J25*G25</f>
        <v>0</v>
      </c>
      <c r="Q25" s="31">
        <f>M25*K25</f>
        <v>0</v>
      </c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</row>
    <row r="26" spans="1:30" ht="3.75" customHeight="1" thickBot="1">
      <c r="A26" s="22"/>
      <c r="B26" s="23"/>
      <c r="C26" s="23"/>
      <c r="D26" s="23"/>
      <c r="E26" s="23"/>
      <c r="F26" s="23"/>
      <c r="G26" s="22"/>
      <c r="H26" s="39"/>
      <c r="I26" s="40"/>
      <c r="J26" s="40"/>
      <c r="K26" s="171"/>
      <c r="L26" s="172" t="s">
        <v>3</v>
      </c>
      <c r="M26" s="173"/>
      <c r="N26" s="174"/>
      <c r="P26" s="266"/>
      <c r="Q26" s="267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:30" ht="12.75">
      <c r="A27" s="42"/>
      <c r="B27" s="8"/>
      <c r="C27" s="8"/>
      <c r="D27" s="8"/>
      <c r="E27" s="8"/>
      <c r="F27" s="8"/>
      <c r="G27" s="16" t="s">
        <v>11</v>
      </c>
      <c r="H27" s="17" t="s">
        <v>11</v>
      </c>
      <c r="I27" s="8"/>
      <c r="K27" s="16" t="s">
        <v>11</v>
      </c>
      <c r="L27" s="17" t="s">
        <v>11</v>
      </c>
      <c r="M27" s="8"/>
      <c r="N27" s="43"/>
      <c r="P27" s="226">
        <f>SUM(P10:P24)</f>
        <v>0</v>
      </c>
      <c r="Q27" s="226">
        <f>SUM(Q10:Q24)</f>
        <v>1712556.9</v>
      </c>
      <c r="S27" s="180"/>
      <c r="T27" s="96"/>
      <c r="U27" s="180"/>
      <c r="V27" s="96"/>
      <c r="W27" s="180"/>
      <c r="X27" s="96"/>
      <c r="Y27" s="180"/>
      <c r="Z27" s="96"/>
      <c r="AA27" s="180"/>
      <c r="AB27" s="96"/>
      <c r="AC27" s="180"/>
      <c r="AD27" s="96"/>
    </row>
    <row r="28" spans="1:30" ht="12.75">
      <c r="A28" s="42"/>
      <c r="B28" s="8"/>
      <c r="C28" s="8"/>
      <c r="D28" s="8"/>
      <c r="E28" s="8"/>
      <c r="F28" s="8"/>
      <c r="G28" s="44" t="s">
        <v>10</v>
      </c>
      <c r="H28" s="20" t="s">
        <v>19</v>
      </c>
      <c r="I28" s="8"/>
      <c r="K28" s="44" t="s">
        <v>10</v>
      </c>
      <c r="L28" s="20" t="s">
        <v>19</v>
      </c>
      <c r="M28" s="8"/>
      <c r="N28" s="43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</row>
    <row r="29" spans="1:30" ht="15.75">
      <c r="A29" s="45"/>
      <c r="B29" s="19"/>
      <c r="C29" s="19"/>
      <c r="D29" s="19"/>
      <c r="E29" s="19"/>
      <c r="F29" s="19"/>
      <c r="G29" s="272">
        <f>SUM(G10:G25)</f>
        <v>0</v>
      </c>
      <c r="H29" s="272">
        <f>SUM(H10:H25)</f>
        <v>0</v>
      </c>
      <c r="I29" s="47"/>
      <c r="J29" s="48"/>
      <c r="K29" s="273">
        <f>SUM(K10:K25)</f>
        <v>2286</v>
      </c>
      <c r="L29" s="272">
        <f>SUM(L10:L25)</f>
        <v>1712742.15</v>
      </c>
      <c r="M29" s="47"/>
      <c r="N29" s="49"/>
      <c r="P29" s="8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:30" ht="6" customHeight="1" thickBot="1">
      <c r="A30" s="50"/>
      <c r="B30" s="51"/>
      <c r="C30" s="52"/>
      <c r="D30" s="52"/>
      <c r="E30" s="52"/>
      <c r="F30" s="52"/>
      <c r="G30" s="50"/>
      <c r="H30" s="51"/>
      <c r="I30" s="51"/>
      <c r="J30" s="51"/>
      <c r="K30" s="50"/>
      <c r="L30" s="51"/>
      <c r="M30" s="51"/>
      <c r="N30" s="53"/>
      <c r="S30" s="180"/>
      <c r="T30" s="96"/>
      <c r="U30" s="180"/>
      <c r="V30" s="96"/>
      <c r="W30" s="180"/>
      <c r="X30" s="96"/>
      <c r="Y30" s="180"/>
      <c r="Z30" s="96"/>
      <c r="AA30" s="180"/>
      <c r="AB30" s="96"/>
      <c r="AC30" s="180"/>
      <c r="AD30" s="96"/>
    </row>
    <row r="31" spans="1:30" ht="16.5" thickBot="1">
      <c r="A31" s="54" t="s">
        <v>24</v>
      </c>
      <c r="B31" s="55"/>
      <c r="C31" s="56"/>
      <c r="D31" s="56"/>
      <c r="E31" s="56"/>
      <c r="F31" s="56"/>
      <c r="G31" s="101" t="s">
        <v>25</v>
      </c>
      <c r="H31" s="102"/>
      <c r="I31" s="103" t="s">
        <v>26</v>
      </c>
      <c r="J31" s="104"/>
      <c r="K31" s="105"/>
      <c r="L31" s="57" t="s">
        <v>27</v>
      </c>
      <c r="M31" s="55"/>
      <c r="N31" s="58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</row>
    <row r="32" spans="1:30" ht="16.5" thickTop="1">
      <c r="A32" s="59" t="s">
        <v>28</v>
      </c>
      <c r="B32" s="60"/>
      <c r="C32" s="61"/>
      <c r="D32" s="61"/>
      <c r="E32" s="61"/>
      <c r="F32" s="61"/>
      <c r="G32" s="62"/>
      <c r="H32" s="63">
        <f>COUNTA(G10:G25)</f>
        <v>0</v>
      </c>
      <c r="I32" s="62"/>
      <c r="J32" s="64" t="e">
        <f>H29/G29</f>
        <v>#DIV/0!</v>
      </c>
      <c r="K32" s="64"/>
      <c r="L32" s="65"/>
      <c r="M32" s="64" t="e">
        <f>P27/G29</f>
        <v>#DIV/0!</v>
      </c>
      <c r="N32" s="6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:30" ht="15.75">
      <c r="A33" s="59" t="s">
        <v>29</v>
      </c>
      <c r="B33" s="60"/>
      <c r="C33" s="61"/>
      <c r="D33" s="61"/>
      <c r="E33" s="61"/>
      <c r="F33" s="61"/>
      <c r="G33" s="62"/>
      <c r="H33" s="63">
        <f>COUNTA(G11:G26)</f>
        <v>0</v>
      </c>
      <c r="I33" s="62"/>
      <c r="J33" s="64">
        <f>L29/K29</f>
        <v>749.2310367454068</v>
      </c>
      <c r="K33" s="67"/>
      <c r="L33" s="65"/>
      <c r="M33" s="64">
        <f>Q27/K29</f>
        <v>749.15</v>
      </c>
      <c r="N33" s="68"/>
      <c r="S33" s="180"/>
      <c r="T33" s="96"/>
      <c r="U33" s="180"/>
      <c r="V33" s="96"/>
      <c r="W33" s="180"/>
      <c r="X33" s="96"/>
      <c r="Y33" s="180"/>
      <c r="Z33" s="96"/>
      <c r="AA33" s="180"/>
      <c r="AB33" s="96"/>
      <c r="AC33" s="180"/>
      <c r="AD33" s="96"/>
    </row>
    <row r="34" spans="1:14" ht="16.5" thickBot="1">
      <c r="A34" s="69" t="s">
        <v>30</v>
      </c>
      <c r="B34" s="70"/>
      <c r="C34" s="5"/>
      <c r="D34" s="5"/>
      <c r="E34" s="5"/>
      <c r="F34" s="5"/>
      <c r="G34" s="71"/>
      <c r="H34" s="72">
        <f>SUM(H32+H33)</f>
        <v>0</v>
      </c>
      <c r="I34" s="71"/>
      <c r="J34" s="73">
        <f>(H29+L29)/(G29+K29)</f>
        <v>749.2310367454068</v>
      </c>
      <c r="K34" s="74"/>
      <c r="L34" s="75"/>
      <c r="M34" s="73">
        <f>(P27+Q27)/(G29+K29)</f>
        <v>749.15</v>
      </c>
      <c r="N34" s="76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3"/>
  <sheetViews>
    <sheetView zoomScalePageLayoutView="0" workbookViewId="0" topLeftCell="A1">
      <pane ySplit="9" topLeftCell="A68" activePane="bottomLeft" state="frozen"/>
      <selection pane="topLeft" activeCell="A1" sqref="A1"/>
      <selection pane="bottomLeft" activeCell="A89" sqref="A89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8" max="8" width="10.140625" style="0" customWidth="1"/>
    <col min="9" max="9" width="12.28125" style="0" customWidth="1"/>
    <col min="12" max="12" width="10.28125" style="0" customWidth="1"/>
    <col min="13" max="13" width="13.00390625" style="0" customWidth="1"/>
    <col min="17" max="17" width="16.8515625" style="0" customWidth="1"/>
    <col min="18" max="18" width="15.8515625" style="0" customWidth="1"/>
  </cols>
  <sheetData>
    <row r="1" spans="2:9" ht="30.75">
      <c r="B1" s="1" t="s">
        <v>66</v>
      </c>
      <c r="C1" s="1"/>
      <c r="I1" s="2"/>
    </row>
    <row r="2" spans="2:14" ht="18">
      <c r="B2" s="3"/>
      <c r="C2" s="3"/>
      <c r="H2" s="139"/>
      <c r="I2" s="139"/>
      <c r="J2" s="139"/>
      <c r="K2" s="139"/>
      <c r="L2" s="139"/>
      <c r="M2" s="139"/>
      <c r="N2" s="140"/>
    </row>
    <row r="3" spans="1:8" ht="19.5">
      <c r="A3" s="4" t="s">
        <v>31</v>
      </c>
      <c r="B3" s="3"/>
      <c r="C3" s="3"/>
      <c r="H3" s="3"/>
    </row>
    <row r="4" spans="1:8" ht="16.5" thickBot="1">
      <c r="A4" s="3"/>
      <c r="B4" s="3"/>
      <c r="C4" s="537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156"/>
      <c r="M5" s="157" t="s">
        <v>3</v>
      </c>
      <c r="N5" s="158"/>
      <c r="O5" s="159"/>
    </row>
    <row r="6" spans="1:31" ht="68.25">
      <c r="A6" s="14" t="s">
        <v>4</v>
      </c>
      <c r="B6" s="15" t="s">
        <v>5</v>
      </c>
      <c r="C6" s="543" t="s">
        <v>61</v>
      </c>
      <c r="D6" s="547" t="s">
        <v>61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160" t="s">
        <v>10</v>
      </c>
      <c r="M6" s="89" t="s">
        <v>11</v>
      </c>
      <c r="N6" s="89" t="s">
        <v>11</v>
      </c>
      <c r="O6" s="161" t="s">
        <v>12</v>
      </c>
      <c r="T6" s="260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160" t="s">
        <v>18</v>
      </c>
      <c r="M7" s="89" t="s">
        <v>19</v>
      </c>
      <c r="N7" s="89" t="s">
        <v>18</v>
      </c>
      <c r="O7" s="161" t="s">
        <v>18</v>
      </c>
      <c r="T7" s="261"/>
      <c r="U7" s="262"/>
      <c r="V7" s="261"/>
      <c r="W7" s="262"/>
      <c r="X7" s="261"/>
      <c r="Y7" s="262"/>
      <c r="Z7" s="261"/>
      <c r="AA7" s="262"/>
      <c r="AB7" s="261"/>
      <c r="AC7" s="262"/>
      <c r="AD7" s="261"/>
      <c r="AE7" s="262"/>
    </row>
    <row r="8" spans="1:31" ht="15.75">
      <c r="A8" s="14"/>
      <c r="B8" s="19"/>
      <c r="C8" s="545" t="s">
        <v>60</v>
      </c>
      <c r="D8" s="548" t="s">
        <v>62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162"/>
      <c r="M8" s="90" t="s">
        <v>20</v>
      </c>
      <c r="N8" s="90" t="s">
        <v>19</v>
      </c>
      <c r="O8" s="163" t="s">
        <v>19</v>
      </c>
      <c r="Q8" s="21" t="s">
        <v>21</v>
      </c>
      <c r="R8" s="21" t="s">
        <v>22</v>
      </c>
      <c r="T8" s="263"/>
      <c r="U8" s="264"/>
      <c r="V8" s="263"/>
      <c r="W8" s="264"/>
      <c r="X8" s="263"/>
      <c r="Y8" s="264"/>
      <c r="Z8" s="263"/>
      <c r="AA8" s="264"/>
      <c r="AB8" s="263"/>
      <c r="AC8" s="264"/>
      <c r="AD8" s="263"/>
      <c r="AE8" s="264"/>
    </row>
    <row r="9" spans="1:31" ht="3.75" customHeight="1">
      <c r="A9" s="129"/>
      <c r="B9" s="128"/>
      <c r="C9" s="128"/>
      <c r="D9" s="128"/>
      <c r="E9" s="128"/>
      <c r="F9" s="128"/>
      <c r="G9" s="128"/>
      <c r="H9" s="127"/>
      <c r="I9" s="128"/>
      <c r="J9" s="128"/>
      <c r="K9" s="128"/>
      <c r="L9" s="164"/>
      <c r="M9" s="128"/>
      <c r="N9" s="128"/>
      <c r="O9" s="165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2.75">
      <c r="A10" s="149">
        <v>39826</v>
      </c>
      <c r="B10" s="120" t="s">
        <v>79</v>
      </c>
      <c r="C10" s="240"/>
      <c r="D10" s="342" t="s">
        <v>68</v>
      </c>
      <c r="E10" s="358" t="s">
        <v>80</v>
      </c>
      <c r="F10" s="121">
        <v>3</v>
      </c>
      <c r="G10" s="121" t="s">
        <v>81</v>
      </c>
      <c r="H10" s="210"/>
      <c r="I10" s="153"/>
      <c r="J10" s="115"/>
      <c r="K10" s="115"/>
      <c r="L10" s="155">
        <v>4200</v>
      </c>
      <c r="M10" s="154">
        <v>709034.57</v>
      </c>
      <c r="N10" s="112">
        <v>168.81</v>
      </c>
      <c r="O10" s="366">
        <v>112.3</v>
      </c>
      <c r="Q10" s="476">
        <f aca="true" t="shared" si="0" ref="Q10:Q32">K10*H10</f>
        <v>0</v>
      </c>
      <c r="R10" s="476">
        <f aca="true" t="shared" si="1" ref="R10:R40">N10*L10</f>
        <v>709002</v>
      </c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2.75">
      <c r="A11" s="149">
        <v>39826</v>
      </c>
      <c r="B11" s="120" t="s">
        <v>94</v>
      </c>
      <c r="C11" s="231"/>
      <c r="D11" s="231" t="s">
        <v>68</v>
      </c>
      <c r="E11" s="358" t="s">
        <v>80</v>
      </c>
      <c r="F11" s="121">
        <v>3</v>
      </c>
      <c r="G11" s="121" t="s">
        <v>81</v>
      </c>
      <c r="H11" s="155"/>
      <c r="I11" s="154"/>
      <c r="J11" s="112"/>
      <c r="K11" s="145"/>
      <c r="L11" s="228">
        <v>4200</v>
      </c>
      <c r="M11" s="153">
        <v>675627.46</v>
      </c>
      <c r="N11" s="115">
        <v>160.85</v>
      </c>
      <c r="O11" s="167">
        <v>112.3</v>
      </c>
      <c r="Q11" s="476">
        <f t="shared" si="0"/>
        <v>0</v>
      </c>
      <c r="R11" s="476">
        <f t="shared" si="1"/>
        <v>675570</v>
      </c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2.75">
      <c r="A12" s="149">
        <v>39854</v>
      </c>
      <c r="B12" s="120" t="s">
        <v>95</v>
      </c>
      <c r="C12" s="556"/>
      <c r="D12" s="556" t="s">
        <v>86</v>
      </c>
      <c r="E12" s="121" t="s">
        <v>80</v>
      </c>
      <c r="F12" s="121">
        <v>2</v>
      </c>
      <c r="G12" s="121" t="s">
        <v>96</v>
      </c>
      <c r="H12" s="210"/>
      <c r="I12" s="153"/>
      <c r="J12" s="115"/>
      <c r="K12" s="115"/>
      <c r="L12" s="247">
        <v>26939</v>
      </c>
      <c r="M12" s="154">
        <v>4294967.88</v>
      </c>
      <c r="N12" s="112">
        <v>159.44</v>
      </c>
      <c r="O12" s="166">
        <v>63.44</v>
      </c>
      <c r="Q12" s="476">
        <f t="shared" si="0"/>
        <v>0</v>
      </c>
      <c r="R12" s="476">
        <f t="shared" si="1"/>
        <v>4295154.16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2.75">
      <c r="A13" s="381">
        <v>39854</v>
      </c>
      <c r="B13" s="382" t="s">
        <v>97</v>
      </c>
      <c r="C13" s="610"/>
      <c r="D13" s="402" t="s">
        <v>86</v>
      </c>
      <c r="E13" s="384" t="s">
        <v>80</v>
      </c>
      <c r="F13" s="384">
        <v>2</v>
      </c>
      <c r="G13" s="384" t="s">
        <v>98</v>
      </c>
      <c r="H13" s="393">
        <v>9185</v>
      </c>
      <c r="I13" s="389">
        <v>1769375.26</v>
      </c>
      <c r="J13" s="390">
        <v>192.64</v>
      </c>
      <c r="K13" s="394">
        <v>110.36</v>
      </c>
      <c r="L13" s="395"/>
      <c r="M13" s="386"/>
      <c r="N13" s="387"/>
      <c r="O13" s="396"/>
      <c r="Q13" s="476">
        <f t="shared" si="0"/>
        <v>1013656.6</v>
      </c>
      <c r="R13" s="476">
        <f t="shared" si="1"/>
        <v>0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404">
        <v>39854</v>
      </c>
      <c r="B14" s="390" t="s">
        <v>104</v>
      </c>
      <c r="C14" s="611"/>
      <c r="D14" s="376" t="s">
        <v>68</v>
      </c>
      <c r="E14" s="239" t="s">
        <v>80</v>
      </c>
      <c r="F14" s="113">
        <v>4</v>
      </c>
      <c r="G14" s="239" t="s">
        <v>105</v>
      </c>
      <c r="H14" s="155">
        <v>19490</v>
      </c>
      <c r="I14" s="154">
        <v>2423906.69</v>
      </c>
      <c r="J14" s="211">
        <v>124.37</v>
      </c>
      <c r="K14" s="211">
        <v>77.35</v>
      </c>
      <c r="L14" s="228"/>
      <c r="M14" s="153"/>
      <c r="N14" s="115"/>
      <c r="O14" s="167"/>
      <c r="Q14" s="476">
        <f t="shared" si="0"/>
        <v>1507551.5</v>
      </c>
      <c r="R14" s="476">
        <f t="shared" si="1"/>
        <v>0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2.75">
      <c r="A15" s="111">
        <v>39854</v>
      </c>
      <c r="B15" s="112" t="s">
        <v>106</v>
      </c>
      <c r="C15" s="242"/>
      <c r="D15" s="242" t="s">
        <v>68</v>
      </c>
      <c r="E15" s="599" t="s">
        <v>80</v>
      </c>
      <c r="F15" s="557">
        <v>4</v>
      </c>
      <c r="G15" s="239" t="s">
        <v>107</v>
      </c>
      <c r="H15" s="155">
        <v>20141</v>
      </c>
      <c r="I15" s="154">
        <v>2557043.01</v>
      </c>
      <c r="J15" s="211">
        <v>126.96</v>
      </c>
      <c r="K15" s="211">
        <v>99.1</v>
      </c>
      <c r="L15" s="247"/>
      <c r="M15" s="154"/>
      <c r="N15" s="112"/>
      <c r="O15" s="167"/>
      <c r="Q15" s="476">
        <f t="shared" si="0"/>
        <v>1995973.0999999999</v>
      </c>
      <c r="R15" s="476">
        <f t="shared" si="1"/>
        <v>0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3.5" thickBot="1">
      <c r="A16" s="656">
        <v>39854</v>
      </c>
      <c r="B16" s="638" t="s">
        <v>110</v>
      </c>
      <c r="C16" s="657"/>
      <c r="D16" s="658" t="s">
        <v>68</v>
      </c>
      <c r="E16" s="659" t="s">
        <v>80</v>
      </c>
      <c r="F16" s="660">
        <v>3</v>
      </c>
      <c r="G16" s="641" t="s">
        <v>111</v>
      </c>
      <c r="H16" s="647">
        <v>11099</v>
      </c>
      <c r="I16" s="648">
        <v>1506677.52</v>
      </c>
      <c r="J16" s="645">
        <v>135.75</v>
      </c>
      <c r="K16" s="645">
        <v>46.59</v>
      </c>
      <c r="L16" s="643"/>
      <c r="M16" s="644"/>
      <c r="N16" s="645"/>
      <c r="O16" s="646"/>
      <c r="Q16" s="476">
        <f t="shared" si="0"/>
        <v>517102.41000000003</v>
      </c>
      <c r="R16" s="476">
        <f t="shared" si="1"/>
        <v>0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2.75">
      <c r="A17" s="149">
        <v>39882</v>
      </c>
      <c r="B17" s="120" t="s">
        <v>139</v>
      </c>
      <c r="C17" s="230"/>
      <c r="D17" s="230" t="s">
        <v>68</v>
      </c>
      <c r="E17" s="121"/>
      <c r="F17" s="121">
        <v>1</v>
      </c>
      <c r="G17" s="358" t="s">
        <v>140</v>
      </c>
      <c r="H17" s="210">
        <v>3722</v>
      </c>
      <c r="I17" s="154">
        <v>332449.88</v>
      </c>
      <c r="J17" s="145">
        <v>89.32</v>
      </c>
      <c r="K17" s="112">
        <v>60.28</v>
      </c>
      <c r="L17" s="228"/>
      <c r="M17" s="153"/>
      <c r="N17" s="115"/>
      <c r="O17" s="167"/>
      <c r="Q17" s="476">
        <f t="shared" si="0"/>
        <v>224362.16</v>
      </c>
      <c r="R17" s="476">
        <f t="shared" si="1"/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3.5" thickBot="1">
      <c r="A18" s="656">
        <v>39882</v>
      </c>
      <c r="B18" s="682" t="s">
        <v>141</v>
      </c>
      <c r="C18" s="683"/>
      <c r="D18" s="683" t="s">
        <v>68</v>
      </c>
      <c r="E18" s="641"/>
      <c r="F18" s="641">
        <v>1</v>
      </c>
      <c r="G18" s="663" t="s">
        <v>140</v>
      </c>
      <c r="H18" s="647">
        <v>3722</v>
      </c>
      <c r="I18" s="648">
        <v>332449.88</v>
      </c>
      <c r="J18" s="645">
        <v>89.32</v>
      </c>
      <c r="K18" s="645">
        <v>60.28</v>
      </c>
      <c r="L18" s="643"/>
      <c r="M18" s="644"/>
      <c r="N18" s="645"/>
      <c r="O18" s="646"/>
      <c r="Q18" s="476">
        <f t="shared" si="0"/>
        <v>224362.16</v>
      </c>
      <c r="R18" s="476">
        <f t="shared" si="1"/>
        <v>0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2.75">
      <c r="A19" s="149">
        <v>39917</v>
      </c>
      <c r="B19" s="144" t="s">
        <v>154</v>
      </c>
      <c r="C19" s="231"/>
      <c r="D19" s="231" t="s">
        <v>68</v>
      </c>
      <c r="E19" s="121" t="s">
        <v>80</v>
      </c>
      <c r="F19" s="121">
        <v>2</v>
      </c>
      <c r="G19" s="358" t="s">
        <v>155</v>
      </c>
      <c r="H19" s="210">
        <v>8146</v>
      </c>
      <c r="I19" s="153">
        <v>605790.09</v>
      </c>
      <c r="J19" s="115">
        <v>74.37</v>
      </c>
      <c r="K19" s="115">
        <v>44.93</v>
      </c>
      <c r="L19" s="247"/>
      <c r="M19" s="154"/>
      <c r="N19" s="115"/>
      <c r="O19" s="167"/>
      <c r="Q19" s="476">
        <f t="shared" si="0"/>
        <v>365999.77999999997</v>
      </c>
      <c r="R19" s="476">
        <f t="shared" si="1"/>
        <v>0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2.75">
      <c r="A20" s="149">
        <v>39917</v>
      </c>
      <c r="B20" s="120" t="s">
        <v>156</v>
      </c>
      <c r="C20" s="230"/>
      <c r="D20" s="231" t="s">
        <v>68</v>
      </c>
      <c r="E20" s="121" t="s">
        <v>80</v>
      </c>
      <c r="F20" s="121">
        <v>2</v>
      </c>
      <c r="G20" s="358" t="s">
        <v>155</v>
      </c>
      <c r="H20" s="210">
        <v>8145</v>
      </c>
      <c r="I20" s="153">
        <v>616372.74</v>
      </c>
      <c r="J20" s="115">
        <v>75.68</v>
      </c>
      <c r="K20" s="115">
        <v>46.14</v>
      </c>
      <c r="L20" s="247"/>
      <c r="M20" s="154"/>
      <c r="N20" s="115"/>
      <c r="O20" s="167"/>
      <c r="Q20" s="476">
        <f t="shared" si="0"/>
        <v>375810.3</v>
      </c>
      <c r="R20" s="476">
        <f t="shared" si="1"/>
        <v>0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381">
        <v>39917</v>
      </c>
      <c r="B21" s="382" t="s">
        <v>157</v>
      </c>
      <c r="C21" s="392"/>
      <c r="D21" s="431" t="s">
        <v>68</v>
      </c>
      <c r="E21" s="384"/>
      <c r="F21" s="384">
        <v>1</v>
      </c>
      <c r="G21" s="397" t="s">
        <v>158</v>
      </c>
      <c r="H21" s="393">
        <v>4883</v>
      </c>
      <c r="I21" s="389">
        <v>369055.91</v>
      </c>
      <c r="J21" s="394">
        <v>75.58</v>
      </c>
      <c r="K21" s="390">
        <v>45.73</v>
      </c>
      <c r="L21" s="385"/>
      <c r="M21" s="386"/>
      <c r="N21" s="387"/>
      <c r="O21" s="572"/>
      <c r="P21" s="549"/>
      <c r="Q21" s="476">
        <f t="shared" si="0"/>
        <v>223299.59</v>
      </c>
      <c r="R21" s="476">
        <f t="shared" si="1"/>
        <v>0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149">
        <v>39917</v>
      </c>
      <c r="B22" s="120" t="s">
        <v>159</v>
      </c>
      <c r="C22" s="230"/>
      <c r="D22" s="375" t="s">
        <v>68</v>
      </c>
      <c r="E22" s="121"/>
      <c r="F22" s="121">
        <v>1</v>
      </c>
      <c r="G22" s="121" t="s">
        <v>158</v>
      </c>
      <c r="H22" s="155">
        <v>4883</v>
      </c>
      <c r="I22" s="154">
        <v>370502.45</v>
      </c>
      <c r="J22" s="112">
        <v>75.88</v>
      </c>
      <c r="K22" s="112">
        <v>45.73</v>
      </c>
      <c r="L22" s="456"/>
      <c r="M22" s="154"/>
      <c r="N22" s="115"/>
      <c r="O22" s="167"/>
      <c r="Q22" s="476">
        <f t="shared" si="0"/>
        <v>223299.59</v>
      </c>
      <c r="R22" s="476">
        <f t="shared" si="1"/>
        <v>0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381">
        <v>39917</v>
      </c>
      <c r="B23" s="382" t="s">
        <v>160</v>
      </c>
      <c r="C23" s="402"/>
      <c r="D23" s="431" t="s">
        <v>68</v>
      </c>
      <c r="E23" s="384"/>
      <c r="F23" s="384">
        <v>1</v>
      </c>
      <c r="G23" s="397" t="s">
        <v>161</v>
      </c>
      <c r="H23" s="393">
        <v>5937</v>
      </c>
      <c r="I23" s="389">
        <v>1151272.34</v>
      </c>
      <c r="J23" s="387">
        <v>194.4</v>
      </c>
      <c r="K23" s="387">
        <v>167.66</v>
      </c>
      <c r="L23" s="388"/>
      <c r="M23" s="389"/>
      <c r="N23" s="387"/>
      <c r="O23" s="396"/>
      <c r="Q23" s="476">
        <f t="shared" si="0"/>
        <v>995397.4199999999</v>
      </c>
      <c r="R23" s="476">
        <f t="shared" si="1"/>
        <v>0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ht="12.75">
      <c r="A24" s="149">
        <v>39917</v>
      </c>
      <c r="B24" s="144" t="s">
        <v>162</v>
      </c>
      <c r="C24" s="342"/>
      <c r="D24" s="375" t="s">
        <v>68</v>
      </c>
      <c r="E24" s="121"/>
      <c r="F24" s="121">
        <v>1</v>
      </c>
      <c r="G24" s="358" t="s">
        <v>163</v>
      </c>
      <c r="H24" s="210">
        <v>5723</v>
      </c>
      <c r="I24" s="153">
        <v>633141.86</v>
      </c>
      <c r="J24" s="115">
        <v>110.63</v>
      </c>
      <c r="K24" s="115">
        <v>89.84</v>
      </c>
      <c r="L24" s="247"/>
      <c r="M24" s="154"/>
      <c r="N24" s="115"/>
      <c r="O24" s="167"/>
      <c r="Q24" s="476">
        <f t="shared" si="0"/>
        <v>514154.32</v>
      </c>
      <c r="R24" s="476">
        <f t="shared" si="1"/>
        <v>0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ht="12.75">
      <c r="A25" s="381">
        <v>39917</v>
      </c>
      <c r="B25" s="398" t="s">
        <v>164</v>
      </c>
      <c r="C25" s="612"/>
      <c r="D25" s="431" t="s">
        <v>68</v>
      </c>
      <c r="E25" s="384" t="s">
        <v>80</v>
      </c>
      <c r="F25" s="384">
        <v>2</v>
      </c>
      <c r="G25" s="403" t="s">
        <v>165</v>
      </c>
      <c r="H25" s="385">
        <v>17612</v>
      </c>
      <c r="I25" s="386">
        <v>1226673.32</v>
      </c>
      <c r="J25" s="387">
        <v>69.65</v>
      </c>
      <c r="K25" s="387">
        <v>49.02</v>
      </c>
      <c r="L25" s="388"/>
      <c r="M25" s="389"/>
      <c r="N25" s="387"/>
      <c r="O25" s="396"/>
      <c r="Q25" s="476">
        <f t="shared" si="0"/>
        <v>863340.2400000001</v>
      </c>
      <c r="R25" s="476">
        <f t="shared" si="1"/>
        <v>0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ht="13.5" thickBot="1">
      <c r="A26" s="656">
        <v>39917</v>
      </c>
      <c r="B26" s="682" t="s">
        <v>166</v>
      </c>
      <c r="C26" s="695"/>
      <c r="D26" s="640" t="s">
        <v>68</v>
      </c>
      <c r="E26" s="641" t="s">
        <v>80</v>
      </c>
      <c r="F26" s="641">
        <v>2</v>
      </c>
      <c r="G26" s="663" t="s">
        <v>167</v>
      </c>
      <c r="H26" s="647">
        <v>12729</v>
      </c>
      <c r="I26" s="648">
        <v>961771.72</v>
      </c>
      <c r="J26" s="645">
        <v>75.56</v>
      </c>
      <c r="K26" s="645">
        <v>52.936</v>
      </c>
      <c r="L26" s="643"/>
      <c r="M26" s="644"/>
      <c r="N26" s="645"/>
      <c r="O26" s="646"/>
      <c r="Q26" s="476">
        <f t="shared" si="0"/>
        <v>673822.344</v>
      </c>
      <c r="R26" s="476">
        <f t="shared" si="1"/>
        <v>0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12.75">
      <c r="A27" s="149">
        <v>39931</v>
      </c>
      <c r="B27" s="144" t="s">
        <v>187</v>
      </c>
      <c r="C27" s="240"/>
      <c r="D27" s="375" t="s">
        <v>68</v>
      </c>
      <c r="E27" s="121" t="s">
        <v>80</v>
      </c>
      <c r="F27" s="121">
        <v>2</v>
      </c>
      <c r="G27" s="358" t="s">
        <v>188</v>
      </c>
      <c r="H27" s="210">
        <v>16797</v>
      </c>
      <c r="I27" s="153">
        <v>1314509.14</v>
      </c>
      <c r="J27" s="115">
        <v>78.26</v>
      </c>
      <c r="K27" s="115">
        <v>56.09</v>
      </c>
      <c r="L27" s="247"/>
      <c r="M27" s="154"/>
      <c r="N27" s="115"/>
      <c r="O27" s="167"/>
      <c r="Q27" s="476">
        <f t="shared" si="0"/>
        <v>942143.7300000001</v>
      </c>
      <c r="R27" s="476">
        <f>N27*L27</f>
        <v>0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ht="12.75">
      <c r="A28" s="149"/>
      <c r="B28" s="144" t="s">
        <v>189</v>
      </c>
      <c r="C28" s="240"/>
      <c r="D28" s="375" t="s">
        <v>68</v>
      </c>
      <c r="E28" s="121" t="s">
        <v>80</v>
      </c>
      <c r="F28" s="121">
        <v>2</v>
      </c>
      <c r="G28" s="358" t="s">
        <v>188</v>
      </c>
      <c r="H28" s="210">
        <v>16797</v>
      </c>
      <c r="I28" s="153">
        <v>1315044.07</v>
      </c>
      <c r="J28" s="115">
        <v>78.29</v>
      </c>
      <c r="K28" s="115">
        <v>56.09</v>
      </c>
      <c r="L28" s="247"/>
      <c r="M28" s="154"/>
      <c r="N28" s="115"/>
      <c r="O28" s="167"/>
      <c r="Q28" s="476">
        <f t="shared" si="0"/>
        <v>942143.7300000001</v>
      </c>
      <c r="R28" s="476">
        <f t="shared" si="1"/>
        <v>0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ht="12.75">
      <c r="A29" s="381"/>
      <c r="B29" s="398" t="s">
        <v>190</v>
      </c>
      <c r="C29" s="383"/>
      <c r="D29" s="431" t="s">
        <v>68</v>
      </c>
      <c r="E29" s="384" t="s">
        <v>80</v>
      </c>
      <c r="F29" s="384">
        <v>2</v>
      </c>
      <c r="G29" s="397" t="s">
        <v>191</v>
      </c>
      <c r="H29" s="385">
        <v>11072</v>
      </c>
      <c r="I29" s="386">
        <v>1238743.56</v>
      </c>
      <c r="J29" s="387">
        <v>111.88</v>
      </c>
      <c r="K29" s="387">
        <v>76.83</v>
      </c>
      <c r="L29" s="388"/>
      <c r="M29" s="389"/>
      <c r="N29" s="387"/>
      <c r="O29" s="396"/>
      <c r="Q29" s="476">
        <f t="shared" si="0"/>
        <v>850661.76</v>
      </c>
      <c r="R29" s="476">
        <f t="shared" si="1"/>
        <v>0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ht="12.75">
      <c r="A30" s="381"/>
      <c r="B30" s="398" t="s">
        <v>192</v>
      </c>
      <c r="C30" s="383"/>
      <c r="D30" s="431" t="s">
        <v>68</v>
      </c>
      <c r="E30" s="384" t="s">
        <v>80</v>
      </c>
      <c r="F30" s="384">
        <v>2</v>
      </c>
      <c r="G30" s="397" t="s">
        <v>191</v>
      </c>
      <c r="H30" s="385">
        <v>11072</v>
      </c>
      <c r="I30" s="386">
        <v>1153724.48</v>
      </c>
      <c r="J30" s="387">
        <v>104.2</v>
      </c>
      <c r="K30" s="387">
        <v>106.18</v>
      </c>
      <c r="L30" s="388"/>
      <c r="M30" s="389"/>
      <c r="N30" s="387"/>
      <c r="O30" s="396"/>
      <c r="Q30" s="476">
        <f t="shared" si="0"/>
        <v>1175624.96</v>
      </c>
      <c r="R30" s="476">
        <f t="shared" si="1"/>
        <v>0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ht="13.5" thickBot="1">
      <c r="A31" s="656">
        <v>39931</v>
      </c>
      <c r="B31" s="682" t="s">
        <v>204</v>
      </c>
      <c r="C31" s="695"/>
      <c r="D31" s="640" t="s">
        <v>68</v>
      </c>
      <c r="E31" s="641" t="s">
        <v>80</v>
      </c>
      <c r="F31" s="641">
        <v>2</v>
      </c>
      <c r="G31" s="663" t="s">
        <v>205</v>
      </c>
      <c r="H31" s="647"/>
      <c r="I31" s="648"/>
      <c r="J31" s="645"/>
      <c r="K31" s="645"/>
      <c r="L31" s="643">
        <v>24094</v>
      </c>
      <c r="M31" s="644">
        <v>2183795.22</v>
      </c>
      <c r="N31" s="645">
        <v>90.64</v>
      </c>
      <c r="O31" s="646">
        <v>61.91</v>
      </c>
      <c r="Q31" s="476">
        <f t="shared" si="0"/>
        <v>0</v>
      </c>
      <c r="R31" s="476">
        <f t="shared" si="1"/>
        <v>2183880.16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ht="12.75">
      <c r="A32" s="149">
        <v>39945</v>
      </c>
      <c r="B32" s="120" t="s">
        <v>217</v>
      </c>
      <c r="C32" s="230"/>
      <c r="D32" s="375" t="s">
        <v>100</v>
      </c>
      <c r="E32" s="121" t="s">
        <v>80</v>
      </c>
      <c r="F32" s="121">
        <v>2</v>
      </c>
      <c r="G32" s="358" t="s">
        <v>229</v>
      </c>
      <c r="H32" s="210"/>
      <c r="I32" s="153"/>
      <c r="J32" s="115"/>
      <c r="K32" s="115"/>
      <c r="L32" s="247"/>
      <c r="M32" s="154"/>
      <c r="N32" s="115"/>
      <c r="O32" s="167"/>
      <c r="Q32" s="476">
        <f t="shared" si="0"/>
        <v>0</v>
      </c>
      <c r="R32" s="476">
        <f t="shared" si="1"/>
        <v>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ht="12.75">
      <c r="A33" s="381"/>
      <c r="B33" s="120" t="s">
        <v>218</v>
      </c>
      <c r="C33" s="230"/>
      <c r="D33" s="375" t="s">
        <v>68</v>
      </c>
      <c r="E33" s="121" t="s">
        <v>80</v>
      </c>
      <c r="F33" s="121">
        <v>2</v>
      </c>
      <c r="G33" s="358" t="s">
        <v>230</v>
      </c>
      <c r="H33" s="155">
        <v>7543</v>
      </c>
      <c r="I33" s="154">
        <v>442585.06</v>
      </c>
      <c r="J33" s="112">
        <v>58.67</v>
      </c>
      <c r="K33" s="112">
        <v>28.85</v>
      </c>
      <c r="L33" s="388"/>
      <c r="M33" s="389"/>
      <c r="N33" s="584"/>
      <c r="O33" s="396"/>
      <c r="Q33" s="476">
        <f aca="true" t="shared" si="2" ref="Q33:Q52">K33*H33</f>
        <v>217615.55000000002</v>
      </c>
      <c r="R33" s="476">
        <f t="shared" si="1"/>
        <v>0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ht="12.75">
      <c r="A34" s="149"/>
      <c r="B34" s="382" t="s">
        <v>219</v>
      </c>
      <c r="C34" s="392"/>
      <c r="D34" s="431" t="s">
        <v>68</v>
      </c>
      <c r="E34" s="384" t="s">
        <v>80</v>
      </c>
      <c r="F34" s="384">
        <v>2</v>
      </c>
      <c r="G34" s="358" t="s">
        <v>230</v>
      </c>
      <c r="H34" s="155">
        <v>7543</v>
      </c>
      <c r="I34" s="154">
        <v>442585.06</v>
      </c>
      <c r="J34" s="112">
        <v>58.67</v>
      </c>
      <c r="K34" s="112">
        <v>28.85</v>
      </c>
      <c r="L34" s="247"/>
      <c r="M34" s="154"/>
      <c r="N34" s="115"/>
      <c r="O34" s="167"/>
      <c r="Q34" s="476">
        <f t="shared" si="2"/>
        <v>217615.55000000002</v>
      </c>
      <c r="R34" s="476">
        <f t="shared" si="1"/>
        <v>0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ht="12.75">
      <c r="A35" s="381"/>
      <c r="B35" s="382" t="s">
        <v>223</v>
      </c>
      <c r="C35" s="392"/>
      <c r="D35" s="431" t="s">
        <v>68</v>
      </c>
      <c r="E35" s="384" t="s">
        <v>80</v>
      </c>
      <c r="F35" s="384">
        <v>2</v>
      </c>
      <c r="G35" s="397" t="s">
        <v>232</v>
      </c>
      <c r="H35" s="393">
        <v>14760</v>
      </c>
      <c r="I35" s="389">
        <v>1280878.08</v>
      </c>
      <c r="J35" s="390">
        <v>86.78</v>
      </c>
      <c r="K35" s="390">
        <v>54.87</v>
      </c>
      <c r="L35" s="388"/>
      <c r="M35" s="389"/>
      <c r="N35" s="387"/>
      <c r="O35" s="396"/>
      <c r="Q35" s="476">
        <f t="shared" si="2"/>
        <v>809881.2</v>
      </c>
      <c r="R35" s="476">
        <f t="shared" si="1"/>
        <v>0</v>
      </c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ht="12.75">
      <c r="A36" s="149"/>
      <c r="B36" s="144" t="s">
        <v>224</v>
      </c>
      <c r="C36" s="240"/>
      <c r="D36" s="375" t="s">
        <v>68</v>
      </c>
      <c r="E36" s="121" t="s">
        <v>80</v>
      </c>
      <c r="F36" s="384">
        <v>2</v>
      </c>
      <c r="G36" s="397" t="s">
        <v>232</v>
      </c>
      <c r="H36" s="210">
        <v>14760</v>
      </c>
      <c r="I36" s="153">
        <v>1011921.79</v>
      </c>
      <c r="J36" s="717">
        <v>68.56</v>
      </c>
      <c r="K36" s="115">
        <v>43.19</v>
      </c>
      <c r="L36" s="247"/>
      <c r="M36" s="154"/>
      <c r="N36" s="115"/>
      <c r="O36" s="167"/>
      <c r="Q36" s="476">
        <f t="shared" si="2"/>
        <v>637484.4</v>
      </c>
      <c r="R36" s="476">
        <f t="shared" si="1"/>
        <v>0</v>
      </c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ht="12.75">
      <c r="A37" s="149"/>
      <c r="B37" s="144" t="s">
        <v>225</v>
      </c>
      <c r="C37" s="240"/>
      <c r="D37" s="375" t="s">
        <v>68</v>
      </c>
      <c r="E37" s="121" t="s">
        <v>80</v>
      </c>
      <c r="F37" s="121">
        <v>2</v>
      </c>
      <c r="G37" s="358" t="s">
        <v>234</v>
      </c>
      <c r="H37" s="210">
        <v>8886</v>
      </c>
      <c r="I37" s="153">
        <v>737944.65</v>
      </c>
      <c r="J37" s="115">
        <v>83.05</v>
      </c>
      <c r="K37" s="115">
        <v>55.85</v>
      </c>
      <c r="L37" s="247"/>
      <c r="M37" s="154"/>
      <c r="N37" s="115"/>
      <c r="O37" s="167"/>
      <c r="Q37" s="476">
        <f t="shared" si="2"/>
        <v>496283.10000000003</v>
      </c>
      <c r="R37" s="476">
        <f t="shared" si="1"/>
        <v>0</v>
      </c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ht="12.75">
      <c r="A38" s="149"/>
      <c r="B38" s="144" t="s">
        <v>226</v>
      </c>
      <c r="C38" s="240"/>
      <c r="D38" s="375" t="s">
        <v>68</v>
      </c>
      <c r="E38" s="121"/>
      <c r="F38" s="121">
        <v>1</v>
      </c>
      <c r="G38" s="358" t="s">
        <v>235</v>
      </c>
      <c r="H38" s="210">
        <v>5097</v>
      </c>
      <c r="I38" s="153">
        <v>401544.46</v>
      </c>
      <c r="J38" s="115">
        <v>78.78</v>
      </c>
      <c r="K38" s="115">
        <v>53.98</v>
      </c>
      <c r="L38" s="247"/>
      <c r="M38" s="154"/>
      <c r="N38" s="115"/>
      <c r="O38" s="167"/>
      <c r="Q38" s="476">
        <f t="shared" si="2"/>
        <v>275136.06</v>
      </c>
      <c r="R38" s="476">
        <f>N38*L38</f>
        <v>0</v>
      </c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ht="12.75">
      <c r="A39" s="149"/>
      <c r="B39" s="144" t="s">
        <v>227</v>
      </c>
      <c r="C39" s="240"/>
      <c r="D39" s="375" t="s">
        <v>68</v>
      </c>
      <c r="E39" s="121"/>
      <c r="F39" s="121">
        <v>1</v>
      </c>
      <c r="G39" s="358" t="s">
        <v>235</v>
      </c>
      <c r="H39" s="210">
        <v>5097</v>
      </c>
      <c r="I39" s="153">
        <v>401733.71</v>
      </c>
      <c r="J39" s="115">
        <v>78.81</v>
      </c>
      <c r="K39" s="115">
        <v>53.98</v>
      </c>
      <c r="L39" s="247"/>
      <c r="M39" s="154"/>
      <c r="N39" s="115"/>
      <c r="O39" s="167"/>
      <c r="Q39" s="476">
        <f t="shared" si="2"/>
        <v>275136.06</v>
      </c>
      <c r="R39" s="476">
        <f t="shared" si="1"/>
        <v>0</v>
      </c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ht="12.75">
      <c r="A40" s="149"/>
      <c r="B40" s="144" t="s">
        <v>236</v>
      </c>
      <c r="C40" s="240"/>
      <c r="D40" s="375" t="s">
        <v>68</v>
      </c>
      <c r="E40" s="121" t="s">
        <v>80</v>
      </c>
      <c r="F40" s="121">
        <v>3</v>
      </c>
      <c r="G40" s="358" t="s">
        <v>237</v>
      </c>
      <c r="H40" s="210">
        <v>9334</v>
      </c>
      <c r="I40" s="153">
        <v>579478.11</v>
      </c>
      <c r="J40" s="115">
        <v>62.09</v>
      </c>
      <c r="K40" s="115">
        <v>30.91</v>
      </c>
      <c r="L40" s="247"/>
      <c r="M40" s="154"/>
      <c r="N40" s="115"/>
      <c r="O40" s="167"/>
      <c r="Q40" s="476">
        <f t="shared" si="2"/>
        <v>288513.94</v>
      </c>
      <c r="R40" s="476">
        <f t="shared" si="1"/>
        <v>0</v>
      </c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ht="13.5" thickBot="1">
      <c r="A41" s="656">
        <v>39945</v>
      </c>
      <c r="B41" s="682" t="s">
        <v>228</v>
      </c>
      <c r="C41" s="695"/>
      <c r="D41" s="640" t="s">
        <v>68</v>
      </c>
      <c r="E41" s="641" t="s">
        <v>80</v>
      </c>
      <c r="F41" s="641">
        <v>3</v>
      </c>
      <c r="G41" s="663" t="s">
        <v>237</v>
      </c>
      <c r="H41" s="647">
        <v>9334</v>
      </c>
      <c r="I41" s="648">
        <v>579478.11</v>
      </c>
      <c r="J41" s="645">
        <v>62.09</v>
      </c>
      <c r="K41" s="645">
        <v>30.91</v>
      </c>
      <c r="L41" s="643"/>
      <c r="M41" s="644"/>
      <c r="N41" s="645"/>
      <c r="O41" s="646"/>
      <c r="Q41" s="476">
        <f t="shared" si="2"/>
        <v>288513.94</v>
      </c>
      <c r="R41" s="476">
        <f aca="true" t="shared" si="3" ref="R41:R46">N41*L41</f>
        <v>0</v>
      </c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ht="12.75">
      <c r="A42" s="149">
        <v>39960</v>
      </c>
      <c r="B42" s="144" t="s">
        <v>272</v>
      </c>
      <c r="C42" s="240"/>
      <c r="D42" s="375" t="s">
        <v>68</v>
      </c>
      <c r="E42" s="358" t="s">
        <v>80</v>
      </c>
      <c r="F42" s="121">
        <v>2</v>
      </c>
      <c r="G42" s="358" t="s">
        <v>273</v>
      </c>
      <c r="H42" s="210"/>
      <c r="I42" s="153"/>
      <c r="J42" s="115"/>
      <c r="K42" s="115"/>
      <c r="L42" s="247">
        <v>13156</v>
      </c>
      <c r="M42" s="154">
        <v>944670.04</v>
      </c>
      <c r="N42" s="115">
        <v>71.81</v>
      </c>
      <c r="O42" s="167">
        <v>48.38</v>
      </c>
      <c r="Q42" s="476">
        <f t="shared" si="2"/>
        <v>0</v>
      </c>
      <c r="R42" s="476">
        <f t="shared" si="3"/>
        <v>944732.36</v>
      </c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1:31" ht="13.5" thickBot="1">
      <c r="A43" s="656">
        <v>39960</v>
      </c>
      <c r="B43" s="682" t="s">
        <v>276</v>
      </c>
      <c r="C43" s="695"/>
      <c r="D43" s="640" t="s">
        <v>68</v>
      </c>
      <c r="E43" s="663" t="s">
        <v>80</v>
      </c>
      <c r="F43" s="641">
        <v>4</v>
      </c>
      <c r="G43" s="663" t="s">
        <v>277</v>
      </c>
      <c r="H43" s="647"/>
      <c r="I43" s="648"/>
      <c r="J43" s="645"/>
      <c r="K43" s="645"/>
      <c r="L43" s="643">
        <v>17927</v>
      </c>
      <c r="M43" s="644">
        <v>1487802.63</v>
      </c>
      <c r="N43" s="645">
        <v>82.99</v>
      </c>
      <c r="O43" s="646">
        <v>63</v>
      </c>
      <c r="Q43" s="476">
        <f t="shared" si="2"/>
        <v>0</v>
      </c>
      <c r="R43" s="476">
        <f t="shared" si="3"/>
        <v>1487761.73</v>
      </c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</row>
    <row r="44" spans="1:31" ht="12.75">
      <c r="A44" s="149">
        <v>39973</v>
      </c>
      <c r="B44" s="144" t="s">
        <v>282</v>
      </c>
      <c r="C44" s="240"/>
      <c r="D44" s="375" t="s">
        <v>68</v>
      </c>
      <c r="E44" s="358" t="s">
        <v>80</v>
      </c>
      <c r="F44" s="121">
        <v>2</v>
      </c>
      <c r="G44" s="358" t="s">
        <v>283</v>
      </c>
      <c r="H44" s="210"/>
      <c r="I44" s="153"/>
      <c r="J44" s="115"/>
      <c r="K44" s="115"/>
      <c r="L44" s="247">
        <v>13171</v>
      </c>
      <c r="M44" s="154">
        <v>1323495.85</v>
      </c>
      <c r="N44" s="115">
        <v>100.48</v>
      </c>
      <c r="O44" s="167">
        <v>70.96</v>
      </c>
      <c r="Q44" s="476">
        <f t="shared" si="2"/>
        <v>0</v>
      </c>
      <c r="R44" s="476">
        <f t="shared" si="3"/>
        <v>1323422.08</v>
      </c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</row>
    <row r="45" spans="1:31" ht="12.75">
      <c r="A45" s="381"/>
      <c r="B45" s="398" t="s">
        <v>284</v>
      </c>
      <c r="C45" s="383"/>
      <c r="D45" s="431" t="s">
        <v>68</v>
      </c>
      <c r="E45" s="397" t="s">
        <v>80</v>
      </c>
      <c r="F45" s="384">
        <v>2</v>
      </c>
      <c r="G45" s="397" t="s">
        <v>285</v>
      </c>
      <c r="H45" s="385">
        <v>7462</v>
      </c>
      <c r="I45" s="386">
        <v>564138.36</v>
      </c>
      <c r="J45" s="387">
        <v>75.6</v>
      </c>
      <c r="K45" s="387">
        <v>45.44</v>
      </c>
      <c r="L45" s="388"/>
      <c r="M45" s="389"/>
      <c r="N45" s="387"/>
      <c r="O45" s="396"/>
      <c r="Q45" s="476">
        <f t="shared" si="2"/>
        <v>339073.27999999997</v>
      </c>
      <c r="R45" s="476">
        <f t="shared" si="3"/>
        <v>0</v>
      </c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</row>
    <row r="46" spans="1:31" ht="12.75">
      <c r="A46" s="149"/>
      <c r="B46" s="144" t="s">
        <v>286</v>
      </c>
      <c r="C46" s="240"/>
      <c r="D46" s="375" t="s">
        <v>68</v>
      </c>
      <c r="E46" s="358" t="s">
        <v>80</v>
      </c>
      <c r="F46" s="121">
        <v>2</v>
      </c>
      <c r="G46" s="397" t="s">
        <v>285</v>
      </c>
      <c r="H46" s="385">
        <v>7462</v>
      </c>
      <c r="I46" s="153">
        <v>535946.6</v>
      </c>
      <c r="J46" s="115">
        <v>71.82</v>
      </c>
      <c r="K46" s="115">
        <v>43.56</v>
      </c>
      <c r="L46" s="247"/>
      <c r="M46" s="154"/>
      <c r="N46" s="115"/>
      <c r="O46" s="167"/>
      <c r="Q46" s="476">
        <f t="shared" si="2"/>
        <v>325044.72000000003</v>
      </c>
      <c r="R46" s="476">
        <f t="shared" si="3"/>
        <v>0</v>
      </c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</row>
    <row r="47" spans="1:31" ht="12.75">
      <c r="A47" s="381"/>
      <c r="B47" s="398" t="s">
        <v>287</v>
      </c>
      <c r="C47" s="383"/>
      <c r="D47" s="375" t="s">
        <v>68</v>
      </c>
      <c r="E47" s="358" t="s">
        <v>80</v>
      </c>
      <c r="F47" s="121">
        <v>2</v>
      </c>
      <c r="G47" s="397" t="s">
        <v>288</v>
      </c>
      <c r="H47" s="385">
        <v>8058</v>
      </c>
      <c r="I47" s="386">
        <v>560203.54</v>
      </c>
      <c r="J47" s="387">
        <v>69.52</v>
      </c>
      <c r="K47" s="387">
        <v>45.27</v>
      </c>
      <c r="L47" s="388"/>
      <c r="M47" s="389"/>
      <c r="N47" s="387"/>
      <c r="O47" s="396"/>
      <c r="Q47" s="476">
        <f t="shared" si="2"/>
        <v>364785.66000000003</v>
      </c>
      <c r="R47" s="476">
        <f aca="true" t="shared" si="4" ref="R47:R94">N47*L47</f>
        <v>0</v>
      </c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</row>
    <row r="48" spans="1:31" ht="12.75">
      <c r="A48" s="149"/>
      <c r="B48" s="144" t="s">
        <v>289</v>
      </c>
      <c r="C48" s="240"/>
      <c r="D48" s="375" t="s">
        <v>68</v>
      </c>
      <c r="E48" s="358" t="s">
        <v>80</v>
      </c>
      <c r="F48" s="121">
        <v>2</v>
      </c>
      <c r="G48" s="358" t="s">
        <v>290</v>
      </c>
      <c r="H48" s="210">
        <v>7801</v>
      </c>
      <c r="I48" s="153">
        <v>537751.05</v>
      </c>
      <c r="J48" s="115">
        <v>68.94</v>
      </c>
      <c r="K48" s="115">
        <v>45.32</v>
      </c>
      <c r="L48" s="247"/>
      <c r="M48" s="154"/>
      <c r="N48" s="115"/>
      <c r="O48" s="167"/>
      <c r="Q48" s="476">
        <f t="shared" si="2"/>
        <v>353541.32</v>
      </c>
      <c r="R48" s="476">
        <f t="shared" si="4"/>
        <v>0</v>
      </c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</row>
    <row r="49" spans="1:31" ht="12.75">
      <c r="A49" s="149"/>
      <c r="B49" s="144" t="s">
        <v>291</v>
      </c>
      <c r="C49" s="143"/>
      <c r="D49" s="375" t="s">
        <v>68</v>
      </c>
      <c r="E49" s="358" t="s">
        <v>80</v>
      </c>
      <c r="F49" s="121">
        <v>2</v>
      </c>
      <c r="G49" s="358" t="s">
        <v>292</v>
      </c>
      <c r="H49" s="210"/>
      <c r="I49" s="153"/>
      <c r="J49" s="115"/>
      <c r="K49" s="115"/>
      <c r="L49" s="247">
        <v>13032</v>
      </c>
      <c r="M49" s="154">
        <v>1019473.73</v>
      </c>
      <c r="N49" s="115">
        <v>78.23</v>
      </c>
      <c r="O49" s="167">
        <v>55.49</v>
      </c>
      <c r="Q49" s="476">
        <f t="shared" si="2"/>
        <v>0</v>
      </c>
      <c r="R49" s="476">
        <f t="shared" si="4"/>
        <v>1019493.3600000001</v>
      </c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</row>
    <row r="50" spans="1:31" ht="12.75">
      <c r="A50" s="381"/>
      <c r="B50" s="398" t="s">
        <v>293</v>
      </c>
      <c r="C50" s="518"/>
      <c r="D50" s="375" t="s">
        <v>68</v>
      </c>
      <c r="E50" s="358" t="s">
        <v>80</v>
      </c>
      <c r="F50" s="121">
        <v>2</v>
      </c>
      <c r="G50" s="397" t="s">
        <v>294</v>
      </c>
      <c r="H50" s="385"/>
      <c r="I50" s="386"/>
      <c r="J50" s="387"/>
      <c r="K50" s="387"/>
      <c r="L50" s="388">
        <v>10693</v>
      </c>
      <c r="M50" s="389">
        <v>758225.84</v>
      </c>
      <c r="N50" s="387">
        <v>70.91</v>
      </c>
      <c r="O50" s="396">
        <v>48.75</v>
      </c>
      <c r="Q50" s="476">
        <f t="shared" si="2"/>
        <v>0</v>
      </c>
      <c r="R50" s="476">
        <f t="shared" si="4"/>
        <v>758240.63</v>
      </c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</row>
    <row r="51" spans="1:31" ht="12.75">
      <c r="A51" s="381"/>
      <c r="B51" s="398" t="s">
        <v>297</v>
      </c>
      <c r="C51" s="518"/>
      <c r="D51" s="431" t="s">
        <v>68</v>
      </c>
      <c r="E51" s="384"/>
      <c r="F51" s="384">
        <v>1</v>
      </c>
      <c r="G51" s="397" t="s">
        <v>298</v>
      </c>
      <c r="H51" s="385">
        <v>6627</v>
      </c>
      <c r="I51" s="386">
        <v>420666.72</v>
      </c>
      <c r="J51" s="387">
        <v>63.48</v>
      </c>
      <c r="K51" s="387">
        <v>43.2</v>
      </c>
      <c r="L51" s="388"/>
      <c r="M51" s="389"/>
      <c r="N51" s="387"/>
      <c r="O51" s="396"/>
      <c r="Q51" s="476">
        <f t="shared" si="2"/>
        <v>286286.4</v>
      </c>
      <c r="R51" s="476">
        <f t="shared" si="4"/>
        <v>0</v>
      </c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:31" ht="12.75">
      <c r="A52" s="149"/>
      <c r="B52" s="144" t="s">
        <v>299</v>
      </c>
      <c r="C52" s="143"/>
      <c r="D52" s="375" t="s">
        <v>68</v>
      </c>
      <c r="E52" s="358" t="s">
        <v>80</v>
      </c>
      <c r="F52" s="121">
        <v>2</v>
      </c>
      <c r="G52" s="358" t="s">
        <v>300</v>
      </c>
      <c r="H52" s="210">
        <v>17981</v>
      </c>
      <c r="I52" s="153">
        <v>1115138.89</v>
      </c>
      <c r="J52" s="115">
        <v>62.02</v>
      </c>
      <c r="K52" s="115">
        <v>46.1</v>
      </c>
      <c r="L52" s="247"/>
      <c r="M52" s="154"/>
      <c r="N52" s="115"/>
      <c r="O52" s="167"/>
      <c r="Q52" s="476">
        <f t="shared" si="2"/>
        <v>828924.1</v>
      </c>
      <c r="R52" s="476">
        <f t="shared" si="4"/>
        <v>0</v>
      </c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</row>
    <row r="53" spans="1:31" ht="12.75">
      <c r="A53" s="381"/>
      <c r="B53" s="398" t="s">
        <v>301</v>
      </c>
      <c r="C53" s="518"/>
      <c r="D53" s="431" t="s">
        <v>68</v>
      </c>
      <c r="E53" s="384"/>
      <c r="F53" s="384">
        <v>1</v>
      </c>
      <c r="G53" s="399" t="s">
        <v>138</v>
      </c>
      <c r="H53" s="385">
        <v>5358</v>
      </c>
      <c r="I53" s="386">
        <v>388007.15</v>
      </c>
      <c r="J53" s="387">
        <v>72.42</v>
      </c>
      <c r="K53" s="387">
        <v>51.71</v>
      </c>
      <c r="L53" s="388"/>
      <c r="M53" s="389"/>
      <c r="N53" s="387"/>
      <c r="O53" s="396"/>
      <c r="Q53" s="476">
        <f aca="true" t="shared" si="5" ref="Q53:Q60">K53*H53</f>
        <v>277062.18</v>
      </c>
      <c r="R53" s="476">
        <f t="shared" si="4"/>
        <v>0</v>
      </c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</row>
    <row r="54" spans="1:31" ht="12.75">
      <c r="A54" s="381"/>
      <c r="B54" s="398" t="s">
        <v>302</v>
      </c>
      <c r="C54" s="518"/>
      <c r="D54" s="431" t="s">
        <v>68</v>
      </c>
      <c r="E54" s="384"/>
      <c r="F54" s="384">
        <v>1</v>
      </c>
      <c r="G54" s="397" t="s">
        <v>138</v>
      </c>
      <c r="H54" s="385">
        <v>5358</v>
      </c>
      <c r="I54" s="386">
        <v>390693.99</v>
      </c>
      <c r="J54" s="387">
        <v>72.92</v>
      </c>
      <c r="K54" s="387">
        <v>51.83</v>
      </c>
      <c r="L54" s="388"/>
      <c r="M54" s="389"/>
      <c r="N54" s="387"/>
      <c r="O54" s="396"/>
      <c r="Q54" s="476">
        <f t="shared" si="5"/>
        <v>277705.14</v>
      </c>
      <c r="R54" s="476">
        <f t="shared" si="4"/>
        <v>0</v>
      </c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</row>
    <row r="55" spans="1:31" ht="12.75">
      <c r="A55" s="149"/>
      <c r="B55" s="144" t="s">
        <v>303</v>
      </c>
      <c r="C55" s="143"/>
      <c r="D55" s="375" t="s">
        <v>68</v>
      </c>
      <c r="E55" s="358" t="s">
        <v>80</v>
      </c>
      <c r="F55" s="121">
        <v>3</v>
      </c>
      <c r="G55" s="358" t="s">
        <v>304</v>
      </c>
      <c r="H55" s="210">
        <v>6830</v>
      </c>
      <c r="I55" s="153">
        <v>495615.56</v>
      </c>
      <c r="J55" s="115">
        <v>72.57</v>
      </c>
      <c r="K55" s="115">
        <v>42.94</v>
      </c>
      <c r="L55" s="247"/>
      <c r="M55" s="154"/>
      <c r="N55" s="115"/>
      <c r="O55" s="167"/>
      <c r="Q55" s="476">
        <f t="shared" si="5"/>
        <v>293280.2</v>
      </c>
      <c r="R55" s="476">
        <f t="shared" si="4"/>
        <v>0</v>
      </c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</row>
    <row r="56" spans="1:31" ht="12.75">
      <c r="A56" s="381"/>
      <c r="B56" s="398" t="s">
        <v>305</v>
      </c>
      <c r="C56" s="518"/>
      <c r="D56" s="431" t="s">
        <v>68</v>
      </c>
      <c r="E56" s="397" t="s">
        <v>80</v>
      </c>
      <c r="F56" s="384">
        <v>3</v>
      </c>
      <c r="G56" s="358" t="s">
        <v>304</v>
      </c>
      <c r="H56" s="385">
        <v>6830</v>
      </c>
      <c r="I56" s="386">
        <v>498807.89</v>
      </c>
      <c r="J56" s="387">
        <v>73.03</v>
      </c>
      <c r="K56" s="387">
        <v>42.94</v>
      </c>
      <c r="L56" s="388"/>
      <c r="M56" s="389"/>
      <c r="N56" s="387"/>
      <c r="O56" s="396"/>
      <c r="Q56" s="476">
        <f t="shared" si="5"/>
        <v>293280.2</v>
      </c>
      <c r="R56" s="476">
        <f t="shared" si="4"/>
        <v>0</v>
      </c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</row>
    <row r="57" spans="1:31" ht="12.75">
      <c r="A57" s="149"/>
      <c r="B57" s="144" t="s">
        <v>306</v>
      </c>
      <c r="C57" s="143"/>
      <c r="D57" s="431" t="s">
        <v>68</v>
      </c>
      <c r="E57" s="397" t="s">
        <v>80</v>
      </c>
      <c r="F57" s="121">
        <v>2</v>
      </c>
      <c r="G57" s="358" t="s">
        <v>188</v>
      </c>
      <c r="H57" s="210"/>
      <c r="I57" s="153"/>
      <c r="J57" s="115"/>
      <c r="K57" s="115"/>
      <c r="L57" s="247">
        <v>8428</v>
      </c>
      <c r="M57" s="154">
        <v>586937.78</v>
      </c>
      <c r="N57" s="115">
        <v>69.64</v>
      </c>
      <c r="O57" s="167">
        <v>47.22</v>
      </c>
      <c r="Q57" s="476">
        <f t="shared" si="5"/>
        <v>0</v>
      </c>
      <c r="R57" s="476">
        <f t="shared" si="4"/>
        <v>586925.92</v>
      </c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</row>
    <row r="58" spans="1:31" ht="12.75">
      <c r="A58" s="381"/>
      <c r="B58" s="398" t="s">
        <v>308</v>
      </c>
      <c r="C58" s="518"/>
      <c r="D58" s="431" t="s">
        <v>68</v>
      </c>
      <c r="E58" s="384"/>
      <c r="F58" s="384">
        <v>1</v>
      </c>
      <c r="G58" s="397" t="s">
        <v>309</v>
      </c>
      <c r="H58" s="385">
        <v>6760</v>
      </c>
      <c r="I58" s="386">
        <v>584156.9</v>
      </c>
      <c r="J58" s="387">
        <v>86.41</v>
      </c>
      <c r="K58" s="387">
        <v>52.07</v>
      </c>
      <c r="L58" s="388"/>
      <c r="M58" s="531"/>
      <c r="N58" s="387"/>
      <c r="O58" s="396"/>
      <c r="Q58" s="476">
        <f t="shared" si="5"/>
        <v>351993.2</v>
      </c>
      <c r="R58" s="476">
        <f t="shared" si="4"/>
        <v>0</v>
      </c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</row>
    <row r="59" spans="1:31" ht="12.75">
      <c r="A59" s="149"/>
      <c r="B59" s="144" t="s">
        <v>310</v>
      </c>
      <c r="C59" s="143"/>
      <c r="D59" s="375" t="s">
        <v>68</v>
      </c>
      <c r="E59" s="121"/>
      <c r="F59" s="384">
        <v>1</v>
      </c>
      <c r="G59" s="397" t="s">
        <v>309</v>
      </c>
      <c r="H59" s="385">
        <v>6760</v>
      </c>
      <c r="I59" s="153">
        <v>579119.63</v>
      </c>
      <c r="J59" s="115">
        <v>85.67</v>
      </c>
      <c r="K59" s="115">
        <v>52.07</v>
      </c>
      <c r="L59" s="247"/>
      <c r="M59" s="154"/>
      <c r="N59" s="115"/>
      <c r="O59" s="167"/>
      <c r="Q59" s="476">
        <f t="shared" si="5"/>
        <v>351993.2</v>
      </c>
      <c r="R59" s="476">
        <f t="shared" si="4"/>
        <v>0</v>
      </c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</row>
    <row r="60" spans="1:31" ht="12.75">
      <c r="A60" s="381"/>
      <c r="B60" s="398" t="s">
        <v>311</v>
      </c>
      <c r="C60" s="518"/>
      <c r="D60" s="431" t="s">
        <v>68</v>
      </c>
      <c r="E60" s="397" t="s">
        <v>80</v>
      </c>
      <c r="F60" s="384">
        <v>2</v>
      </c>
      <c r="G60" s="399" t="s">
        <v>312</v>
      </c>
      <c r="H60" s="385"/>
      <c r="I60" s="386"/>
      <c r="J60" s="387"/>
      <c r="K60" s="387"/>
      <c r="L60" s="388">
        <v>8417</v>
      </c>
      <c r="M60" s="389">
        <v>575944.88</v>
      </c>
      <c r="N60" s="387">
        <v>68.42</v>
      </c>
      <c r="O60" s="396">
        <v>43.56</v>
      </c>
      <c r="Q60" s="476">
        <f t="shared" si="5"/>
        <v>0</v>
      </c>
      <c r="R60" s="476">
        <f t="shared" si="4"/>
        <v>575891.14</v>
      </c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</row>
    <row r="61" spans="1:31" ht="12.75">
      <c r="A61" s="381"/>
      <c r="B61" s="398" t="s">
        <v>313</v>
      </c>
      <c r="C61" s="518"/>
      <c r="D61" s="431" t="s">
        <v>68</v>
      </c>
      <c r="E61" s="397" t="s">
        <v>80</v>
      </c>
      <c r="F61" s="384">
        <v>2</v>
      </c>
      <c r="G61" s="397" t="s">
        <v>314</v>
      </c>
      <c r="H61" s="385">
        <v>10338</v>
      </c>
      <c r="I61" s="386">
        <v>705656.2</v>
      </c>
      <c r="J61" s="387">
        <v>68.26</v>
      </c>
      <c r="K61" s="387">
        <v>43.35</v>
      </c>
      <c r="L61" s="388"/>
      <c r="M61" s="389"/>
      <c r="N61" s="387"/>
      <c r="O61" s="396"/>
      <c r="Q61" s="476">
        <f aca="true" t="shared" si="6" ref="Q61:Q67">K61*H61</f>
        <v>448152.3</v>
      </c>
      <c r="R61" s="476">
        <f t="shared" si="4"/>
        <v>0</v>
      </c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</row>
    <row r="62" spans="1:31" ht="12.75">
      <c r="A62" s="381"/>
      <c r="B62" s="398" t="s">
        <v>315</v>
      </c>
      <c r="C62" s="518"/>
      <c r="D62" s="431" t="s">
        <v>68</v>
      </c>
      <c r="E62" s="397" t="s">
        <v>80</v>
      </c>
      <c r="F62" s="384">
        <v>2</v>
      </c>
      <c r="G62" s="397" t="s">
        <v>316</v>
      </c>
      <c r="H62" s="385">
        <v>7217</v>
      </c>
      <c r="I62" s="386">
        <v>591480.08</v>
      </c>
      <c r="J62" s="387">
        <v>81.96</v>
      </c>
      <c r="K62" s="387">
        <v>42.2</v>
      </c>
      <c r="L62" s="388"/>
      <c r="M62" s="389"/>
      <c r="N62" s="387"/>
      <c r="O62" s="396"/>
      <c r="Q62" s="476">
        <f t="shared" si="6"/>
        <v>304557.4</v>
      </c>
      <c r="R62" s="476">
        <f t="shared" si="4"/>
        <v>0</v>
      </c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</row>
    <row r="63" spans="1:31" ht="12.75">
      <c r="A63" s="149"/>
      <c r="B63" s="144" t="s">
        <v>317</v>
      </c>
      <c r="C63" s="143"/>
      <c r="D63" s="375" t="s">
        <v>68</v>
      </c>
      <c r="E63" s="358" t="s">
        <v>80</v>
      </c>
      <c r="F63" s="121">
        <v>2</v>
      </c>
      <c r="G63" s="358" t="s">
        <v>316</v>
      </c>
      <c r="H63" s="210">
        <v>7217</v>
      </c>
      <c r="I63" s="153">
        <v>592212.64</v>
      </c>
      <c r="J63" s="115">
        <v>82.06</v>
      </c>
      <c r="K63" s="115">
        <v>42.2</v>
      </c>
      <c r="L63" s="247"/>
      <c r="M63" s="154"/>
      <c r="N63" s="115"/>
      <c r="O63" s="167"/>
      <c r="Q63" s="476">
        <f t="shared" si="6"/>
        <v>304557.4</v>
      </c>
      <c r="R63" s="476">
        <f t="shared" si="4"/>
        <v>0</v>
      </c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</row>
    <row r="64" spans="1:31" ht="12.75">
      <c r="A64" s="381"/>
      <c r="B64" s="398" t="s">
        <v>318</v>
      </c>
      <c r="C64" s="518"/>
      <c r="D64" s="431" t="s">
        <v>68</v>
      </c>
      <c r="E64" s="397" t="s">
        <v>80</v>
      </c>
      <c r="F64" s="384">
        <v>2</v>
      </c>
      <c r="G64" s="397" t="s">
        <v>319</v>
      </c>
      <c r="H64" s="385"/>
      <c r="I64" s="386"/>
      <c r="J64" s="387"/>
      <c r="K64" s="387"/>
      <c r="L64" s="388">
        <v>9367</v>
      </c>
      <c r="M64" s="389">
        <v>706398.21</v>
      </c>
      <c r="N64" s="387">
        <v>75.42</v>
      </c>
      <c r="O64" s="396">
        <v>41.04</v>
      </c>
      <c r="Q64" s="476">
        <f t="shared" si="6"/>
        <v>0</v>
      </c>
      <c r="R64" s="476">
        <f t="shared" si="4"/>
        <v>706459.14</v>
      </c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</row>
    <row r="65" spans="1:31" ht="12.75">
      <c r="A65" s="381"/>
      <c r="B65" s="398" t="s">
        <v>320</v>
      </c>
      <c r="C65" s="518"/>
      <c r="D65" s="431" t="s">
        <v>68</v>
      </c>
      <c r="E65" s="397" t="s">
        <v>80</v>
      </c>
      <c r="F65" s="384">
        <v>2</v>
      </c>
      <c r="G65" s="397" t="s">
        <v>321</v>
      </c>
      <c r="H65" s="385">
        <v>8544</v>
      </c>
      <c r="I65" s="386">
        <v>587890.59</v>
      </c>
      <c r="J65" s="387">
        <v>68.81</v>
      </c>
      <c r="K65" s="387">
        <v>42.68</v>
      </c>
      <c r="L65" s="388"/>
      <c r="M65" s="389"/>
      <c r="N65" s="387"/>
      <c r="O65" s="396"/>
      <c r="Q65" s="476">
        <f t="shared" si="6"/>
        <v>364657.92</v>
      </c>
      <c r="R65" s="476">
        <f t="shared" si="4"/>
        <v>0</v>
      </c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1:31" ht="12.75">
      <c r="A66" s="381"/>
      <c r="B66" s="398" t="s">
        <v>322</v>
      </c>
      <c r="C66" s="518"/>
      <c r="D66" s="431" t="s">
        <v>68</v>
      </c>
      <c r="E66" s="397" t="s">
        <v>80</v>
      </c>
      <c r="F66" s="384">
        <v>2</v>
      </c>
      <c r="G66" s="397" t="s">
        <v>321</v>
      </c>
      <c r="H66" s="385">
        <v>8906</v>
      </c>
      <c r="I66" s="386">
        <v>605504.21</v>
      </c>
      <c r="J66" s="387">
        <v>67.99</v>
      </c>
      <c r="K66" s="387">
        <v>41.91</v>
      </c>
      <c r="L66" s="388"/>
      <c r="M66" s="389"/>
      <c r="N66" s="387"/>
      <c r="O66" s="396"/>
      <c r="Q66" s="476">
        <f t="shared" si="6"/>
        <v>373250.45999999996</v>
      </c>
      <c r="R66" s="476">
        <f t="shared" si="4"/>
        <v>0</v>
      </c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</row>
    <row r="67" spans="1:31" ht="12.75">
      <c r="A67" s="381"/>
      <c r="B67" s="398" t="s">
        <v>323</v>
      </c>
      <c r="C67" s="518"/>
      <c r="D67" s="431" t="s">
        <v>68</v>
      </c>
      <c r="E67" s="397" t="s">
        <v>80</v>
      </c>
      <c r="F67" s="384">
        <v>2</v>
      </c>
      <c r="G67" s="397" t="s">
        <v>324</v>
      </c>
      <c r="H67" s="385">
        <v>8409</v>
      </c>
      <c r="I67" s="386">
        <v>547825.7</v>
      </c>
      <c r="J67" s="387">
        <v>65.15</v>
      </c>
      <c r="K67" s="387">
        <v>39.33</v>
      </c>
      <c r="L67" s="388"/>
      <c r="M67" s="389"/>
      <c r="N67" s="387"/>
      <c r="O67" s="396"/>
      <c r="Q67" s="476">
        <f t="shared" si="6"/>
        <v>330725.97</v>
      </c>
      <c r="R67" s="476">
        <f t="shared" si="4"/>
        <v>0</v>
      </c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</row>
    <row r="68" spans="1:31" ht="12.75">
      <c r="A68" s="381"/>
      <c r="B68" s="398" t="s">
        <v>325</v>
      </c>
      <c r="C68" s="518"/>
      <c r="D68" s="431" t="s">
        <v>68</v>
      </c>
      <c r="E68" s="397" t="s">
        <v>80</v>
      </c>
      <c r="F68" s="384">
        <v>2</v>
      </c>
      <c r="G68" s="397" t="s">
        <v>326</v>
      </c>
      <c r="H68" s="385">
        <v>10300</v>
      </c>
      <c r="I68" s="386">
        <v>777715.79</v>
      </c>
      <c r="J68" s="387">
        <v>75.5</v>
      </c>
      <c r="K68" s="387">
        <v>48.01</v>
      </c>
      <c r="L68" s="388"/>
      <c r="M68" s="389"/>
      <c r="N68" s="387"/>
      <c r="O68" s="396"/>
      <c r="Q68" s="476">
        <f aca="true" t="shared" si="7" ref="Q68:Q78">K68*H68</f>
        <v>494503</v>
      </c>
      <c r="R68" s="476">
        <f t="shared" si="4"/>
        <v>0</v>
      </c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</row>
    <row r="69" spans="1:31" ht="13.5" thickBot="1">
      <c r="A69" s="743">
        <v>39973</v>
      </c>
      <c r="B69" s="744" t="s">
        <v>327</v>
      </c>
      <c r="C69" s="745"/>
      <c r="D69" s="746" t="s">
        <v>68</v>
      </c>
      <c r="E69" s="747" t="s">
        <v>80</v>
      </c>
      <c r="F69" s="747">
        <v>2</v>
      </c>
      <c r="G69" s="747" t="s">
        <v>328</v>
      </c>
      <c r="H69" s="748">
        <v>4607</v>
      </c>
      <c r="I69" s="749">
        <v>376936.08</v>
      </c>
      <c r="J69" s="750">
        <v>81.81</v>
      </c>
      <c r="K69" s="750">
        <v>49.96</v>
      </c>
      <c r="L69" s="751"/>
      <c r="M69" s="752"/>
      <c r="N69" s="750"/>
      <c r="O69" s="753"/>
      <c r="Q69" s="476">
        <f t="shared" si="7"/>
        <v>230165.72</v>
      </c>
      <c r="R69" s="476">
        <f t="shared" si="4"/>
        <v>0</v>
      </c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1:31" ht="12.75">
      <c r="A70" s="149">
        <v>39987</v>
      </c>
      <c r="B70" s="144" t="s">
        <v>334</v>
      </c>
      <c r="C70" s="143"/>
      <c r="D70" s="375" t="s">
        <v>68</v>
      </c>
      <c r="E70" s="358" t="s">
        <v>80</v>
      </c>
      <c r="F70" s="121">
        <v>2</v>
      </c>
      <c r="G70" s="358" t="s">
        <v>335</v>
      </c>
      <c r="H70" s="210">
        <v>15081</v>
      </c>
      <c r="I70" s="153">
        <v>985275.06</v>
      </c>
      <c r="J70" s="115">
        <v>65.33</v>
      </c>
      <c r="K70" s="115">
        <v>43.33</v>
      </c>
      <c r="L70" s="247"/>
      <c r="M70" s="154"/>
      <c r="N70" s="115"/>
      <c r="O70" s="167"/>
      <c r="Q70" s="476">
        <f t="shared" si="7"/>
        <v>653459.73</v>
      </c>
      <c r="R70" s="47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</row>
    <row r="71" spans="1:31" ht="12.75">
      <c r="A71" s="149"/>
      <c r="B71" s="144" t="s">
        <v>336</v>
      </c>
      <c r="C71" s="143"/>
      <c r="D71" s="375" t="s">
        <v>68</v>
      </c>
      <c r="E71" s="358" t="s">
        <v>80</v>
      </c>
      <c r="F71" s="121">
        <v>2</v>
      </c>
      <c r="G71" s="358" t="s">
        <v>335</v>
      </c>
      <c r="H71" s="210">
        <v>12731</v>
      </c>
      <c r="I71" s="153">
        <v>834521.91</v>
      </c>
      <c r="J71" s="115">
        <v>65.55</v>
      </c>
      <c r="K71" s="115">
        <v>41.24</v>
      </c>
      <c r="L71" s="247"/>
      <c r="M71" s="154"/>
      <c r="N71" s="115"/>
      <c r="O71" s="167"/>
      <c r="Q71" s="476">
        <f t="shared" si="7"/>
        <v>525026.4400000001</v>
      </c>
      <c r="R71" s="47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1:31" ht="12.75">
      <c r="A72" s="149"/>
      <c r="B72" s="144" t="s">
        <v>337</v>
      </c>
      <c r="C72" s="143"/>
      <c r="D72" s="375" t="s">
        <v>68</v>
      </c>
      <c r="E72" s="358"/>
      <c r="F72" s="121">
        <v>1</v>
      </c>
      <c r="G72" s="358" t="s">
        <v>338</v>
      </c>
      <c r="H72" s="210">
        <v>8254</v>
      </c>
      <c r="I72" s="153">
        <v>539768.78</v>
      </c>
      <c r="J72" s="115">
        <v>65.4</v>
      </c>
      <c r="K72" s="115">
        <v>46.75</v>
      </c>
      <c r="L72" s="247"/>
      <c r="M72" s="154"/>
      <c r="N72" s="115"/>
      <c r="O72" s="167"/>
      <c r="Q72" s="476">
        <f t="shared" si="7"/>
        <v>385874.5</v>
      </c>
      <c r="R72" s="47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1:31" ht="12.75">
      <c r="A73" s="149"/>
      <c r="B73" s="144" t="s">
        <v>339</v>
      </c>
      <c r="C73" s="143"/>
      <c r="D73" s="375" t="s">
        <v>68</v>
      </c>
      <c r="E73" s="358"/>
      <c r="F73" s="121">
        <v>1</v>
      </c>
      <c r="G73" s="358" t="s">
        <v>338</v>
      </c>
      <c r="H73" s="210">
        <v>8254</v>
      </c>
      <c r="I73" s="153">
        <v>538836.75</v>
      </c>
      <c r="J73" s="115">
        <v>65.28</v>
      </c>
      <c r="K73" s="115">
        <v>46.66</v>
      </c>
      <c r="L73" s="247"/>
      <c r="M73" s="154"/>
      <c r="N73" s="115"/>
      <c r="O73" s="167"/>
      <c r="Q73" s="476">
        <f t="shared" si="7"/>
        <v>385131.63999999996</v>
      </c>
      <c r="R73" s="47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1:31" ht="12.75">
      <c r="A74" s="149"/>
      <c r="B74" s="144" t="s">
        <v>340</v>
      </c>
      <c r="C74" s="143"/>
      <c r="D74" s="375" t="s">
        <v>68</v>
      </c>
      <c r="E74" s="358" t="s">
        <v>80</v>
      </c>
      <c r="F74" s="121">
        <v>2</v>
      </c>
      <c r="G74" s="358" t="s">
        <v>341</v>
      </c>
      <c r="H74" s="210">
        <v>12069</v>
      </c>
      <c r="I74" s="153">
        <v>769833.13</v>
      </c>
      <c r="J74" s="115">
        <v>63.78</v>
      </c>
      <c r="K74" s="115">
        <v>39.63</v>
      </c>
      <c r="L74" s="247"/>
      <c r="M74" s="154"/>
      <c r="N74" s="115"/>
      <c r="O74" s="167"/>
      <c r="Q74" s="476">
        <f t="shared" si="7"/>
        <v>478294.47000000003</v>
      </c>
      <c r="R74" s="47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</row>
    <row r="75" spans="1:31" ht="12.75">
      <c r="A75" s="149"/>
      <c r="B75" s="144" t="s">
        <v>342</v>
      </c>
      <c r="C75" s="143"/>
      <c r="D75" s="375" t="s">
        <v>68</v>
      </c>
      <c r="E75" s="358" t="s">
        <v>80</v>
      </c>
      <c r="F75" s="121">
        <v>2</v>
      </c>
      <c r="G75" s="358" t="s">
        <v>341</v>
      </c>
      <c r="H75" s="210">
        <v>12069</v>
      </c>
      <c r="I75" s="153">
        <v>792483.32</v>
      </c>
      <c r="J75" s="115">
        <v>65.66</v>
      </c>
      <c r="K75" s="115">
        <v>39.63</v>
      </c>
      <c r="L75" s="247"/>
      <c r="M75" s="154"/>
      <c r="N75" s="115"/>
      <c r="O75" s="167"/>
      <c r="Q75" s="476">
        <f t="shared" si="7"/>
        <v>478294.47000000003</v>
      </c>
      <c r="R75" s="47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</row>
    <row r="76" spans="1:31" ht="12.75">
      <c r="A76" s="149"/>
      <c r="B76" s="144" t="s">
        <v>343</v>
      </c>
      <c r="C76" s="143"/>
      <c r="D76" s="375" t="s">
        <v>68</v>
      </c>
      <c r="E76" s="358" t="s">
        <v>80</v>
      </c>
      <c r="F76" s="121">
        <v>2</v>
      </c>
      <c r="G76" s="358" t="s">
        <v>344</v>
      </c>
      <c r="H76" s="210">
        <v>9442</v>
      </c>
      <c r="I76" s="153">
        <v>787500.55</v>
      </c>
      <c r="J76" s="115">
        <v>83.41</v>
      </c>
      <c r="K76" s="115">
        <v>41.91</v>
      </c>
      <c r="L76" s="247"/>
      <c r="M76" s="154"/>
      <c r="N76" s="115"/>
      <c r="O76" s="167"/>
      <c r="Q76" s="476">
        <f t="shared" si="7"/>
        <v>395714.22</v>
      </c>
      <c r="R76" s="47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ht="12.75">
      <c r="A77" s="149"/>
      <c r="B77" s="144" t="s">
        <v>345</v>
      </c>
      <c r="C77" s="143"/>
      <c r="D77" s="375" t="s">
        <v>68</v>
      </c>
      <c r="E77" s="358" t="s">
        <v>80</v>
      </c>
      <c r="F77" s="121">
        <v>2</v>
      </c>
      <c r="G77" s="358" t="s">
        <v>344</v>
      </c>
      <c r="H77" s="210">
        <v>9418</v>
      </c>
      <c r="I77" s="153">
        <v>748724.18</v>
      </c>
      <c r="J77" s="115">
        <v>79.5</v>
      </c>
      <c r="K77" s="115">
        <v>41.99</v>
      </c>
      <c r="L77" s="247"/>
      <c r="M77" s="154"/>
      <c r="N77" s="115"/>
      <c r="O77" s="167"/>
      <c r="Q77" s="476">
        <f t="shared" si="7"/>
        <v>395461.82</v>
      </c>
      <c r="R77" s="47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78" spans="1:31" ht="12.75">
      <c r="A78" s="149"/>
      <c r="B78" s="144" t="s">
        <v>354</v>
      </c>
      <c r="C78" s="143"/>
      <c r="D78" s="375" t="s">
        <v>68</v>
      </c>
      <c r="E78" s="358" t="s">
        <v>80</v>
      </c>
      <c r="F78" s="121">
        <v>3</v>
      </c>
      <c r="G78" s="358" t="s">
        <v>355</v>
      </c>
      <c r="H78" s="210">
        <v>5553</v>
      </c>
      <c r="I78" s="153">
        <v>585994.33</v>
      </c>
      <c r="J78" s="115">
        <v>105.52</v>
      </c>
      <c r="K78" s="115">
        <v>56.07</v>
      </c>
      <c r="L78" s="247"/>
      <c r="M78" s="154"/>
      <c r="N78" s="115"/>
      <c r="O78" s="167"/>
      <c r="Q78" s="476">
        <f t="shared" si="7"/>
        <v>311356.71</v>
      </c>
      <c r="R78" s="47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</row>
    <row r="79" spans="1:31" ht="13.5" thickBot="1">
      <c r="A79" s="656">
        <v>39987</v>
      </c>
      <c r="B79" s="682" t="s">
        <v>356</v>
      </c>
      <c r="C79" s="796"/>
      <c r="D79" s="640" t="s">
        <v>68</v>
      </c>
      <c r="E79" s="663" t="s">
        <v>80</v>
      </c>
      <c r="F79" s="641">
        <v>4</v>
      </c>
      <c r="G79" s="663" t="s">
        <v>357</v>
      </c>
      <c r="H79" s="647"/>
      <c r="I79" s="648"/>
      <c r="J79" s="645"/>
      <c r="K79" s="645"/>
      <c r="L79" s="643">
        <v>24005</v>
      </c>
      <c r="M79" s="644">
        <v>2175560.55</v>
      </c>
      <c r="N79" s="645">
        <v>90.63</v>
      </c>
      <c r="O79" s="646">
        <v>60.41</v>
      </c>
      <c r="Q79" s="476"/>
      <c r="R79" s="47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1:31" ht="13.5" thickBot="1">
      <c r="A80" s="811">
        <v>40155</v>
      </c>
      <c r="B80" s="812" t="s">
        <v>381</v>
      </c>
      <c r="C80" s="813"/>
      <c r="D80" s="814" t="s">
        <v>68</v>
      </c>
      <c r="E80" s="815" t="s">
        <v>80</v>
      </c>
      <c r="F80" s="816">
        <v>3</v>
      </c>
      <c r="G80" s="815" t="s">
        <v>382</v>
      </c>
      <c r="H80" s="817">
        <v>5658</v>
      </c>
      <c r="I80" s="818">
        <v>518290.39</v>
      </c>
      <c r="J80" s="819">
        <v>91.6</v>
      </c>
      <c r="K80" s="819">
        <v>42.23</v>
      </c>
      <c r="L80" s="820"/>
      <c r="M80" s="821"/>
      <c r="N80" s="819"/>
      <c r="O80" s="822"/>
      <c r="Q80" s="476"/>
      <c r="R80" s="47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1:31" ht="12.75">
      <c r="A81" s="381"/>
      <c r="B81" s="398" t="s">
        <v>383</v>
      </c>
      <c r="C81" s="518"/>
      <c r="D81" s="431" t="s">
        <v>68</v>
      </c>
      <c r="E81" s="397" t="s">
        <v>80</v>
      </c>
      <c r="F81" s="384">
        <v>3</v>
      </c>
      <c r="G81" s="815" t="s">
        <v>382</v>
      </c>
      <c r="H81" s="385">
        <v>5658</v>
      </c>
      <c r="I81" s="386">
        <v>517466.43</v>
      </c>
      <c r="J81" s="387">
        <v>91.45</v>
      </c>
      <c r="K81" s="387">
        <v>42.23</v>
      </c>
      <c r="L81" s="388"/>
      <c r="M81" s="389"/>
      <c r="N81" s="387"/>
      <c r="O81" s="396"/>
      <c r="Q81" s="476"/>
      <c r="R81" s="47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ht="12.75">
      <c r="A82" s="381"/>
      <c r="B82" s="398" t="s">
        <v>384</v>
      </c>
      <c r="C82" s="518"/>
      <c r="D82" s="431" t="s">
        <v>68</v>
      </c>
      <c r="E82" s="397" t="s">
        <v>80</v>
      </c>
      <c r="F82" s="384">
        <v>3</v>
      </c>
      <c r="G82" s="397" t="s">
        <v>385</v>
      </c>
      <c r="H82" s="385">
        <v>6773</v>
      </c>
      <c r="I82" s="386">
        <v>551973</v>
      </c>
      <c r="J82" s="387">
        <v>81.5</v>
      </c>
      <c r="K82" s="387">
        <v>40.5</v>
      </c>
      <c r="L82" s="388"/>
      <c r="M82" s="389"/>
      <c r="N82" s="387"/>
      <c r="O82" s="396"/>
      <c r="Q82" s="476"/>
      <c r="R82" s="47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ht="12.75">
      <c r="A83" s="381"/>
      <c r="B83" s="398" t="s">
        <v>386</v>
      </c>
      <c r="C83" s="518"/>
      <c r="D83" s="431" t="s">
        <v>68</v>
      </c>
      <c r="E83" s="397" t="s">
        <v>80</v>
      </c>
      <c r="F83" s="384">
        <v>3</v>
      </c>
      <c r="G83" s="397" t="s">
        <v>385</v>
      </c>
      <c r="H83" s="385">
        <v>6773</v>
      </c>
      <c r="I83" s="386">
        <v>551486.75</v>
      </c>
      <c r="J83" s="387">
        <v>81.42</v>
      </c>
      <c r="K83" s="387">
        <v>40.43</v>
      </c>
      <c r="L83" s="388"/>
      <c r="M83" s="389"/>
      <c r="N83" s="387"/>
      <c r="O83" s="396"/>
      <c r="Q83" s="476"/>
      <c r="R83" s="47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ht="12.75">
      <c r="A84" s="381"/>
      <c r="B84" s="398" t="s">
        <v>387</v>
      </c>
      <c r="C84" s="518"/>
      <c r="D84" s="431" t="s">
        <v>68</v>
      </c>
      <c r="E84" s="397" t="s">
        <v>80</v>
      </c>
      <c r="F84" s="384">
        <v>2</v>
      </c>
      <c r="G84" s="397" t="s">
        <v>388</v>
      </c>
      <c r="H84" s="385">
        <v>14179</v>
      </c>
      <c r="I84" s="386">
        <v>997134.42</v>
      </c>
      <c r="J84" s="387">
        <v>70.33</v>
      </c>
      <c r="K84" s="387">
        <v>47.11</v>
      </c>
      <c r="L84" s="388"/>
      <c r="M84" s="389"/>
      <c r="N84" s="387"/>
      <c r="O84" s="396"/>
      <c r="Q84" s="476"/>
      <c r="R84" s="47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ht="12.75">
      <c r="A85" s="381"/>
      <c r="B85" s="398" t="s">
        <v>389</v>
      </c>
      <c r="C85" s="518"/>
      <c r="D85" s="431" t="s">
        <v>68</v>
      </c>
      <c r="E85" s="397" t="s">
        <v>80</v>
      </c>
      <c r="F85" s="384">
        <v>2</v>
      </c>
      <c r="G85" s="397" t="s">
        <v>388</v>
      </c>
      <c r="H85" s="385">
        <v>8020</v>
      </c>
      <c r="I85" s="386">
        <v>691116.13</v>
      </c>
      <c r="J85" s="387">
        <v>86.17</v>
      </c>
      <c r="K85" s="387">
        <v>53.16</v>
      </c>
      <c r="L85" s="388"/>
      <c r="M85" s="389"/>
      <c r="N85" s="387"/>
      <c r="O85" s="396"/>
      <c r="Q85" s="476"/>
      <c r="R85" s="47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1:31" ht="12.75">
      <c r="A86" s="381"/>
      <c r="B86" s="398" t="s">
        <v>390</v>
      </c>
      <c r="C86" s="518"/>
      <c r="D86" s="431" t="s">
        <v>68</v>
      </c>
      <c r="E86" s="397" t="s">
        <v>80</v>
      </c>
      <c r="F86" s="384">
        <v>2</v>
      </c>
      <c r="G86" s="397" t="s">
        <v>391</v>
      </c>
      <c r="H86" s="385"/>
      <c r="I86" s="386"/>
      <c r="J86" s="387"/>
      <c r="K86" s="387"/>
      <c r="L86" s="388">
        <v>10078</v>
      </c>
      <c r="M86" s="389">
        <v>894140.89</v>
      </c>
      <c r="N86" s="387">
        <v>88.72</v>
      </c>
      <c r="O86" s="396">
        <v>58.98</v>
      </c>
      <c r="Q86" s="476"/>
      <c r="R86" s="47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1:31" ht="13.5" thickBot="1">
      <c r="A87" s="656">
        <v>40155</v>
      </c>
      <c r="B87" s="682" t="s">
        <v>412</v>
      </c>
      <c r="C87" s="796"/>
      <c r="D87" s="640" t="s">
        <v>68</v>
      </c>
      <c r="E87" s="663" t="s">
        <v>80</v>
      </c>
      <c r="F87" s="641">
        <v>2</v>
      </c>
      <c r="G87" s="663" t="s">
        <v>413</v>
      </c>
      <c r="H87" s="647"/>
      <c r="I87" s="648"/>
      <c r="J87" s="645"/>
      <c r="K87" s="645"/>
      <c r="L87" s="643">
        <v>16356</v>
      </c>
      <c r="M87" s="644">
        <v>1204659.7</v>
      </c>
      <c r="N87" s="645">
        <v>73.65</v>
      </c>
      <c r="O87" s="646">
        <v>55.93</v>
      </c>
      <c r="Q87" s="476"/>
      <c r="R87" s="47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ht="12.75">
      <c r="A88" s="149"/>
      <c r="B88" s="144"/>
      <c r="C88" s="143"/>
      <c r="D88" s="375"/>
      <c r="E88" s="358"/>
      <c r="F88" s="121"/>
      <c r="G88" s="358"/>
      <c r="H88" s="210"/>
      <c r="I88" s="153"/>
      <c r="J88" s="115"/>
      <c r="K88" s="115"/>
      <c r="L88" s="247"/>
      <c r="M88" s="154"/>
      <c r="N88" s="115"/>
      <c r="O88" s="167"/>
      <c r="Q88" s="476"/>
      <c r="R88" s="47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ht="12.75">
      <c r="A89" s="149"/>
      <c r="B89" s="144"/>
      <c r="C89" s="143"/>
      <c r="D89" s="375"/>
      <c r="E89" s="358"/>
      <c r="F89" s="121"/>
      <c r="G89" s="358"/>
      <c r="H89" s="210"/>
      <c r="I89" s="153"/>
      <c r="J89" s="115"/>
      <c r="K89" s="115"/>
      <c r="L89" s="247"/>
      <c r="M89" s="154"/>
      <c r="N89" s="115"/>
      <c r="O89" s="167"/>
      <c r="Q89" s="476"/>
      <c r="R89" s="47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ht="12.75">
      <c r="A90" s="149"/>
      <c r="B90" s="144"/>
      <c r="C90" s="143"/>
      <c r="D90" s="375"/>
      <c r="E90" s="358"/>
      <c r="F90" s="121"/>
      <c r="G90" s="358"/>
      <c r="H90" s="210"/>
      <c r="I90" s="153"/>
      <c r="J90" s="115"/>
      <c r="K90" s="115"/>
      <c r="L90" s="247"/>
      <c r="M90" s="154"/>
      <c r="N90" s="115"/>
      <c r="O90" s="167"/>
      <c r="Q90" s="476"/>
      <c r="R90" s="47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ht="12.75">
      <c r="A91" s="149"/>
      <c r="B91" s="144"/>
      <c r="C91" s="143"/>
      <c r="D91" s="375"/>
      <c r="E91" s="358"/>
      <c r="F91" s="121"/>
      <c r="G91" s="358"/>
      <c r="H91" s="210"/>
      <c r="I91" s="153"/>
      <c r="J91" s="115"/>
      <c r="K91" s="115"/>
      <c r="L91" s="247"/>
      <c r="M91" s="154"/>
      <c r="N91" s="115"/>
      <c r="O91" s="167"/>
      <c r="Q91" s="476"/>
      <c r="R91" s="47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ht="12.75">
      <c r="A92" s="381"/>
      <c r="B92" s="398"/>
      <c r="C92" s="518"/>
      <c r="D92" s="431"/>
      <c r="E92" s="384"/>
      <c r="F92" s="384"/>
      <c r="G92" s="397"/>
      <c r="H92" s="385"/>
      <c r="I92" s="386"/>
      <c r="J92" s="387"/>
      <c r="K92" s="387"/>
      <c r="L92" s="388"/>
      <c r="M92" s="389"/>
      <c r="N92" s="387"/>
      <c r="O92" s="396"/>
      <c r="Q92" s="476">
        <f>K92*H92</f>
        <v>0</v>
      </c>
      <c r="R92" s="476">
        <f t="shared" si="4"/>
        <v>0</v>
      </c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ht="12.75">
      <c r="A93" s="381"/>
      <c r="B93" s="398"/>
      <c r="C93" s="518"/>
      <c r="D93" s="431"/>
      <c r="E93" s="384"/>
      <c r="F93" s="384"/>
      <c r="G93" s="397"/>
      <c r="H93" s="385"/>
      <c r="I93" s="386"/>
      <c r="J93" s="387"/>
      <c r="K93" s="387"/>
      <c r="L93" s="388"/>
      <c r="M93" s="389"/>
      <c r="N93" s="387"/>
      <c r="O93" s="396"/>
      <c r="Q93" s="476">
        <f>K93*H93</f>
        <v>0</v>
      </c>
      <c r="R93" s="476">
        <f t="shared" si="4"/>
        <v>0</v>
      </c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ht="13.5" thickBot="1">
      <c r="A94" s="109"/>
      <c r="B94" s="19"/>
      <c r="C94" s="19"/>
      <c r="D94" s="108"/>
      <c r="E94" s="108"/>
      <c r="F94" s="108"/>
      <c r="G94" s="359"/>
      <c r="H94" s="18"/>
      <c r="I94" s="19"/>
      <c r="J94" s="29"/>
      <c r="K94" s="29"/>
      <c r="L94" s="169"/>
      <c r="M94" s="19"/>
      <c r="N94" s="19"/>
      <c r="O94" s="170"/>
      <c r="Q94" s="476">
        <f>K94*H94</f>
        <v>0</v>
      </c>
      <c r="R94" s="476">
        <f t="shared" si="4"/>
        <v>0</v>
      </c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</row>
    <row r="95" spans="1:31" ht="3.75" customHeight="1" thickBot="1">
      <c r="A95" s="22"/>
      <c r="B95" s="23"/>
      <c r="C95" s="23"/>
      <c r="D95" s="23"/>
      <c r="E95" s="23"/>
      <c r="F95" s="23"/>
      <c r="G95" s="23"/>
      <c r="H95" s="22"/>
      <c r="I95" s="39"/>
      <c r="J95" s="40"/>
      <c r="K95" s="40"/>
      <c r="L95" s="171"/>
      <c r="M95" s="172"/>
      <c r="N95" s="173"/>
      <c r="O95" s="174"/>
      <c r="Q95" s="477"/>
      <c r="R95" s="478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ht="12.75">
      <c r="A96" s="42"/>
      <c r="B96" s="8"/>
      <c r="C96" s="16" t="s">
        <v>63</v>
      </c>
      <c r="D96" s="16" t="s">
        <v>63</v>
      </c>
      <c r="E96" s="8"/>
      <c r="F96" s="8"/>
      <c r="G96" s="8"/>
      <c r="H96" s="16" t="s">
        <v>11</v>
      </c>
      <c r="I96" s="17" t="s">
        <v>11</v>
      </c>
      <c r="J96" s="8"/>
      <c r="L96" s="16" t="s">
        <v>11</v>
      </c>
      <c r="M96" s="17" t="s">
        <v>11</v>
      </c>
      <c r="N96" s="8"/>
      <c r="O96" s="43"/>
      <c r="Q96" s="479">
        <f>SUM(Q10:Q68)</f>
        <v>24098259.544000003</v>
      </c>
      <c r="R96" s="479">
        <f>SUM(R10:R68)</f>
        <v>15266532.680000002</v>
      </c>
      <c r="T96" s="180"/>
      <c r="U96" s="96"/>
      <c r="V96" s="180"/>
      <c r="W96" s="96"/>
      <c r="X96" s="180"/>
      <c r="Y96" s="96"/>
      <c r="Z96" s="180"/>
      <c r="AA96" s="96"/>
      <c r="AB96" s="180"/>
      <c r="AC96" s="96"/>
      <c r="AD96" s="180"/>
      <c r="AE96" s="96"/>
    </row>
    <row r="97" spans="1:31" ht="12.75">
      <c r="A97" s="42"/>
      <c r="B97" s="8"/>
      <c r="C97" s="44" t="s">
        <v>64</v>
      </c>
      <c r="D97" s="44" t="s">
        <v>64</v>
      </c>
      <c r="E97" s="8"/>
      <c r="F97" s="8"/>
      <c r="G97" s="8"/>
      <c r="H97" s="44" t="s">
        <v>10</v>
      </c>
      <c r="I97" s="20" t="s">
        <v>19</v>
      </c>
      <c r="J97" s="8"/>
      <c r="L97" s="44" t="s">
        <v>10</v>
      </c>
      <c r="M97" s="20" t="s">
        <v>19</v>
      </c>
      <c r="N97" s="8"/>
      <c r="O97" s="43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</row>
    <row r="98" spans="1:31" ht="15.75">
      <c r="A98" s="45"/>
      <c r="B98" s="19"/>
      <c r="C98" s="272">
        <f>COUNTA(C10:C94)</f>
        <v>0</v>
      </c>
      <c r="D98" s="272">
        <f>COUNTA(D10:D94)</f>
        <v>78</v>
      </c>
      <c r="E98" s="19"/>
      <c r="F98" s="19"/>
      <c r="G98" s="19"/>
      <c r="H98" s="272">
        <f>SUM(H10:H94)</f>
        <v>572266</v>
      </c>
      <c r="I98" s="272">
        <f>SUM(I10:I94)</f>
        <v>47622525.65</v>
      </c>
      <c r="J98" s="47"/>
      <c r="K98" s="48"/>
      <c r="L98" s="273">
        <f>SUM(L10:L94)</f>
        <v>204063</v>
      </c>
      <c r="M98" s="272">
        <f>SUM(M10:M94)</f>
        <v>19540735.23</v>
      </c>
      <c r="N98" s="47"/>
      <c r="O98" s="49"/>
      <c r="Q98" s="8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</row>
    <row r="99" spans="1:31" ht="6" customHeight="1" thickBot="1">
      <c r="A99" s="50"/>
      <c r="B99" s="51"/>
      <c r="C99" s="51"/>
      <c r="D99" s="52"/>
      <c r="E99" s="52"/>
      <c r="F99" s="52"/>
      <c r="G99" s="52"/>
      <c r="H99" s="50"/>
      <c r="I99" s="51"/>
      <c r="J99" s="51"/>
      <c r="K99" s="51"/>
      <c r="L99" s="50"/>
      <c r="M99" s="51"/>
      <c r="N99" s="51"/>
      <c r="O99" s="53"/>
      <c r="T99" s="180"/>
      <c r="U99" s="96"/>
      <c r="V99" s="180"/>
      <c r="W99" s="96"/>
      <c r="X99" s="180"/>
      <c r="Y99" s="96"/>
      <c r="Z99" s="180"/>
      <c r="AA99" s="96"/>
      <c r="AB99" s="180"/>
      <c r="AC99" s="96"/>
      <c r="AD99" s="180"/>
      <c r="AE99" s="96"/>
    </row>
    <row r="100" spans="1:31" ht="16.5" thickBot="1">
      <c r="A100" s="54" t="s">
        <v>24</v>
      </c>
      <c r="B100" s="55"/>
      <c r="C100" s="55"/>
      <c r="D100" s="56"/>
      <c r="E100" s="56"/>
      <c r="F100" s="56"/>
      <c r="G100" s="56"/>
      <c r="H100" s="101" t="s">
        <v>25</v>
      </c>
      <c r="I100" s="102"/>
      <c r="J100" s="103" t="s">
        <v>26</v>
      </c>
      <c r="K100" s="104"/>
      <c r="L100" s="105"/>
      <c r="M100" s="57" t="s">
        <v>27</v>
      </c>
      <c r="N100" s="55"/>
      <c r="O100" s="58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</row>
    <row r="101" spans="1:31" ht="16.5" thickTop="1">
      <c r="A101" s="59" t="s">
        <v>28</v>
      </c>
      <c r="B101" s="60"/>
      <c r="C101" s="60"/>
      <c r="D101" s="61"/>
      <c r="E101" s="61"/>
      <c r="F101" s="61"/>
      <c r="G101" s="61"/>
      <c r="H101" s="62"/>
      <c r="I101" s="63">
        <f>COUNTA(H10:H94)</f>
        <v>62</v>
      </c>
      <c r="J101" s="62"/>
      <c r="K101" s="64">
        <f>I98/H98</f>
        <v>83.21746469299242</v>
      </c>
      <c r="L101" s="64"/>
      <c r="M101" s="65"/>
      <c r="N101" s="64">
        <f>Q96/H98</f>
        <v>42.110241642872374</v>
      </c>
      <c r="O101" s="6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1" ht="15.75">
      <c r="A102" s="59" t="s">
        <v>29</v>
      </c>
      <c r="B102" s="60"/>
      <c r="C102" s="60"/>
      <c r="D102" s="61"/>
      <c r="E102" s="61"/>
      <c r="F102" s="61"/>
      <c r="G102" s="61"/>
      <c r="H102" s="62"/>
      <c r="I102" s="63">
        <f>COUNTA(H11:H95)</f>
        <v>62</v>
      </c>
      <c r="J102" s="62"/>
      <c r="K102" s="64">
        <f>M98/L98</f>
        <v>95.75834536393172</v>
      </c>
      <c r="L102" s="67"/>
      <c r="M102" s="65"/>
      <c r="N102" s="64">
        <f>R96/L98</f>
        <v>74.81284054434171</v>
      </c>
      <c r="O102" s="68"/>
      <c r="T102" s="180"/>
      <c r="U102" s="96"/>
      <c r="V102" s="180"/>
      <c r="W102" s="96"/>
      <c r="X102" s="180"/>
      <c r="Y102" s="96"/>
      <c r="Z102" s="180"/>
      <c r="AA102" s="96"/>
      <c r="AB102" s="180"/>
      <c r="AC102" s="96"/>
      <c r="AD102" s="180"/>
      <c r="AE102" s="96"/>
    </row>
    <row r="103" spans="1:15" ht="16.5" thickBot="1">
      <c r="A103" s="69" t="s">
        <v>30</v>
      </c>
      <c r="B103" s="70"/>
      <c r="C103" s="70"/>
      <c r="D103" s="5"/>
      <c r="E103" s="5"/>
      <c r="F103" s="5"/>
      <c r="G103" s="5"/>
      <c r="H103" s="71"/>
      <c r="I103" s="72">
        <f>SUM(I101+I102)</f>
        <v>124</v>
      </c>
      <c r="J103" s="71"/>
      <c r="K103" s="73">
        <f>(I98+M98)/(H98+L98)</f>
        <v>86.51391469338385</v>
      </c>
      <c r="L103" s="74"/>
      <c r="M103" s="75"/>
      <c r="N103" s="73">
        <f>(Q96+R96)/(H98+L98)</f>
        <v>50.706327116467385</v>
      </c>
      <c r="O103" s="76"/>
    </row>
  </sheetData>
  <sheetProtection/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64"/>
  <sheetViews>
    <sheetView zoomScalePageLayoutView="0" workbookViewId="0" topLeftCell="G1">
      <pane ySplit="10" topLeftCell="A70" activePane="bottomLeft" state="frozen"/>
      <selection pane="topLeft" activeCell="A1" sqref="A1"/>
      <selection pane="bottomLeft" activeCell="Q78" sqref="Q78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1.7109375" style="0" customWidth="1"/>
    <col min="13" max="13" width="12.140625" style="0" customWidth="1"/>
    <col min="17" max="18" width="13.7109375" style="0" customWidth="1"/>
  </cols>
  <sheetData>
    <row r="2" spans="2:14" ht="30.75">
      <c r="B2" s="1" t="s">
        <v>66</v>
      </c>
      <c r="C2" s="1"/>
      <c r="G2" s="215"/>
      <c r="I2" s="2"/>
      <c r="N2" s="31"/>
    </row>
    <row r="3" spans="2:14" ht="18">
      <c r="B3" s="3"/>
      <c r="C3" s="3"/>
      <c r="G3" s="215"/>
      <c r="H3" s="139"/>
      <c r="I3" s="139"/>
      <c r="J3" s="139"/>
      <c r="K3" s="139"/>
      <c r="L3" s="139"/>
      <c r="M3" s="139"/>
      <c r="N3" s="140"/>
    </row>
    <row r="4" spans="1:14" ht="19.5">
      <c r="A4" s="4" t="s">
        <v>32</v>
      </c>
      <c r="B4" s="3"/>
      <c r="C4" s="3"/>
      <c r="H4" s="3"/>
      <c r="N4" s="31"/>
    </row>
    <row r="5" spans="1:14" ht="16.5" thickBot="1">
      <c r="A5" s="3"/>
      <c r="B5" s="3"/>
      <c r="C5" s="3"/>
      <c r="D5" s="5"/>
      <c r="E5" s="5"/>
      <c r="F5" s="5"/>
      <c r="G5" s="5"/>
      <c r="H5" s="3"/>
      <c r="N5" s="31"/>
    </row>
    <row r="6" spans="1:15" ht="15.75">
      <c r="A6" s="185"/>
      <c r="B6" s="186"/>
      <c r="C6" s="186"/>
      <c r="D6" s="186"/>
      <c r="E6" s="186"/>
      <c r="F6" s="186"/>
      <c r="G6" s="186"/>
      <c r="H6" s="156"/>
      <c r="I6" s="157" t="s">
        <v>2</v>
      </c>
      <c r="J6" s="158"/>
      <c r="K6" s="159"/>
      <c r="L6" s="187"/>
      <c r="M6" s="157" t="s">
        <v>3</v>
      </c>
      <c r="N6" s="217"/>
      <c r="O6" s="159"/>
    </row>
    <row r="7" spans="1:32" ht="68.25">
      <c r="A7" s="188" t="s">
        <v>4</v>
      </c>
      <c r="B7" s="15" t="s">
        <v>5</v>
      </c>
      <c r="C7" s="543" t="s">
        <v>61</v>
      </c>
      <c r="D7" s="547" t="s">
        <v>61</v>
      </c>
      <c r="E7" s="15" t="s">
        <v>7</v>
      </c>
      <c r="F7" s="15" t="s">
        <v>8</v>
      </c>
      <c r="G7" s="15" t="s">
        <v>9</v>
      </c>
      <c r="H7" s="160" t="s">
        <v>10</v>
      </c>
      <c r="I7" s="89" t="s">
        <v>11</v>
      </c>
      <c r="J7" s="89" t="s">
        <v>11</v>
      </c>
      <c r="K7" s="161" t="s">
        <v>12</v>
      </c>
      <c r="L7" s="88" t="s">
        <v>10</v>
      </c>
      <c r="M7" s="89" t="s">
        <v>11</v>
      </c>
      <c r="N7" s="91" t="s">
        <v>11</v>
      </c>
      <c r="O7" s="161" t="s">
        <v>12</v>
      </c>
      <c r="T7" s="260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15.75">
      <c r="A8" s="188" t="s">
        <v>13</v>
      </c>
      <c r="B8" s="15" t="s">
        <v>14</v>
      </c>
      <c r="C8" s="15"/>
      <c r="D8" s="15"/>
      <c r="E8" s="15" t="s">
        <v>15</v>
      </c>
      <c r="F8" s="15" t="s">
        <v>16</v>
      </c>
      <c r="G8" s="15" t="s">
        <v>17</v>
      </c>
      <c r="H8" s="160" t="s">
        <v>18</v>
      </c>
      <c r="I8" s="89" t="s">
        <v>19</v>
      </c>
      <c r="J8" s="89" t="s">
        <v>18</v>
      </c>
      <c r="K8" s="161" t="s">
        <v>18</v>
      </c>
      <c r="L8" s="88" t="s">
        <v>18</v>
      </c>
      <c r="M8" s="89" t="s">
        <v>19</v>
      </c>
      <c r="N8" s="91" t="s">
        <v>18</v>
      </c>
      <c r="O8" s="161" t="s">
        <v>18</v>
      </c>
      <c r="T8" s="261"/>
      <c r="U8" s="262"/>
      <c r="V8" s="261"/>
      <c r="W8" s="262"/>
      <c r="X8" s="261"/>
      <c r="Y8" s="262"/>
      <c r="Z8" s="261"/>
      <c r="AA8" s="262"/>
      <c r="AB8" s="261"/>
      <c r="AC8" s="262"/>
      <c r="AD8" s="261"/>
      <c r="AE8" s="262"/>
      <c r="AF8" s="96"/>
    </row>
    <row r="9" spans="1:32" ht="15.75">
      <c r="A9" s="169"/>
      <c r="B9" s="19"/>
      <c r="C9" s="545" t="s">
        <v>60</v>
      </c>
      <c r="D9" s="548" t="s">
        <v>62</v>
      </c>
      <c r="E9" s="19"/>
      <c r="F9" s="19"/>
      <c r="G9" s="19"/>
      <c r="H9" s="169"/>
      <c r="I9" s="90" t="s">
        <v>20</v>
      </c>
      <c r="J9" s="90" t="s">
        <v>19</v>
      </c>
      <c r="K9" s="163" t="s">
        <v>19</v>
      </c>
      <c r="L9" s="92"/>
      <c r="M9" s="90" t="s">
        <v>20</v>
      </c>
      <c r="N9" s="93" t="s">
        <v>19</v>
      </c>
      <c r="O9" s="163" t="s">
        <v>19</v>
      </c>
      <c r="Q9" s="21" t="s">
        <v>21</v>
      </c>
      <c r="R9" s="21" t="s">
        <v>22</v>
      </c>
      <c r="T9" s="263"/>
      <c r="U9" s="264"/>
      <c r="V9" s="263"/>
      <c r="W9" s="264"/>
      <c r="X9" s="263"/>
      <c r="Y9" s="264"/>
      <c r="Z9" s="263"/>
      <c r="AA9" s="264"/>
      <c r="AB9" s="263"/>
      <c r="AC9" s="264"/>
      <c r="AD9" s="263"/>
      <c r="AE9" s="264"/>
      <c r="AF9" s="96"/>
    </row>
    <row r="10" spans="1:32" ht="3.75" customHeight="1">
      <c r="A10" s="189"/>
      <c r="B10" s="23"/>
      <c r="C10" s="23"/>
      <c r="D10" s="23"/>
      <c r="E10" s="23"/>
      <c r="F10" s="23"/>
      <c r="G10" s="23"/>
      <c r="H10" s="189"/>
      <c r="I10" s="23"/>
      <c r="J10" s="23"/>
      <c r="K10" s="190"/>
      <c r="L10" s="22"/>
      <c r="M10" s="23"/>
      <c r="N10" s="77"/>
      <c r="O10" s="190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12.75">
      <c r="A11" s="191">
        <v>39826</v>
      </c>
      <c r="B11" s="120" t="s">
        <v>67</v>
      </c>
      <c r="C11" s="231"/>
      <c r="D11" s="231" t="s">
        <v>68</v>
      </c>
      <c r="E11" s="121"/>
      <c r="F11" s="121">
        <v>1</v>
      </c>
      <c r="G11" s="121" t="s">
        <v>69</v>
      </c>
      <c r="H11" s="228"/>
      <c r="I11" s="153"/>
      <c r="J11" s="115"/>
      <c r="K11" s="167"/>
      <c r="L11" s="210">
        <v>1168</v>
      </c>
      <c r="M11" s="153">
        <v>116465.7</v>
      </c>
      <c r="N11" s="115">
        <v>99.71</v>
      </c>
      <c r="O11" s="167">
        <v>49.42</v>
      </c>
      <c r="P11" s="151"/>
      <c r="Q11" s="116">
        <f>(K11*H11)</f>
        <v>0</v>
      </c>
      <c r="R11" s="116">
        <f>(O11*L11)</f>
        <v>57722.560000000005</v>
      </c>
      <c r="S11" s="96"/>
      <c r="T11" s="96"/>
      <c r="U11" s="26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2.75">
      <c r="A12" s="191">
        <v>39826</v>
      </c>
      <c r="B12" s="120" t="s">
        <v>70</v>
      </c>
      <c r="C12" s="231"/>
      <c r="D12" s="375" t="s">
        <v>68</v>
      </c>
      <c r="E12" s="121"/>
      <c r="F12" s="121">
        <v>1</v>
      </c>
      <c r="G12" s="361" t="s">
        <v>71</v>
      </c>
      <c r="H12" s="247"/>
      <c r="I12" s="154"/>
      <c r="J12" s="115"/>
      <c r="K12" s="167"/>
      <c r="L12" s="210">
        <v>1121</v>
      </c>
      <c r="M12" s="153">
        <v>132671.63</v>
      </c>
      <c r="N12" s="115">
        <v>118.32</v>
      </c>
      <c r="O12" s="167">
        <v>57.27</v>
      </c>
      <c r="Q12" s="31">
        <f aca="true" t="shared" si="0" ref="Q12:Q28">(K12*H12)</f>
        <v>0</v>
      </c>
      <c r="R12" s="31">
        <f aca="true" t="shared" si="1" ref="R12:R28">(O12*L12)</f>
        <v>64199.670000000006</v>
      </c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2.75">
      <c r="A13" s="191">
        <v>39826</v>
      </c>
      <c r="B13" s="120" t="s">
        <v>72</v>
      </c>
      <c r="C13" s="231"/>
      <c r="D13" s="231" t="s">
        <v>68</v>
      </c>
      <c r="E13" s="121"/>
      <c r="F13" s="121">
        <v>1</v>
      </c>
      <c r="G13" s="181" t="s">
        <v>73</v>
      </c>
      <c r="H13" s="247"/>
      <c r="I13" s="154"/>
      <c r="J13" s="115"/>
      <c r="K13" s="167"/>
      <c r="L13" s="210">
        <v>1301</v>
      </c>
      <c r="M13" s="153">
        <v>177348.5</v>
      </c>
      <c r="N13" s="115">
        <v>136.29</v>
      </c>
      <c r="O13" s="167">
        <v>69.43</v>
      </c>
      <c r="Q13" s="31">
        <f t="shared" si="0"/>
        <v>0</v>
      </c>
      <c r="R13" s="31">
        <f t="shared" si="1"/>
        <v>90328.43000000001</v>
      </c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12.75">
      <c r="A14" s="191">
        <v>39826</v>
      </c>
      <c r="B14" s="120" t="s">
        <v>74</v>
      </c>
      <c r="C14" s="231"/>
      <c r="D14" s="231" t="s">
        <v>68</v>
      </c>
      <c r="E14" s="121"/>
      <c r="F14" s="121">
        <v>1</v>
      </c>
      <c r="G14" s="181" t="s">
        <v>75</v>
      </c>
      <c r="H14" s="247"/>
      <c r="I14" s="154"/>
      <c r="J14" s="115"/>
      <c r="K14" s="167"/>
      <c r="L14" s="210">
        <v>1511</v>
      </c>
      <c r="M14" s="153">
        <v>170645.68</v>
      </c>
      <c r="N14" s="115">
        <v>112.92</v>
      </c>
      <c r="O14" s="167">
        <v>66.79</v>
      </c>
      <c r="Q14" s="31">
        <f t="shared" si="0"/>
        <v>0</v>
      </c>
      <c r="R14" s="31">
        <f t="shared" si="1"/>
        <v>100919.69</v>
      </c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12.75">
      <c r="A15" s="191">
        <v>39826</v>
      </c>
      <c r="B15" s="120" t="s">
        <v>76</v>
      </c>
      <c r="C15" s="231" t="s">
        <v>60</v>
      </c>
      <c r="D15" s="231" t="s">
        <v>23</v>
      </c>
      <c r="E15" s="121"/>
      <c r="F15" s="121">
        <v>1</v>
      </c>
      <c r="G15" s="181" t="s">
        <v>77</v>
      </c>
      <c r="H15" s="247"/>
      <c r="I15" s="153"/>
      <c r="J15" s="115"/>
      <c r="K15" s="167"/>
      <c r="L15" s="210">
        <v>1154</v>
      </c>
      <c r="M15" s="153">
        <v>138176.05</v>
      </c>
      <c r="N15" s="115">
        <v>119.71</v>
      </c>
      <c r="O15" s="167">
        <v>57.589</v>
      </c>
      <c r="Q15" s="31">
        <f t="shared" si="0"/>
        <v>0</v>
      </c>
      <c r="R15" s="31">
        <f t="shared" si="1"/>
        <v>66457.706</v>
      </c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2.75">
      <c r="A16" s="401">
        <v>39826</v>
      </c>
      <c r="B16" s="382" t="s">
        <v>78</v>
      </c>
      <c r="C16" s="613" t="s">
        <v>60</v>
      </c>
      <c r="D16" s="402"/>
      <c r="E16" s="384"/>
      <c r="F16" s="384">
        <v>1</v>
      </c>
      <c r="G16" s="403" t="s">
        <v>75</v>
      </c>
      <c r="H16" s="388"/>
      <c r="I16" s="389"/>
      <c r="J16" s="387"/>
      <c r="K16" s="396"/>
      <c r="L16" s="385">
        <v>1524</v>
      </c>
      <c r="M16" s="386">
        <v>150561.58</v>
      </c>
      <c r="N16" s="387">
        <v>98.789</v>
      </c>
      <c r="O16" s="396">
        <v>57.29</v>
      </c>
      <c r="Q16" s="31">
        <f t="shared" si="0"/>
        <v>0</v>
      </c>
      <c r="R16" s="31">
        <f t="shared" si="1"/>
        <v>87309.95999999999</v>
      </c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2.75">
      <c r="A17" s="191">
        <v>39826</v>
      </c>
      <c r="B17" s="120" t="s">
        <v>82</v>
      </c>
      <c r="C17" s="556" t="s">
        <v>60</v>
      </c>
      <c r="D17" s="231"/>
      <c r="E17" s="121"/>
      <c r="F17" s="121">
        <v>1</v>
      </c>
      <c r="G17" s="181" t="s">
        <v>71</v>
      </c>
      <c r="H17" s="247">
        <v>2594</v>
      </c>
      <c r="I17" s="154">
        <v>336426.44</v>
      </c>
      <c r="J17" s="115">
        <v>129.71</v>
      </c>
      <c r="K17" s="167">
        <v>44.8</v>
      </c>
      <c r="L17" s="210"/>
      <c r="M17" s="153"/>
      <c r="N17" s="115"/>
      <c r="O17" s="167"/>
      <c r="Q17" s="31">
        <f t="shared" si="0"/>
        <v>116211.2</v>
      </c>
      <c r="R17" s="31">
        <f t="shared" si="1"/>
        <v>0</v>
      </c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13.5" thickBot="1">
      <c r="A18" s="637">
        <v>39826</v>
      </c>
      <c r="B18" s="638" t="s">
        <v>83</v>
      </c>
      <c r="C18" s="639"/>
      <c r="D18" s="640" t="s">
        <v>68</v>
      </c>
      <c r="E18" s="641"/>
      <c r="F18" s="641">
        <v>4</v>
      </c>
      <c r="G18" s="642" t="s">
        <v>84</v>
      </c>
      <c r="H18" s="643"/>
      <c r="I18" s="644"/>
      <c r="J18" s="645"/>
      <c r="K18" s="646"/>
      <c r="L18" s="647">
        <v>9463</v>
      </c>
      <c r="M18" s="648">
        <v>720234.58</v>
      </c>
      <c r="N18" s="645">
        <v>76.11</v>
      </c>
      <c r="O18" s="646">
        <v>47.05</v>
      </c>
      <c r="Q18" s="31">
        <f t="shared" si="0"/>
        <v>0</v>
      </c>
      <c r="R18" s="31">
        <f t="shared" si="1"/>
        <v>445234.14999999997</v>
      </c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12.75">
      <c r="A19" s="191">
        <v>39854</v>
      </c>
      <c r="B19" s="120" t="s">
        <v>85</v>
      </c>
      <c r="C19" s="231"/>
      <c r="D19" s="231" t="s">
        <v>86</v>
      </c>
      <c r="E19" s="286"/>
      <c r="F19" s="121">
        <v>1</v>
      </c>
      <c r="G19" s="181" t="s">
        <v>87</v>
      </c>
      <c r="H19" s="247"/>
      <c r="I19" s="154"/>
      <c r="J19" s="115"/>
      <c r="K19" s="167"/>
      <c r="L19" s="210">
        <v>810</v>
      </c>
      <c r="M19" s="153">
        <v>122144.35</v>
      </c>
      <c r="N19" s="115">
        <v>150.73</v>
      </c>
      <c r="O19" s="167">
        <v>55.74</v>
      </c>
      <c r="Q19" s="31">
        <f t="shared" si="0"/>
        <v>0</v>
      </c>
      <c r="R19" s="31">
        <f t="shared" si="1"/>
        <v>45149.4</v>
      </c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12.75">
      <c r="A20" s="401">
        <v>39854</v>
      </c>
      <c r="B20" s="382" t="s">
        <v>108</v>
      </c>
      <c r="C20" s="402" t="s">
        <v>60</v>
      </c>
      <c r="D20" s="431"/>
      <c r="E20" s="384"/>
      <c r="F20" s="384">
        <v>1</v>
      </c>
      <c r="G20" s="384" t="s">
        <v>71</v>
      </c>
      <c r="H20" s="388"/>
      <c r="I20" s="389"/>
      <c r="J20" s="387"/>
      <c r="K20" s="396"/>
      <c r="L20" s="385">
        <v>914</v>
      </c>
      <c r="M20" s="386">
        <v>116378.31</v>
      </c>
      <c r="N20" s="400">
        <v>127.29</v>
      </c>
      <c r="O20" s="396">
        <v>60.6</v>
      </c>
      <c r="Q20" s="31">
        <f t="shared" si="0"/>
        <v>0</v>
      </c>
      <c r="R20" s="31">
        <f t="shared" si="1"/>
        <v>55388.4</v>
      </c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13.5" thickBot="1">
      <c r="A21" s="637">
        <v>39854</v>
      </c>
      <c r="B21" s="638" t="s">
        <v>109</v>
      </c>
      <c r="C21" s="639" t="s">
        <v>60</v>
      </c>
      <c r="D21" s="640"/>
      <c r="E21" s="641"/>
      <c r="F21" s="641">
        <v>1</v>
      </c>
      <c r="G21" s="642" t="s">
        <v>69</v>
      </c>
      <c r="H21" s="643"/>
      <c r="I21" s="644"/>
      <c r="J21" s="645"/>
      <c r="K21" s="646"/>
      <c r="L21" s="647">
        <v>968</v>
      </c>
      <c r="M21" s="648">
        <v>146339.95</v>
      </c>
      <c r="N21" s="661">
        <v>151.12</v>
      </c>
      <c r="O21" s="646">
        <v>54.81</v>
      </c>
      <c r="Q21" s="31">
        <f t="shared" si="0"/>
        <v>0</v>
      </c>
      <c r="R21" s="31">
        <f t="shared" si="1"/>
        <v>53056.08</v>
      </c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2.75">
      <c r="A22" s="191">
        <v>39882</v>
      </c>
      <c r="B22" s="120" t="s">
        <v>113</v>
      </c>
      <c r="C22" s="231" t="s">
        <v>60</v>
      </c>
      <c r="D22" s="121"/>
      <c r="E22" s="121"/>
      <c r="F22" s="121">
        <v>1</v>
      </c>
      <c r="G22" s="361" t="s">
        <v>77</v>
      </c>
      <c r="H22" s="247"/>
      <c r="I22" s="154"/>
      <c r="J22" s="115"/>
      <c r="K22" s="167"/>
      <c r="L22" s="210">
        <v>1080</v>
      </c>
      <c r="M22" s="153">
        <v>156023.28</v>
      </c>
      <c r="N22" s="211">
        <v>144.48</v>
      </c>
      <c r="O22" s="167">
        <v>56.56</v>
      </c>
      <c r="Q22" s="31">
        <f t="shared" si="0"/>
        <v>0</v>
      </c>
      <c r="R22" s="31">
        <f t="shared" si="1"/>
        <v>61084.8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12.75">
      <c r="A23" s="191">
        <v>39882</v>
      </c>
      <c r="B23" s="120" t="s">
        <v>114</v>
      </c>
      <c r="C23" s="231" t="s">
        <v>60</v>
      </c>
      <c r="D23" s="121"/>
      <c r="E23" s="121"/>
      <c r="F23" s="121">
        <v>1</v>
      </c>
      <c r="G23" s="361" t="s">
        <v>115</v>
      </c>
      <c r="H23" s="247"/>
      <c r="I23" s="154"/>
      <c r="J23" s="115"/>
      <c r="K23" s="167"/>
      <c r="L23" s="210">
        <v>846</v>
      </c>
      <c r="M23" s="153">
        <v>97717.03</v>
      </c>
      <c r="N23" s="211">
        <v>115.49</v>
      </c>
      <c r="O23" s="167">
        <v>48.95</v>
      </c>
      <c r="Q23" s="31">
        <f t="shared" si="0"/>
        <v>0</v>
      </c>
      <c r="R23" s="31">
        <f t="shared" si="1"/>
        <v>41411.700000000004</v>
      </c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12.75">
      <c r="A24" s="401">
        <v>39882</v>
      </c>
      <c r="B24" s="382" t="s">
        <v>116</v>
      </c>
      <c r="C24" s="402" t="s">
        <v>60</v>
      </c>
      <c r="D24" s="614"/>
      <c r="E24" s="384"/>
      <c r="F24" s="384">
        <v>1</v>
      </c>
      <c r="G24" s="403" t="s">
        <v>117</v>
      </c>
      <c r="H24" s="388"/>
      <c r="I24" s="389"/>
      <c r="J24" s="387"/>
      <c r="K24" s="396"/>
      <c r="L24" s="385">
        <v>1251</v>
      </c>
      <c r="M24" s="386">
        <v>142704.79</v>
      </c>
      <c r="N24" s="400">
        <v>114.05</v>
      </c>
      <c r="O24" s="396">
        <v>53.66</v>
      </c>
      <c r="Q24" s="31">
        <f t="shared" si="0"/>
        <v>0</v>
      </c>
      <c r="R24" s="31">
        <f t="shared" si="1"/>
        <v>67128.65999999999</v>
      </c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12.75">
      <c r="A25" s="191">
        <v>39882</v>
      </c>
      <c r="B25" s="120" t="s">
        <v>120</v>
      </c>
      <c r="C25" s="231" t="s">
        <v>60</v>
      </c>
      <c r="D25" s="375"/>
      <c r="E25" s="121"/>
      <c r="F25" s="121">
        <v>1</v>
      </c>
      <c r="G25" s="361" t="s">
        <v>69</v>
      </c>
      <c r="H25" s="247"/>
      <c r="I25" s="154"/>
      <c r="J25" s="115"/>
      <c r="K25" s="167"/>
      <c r="L25" s="210">
        <v>2394</v>
      </c>
      <c r="M25" s="153">
        <v>186356.31</v>
      </c>
      <c r="N25" s="211">
        <v>77.84</v>
      </c>
      <c r="O25" s="167">
        <v>32.95</v>
      </c>
      <c r="Q25" s="31">
        <f t="shared" si="0"/>
        <v>0</v>
      </c>
      <c r="R25" s="31">
        <f t="shared" si="1"/>
        <v>78882.3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12.75">
      <c r="A26" s="191">
        <v>39882</v>
      </c>
      <c r="B26" s="120" t="s">
        <v>121</v>
      </c>
      <c r="C26" s="231" t="s">
        <v>60</v>
      </c>
      <c r="D26" s="375"/>
      <c r="E26" s="121"/>
      <c r="F26" s="121">
        <v>1</v>
      </c>
      <c r="G26" s="358" t="s">
        <v>71</v>
      </c>
      <c r="H26" s="228"/>
      <c r="I26" s="153"/>
      <c r="J26" s="115"/>
      <c r="K26" s="167"/>
      <c r="L26" s="155">
        <v>1121</v>
      </c>
      <c r="M26" s="154">
        <v>134606.63</v>
      </c>
      <c r="N26" s="211">
        <v>120.05</v>
      </c>
      <c r="O26" s="167">
        <v>49.47</v>
      </c>
      <c r="Q26" s="31">
        <f t="shared" si="0"/>
        <v>0</v>
      </c>
      <c r="R26" s="31">
        <f t="shared" si="1"/>
        <v>55455.869999999995</v>
      </c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12.75">
      <c r="A27" s="191">
        <v>39882</v>
      </c>
      <c r="B27" s="120" t="s">
        <v>124</v>
      </c>
      <c r="C27" s="231" t="s">
        <v>60</v>
      </c>
      <c r="D27" s="375"/>
      <c r="E27" s="121"/>
      <c r="F27" s="121">
        <v>2</v>
      </c>
      <c r="G27" s="358" t="s">
        <v>126</v>
      </c>
      <c r="H27" s="228"/>
      <c r="I27" s="153"/>
      <c r="J27" s="115"/>
      <c r="K27" s="167"/>
      <c r="L27" s="155">
        <v>2551</v>
      </c>
      <c r="M27" s="154">
        <v>196411.07</v>
      </c>
      <c r="N27" s="211">
        <v>76.99</v>
      </c>
      <c r="O27" s="167">
        <v>40.16</v>
      </c>
      <c r="Q27" s="31">
        <f t="shared" si="0"/>
        <v>0</v>
      </c>
      <c r="R27" s="31">
        <f t="shared" si="1"/>
        <v>102448.15999999999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12.75">
      <c r="A28" s="401">
        <v>39882</v>
      </c>
      <c r="B28" s="382" t="s">
        <v>125</v>
      </c>
      <c r="C28" s="402" t="s">
        <v>60</v>
      </c>
      <c r="D28" s="431"/>
      <c r="E28" s="384"/>
      <c r="F28" s="384">
        <v>1</v>
      </c>
      <c r="G28" s="397" t="s">
        <v>71</v>
      </c>
      <c r="H28" s="388"/>
      <c r="I28" s="389"/>
      <c r="J28" s="387"/>
      <c r="K28" s="396"/>
      <c r="L28" s="388">
        <v>1104</v>
      </c>
      <c r="M28" s="389">
        <v>144178.32</v>
      </c>
      <c r="N28" s="387">
        <v>130.06</v>
      </c>
      <c r="O28" s="396">
        <v>50.87</v>
      </c>
      <c r="Q28" s="31">
        <f t="shared" si="0"/>
        <v>0</v>
      </c>
      <c r="R28" s="31">
        <f t="shared" si="1"/>
        <v>56160.479999999996</v>
      </c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2.75">
      <c r="A29" s="191">
        <v>39882</v>
      </c>
      <c r="B29" s="120" t="s">
        <v>127</v>
      </c>
      <c r="C29" s="231"/>
      <c r="D29" s="375" t="s">
        <v>68</v>
      </c>
      <c r="E29" s="121"/>
      <c r="F29" s="121">
        <v>1</v>
      </c>
      <c r="G29" s="358" t="s">
        <v>128</v>
      </c>
      <c r="H29" s="247"/>
      <c r="I29" s="154"/>
      <c r="J29" s="115"/>
      <c r="K29" s="167"/>
      <c r="L29" s="210">
        <v>1126</v>
      </c>
      <c r="M29" s="153">
        <v>112175.3</v>
      </c>
      <c r="N29" s="211">
        <v>115.87</v>
      </c>
      <c r="O29" s="167">
        <v>57.57</v>
      </c>
      <c r="Q29" s="31">
        <f aca="true" t="shared" si="2" ref="Q29:Q44">(K29*H29)</f>
        <v>0</v>
      </c>
      <c r="R29" s="31">
        <f aca="true" t="shared" si="3" ref="R29:R44">(O29*L29)</f>
        <v>64823.82</v>
      </c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12.75">
      <c r="A30" s="191">
        <v>39882</v>
      </c>
      <c r="B30" s="120" t="s">
        <v>135</v>
      </c>
      <c r="C30" s="231"/>
      <c r="D30" s="375" t="s">
        <v>68</v>
      </c>
      <c r="E30" s="121"/>
      <c r="F30" s="121">
        <v>3</v>
      </c>
      <c r="G30" s="358" t="s">
        <v>136</v>
      </c>
      <c r="H30" s="247"/>
      <c r="I30" s="154"/>
      <c r="J30" s="115"/>
      <c r="K30" s="167"/>
      <c r="L30" s="210">
        <v>5575</v>
      </c>
      <c r="M30" s="153">
        <v>435121.08</v>
      </c>
      <c r="N30" s="211">
        <v>78.04</v>
      </c>
      <c r="O30" s="167">
        <v>46.38</v>
      </c>
      <c r="Q30" s="31">
        <f t="shared" si="2"/>
        <v>0</v>
      </c>
      <c r="R30" s="31">
        <f t="shared" si="3"/>
        <v>258568.5</v>
      </c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12.75">
      <c r="A31" s="191">
        <v>39882</v>
      </c>
      <c r="B31" s="120" t="s">
        <v>142</v>
      </c>
      <c r="C31" s="231" t="s">
        <v>60</v>
      </c>
      <c r="D31" s="375"/>
      <c r="E31" s="121"/>
      <c r="F31" s="121">
        <v>1</v>
      </c>
      <c r="G31" s="361" t="s">
        <v>69</v>
      </c>
      <c r="H31" s="247"/>
      <c r="I31" s="154"/>
      <c r="J31" s="115"/>
      <c r="K31" s="167"/>
      <c r="L31" s="210">
        <v>953</v>
      </c>
      <c r="M31" s="153">
        <v>121050.62</v>
      </c>
      <c r="N31" s="211">
        <v>126.96</v>
      </c>
      <c r="O31" s="167">
        <v>54.58</v>
      </c>
      <c r="Q31" s="31">
        <f t="shared" si="2"/>
        <v>0</v>
      </c>
      <c r="R31" s="31">
        <f t="shared" si="3"/>
        <v>52014.74</v>
      </c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12.75">
      <c r="A32" s="401">
        <v>39882</v>
      </c>
      <c r="B32" s="382" t="s">
        <v>143</v>
      </c>
      <c r="C32" s="402"/>
      <c r="D32" s="431" t="s">
        <v>68</v>
      </c>
      <c r="E32" s="384"/>
      <c r="F32" s="384">
        <v>1</v>
      </c>
      <c r="G32" s="403" t="s">
        <v>77</v>
      </c>
      <c r="H32" s="395"/>
      <c r="I32" s="386"/>
      <c r="J32" s="387"/>
      <c r="K32" s="396"/>
      <c r="L32" s="393">
        <v>1080</v>
      </c>
      <c r="M32" s="389">
        <v>145735.29</v>
      </c>
      <c r="N32" s="400">
        <v>134.96</v>
      </c>
      <c r="O32" s="396">
        <v>51</v>
      </c>
      <c r="Q32" s="31">
        <f t="shared" si="2"/>
        <v>0</v>
      </c>
      <c r="R32" s="31">
        <f t="shared" si="3"/>
        <v>55080</v>
      </c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12.75">
      <c r="A33" s="401">
        <v>39882</v>
      </c>
      <c r="B33" s="382" t="s">
        <v>144</v>
      </c>
      <c r="C33" s="402"/>
      <c r="D33" s="614" t="s">
        <v>68</v>
      </c>
      <c r="E33" s="384"/>
      <c r="F33" s="384">
        <v>1</v>
      </c>
      <c r="G33" s="403" t="s">
        <v>145</v>
      </c>
      <c r="H33" s="395"/>
      <c r="I33" s="386"/>
      <c r="J33" s="387"/>
      <c r="K33" s="396"/>
      <c r="L33" s="385">
        <v>1269</v>
      </c>
      <c r="M33" s="386">
        <v>179445.01</v>
      </c>
      <c r="N33" s="400">
        <v>141.38</v>
      </c>
      <c r="O33" s="396">
        <v>49.86</v>
      </c>
      <c r="Q33" s="31">
        <f t="shared" si="2"/>
        <v>0</v>
      </c>
      <c r="R33" s="31">
        <f t="shared" si="3"/>
        <v>63272.34</v>
      </c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18" ht="13.5" thickBot="1">
      <c r="A34" s="637">
        <v>39882</v>
      </c>
      <c r="B34" s="638" t="s">
        <v>149</v>
      </c>
      <c r="C34" s="679"/>
      <c r="D34" s="640" t="s">
        <v>68</v>
      </c>
      <c r="E34" s="641"/>
      <c r="F34" s="641">
        <v>2</v>
      </c>
      <c r="G34" s="680" t="s">
        <v>150</v>
      </c>
      <c r="H34" s="681"/>
      <c r="I34" s="648"/>
      <c r="J34" s="645"/>
      <c r="K34" s="646"/>
      <c r="L34" s="664">
        <v>2949</v>
      </c>
      <c r="M34" s="644">
        <v>242034.14</v>
      </c>
      <c r="N34" s="661">
        <v>82.07</v>
      </c>
      <c r="O34" s="646">
        <v>35.41</v>
      </c>
      <c r="Q34" s="31">
        <f t="shared" si="2"/>
        <v>0</v>
      </c>
      <c r="R34" s="31">
        <f t="shared" si="3"/>
        <v>104424.09</v>
      </c>
    </row>
    <row r="35" spans="1:18" ht="12.75">
      <c r="A35" s="191">
        <v>39917</v>
      </c>
      <c r="B35" s="120" t="s">
        <v>151</v>
      </c>
      <c r="C35" s="556"/>
      <c r="D35" s="375" t="s">
        <v>68</v>
      </c>
      <c r="E35" s="121"/>
      <c r="F35" s="121">
        <v>1</v>
      </c>
      <c r="G35" s="361" t="s">
        <v>115</v>
      </c>
      <c r="H35" s="228">
        <v>1514</v>
      </c>
      <c r="I35" s="153">
        <v>184306.45</v>
      </c>
      <c r="J35" s="115">
        <v>121.74</v>
      </c>
      <c r="K35" s="167">
        <v>55.68</v>
      </c>
      <c r="L35" s="155"/>
      <c r="M35" s="154"/>
      <c r="N35" s="211"/>
      <c r="O35" s="167"/>
      <c r="Q35" s="31">
        <f t="shared" si="2"/>
        <v>84299.52</v>
      </c>
      <c r="R35" s="31">
        <f t="shared" si="3"/>
        <v>0</v>
      </c>
    </row>
    <row r="36" spans="1:18" ht="13.5" thickBot="1">
      <c r="A36" s="637">
        <v>39917</v>
      </c>
      <c r="B36" s="638" t="s">
        <v>170</v>
      </c>
      <c r="C36" s="708"/>
      <c r="D36" s="640" t="s">
        <v>68</v>
      </c>
      <c r="E36" s="641"/>
      <c r="F36" s="641">
        <v>3</v>
      </c>
      <c r="G36" s="680" t="s">
        <v>153</v>
      </c>
      <c r="H36" s="681">
        <v>3580</v>
      </c>
      <c r="I36" s="648">
        <v>325603.8</v>
      </c>
      <c r="J36" s="645">
        <v>90.94</v>
      </c>
      <c r="K36" s="646">
        <v>38.64</v>
      </c>
      <c r="L36" s="664"/>
      <c r="M36" s="644"/>
      <c r="N36" s="661"/>
      <c r="O36" s="646"/>
      <c r="Q36" s="31">
        <f t="shared" si="2"/>
        <v>138331.2</v>
      </c>
      <c r="R36" s="31">
        <f t="shared" si="3"/>
        <v>0</v>
      </c>
    </row>
    <row r="37" spans="1:18" ht="12.75">
      <c r="A37" s="191">
        <v>39931</v>
      </c>
      <c r="B37" s="120" t="s">
        <v>171</v>
      </c>
      <c r="C37" s="231" t="s">
        <v>60</v>
      </c>
      <c r="D37" s="375"/>
      <c r="E37" s="121"/>
      <c r="F37" s="121">
        <v>2</v>
      </c>
      <c r="G37" s="358" t="s">
        <v>172</v>
      </c>
      <c r="H37" s="247"/>
      <c r="I37" s="154"/>
      <c r="J37" s="115"/>
      <c r="K37" s="167"/>
      <c r="L37" s="210">
        <v>1826</v>
      </c>
      <c r="M37" s="153">
        <v>298564.09</v>
      </c>
      <c r="N37" s="211">
        <v>163.53</v>
      </c>
      <c r="O37" s="167">
        <v>52.97</v>
      </c>
      <c r="Q37" s="31">
        <f t="shared" si="2"/>
        <v>0</v>
      </c>
      <c r="R37" s="31">
        <f t="shared" si="3"/>
        <v>96723.22</v>
      </c>
    </row>
    <row r="38" spans="1:18" ht="12.75">
      <c r="A38" s="191"/>
      <c r="B38" s="120" t="s">
        <v>177</v>
      </c>
      <c r="C38" s="231"/>
      <c r="D38" s="375" t="s">
        <v>68</v>
      </c>
      <c r="E38" s="121"/>
      <c r="F38" s="147">
        <v>2</v>
      </c>
      <c r="G38" s="358" t="s">
        <v>178</v>
      </c>
      <c r="H38" s="247"/>
      <c r="I38" s="154"/>
      <c r="J38" s="115"/>
      <c r="K38" s="167"/>
      <c r="L38" s="210">
        <v>1392</v>
      </c>
      <c r="M38" s="153">
        <v>200463.14</v>
      </c>
      <c r="N38" s="211">
        <v>143.97</v>
      </c>
      <c r="O38" s="167">
        <v>60.52</v>
      </c>
      <c r="Q38" s="31">
        <f t="shared" si="2"/>
        <v>0</v>
      </c>
      <c r="R38" s="31">
        <f t="shared" si="3"/>
        <v>84243.84000000001</v>
      </c>
    </row>
    <row r="39" spans="1:18" ht="12.75">
      <c r="A39" s="191"/>
      <c r="B39" s="120" t="s">
        <v>181</v>
      </c>
      <c r="C39" s="231"/>
      <c r="D39" s="709" t="s">
        <v>86</v>
      </c>
      <c r="E39" s="121"/>
      <c r="F39" s="147">
        <v>1</v>
      </c>
      <c r="G39" s="358" t="s">
        <v>182</v>
      </c>
      <c r="H39" s="247"/>
      <c r="I39" s="154"/>
      <c r="J39" s="115"/>
      <c r="K39" s="167"/>
      <c r="L39" s="210">
        <v>2352</v>
      </c>
      <c r="M39" s="153">
        <v>415138.78</v>
      </c>
      <c r="N39" s="211">
        <v>176.5</v>
      </c>
      <c r="O39" s="167">
        <v>68.42</v>
      </c>
      <c r="Q39" s="31">
        <f t="shared" si="2"/>
        <v>0</v>
      </c>
      <c r="R39" s="31">
        <f t="shared" si="3"/>
        <v>160923.84</v>
      </c>
    </row>
    <row r="40" spans="1:18" ht="12.75">
      <c r="A40" s="401"/>
      <c r="B40" s="382" t="s">
        <v>193</v>
      </c>
      <c r="C40" s="402"/>
      <c r="D40" s="431" t="s">
        <v>68</v>
      </c>
      <c r="E40" s="384" t="s">
        <v>194</v>
      </c>
      <c r="F40" s="384">
        <v>2</v>
      </c>
      <c r="G40" s="397" t="s">
        <v>195</v>
      </c>
      <c r="H40" s="388"/>
      <c r="I40" s="389"/>
      <c r="J40" s="387"/>
      <c r="K40" s="396"/>
      <c r="L40" s="385">
        <v>3733</v>
      </c>
      <c r="M40" s="386">
        <v>344886.92</v>
      </c>
      <c r="N40" s="400">
        <v>92.38</v>
      </c>
      <c r="O40" s="396">
        <v>45.47</v>
      </c>
      <c r="Q40" s="31">
        <f t="shared" si="2"/>
        <v>0</v>
      </c>
      <c r="R40" s="31">
        <f t="shared" si="3"/>
        <v>169739.51</v>
      </c>
    </row>
    <row r="41" spans="1:18" ht="12.75">
      <c r="A41" s="401"/>
      <c r="B41" s="382" t="s">
        <v>196</v>
      </c>
      <c r="C41" s="402"/>
      <c r="D41" s="614" t="s">
        <v>68</v>
      </c>
      <c r="E41" s="384"/>
      <c r="F41" s="384">
        <v>1</v>
      </c>
      <c r="G41" s="397" t="s">
        <v>197</v>
      </c>
      <c r="H41" s="388"/>
      <c r="I41" s="389"/>
      <c r="J41" s="387"/>
      <c r="K41" s="396"/>
      <c r="L41" s="385">
        <v>1125</v>
      </c>
      <c r="M41" s="386">
        <v>127664.76</v>
      </c>
      <c r="N41" s="525">
        <v>113.48</v>
      </c>
      <c r="O41" s="396">
        <v>55.04</v>
      </c>
      <c r="Q41" s="31">
        <f t="shared" si="2"/>
        <v>0</v>
      </c>
      <c r="R41" s="31">
        <f t="shared" si="3"/>
        <v>61920</v>
      </c>
    </row>
    <row r="42" spans="1:18" ht="12.75">
      <c r="A42" s="191"/>
      <c r="B42" s="120" t="s">
        <v>198</v>
      </c>
      <c r="C42" s="556"/>
      <c r="D42" s="375" t="s">
        <v>68</v>
      </c>
      <c r="E42" s="121"/>
      <c r="F42" s="121">
        <v>1</v>
      </c>
      <c r="G42" s="121" t="s">
        <v>128</v>
      </c>
      <c r="H42" s="247"/>
      <c r="I42" s="154"/>
      <c r="J42" s="115"/>
      <c r="K42" s="167"/>
      <c r="L42" s="155">
        <v>1304</v>
      </c>
      <c r="M42" s="154">
        <v>113827</v>
      </c>
      <c r="N42" s="211">
        <v>87.3</v>
      </c>
      <c r="O42" s="167">
        <v>36.37</v>
      </c>
      <c r="Q42" s="31">
        <f t="shared" si="2"/>
        <v>0</v>
      </c>
      <c r="R42" s="31">
        <f t="shared" si="3"/>
        <v>47426.479999999996</v>
      </c>
    </row>
    <row r="43" spans="1:18" ht="12.75">
      <c r="A43" s="191"/>
      <c r="B43" s="120" t="s">
        <v>199</v>
      </c>
      <c r="C43" s="231"/>
      <c r="D43" s="375" t="s">
        <v>68</v>
      </c>
      <c r="E43" s="286"/>
      <c r="F43" s="121">
        <v>1</v>
      </c>
      <c r="G43" s="121" t="s">
        <v>71</v>
      </c>
      <c r="H43" s="247"/>
      <c r="I43" s="154"/>
      <c r="J43" s="115"/>
      <c r="K43" s="167"/>
      <c r="L43" s="210">
        <v>1191</v>
      </c>
      <c r="M43" s="153">
        <v>125596.9</v>
      </c>
      <c r="N43" s="211">
        <v>105.49</v>
      </c>
      <c r="O43" s="167">
        <v>43.91</v>
      </c>
      <c r="Q43" s="31">
        <f t="shared" si="2"/>
        <v>0</v>
      </c>
      <c r="R43" s="31">
        <f t="shared" si="3"/>
        <v>52296.81</v>
      </c>
    </row>
    <row r="44" spans="1:18" ht="12.75">
      <c r="A44" s="191"/>
      <c r="B44" s="120" t="s">
        <v>200</v>
      </c>
      <c r="C44" s="231"/>
      <c r="D44" s="375" t="s">
        <v>68</v>
      </c>
      <c r="E44" s="121"/>
      <c r="F44" s="121">
        <v>1</v>
      </c>
      <c r="G44" s="181" t="s">
        <v>201</v>
      </c>
      <c r="H44" s="247"/>
      <c r="I44" s="154"/>
      <c r="J44" s="115"/>
      <c r="K44" s="167"/>
      <c r="L44" s="210">
        <v>1446</v>
      </c>
      <c r="M44" s="153">
        <v>132812.97</v>
      </c>
      <c r="N44" s="211">
        <v>91.83</v>
      </c>
      <c r="O44" s="167">
        <v>50.91</v>
      </c>
      <c r="Q44" s="31">
        <f t="shared" si="2"/>
        <v>0</v>
      </c>
      <c r="R44" s="31">
        <f t="shared" si="3"/>
        <v>73615.86</v>
      </c>
    </row>
    <row r="45" spans="1:18" ht="12.75">
      <c r="A45" s="191"/>
      <c r="B45" s="120" t="s">
        <v>202</v>
      </c>
      <c r="C45" s="231"/>
      <c r="D45" s="375" t="s">
        <v>68</v>
      </c>
      <c r="E45" s="121"/>
      <c r="F45" s="121">
        <v>1</v>
      </c>
      <c r="G45" s="121" t="s">
        <v>75</v>
      </c>
      <c r="H45" s="228"/>
      <c r="I45" s="153"/>
      <c r="J45" s="115"/>
      <c r="K45" s="167"/>
      <c r="L45" s="155">
        <v>1512</v>
      </c>
      <c r="M45" s="154">
        <v>139307.29</v>
      </c>
      <c r="N45" s="211">
        <v>92.14</v>
      </c>
      <c r="O45" s="167">
        <v>52.63</v>
      </c>
      <c r="Q45" s="31">
        <f aca="true" t="shared" si="4" ref="Q45:Q60">(K45*H45)</f>
        <v>0</v>
      </c>
      <c r="R45" s="31">
        <f aca="true" t="shared" si="5" ref="R45:R60">(O45*L45)</f>
        <v>79576.56</v>
      </c>
    </row>
    <row r="46" spans="1:18" ht="12.75">
      <c r="A46" s="401"/>
      <c r="B46" s="382" t="s">
        <v>206</v>
      </c>
      <c r="C46" s="598"/>
      <c r="D46" s="431" t="s">
        <v>68</v>
      </c>
      <c r="E46" s="384" t="s">
        <v>207</v>
      </c>
      <c r="F46" s="384">
        <v>3</v>
      </c>
      <c r="G46" s="384" t="s">
        <v>208</v>
      </c>
      <c r="H46" s="388">
        <v>6542</v>
      </c>
      <c r="I46" s="389">
        <v>715647.92</v>
      </c>
      <c r="J46" s="387">
        <v>109.39</v>
      </c>
      <c r="K46" s="396">
        <v>46.11</v>
      </c>
      <c r="L46" s="385"/>
      <c r="M46" s="386"/>
      <c r="N46" s="400"/>
      <c r="O46" s="396"/>
      <c r="Q46" s="31">
        <f t="shared" si="4"/>
        <v>301651.62</v>
      </c>
      <c r="R46" s="31">
        <f t="shared" si="5"/>
        <v>0</v>
      </c>
    </row>
    <row r="47" spans="1:18" ht="12.75">
      <c r="A47" s="149"/>
      <c r="B47" s="120" t="s">
        <v>209</v>
      </c>
      <c r="C47" s="342"/>
      <c r="D47" s="375" t="s">
        <v>68</v>
      </c>
      <c r="E47" s="121" t="s">
        <v>210</v>
      </c>
      <c r="F47" s="121">
        <v>3</v>
      </c>
      <c r="G47" s="710" t="s">
        <v>211</v>
      </c>
      <c r="H47" s="155"/>
      <c r="I47" s="154"/>
      <c r="J47" s="112"/>
      <c r="K47" s="112"/>
      <c r="L47" s="210">
        <v>4636</v>
      </c>
      <c r="M47" s="153">
        <v>460900.59</v>
      </c>
      <c r="N47" s="211">
        <v>99.42</v>
      </c>
      <c r="O47" s="167">
        <v>39.98</v>
      </c>
      <c r="Q47" s="31">
        <f t="shared" si="4"/>
        <v>0</v>
      </c>
      <c r="R47" s="31">
        <f t="shared" si="5"/>
        <v>185347.28</v>
      </c>
    </row>
    <row r="48" spans="1:18" ht="13.5" thickBot="1">
      <c r="A48" s="637">
        <v>39931</v>
      </c>
      <c r="B48" s="638" t="s">
        <v>212</v>
      </c>
      <c r="C48" s="658"/>
      <c r="D48" s="640" t="s">
        <v>68</v>
      </c>
      <c r="E48" s="641"/>
      <c r="F48" s="641">
        <v>2</v>
      </c>
      <c r="G48" s="641" t="s">
        <v>126</v>
      </c>
      <c r="H48" s="647"/>
      <c r="I48" s="648"/>
      <c r="J48" s="645"/>
      <c r="K48" s="645"/>
      <c r="L48" s="647">
        <v>3415</v>
      </c>
      <c r="M48" s="648">
        <v>310985.27</v>
      </c>
      <c r="N48" s="661">
        <v>91.07</v>
      </c>
      <c r="O48" s="646">
        <v>40.24</v>
      </c>
      <c r="Q48" s="31">
        <f t="shared" si="4"/>
        <v>0</v>
      </c>
      <c r="R48" s="31">
        <f t="shared" si="5"/>
        <v>137419.6</v>
      </c>
    </row>
    <row r="49" spans="1:18" ht="12.75">
      <c r="A49" s="191">
        <v>39960</v>
      </c>
      <c r="B49" s="120" t="s">
        <v>247</v>
      </c>
      <c r="C49" s="231" t="s">
        <v>60</v>
      </c>
      <c r="D49" s="375"/>
      <c r="E49" s="121" t="s">
        <v>210</v>
      </c>
      <c r="F49" s="121">
        <v>3</v>
      </c>
      <c r="G49" s="181" t="s">
        <v>248</v>
      </c>
      <c r="H49" s="247"/>
      <c r="I49" s="154"/>
      <c r="J49" s="115"/>
      <c r="K49" s="167"/>
      <c r="L49" s="210">
        <v>4740</v>
      </c>
      <c r="M49" s="153">
        <v>429134.79</v>
      </c>
      <c r="N49" s="211">
        <v>90.53</v>
      </c>
      <c r="O49" s="167">
        <v>40.26</v>
      </c>
      <c r="Q49" s="31">
        <f t="shared" si="4"/>
        <v>0</v>
      </c>
      <c r="R49" s="31">
        <f t="shared" si="5"/>
        <v>190832.4</v>
      </c>
    </row>
    <row r="50" spans="1:18" ht="12.75">
      <c r="A50" s="191"/>
      <c r="B50" s="120" t="s">
        <v>249</v>
      </c>
      <c r="C50" s="556"/>
      <c r="D50" s="375" t="s">
        <v>68</v>
      </c>
      <c r="E50" s="121"/>
      <c r="F50" s="121">
        <v>1</v>
      </c>
      <c r="G50" s="121" t="s">
        <v>197</v>
      </c>
      <c r="H50" s="228"/>
      <c r="I50" s="153"/>
      <c r="J50" s="115"/>
      <c r="K50" s="167"/>
      <c r="L50" s="155">
        <v>1125</v>
      </c>
      <c r="M50" s="154">
        <v>120000.54</v>
      </c>
      <c r="N50" s="211">
        <v>106.67</v>
      </c>
      <c r="O50" s="167">
        <v>44.42</v>
      </c>
      <c r="Q50" s="31">
        <f t="shared" si="4"/>
        <v>0</v>
      </c>
      <c r="R50" s="31">
        <f t="shared" si="5"/>
        <v>49972.5</v>
      </c>
    </row>
    <row r="51" spans="1:18" ht="12.75">
      <c r="A51" s="191"/>
      <c r="B51" s="120" t="s">
        <v>250</v>
      </c>
      <c r="C51" s="342"/>
      <c r="D51" s="375" t="s">
        <v>68</v>
      </c>
      <c r="E51" s="121"/>
      <c r="F51" s="121">
        <v>1</v>
      </c>
      <c r="G51" s="181" t="s">
        <v>251</v>
      </c>
      <c r="H51" s="247"/>
      <c r="I51" s="154"/>
      <c r="J51" s="115"/>
      <c r="K51" s="167"/>
      <c r="L51" s="210">
        <v>1481</v>
      </c>
      <c r="M51" s="153">
        <v>160807.21</v>
      </c>
      <c r="N51" s="211">
        <v>108.57</v>
      </c>
      <c r="O51" s="167">
        <v>53.61</v>
      </c>
      <c r="Q51" s="31">
        <f t="shared" si="4"/>
        <v>0</v>
      </c>
      <c r="R51" s="31">
        <f t="shared" si="5"/>
        <v>79396.41</v>
      </c>
    </row>
    <row r="52" spans="1:18" ht="12.75">
      <c r="A52" s="401"/>
      <c r="B52" s="382" t="s">
        <v>252</v>
      </c>
      <c r="C52" s="402"/>
      <c r="D52" s="431" t="s">
        <v>68</v>
      </c>
      <c r="E52" s="384" t="s">
        <v>210</v>
      </c>
      <c r="F52" s="384">
        <v>3</v>
      </c>
      <c r="G52" s="414" t="s">
        <v>253</v>
      </c>
      <c r="H52" s="388"/>
      <c r="I52" s="389"/>
      <c r="J52" s="387"/>
      <c r="K52" s="396"/>
      <c r="L52" s="385">
        <v>2889</v>
      </c>
      <c r="M52" s="386">
        <v>336565.41</v>
      </c>
      <c r="N52" s="400">
        <v>116.49</v>
      </c>
      <c r="O52" s="396">
        <v>44.15</v>
      </c>
      <c r="Q52" s="31">
        <f t="shared" si="4"/>
        <v>0</v>
      </c>
      <c r="R52" s="31">
        <f t="shared" si="5"/>
        <v>127549.34999999999</v>
      </c>
    </row>
    <row r="53" spans="1:18" ht="12.75">
      <c r="A53" s="401"/>
      <c r="B53" s="382" t="s">
        <v>254</v>
      </c>
      <c r="C53" s="402" t="s">
        <v>60</v>
      </c>
      <c r="D53" s="431"/>
      <c r="E53" s="384" t="s">
        <v>210</v>
      </c>
      <c r="F53" s="384">
        <v>2</v>
      </c>
      <c r="G53" s="414" t="s">
        <v>255</v>
      </c>
      <c r="H53" s="388"/>
      <c r="I53" s="389"/>
      <c r="J53" s="387"/>
      <c r="K53" s="396"/>
      <c r="L53" s="385">
        <v>2303</v>
      </c>
      <c r="M53" s="386">
        <v>245347.77</v>
      </c>
      <c r="N53" s="400">
        <v>106.55</v>
      </c>
      <c r="O53" s="396">
        <v>46.03</v>
      </c>
      <c r="Q53" s="31">
        <f t="shared" si="4"/>
        <v>0</v>
      </c>
      <c r="R53" s="31">
        <f t="shared" si="5"/>
        <v>106007.09</v>
      </c>
    </row>
    <row r="54" spans="1:18" ht="12.75">
      <c r="A54" s="415"/>
      <c r="B54" s="454" t="s">
        <v>257</v>
      </c>
      <c r="C54" s="723" t="s">
        <v>60</v>
      </c>
      <c r="D54" s="449"/>
      <c r="E54" s="410" t="s">
        <v>210</v>
      </c>
      <c r="F54" s="406">
        <v>2</v>
      </c>
      <c r="G54" s="408" t="s">
        <v>258</v>
      </c>
      <c r="H54" s="388"/>
      <c r="I54" s="389"/>
      <c r="J54" s="387"/>
      <c r="K54" s="396"/>
      <c r="L54" s="393">
        <v>3260</v>
      </c>
      <c r="M54" s="389">
        <v>355606.79</v>
      </c>
      <c r="N54" s="400">
        <v>109.07</v>
      </c>
      <c r="O54" s="396">
        <v>53.37</v>
      </c>
      <c r="Q54" s="31">
        <f t="shared" si="4"/>
        <v>0</v>
      </c>
      <c r="R54" s="31">
        <f t="shared" si="5"/>
        <v>173986.19999999998</v>
      </c>
    </row>
    <row r="55" spans="1:18" ht="12.75">
      <c r="A55" s="415"/>
      <c r="B55" s="454" t="s">
        <v>259</v>
      </c>
      <c r="C55" s="563"/>
      <c r="D55" s="611" t="s">
        <v>68</v>
      </c>
      <c r="E55" s="536"/>
      <c r="F55" s="406">
        <v>1</v>
      </c>
      <c r="G55" s="408" t="s">
        <v>73</v>
      </c>
      <c r="H55" s="388"/>
      <c r="I55" s="389"/>
      <c r="J55" s="387"/>
      <c r="K55" s="396"/>
      <c r="L55" s="393">
        <v>1296</v>
      </c>
      <c r="M55" s="389">
        <v>170343.55</v>
      </c>
      <c r="N55" s="400">
        <v>131.46</v>
      </c>
      <c r="O55" s="396">
        <v>69.48</v>
      </c>
      <c r="Q55" s="31">
        <f t="shared" si="4"/>
        <v>0</v>
      </c>
      <c r="R55" s="31">
        <f t="shared" si="5"/>
        <v>90046.08</v>
      </c>
    </row>
    <row r="56" spans="1:18" ht="12.75">
      <c r="A56" s="208"/>
      <c r="B56" s="459" t="s">
        <v>260</v>
      </c>
      <c r="C56" s="138"/>
      <c r="D56" s="600" t="s">
        <v>68</v>
      </c>
      <c r="E56" s="130"/>
      <c r="F56" s="113">
        <v>1</v>
      </c>
      <c r="G56" s="343" t="s">
        <v>87</v>
      </c>
      <c r="H56" s="247"/>
      <c r="I56" s="154"/>
      <c r="J56" s="115"/>
      <c r="K56" s="167"/>
      <c r="L56" s="155">
        <v>809</v>
      </c>
      <c r="M56" s="154">
        <v>105565.51</v>
      </c>
      <c r="N56" s="211">
        <v>130.57</v>
      </c>
      <c r="O56" s="167">
        <v>103.31</v>
      </c>
      <c r="Q56" s="31">
        <f t="shared" si="4"/>
        <v>0</v>
      </c>
      <c r="R56" s="31">
        <f t="shared" si="5"/>
        <v>83577.79000000001</v>
      </c>
    </row>
    <row r="57" spans="1:18" ht="12.75">
      <c r="A57" s="208"/>
      <c r="B57" s="459" t="s">
        <v>261</v>
      </c>
      <c r="C57" s="376" t="s">
        <v>60</v>
      </c>
      <c r="D57" s="600"/>
      <c r="E57" s="130"/>
      <c r="F57" s="113">
        <v>1</v>
      </c>
      <c r="G57" s="343" t="s">
        <v>77</v>
      </c>
      <c r="H57" s="247"/>
      <c r="I57" s="154"/>
      <c r="J57" s="115"/>
      <c r="K57" s="167"/>
      <c r="L57" s="155">
        <v>1328</v>
      </c>
      <c r="M57" s="154">
        <v>149367.38</v>
      </c>
      <c r="N57" s="211">
        <v>112.44</v>
      </c>
      <c r="O57" s="167">
        <v>50.4</v>
      </c>
      <c r="Q57" s="31">
        <f t="shared" si="4"/>
        <v>0</v>
      </c>
      <c r="R57" s="31">
        <f t="shared" si="5"/>
        <v>66931.2</v>
      </c>
    </row>
    <row r="58" spans="1:18" ht="12.75">
      <c r="A58" s="208"/>
      <c r="B58" s="459" t="s">
        <v>262</v>
      </c>
      <c r="C58" s="376" t="s">
        <v>60</v>
      </c>
      <c r="D58" s="600"/>
      <c r="E58" s="724" t="s">
        <v>210</v>
      </c>
      <c r="F58" s="113">
        <v>2</v>
      </c>
      <c r="G58" s="343" t="s">
        <v>263</v>
      </c>
      <c r="H58" s="247"/>
      <c r="I58" s="154"/>
      <c r="J58" s="115"/>
      <c r="K58" s="167"/>
      <c r="L58" s="155">
        <v>3337</v>
      </c>
      <c r="M58" s="154">
        <v>360888.08</v>
      </c>
      <c r="N58" s="211">
        <v>108.15</v>
      </c>
      <c r="O58" s="167">
        <v>44.35</v>
      </c>
      <c r="Q58" s="31">
        <f t="shared" si="4"/>
        <v>0</v>
      </c>
      <c r="R58" s="31">
        <f t="shared" si="5"/>
        <v>147995.95</v>
      </c>
    </row>
    <row r="59" spans="1:18" ht="12.75">
      <c r="A59" s="208"/>
      <c r="B59" s="459" t="s">
        <v>264</v>
      </c>
      <c r="C59" s="600" t="s">
        <v>60</v>
      </c>
      <c r="D59" s="376"/>
      <c r="E59" s="724" t="s">
        <v>210</v>
      </c>
      <c r="F59" s="113">
        <v>2</v>
      </c>
      <c r="G59" s="245" t="s">
        <v>265</v>
      </c>
      <c r="H59" s="247"/>
      <c r="I59" s="154"/>
      <c r="J59" s="115"/>
      <c r="K59" s="167"/>
      <c r="L59" s="155">
        <v>3452</v>
      </c>
      <c r="M59" s="154">
        <v>316923.49</v>
      </c>
      <c r="N59" s="211">
        <v>91.8</v>
      </c>
      <c r="O59" s="167">
        <v>49.19</v>
      </c>
      <c r="Q59" s="31">
        <f t="shared" si="4"/>
        <v>0</v>
      </c>
      <c r="R59" s="31">
        <f t="shared" si="5"/>
        <v>169803.88</v>
      </c>
    </row>
    <row r="60" spans="1:18" ht="12.75">
      <c r="A60" s="208"/>
      <c r="B60" s="459" t="s">
        <v>266</v>
      </c>
      <c r="C60" s="376" t="s">
        <v>60</v>
      </c>
      <c r="D60" s="376" t="s">
        <v>23</v>
      </c>
      <c r="E60" s="407"/>
      <c r="F60" s="406">
        <v>1</v>
      </c>
      <c r="G60" s="408" t="s">
        <v>115</v>
      </c>
      <c r="H60" s="388"/>
      <c r="I60" s="389"/>
      <c r="J60" s="387"/>
      <c r="K60" s="396"/>
      <c r="L60" s="388">
        <v>1186</v>
      </c>
      <c r="M60" s="389">
        <v>119357.3</v>
      </c>
      <c r="N60" s="387">
        <v>100.62</v>
      </c>
      <c r="O60" s="396">
        <v>47.99</v>
      </c>
      <c r="Q60" s="31">
        <f t="shared" si="4"/>
        <v>0</v>
      </c>
      <c r="R60" s="31">
        <f t="shared" si="5"/>
        <v>56916.14</v>
      </c>
    </row>
    <row r="61" spans="1:18" ht="12.75">
      <c r="A61" s="415"/>
      <c r="B61" s="454" t="s">
        <v>267</v>
      </c>
      <c r="C61" s="723" t="s">
        <v>60</v>
      </c>
      <c r="D61" s="611"/>
      <c r="E61" s="407"/>
      <c r="F61" s="406">
        <v>1</v>
      </c>
      <c r="G61" s="725" t="s">
        <v>128</v>
      </c>
      <c r="H61" s="388"/>
      <c r="I61" s="389"/>
      <c r="J61" s="387"/>
      <c r="K61" s="396"/>
      <c r="L61" s="393">
        <v>1383</v>
      </c>
      <c r="M61" s="389">
        <v>156465.35</v>
      </c>
      <c r="N61" s="400">
        <v>113.17</v>
      </c>
      <c r="O61" s="396">
        <v>50.33</v>
      </c>
      <c r="Q61" s="31">
        <f aca="true" t="shared" si="6" ref="Q61:Q76">(K61*H61)</f>
        <v>0</v>
      </c>
      <c r="R61" s="31">
        <f aca="true" t="shared" si="7" ref="R61:R76">(O61*L61)</f>
        <v>69606.39</v>
      </c>
    </row>
    <row r="62" spans="1:18" ht="12.75">
      <c r="A62" s="208"/>
      <c r="B62" s="459" t="s">
        <v>268</v>
      </c>
      <c r="C62" s="562"/>
      <c r="D62" s="376" t="s">
        <v>68</v>
      </c>
      <c r="E62" s="724" t="s">
        <v>210</v>
      </c>
      <c r="F62" s="113">
        <v>1</v>
      </c>
      <c r="G62" s="726" t="s">
        <v>182</v>
      </c>
      <c r="H62" s="456"/>
      <c r="I62" s="154"/>
      <c r="J62" s="115"/>
      <c r="K62" s="167"/>
      <c r="L62" s="155">
        <v>2148</v>
      </c>
      <c r="M62" s="154">
        <v>167524.31</v>
      </c>
      <c r="N62" s="457">
        <v>77.99</v>
      </c>
      <c r="O62" s="167">
        <v>45.04</v>
      </c>
      <c r="Q62" s="31">
        <f t="shared" si="6"/>
        <v>0</v>
      </c>
      <c r="R62" s="31">
        <f t="shared" si="7"/>
        <v>96745.92</v>
      </c>
    </row>
    <row r="63" spans="1:18" ht="12.75">
      <c r="A63" s="415"/>
      <c r="B63" s="454" t="s">
        <v>274</v>
      </c>
      <c r="C63" s="563"/>
      <c r="D63" s="611" t="s">
        <v>68</v>
      </c>
      <c r="E63" s="407"/>
      <c r="F63" s="406">
        <v>2</v>
      </c>
      <c r="G63" s="725" t="s">
        <v>275</v>
      </c>
      <c r="H63" s="388"/>
      <c r="I63" s="389"/>
      <c r="J63" s="387"/>
      <c r="K63" s="396"/>
      <c r="L63" s="393">
        <v>4205</v>
      </c>
      <c r="M63" s="389">
        <v>333947.57</v>
      </c>
      <c r="N63" s="458">
        <v>79.41</v>
      </c>
      <c r="O63" s="396">
        <v>10.74</v>
      </c>
      <c r="Q63" s="31">
        <f t="shared" si="6"/>
        <v>0</v>
      </c>
      <c r="R63" s="31">
        <f t="shared" si="7"/>
        <v>45161.700000000004</v>
      </c>
    </row>
    <row r="64" spans="1:18" ht="12.75">
      <c r="A64" s="208"/>
      <c r="B64" s="459" t="s">
        <v>278</v>
      </c>
      <c r="C64" s="138"/>
      <c r="D64" s="376" t="s">
        <v>68</v>
      </c>
      <c r="E64" s="130"/>
      <c r="F64" s="113">
        <v>2</v>
      </c>
      <c r="G64" s="726" t="s">
        <v>275</v>
      </c>
      <c r="H64" s="247"/>
      <c r="I64" s="154"/>
      <c r="J64" s="115"/>
      <c r="K64" s="167"/>
      <c r="L64" s="155">
        <v>4205</v>
      </c>
      <c r="M64" s="154">
        <v>320247.57</v>
      </c>
      <c r="N64" s="457">
        <v>76.15</v>
      </c>
      <c r="O64" s="250">
        <v>10.72</v>
      </c>
      <c r="Q64" s="31">
        <f t="shared" si="6"/>
        <v>0</v>
      </c>
      <c r="R64" s="31">
        <f t="shared" si="7"/>
        <v>45077.600000000006</v>
      </c>
    </row>
    <row r="65" spans="1:18" ht="13.5" thickBot="1">
      <c r="A65" s="720">
        <v>39960</v>
      </c>
      <c r="B65" s="713" t="s">
        <v>279</v>
      </c>
      <c r="C65" s="728" t="s">
        <v>60</v>
      </c>
      <c r="D65" s="729"/>
      <c r="E65" s="730"/>
      <c r="F65" s="660">
        <v>1</v>
      </c>
      <c r="G65" s="731" t="s">
        <v>71</v>
      </c>
      <c r="H65" s="643"/>
      <c r="I65" s="644"/>
      <c r="J65" s="645"/>
      <c r="K65" s="646"/>
      <c r="L65" s="664">
        <v>1121</v>
      </c>
      <c r="M65" s="644">
        <v>148994.77</v>
      </c>
      <c r="N65" s="732">
        <v>132.88</v>
      </c>
      <c r="O65" s="733">
        <v>43.85</v>
      </c>
      <c r="Q65" s="31">
        <f t="shared" si="6"/>
        <v>0</v>
      </c>
      <c r="R65" s="31">
        <f t="shared" si="7"/>
        <v>49155.85</v>
      </c>
    </row>
    <row r="66" spans="1:18" ht="13.5" thickBot="1">
      <c r="A66" s="754">
        <v>39973</v>
      </c>
      <c r="B66" s="755" t="s">
        <v>329</v>
      </c>
      <c r="C66" s="756" t="s">
        <v>60</v>
      </c>
      <c r="D66" s="756" t="s">
        <v>23</v>
      </c>
      <c r="E66" s="757" t="s">
        <v>210</v>
      </c>
      <c r="F66" s="758">
        <v>3</v>
      </c>
      <c r="G66" s="759" t="s">
        <v>330</v>
      </c>
      <c r="H66" s="760">
        <v>5552</v>
      </c>
      <c r="I66" s="761">
        <v>443979.49</v>
      </c>
      <c r="J66" s="762">
        <v>79.96</v>
      </c>
      <c r="K66" s="763">
        <v>42.76</v>
      </c>
      <c r="L66" s="764"/>
      <c r="M66" s="761"/>
      <c r="N66" s="765"/>
      <c r="O66" s="766"/>
      <c r="Q66" s="31">
        <f t="shared" si="6"/>
        <v>237403.52</v>
      </c>
      <c r="R66" s="31">
        <f t="shared" si="7"/>
        <v>0</v>
      </c>
    </row>
    <row r="67" spans="1:18" ht="12.75">
      <c r="A67" s="208">
        <v>39987</v>
      </c>
      <c r="B67" s="112" t="s">
        <v>331</v>
      </c>
      <c r="C67" s="562"/>
      <c r="D67" s="376" t="s">
        <v>68</v>
      </c>
      <c r="E67" s="130"/>
      <c r="F67" s="113">
        <v>1</v>
      </c>
      <c r="G67" s="726" t="s">
        <v>71</v>
      </c>
      <c r="H67" s="247"/>
      <c r="I67" s="154"/>
      <c r="J67" s="115"/>
      <c r="K67" s="167"/>
      <c r="L67" s="155">
        <v>915</v>
      </c>
      <c r="M67" s="154">
        <v>131726.81</v>
      </c>
      <c r="N67" s="457">
        <v>143.91</v>
      </c>
      <c r="O67" s="249">
        <v>62.41</v>
      </c>
      <c r="Q67" s="31">
        <f t="shared" si="6"/>
        <v>0</v>
      </c>
      <c r="R67" s="31">
        <f t="shared" si="7"/>
        <v>57105.149999999994</v>
      </c>
    </row>
    <row r="68" spans="1:18" ht="12.75">
      <c r="A68" s="208"/>
      <c r="B68" s="459" t="s">
        <v>347</v>
      </c>
      <c r="C68" s="600" t="s">
        <v>60</v>
      </c>
      <c r="D68" s="376"/>
      <c r="E68" s="130"/>
      <c r="F68" s="113">
        <v>1</v>
      </c>
      <c r="G68" s="726" t="s">
        <v>128</v>
      </c>
      <c r="H68" s="247"/>
      <c r="I68" s="154"/>
      <c r="J68" s="115"/>
      <c r="K68" s="167"/>
      <c r="L68" s="155">
        <v>1126</v>
      </c>
      <c r="M68" s="154">
        <v>133879.5</v>
      </c>
      <c r="N68" s="457">
        <v>118.87</v>
      </c>
      <c r="O68" s="249">
        <v>58.53</v>
      </c>
      <c r="Q68" s="31">
        <f t="shared" si="6"/>
        <v>0</v>
      </c>
      <c r="R68" s="31">
        <f t="shared" si="7"/>
        <v>65904.78</v>
      </c>
    </row>
    <row r="69" spans="1:18" ht="13.5" thickBot="1">
      <c r="A69" s="720">
        <v>39987</v>
      </c>
      <c r="B69" s="713" t="s">
        <v>351</v>
      </c>
      <c r="C69" s="728" t="s">
        <v>60</v>
      </c>
      <c r="D69" s="798"/>
      <c r="E69" s="730"/>
      <c r="F69" s="660">
        <v>1</v>
      </c>
      <c r="G69" s="731" t="s">
        <v>128</v>
      </c>
      <c r="H69" s="643"/>
      <c r="I69" s="644"/>
      <c r="J69" s="645"/>
      <c r="K69" s="646"/>
      <c r="L69" s="664">
        <v>1373</v>
      </c>
      <c r="M69" s="644">
        <v>161990.04</v>
      </c>
      <c r="N69" s="799">
        <v>118.01</v>
      </c>
      <c r="O69" s="409">
        <v>53.54</v>
      </c>
      <c r="Q69" s="31">
        <f t="shared" si="6"/>
        <v>0</v>
      </c>
      <c r="R69" s="31">
        <f t="shared" si="7"/>
        <v>73510.42</v>
      </c>
    </row>
    <row r="70" spans="1:18" ht="12.75">
      <c r="A70" s="208">
        <v>40022</v>
      </c>
      <c r="B70" s="112" t="s">
        <v>359</v>
      </c>
      <c r="C70" s="562" t="s">
        <v>60</v>
      </c>
      <c r="D70" s="376"/>
      <c r="E70" s="130"/>
      <c r="F70" s="113">
        <v>1</v>
      </c>
      <c r="G70" s="726" t="s">
        <v>360</v>
      </c>
      <c r="H70" s="247"/>
      <c r="I70" s="154"/>
      <c r="J70" s="115"/>
      <c r="K70" s="167"/>
      <c r="L70" s="155">
        <v>885</v>
      </c>
      <c r="M70" s="154">
        <v>130448.08</v>
      </c>
      <c r="N70" s="457">
        <v>147.4</v>
      </c>
      <c r="O70" s="409">
        <v>37.66</v>
      </c>
      <c r="Q70" s="31">
        <f t="shared" si="6"/>
        <v>0</v>
      </c>
      <c r="R70" s="31">
        <f t="shared" si="7"/>
        <v>33329.1</v>
      </c>
    </row>
    <row r="71" spans="1:18" ht="13.5" thickBot="1">
      <c r="A71" s="720">
        <v>40022</v>
      </c>
      <c r="B71" s="665" t="s">
        <v>361</v>
      </c>
      <c r="C71" s="800"/>
      <c r="D71" s="728" t="s">
        <v>68</v>
      </c>
      <c r="E71" s="730" t="s">
        <v>210</v>
      </c>
      <c r="F71" s="660">
        <v>3</v>
      </c>
      <c r="G71" s="731" t="s">
        <v>362</v>
      </c>
      <c r="H71" s="643"/>
      <c r="I71" s="644"/>
      <c r="J71" s="645"/>
      <c r="K71" s="646"/>
      <c r="L71" s="664">
        <v>5864</v>
      </c>
      <c r="M71" s="644">
        <v>540817.67</v>
      </c>
      <c r="N71" s="732">
        <v>92.22</v>
      </c>
      <c r="O71" s="733">
        <v>48.23</v>
      </c>
      <c r="Q71" s="31">
        <f t="shared" si="6"/>
        <v>0</v>
      </c>
      <c r="R71" s="31">
        <f t="shared" si="7"/>
        <v>282820.72</v>
      </c>
    </row>
    <row r="72" spans="1:18" ht="12.75">
      <c r="A72" s="208">
        <v>40127</v>
      </c>
      <c r="B72" s="459" t="s">
        <v>370</v>
      </c>
      <c r="C72" s="138"/>
      <c r="D72" s="376" t="s">
        <v>68</v>
      </c>
      <c r="E72" s="130"/>
      <c r="F72" s="113">
        <v>1</v>
      </c>
      <c r="G72" s="726" t="s">
        <v>201</v>
      </c>
      <c r="H72" s="247"/>
      <c r="I72" s="154"/>
      <c r="J72" s="115"/>
      <c r="K72" s="167"/>
      <c r="L72" s="155">
        <v>2522</v>
      </c>
      <c r="M72" s="154">
        <v>539402.01</v>
      </c>
      <c r="N72" s="457">
        <v>213.89</v>
      </c>
      <c r="O72" s="249">
        <v>58.8</v>
      </c>
      <c r="Q72" s="31">
        <f t="shared" si="6"/>
        <v>0</v>
      </c>
      <c r="R72" s="31">
        <f t="shared" si="7"/>
        <v>148293.6</v>
      </c>
    </row>
    <row r="73" spans="1:18" ht="12.75">
      <c r="A73" s="415">
        <v>40127</v>
      </c>
      <c r="B73" s="454" t="s">
        <v>371</v>
      </c>
      <c r="C73" s="563"/>
      <c r="D73" s="449" t="s">
        <v>68</v>
      </c>
      <c r="E73" s="407"/>
      <c r="F73" s="406">
        <v>1</v>
      </c>
      <c r="G73" s="725" t="s">
        <v>117</v>
      </c>
      <c r="H73" s="388"/>
      <c r="I73" s="389"/>
      <c r="J73" s="387"/>
      <c r="K73" s="396"/>
      <c r="L73" s="393">
        <v>2182</v>
      </c>
      <c r="M73" s="389">
        <v>460583.16</v>
      </c>
      <c r="N73" s="458">
        <v>211.1</v>
      </c>
      <c r="O73" s="409">
        <v>54.89</v>
      </c>
      <c r="Q73" s="31">
        <f t="shared" si="6"/>
        <v>0</v>
      </c>
      <c r="R73" s="31">
        <f t="shared" si="7"/>
        <v>119769.98</v>
      </c>
    </row>
    <row r="74" spans="1:18" ht="12.75">
      <c r="A74" s="208">
        <v>40127</v>
      </c>
      <c r="B74" s="112" t="s">
        <v>372</v>
      </c>
      <c r="C74" s="562" t="s">
        <v>60</v>
      </c>
      <c r="D74" s="376"/>
      <c r="E74" s="607"/>
      <c r="F74" s="113">
        <v>1</v>
      </c>
      <c r="G74" s="726" t="s">
        <v>197</v>
      </c>
      <c r="H74" s="247"/>
      <c r="I74" s="154"/>
      <c r="J74" s="115"/>
      <c r="K74" s="167"/>
      <c r="L74" s="155">
        <v>1219</v>
      </c>
      <c r="M74" s="154">
        <v>154311.14</v>
      </c>
      <c r="N74" s="457">
        <v>126.61</v>
      </c>
      <c r="O74" s="249">
        <v>50.13</v>
      </c>
      <c r="Q74" s="31">
        <f t="shared" si="6"/>
        <v>0</v>
      </c>
      <c r="R74" s="31">
        <f t="shared" si="7"/>
        <v>61108.47</v>
      </c>
    </row>
    <row r="75" spans="1:18" ht="12.75">
      <c r="A75" s="415">
        <v>40127</v>
      </c>
      <c r="B75" s="390" t="s">
        <v>373</v>
      </c>
      <c r="C75" s="563" t="s">
        <v>60</v>
      </c>
      <c r="D75" s="449"/>
      <c r="E75" s="407"/>
      <c r="F75" s="406">
        <v>1</v>
      </c>
      <c r="G75" s="725" t="s">
        <v>71</v>
      </c>
      <c r="H75" s="388"/>
      <c r="I75" s="389"/>
      <c r="J75" s="390"/>
      <c r="K75" s="391"/>
      <c r="L75" s="393">
        <v>1123</v>
      </c>
      <c r="M75" s="389">
        <v>141808.38</v>
      </c>
      <c r="N75" s="400">
        <v>126.32</v>
      </c>
      <c r="O75" s="409">
        <v>50.61</v>
      </c>
      <c r="Q75" s="31">
        <f t="shared" si="6"/>
        <v>0</v>
      </c>
      <c r="R75" s="31">
        <f t="shared" si="7"/>
        <v>56835.03</v>
      </c>
    </row>
    <row r="76" spans="1:18" ht="13.5" thickBot="1">
      <c r="A76" s="720">
        <v>40127</v>
      </c>
      <c r="B76" s="665" t="s">
        <v>374</v>
      </c>
      <c r="C76" s="800" t="s">
        <v>60</v>
      </c>
      <c r="D76" s="798" t="s">
        <v>23</v>
      </c>
      <c r="E76" s="730" t="s">
        <v>210</v>
      </c>
      <c r="F76" s="660">
        <v>2</v>
      </c>
      <c r="G76" s="731" t="s">
        <v>275</v>
      </c>
      <c r="H76" s="643"/>
      <c r="I76" s="644"/>
      <c r="J76" s="645"/>
      <c r="K76" s="646"/>
      <c r="L76" s="664">
        <v>2421</v>
      </c>
      <c r="M76" s="644">
        <v>271583.65</v>
      </c>
      <c r="N76" s="661">
        <v>112.17</v>
      </c>
      <c r="O76" s="733">
        <v>44.93</v>
      </c>
      <c r="Q76" s="31">
        <f t="shared" si="6"/>
        <v>0</v>
      </c>
      <c r="R76" s="31">
        <f t="shared" si="7"/>
        <v>108775.53</v>
      </c>
    </row>
    <row r="77" spans="1:18" ht="12.75">
      <c r="A77" s="208">
        <v>40155</v>
      </c>
      <c r="B77" s="112" t="s">
        <v>377</v>
      </c>
      <c r="C77" s="562"/>
      <c r="D77" s="376" t="s">
        <v>68</v>
      </c>
      <c r="E77" s="130" t="s">
        <v>210</v>
      </c>
      <c r="F77" s="113">
        <v>3</v>
      </c>
      <c r="G77" s="726" t="s">
        <v>378</v>
      </c>
      <c r="H77" s="247">
        <v>6774</v>
      </c>
      <c r="I77" s="154">
        <v>586490.8</v>
      </c>
      <c r="J77" s="115">
        <v>86.59</v>
      </c>
      <c r="K77" s="167">
        <v>50.61</v>
      </c>
      <c r="L77" s="155"/>
      <c r="M77" s="154"/>
      <c r="N77" s="211"/>
      <c r="O77" s="249"/>
      <c r="Q77" s="31">
        <f aca="true" t="shared" si="8" ref="Q77:Q100">(K77*H77)</f>
        <v>342832.14</v>
      </c>
      <c r="R77" s="31">
        <f aca="true" t="shared" si="9" ref="R77:R100">(O77*L77)</f>
        <v>0</v>
      </c>
    </row>
    <row r="78" spans="1:18" ht="12.75">
      <c r="A78" s="415"/>
      <c r="B78" s="390" t="s">
        <v>379</v>
      </c>
      <c r="C78" s="416"/>
      <c r="D78" s="611" t="s">
        <v>68</v>
      </c>
      <c r="E78" s="407" t="s">
        <v>210</v>
      </c>
      <c r="F78" s="406">
        <v>3</v>
      </c>
      <c r="G78" s="725" t="s">
        <v>330</v>
      </c>
      <c r="H78" s="388">
        <v>6317</v>
      </c>
      <c r="I78" s="389">
        <v>562031.67</v>
      </c>
      <c r="J78" s="387">
        <v>88.97</v>
      </c>
      <c r="K78" s="396">
        <v>45.24</v>
      </c>
      <c r="L78" s="393"/>
      <c r="M78" s="389"/>
      <c r="N78" s="400"/>
      <c r="O78" s="409"/>
      <c r="Q78" s="116">
        <f t="shared" si="8"/>
        <v>285781.08</v>
      </c>
      <c r="R78" s="116">
        <f t="shared" si="9"/>
        <v>0</v>
      </c>
    </row>
    <row r="79" spans="1:18" ht="12.75">
      <c r="A79" s="208"/>
      <c r="B79" s="112" t="s">
        <v>380</v>
      </c>
      <c r="C79" s="562" t="s">
        <v>60</v>
      </c>
      <c r="D79" s="376"/>
      <c r="E79" s="607"/>
      <c r="F79" s="113">
        <v>1</v>
      </c>
      <c r="G79" s="726" t="s">
        <v>71</v>
      </c>
      <c r="H79" s="247"/>
      <c r="I79" s="154"/>
      <c r="J79" s="115"/>
      <c r="K79" s="167"/>
      <c r="L79" s="155">
        <v>1052</v>
      </c>
      <c r="M79" s="154">
        <v>120541.66</v>
      </c>
      <c r="N79" s="211">
        <v>114.56</v>
      </c>
      <c r="O79" s="249">
        <v>47.34</v>
      </c>
      <c r="Q79" s="116">
        <f t="shared" si="8"/>
        <v>0</v>
      </c>
      <c r="R79" s="31">
        <f t="shared" si="9"/>
        <v>49801.68</v>
      </c>
    </row>
    <row r="80" spans="1:18" ht="12.75">
      <c r="A80" s="208"/>
      <c r="B80" s="459" t="s">
        <v>405</v>
      </c>
      <c r="C80" s="600" t="s">
        <v>60</v>
      </c>
      <c r="D80" s="376"/>
      <c r="E80" s="130"/>
      <c r="F80" s="113">
        <v>1</v>
      </c>
      <c r="G80" s="726" t="s">
        <v>406</v>
      </c>
      <c r="H80" s="247"/>
      <c r="I80" s="154"/>
      <c r="J80" s="115"/>
      <c r="K80" s="167"/>
      <c r="L80" s="155">
        <v>808</v>
      </c>
      <c r="M80" s="154">
        <v>126724.29</v>
      </c>
      <c r="N80" s="211">
        <v>156.79</v>
      </c>
      <c r="O80" s="167">
        <v>51.42</v>
      </c>
      <c r="Q80" s="116">
        <f t="shared" si="8"/>
        <v>0</v>
      </c>
      <c r="R80" s="31">
        <f t="shared" si="9"/>
        <v>41547.36</v>
      </c>
    </row>
    <row r="81" spans="1:18" ht="13.5" thickBot="1">
      <c r="A81" s="720">
        <v>40155</v>
      </c>
      <c r="B81" s="713" t="s">
        <v>407</v>
      </c>
      <c r="C81" s="828"/>
      <c r="D81" s="798" t="s">
        <v>68</v>
      </c>
      <c r="E81" s="829" t="s">
        <v>210</v>
      </c>
      <c r="F81" s="660">
        <v>3</v>
      </c>
      <c r="G81" s="830" t="s">
        <v>408</v>
      </c>
      <c r="H81" s="643"/>
      <c r="I81" s="644"/>
      <c r="J81" s="645"/>
      <c r="K81" s="646"/>
      <c r="L81" s="664">
        <v>4675</v>
      </c>
      <c r="M81" s="644">
        <v>507599.85</v>
      </c>
      <c r="N81" s="661">
        <v>108.59</v>
      </c>
      <c r="O81" s="646">
        <v>39.19</v>
      </c>
      <c r="Q81" s="116">
        <f t="shared" si="8"/>
        <v>0</v>
      </c>
      <c r="R81" s="116">
        <f t="shared" si="9"/>
        <v>183213.25</v>
      </c>
    </row>
    <row r="82" spans="1:18" ht="12.75">
      <c r="A82" s="208"/>
      <c r="B82" s="112"/>
      <c r="C82" s="562"/>
      <c r="D82" s="113"/>
      <c r="E82" s="130"/>
      <c r="F82" s="469"/>
      <c r="G82" s="727"/>
      <c r="H82" s="247"/>
      <c r="I82" s="154"/>
      <c r="J82" s="115"/>
      <c r="K82" s="167"/>
      <c r="L82" s="155"/>
      <c r="M82" s="154"/>
      <c r="N82" s="211"/>
      <c r="O82" s="167"/>
      <c r="Q82" s="116">
        <f t="shared" si="8"/>
        <v>0</v>
      </c>
      <c r="R82" s="116">
        <f t="shared" si="9"/>
        <v>0</v>
      </c>
    </row>
    <row r="83" spans="1:18" ht="12.75">
      <c r="A83" s="208"/>
      <c r="B83" s="112"/>
      <c r="C83" s="562"/>
      <c r="D83" s="113"/>
      <c r="E83" s="607"/>
      <c r="F83" s="469"/>
      <c r="G83" s="214"/>
      <c r="H83" s="247"/>
      <c r="I83" s="154"/>
      <c r="J83" s="115"/>
      <c r="K83" s="167"/>
      <c r="L83" s="155"/>
      <c r="M83" s="154"/>
      <c r="N83" s="211"/>
      <c r="O83" s="167"/>
      <c r="Q83" s="116"/>
      <c r="R83" s="116">
        <f t="shared" si="9"/>
        <v>0</v>
      </c>
    </row>
    <row r="84" spans="1:18" ht="12.75">
      <c r="A84" s="208"/>
      <c r="B84" s="112"/>
      <c r="C84" s="562"/>
      <c r="D84" s="113"/>
      <c r="E84" s="607"/>
      <c r="F84" s="113"/>
      <c r="G84" s="214"/>
      <c r="H84" s="247"/>
      <c r="I84" s="154"/>
      <c r="J84" s="115"/>
      <c r="K84" s="167"/>
      <c r="L84" s="155"/>
      <c r="M84" s="154"/>
      <c r="N84" s="211"/>
      <c r="O84" s="167"/>
      <c r="Q84" s="116">
        <f t="shared" si="8"/>
        <v>0</v>
      </c>
      <c r="R84" s="116">
        <f t="shared" si="9"/>
        <v>0</v>
      </c>
    </row>
    <row r="85" spans="1:18" ht="12.75">
      <c r="A85" s="208"/>
      <c r="B85" s="112"/>
      <c r="C85" s="562"/>
      <c r="D85" s="113"/>
      <c r="E85" s="130"/>
      <c r="F85" s="113"/>
      <c r="G85" s="214"/>
      <c r="H85" s="247"/>
      <c r="I85" s="154"/>
      <c r="J85" s="115"/>
      <c r="K85" s="167"/>
      <c r="L85" s="227"/>
      <c r="M85" s="268"/>
      <c r="N85" s="211"/>
      <c r="O85" s="167"/>
      <c r="Q85" s="116">
        <f t="shared" si="8"/>
        <v>0</v>
      </c>
      <c r="R85" s="116">
        <f>(O85*L85)</f>
        <v>0</v>
      </c>
    </row>
    <row r="86" spans="1:18" ht="12.75">
      <c r="A86" s="415"/>
      <c r="B86" s="390"/>
      <c r="C86" s="563"/>
      <c r="D86" s="406"/>
      <c r="E86" s="616"/>
      <c r="F86" s="406"/>
      <c r="G86" s="417"/>
      <c r="H86" s="388"/>
      <c r="I86" s="389"/>
      <c r="J86" s="387"/>
      <c r="K86" s="396"/>
      <c r="L86" s="393"/>
      <c r="M86" s="389"/>
      <c r="N86" s="400"/>
      <c r="O86" s="396"/>
      <c r="Q86" s="116">
        <f t="shared" si="8"/>
        <v>0</v>
      </c>
      <c r="R86" s="116">
        <f t="shared" si="9"/>
        <v>0</v>
      </c>
    </row>
    <row r="87" spans="1:18" ht="12.75">
      <c r="A87" s="208"/>
      <c r="B87" s="112"/>
      <c r="C87" s="562"/>
      <c r="D87" s="113"/>
      <c r="E87" s="130"/>
      <c r="F87" s="113"/>
      <c r="G87" s="214"/>
      <c r="H87" s="247"/>
      <c r="I87" s="154"/>
      <c r="J87" s="115"/>
      <c r="K87" s="167"/>
      <c r="L87" s="155"/>
      <c r="M87" s="154"/>
      <c r="N87" s="211"/>
      <c r="O87" s="167"/>
      <c r="Q87" s="116">
        <f t="shared" si="8"/>
        <v>0</v>
      </c>
      <c r="R87" s="116">
        <f t="shared" si="9"/>
        <v>0</v>
      </c>
    </row>
    <row r="88" spans="1:18" ht="12.75">
      <c r="A88" s="111"/>
      <c r="B88" s="112"/>
      <c r="C88" s="242"/>
      <c r="D88" s="113"/>
      <c r="E88" s="130"/>
      <c r="F88" s="113"/>
      <c r="G88" s="113"/>
      <c r="H88" s="155"/>
      <c r="I88" s="154"/>
      <c r="J88" s="211"/>
      <c r="K88" s="211"/>
      <c r="L88" s="247"/>
      <c r="M88" s="154"/>
      <c r="N88" s="211"/>
      <c r="O88" s="249"/>
      <c r="Q88" s="116">
        <f t="shared" si="8"/>
        <v>0</v>
      </c>
      <c r="R88" s="116">
        <f t="shared" si="9"/>
        <v>0</v>
      </c>
    </row>
    <row r="89" spans="1:18" ht="12.75">
      <c r="A89" s="149"/>
      <c r="B89" s="144"/>
      <c r="C89" s="240"/>
      <c r="D89" s="121"/>
      <c r="E89" s="120"/>
      <c r="F89" s="121"/>
      <c r="G89" s="113"/>
      <c r="H89" s="210"/>
      <c r="I89" s="153"/>
      <c r="J89" s="115"/>
      <c r="K89" s="115"/>
      <c r="L89" s="247"/>
      <c r="M89" s="154"/>
      <c r="N89" s="212"/>
      <c r="O89" s="250"/>
      <c r="P89" t="s">
        <v>65</v>
      </c>
      <c r="Q89" s="116">
        <f t="shared" si="8"/>
        <v>0</v>
      </c>
      <c r="R89" s="116">
        <f t="shared" si="9"/>
        <v>0</v>
      </c>
    </row>
    <row r="90" spans="1:18" ht="12.75">
      <c r="A90" s="404"/>
      <c r="B90" s="390"/>
      <c r="C90" s="405"/>
      <c r="D90" s="406"/>
      <c r="E90" s="407"/>
      <c r="F90" s="406"/>
      <c r="G90" s="406"/>
      <c r="H90" s="393"/>
      <c r="I90" s="389"/>
      <c r="J90" s="400"/>
      <c r="K90" s="400"/>
      <c r="L90" s="388"/>
      <c r="M90" s="389"/>
      <c r="N90" s="411"/>
      <c r="O90" s="412"/>
      <c r="Q90" s="116">
        <f t="shared" si="8"/>
        <v>0</v>
      </c>
      <c r="R90" s="116">
        <f t="shared" si="9"/>
        <v>0</v>
      </c>
    </row>
    <row r="91" spans="1:18" ht="12.75">
      <c r="A91" s="111"/>
      <c r="B91" s="112"/>
      <c r="C91" s="242"/>
      <c r="D91" s="113"/>
      <c r="E91" s="130"/>
      <c r="F91" s="113"/>
      <c r="G91" s="113"/>
      <c r="H91" s="155"/>
      <c r="I91" s="154"/>
      <c r="J91" s="211"/>
      <c r="K91" s="211"/>
      <c r="L91" s="247"/>
      <c r="M91" s="154"/>
      <c r="N91" s="212"/>
      <c r="O91" s="250"/>
      <c r="Q91" s="116">
        <f t="shared" si="8"/>
        <v>0</v>
      </c>
      <c r="R91" s="116">
        <f t="shared" si="9"/>
        <v>0</v>
      </c>
    </row>
    <row r="92" spans="1:18" ht="12.75">
      <c r="A92" s="111"/>
      <c r="B92" s="112"/>
      <c r="C92" s="241"/>
      <c r="D92" s="113"/>
      <c r="E92" s="130"/>
      <c r="F92" s="113"/>
      <c r="G92" s="113"/>
      <c r="H92" s="155"/>
      <c r="I92" s="154"/>
      <c r="J92" s="211"/>
      <c r="K92" s="211"/>
      <c r="L92" s="247"/>
      <c r="M92" s="154"/>
      <c r="N92" s="212"/>
      <c r="O92" s="250"/>
      <c r="Q92" s="116">
        <f t="shared" si="8"/>
        <v>0</v>
      </c>
      <c r="R92" s="116">
        <f t="shared" si="9"/>
        <v>0</v>
      </c>
    </row>
    <row r="93" spans="1:18" ht="12.75">
      <c r="A93" s="111"/>
      <c r="B93" s="112"/>
      <c r="C93" s="241"/>
      <c r="D93" s="113"/>
      <c r="E93" s="130"/>
      <c r="F93" s="113"/>
      <c r="G93" s="113"/>
      <c r="H93" s="155"/>
      <c r="I93" s="154"/>
      <c r="J93" s="211"/>
      <c r="K93" s="211"/>
      <c r="L93" s="247"/>
      <c r="M93" s="154"/>
      <c r="N93" s="211"/>
      <c r="O93" s="249"/>
      <c r="Q93" s="116">
        <f t="shared" si="8"/>
        <v>0</v>
      </c>
      <c r="R93" s="116">
        <f t="shared" si="9"/>
        <v>0</v>
      </c>
    </row>
    <row r="94" spans="1:18" ht="12.75">
      <c r="A94" s="208"/>
      <c r="B94" s="112"/>
      <c r="C94" s="138"/>
      <c r="D94" s="113"/>
      <c r="E94" s="130"/>
      <c r="F94" s="113"/>
      <c r="G94" s="214"/>
      <c r="H94" s="247"/>
      <c r="I94" s="154"/>
      <c r="J94" s="115"/>
      <c r="K94" s="167"/>
      <c r="L94" s="155"/>
      <c r="M94" s="154"/>
      <c r="N94" s="211"/>
      <c r="O94" s="167"/>
      <c r="Q94" s="116">
        <f t="shared" si="8"/>
        <v>0</v>
      </c>
      <c r="R94" s="116">
        <f t="shared" si="9"/>
        <v>0</v>
      </c>
    </row>
    <row r="95" spans="1:18" ht="12.75">
      <c r="A95" s="208"/>
      <c r="B95" s="112"/>
      <c r="C95" s="138"/>
      <c r="D95" s="113"/>
      <c r="E95" s="130"/>
      <c r="F95" s="113"/>
      <c r="G95" s="214"/>
      <c r="H95" s="247"/>
      <c r="I95" s="154"/>
      <c r="J95" s="115"/>
      <c r="K95" s="167"/>
      <c r="L95" s="155"/>
      <c r="M95" s="154"/>
      <c r="N95" s="211"/>
      <c r="O95" s="167"/>
      <c r="Q95" s="116">
        <f t="shared" si="8"/>
        <v>0</v>
      </c>
      <c r="R95" s="116">
        <f t="shared" si="9"/>
        <v>0</v>
      </c>
    </row>
    <row r="96" spans="1:18" ht="12.75">
      <c r="A96" s="208"/>
      <c r="B96" s="112"/>
      <c r="C96" s="137"/>
      <c r="D96" s="113"/>
      <c r="E96" s="130"/>
      <c r="F96" s="113"/>
      <c r="G96" s="214"/>
      <c r="H96" s="247"/>
      <c r="I96" s="154"/>
      <c r="J96" s="115"/>
      <c r="K96" s="167"/>
      <c r="L96" s="155"/>
      <c r="M96" s="154"/>
      <c r="N96" s="211"/>
      <c r="O96" s="167"/>
      <c r="Q96" s="116">
        <f t="shared" si="8"/>
        <v>0</v>
      </c>
      <c r="R96" s="116">
        <f t="shared" si="9"/>
        <v>0</v>
      </c>
    </row>
    <row r="97" spans="1:18" ht="12.75">
      <c r="A97" s="208"/>
      <c r="B97" s="112"/>
      <c r="C97" s="137"/>
      <c r="D97" s="113"/>
      <c r="E97" s="130"/>
      <c r="F97" s="113"/>
      <c r="G97" s="214"/>
      <c r="H97" s="247"/>
      <c r="I97" s="154"/>
      <c r="J97" s="115"/>
      <c r="K97" s="167"/>
      <c r="L97" s="155"/>
      <c r="M97" s="154"/>
      <c r="N97" s="211"/>
      <c r="O97" s="167"/>
      <c r="Q97" s="116">
        <f t="shared" si="8"/>
        <v>0</v>
      </c>
      <c r="R97" s="116">
        <f t="shared" si="9"/>
        <v>0</v>
      </c>
    </row>
    <row r="98" spans="1:18" ht="12.75">
      <c r="A98" s="208"/>
      <c r="B98" s="112"/>
      <c r="C98" s="138"/>
      <c r="D98" s="113"/>
      <c r="E98" s="130"/>
      <c r="F98" s="113"/>
      <c r="G98" s="214"/>
      <c r="H98" s="247"/>
      <c r="I98" s="154"/>
      <c r="J98" s="115"/>
      <c r="K98" s="167"/>
      <c r="L98" s="155"/>
      <c r="M98" s="154"/>
      <c r="N98" s="211"/>
      <c r="O98" s="167"/>
      <c r="Q98" s="116">
        <f t="shared" si="8"/>
        <v>0</v>
      </c>
      <c r="R98" s="116">
        <f t="shared" si="9"/>
        <v>0</v>
      </c>
    </row>
    <row r="99" spans="1:18" ht="12.75">
      <c r="A99" s="208"/>
      <c r="B99" s="112"/>
      <c r="C99" s="137"/>
      <c r="D99" s="113"/>
      <c r="E99" s="130"/>
      <c r="F99" s="113"/>
      <c r="G99" s="214"/>
      <c r="H99" s="247"/>
      <c r="I99" s="154"/>
      <c r="J99" s="115"/>
      <c r="K99" s="167"/>
      <c r="L99" s="155"/>
      <c r="M99" s="154"/>
      <c r="N99" s="211"/>
      <c r="O99" s="167"/>
      <c r="Q99" s="116">
        <f t="shared" si="8"/>
        <v>0</v>
      </c>
      <c r="R99" s="116">
        <f t="shared" si="9"/>
        <v>0</v>
      </c>
    </row>
    <row r="100" spans="1:18" ht="12.75">
      <c r="A100" s="208"/>
      <c r="B100" s="112"/>
      <c r="C100" s="137"/>
      <c r="D100" s="113"/>
      <c r="E100" s="461"/>
      <c r="F100" s="113"/>
      <c r="G100" s="214"/>
      <c r="H100" s="247"/>
      <c r="I100" s="154"/>
      <c r="J100" s="115"/>
      <c r="K100" s="167"/>
      <c r="L100" s="155"/>
      <c r="M100" s="154"/>
      <c r="N100" s="211"/>
      <c r="O100" s="167"/>
      <c r="Q100" s="116">
        <f t="shared" si="8"/>
        <v>0</v>
      </c>
      <c r="R100" s="116">
        <f t="shared" si="9"/>
        <v>0</v>
      </c>
    </row>
    <row r="101" spans="1:18" ht="12.75">
      <c r="A101" s="415"/>
      <c r="B101" s="390"/>
      <c r="C101" s="416"/>
      <c r="D101" s="406"/>
      <c r="E101" s="406"/>
      <c r="F101" s="406"/>
      <c r="G101" s="417"/>
      <c r="H101" s="388"/>
      <c r="I101" s="389"/>
      <c r="J101" s="387"/>
      <c r="K101" s="396"/>
      <c r="L101" s="393"/>
      <c r="M101" s="389"/>
      <c r="N101" s="400"/>
      <c r="O101" s="396"/>
      <c r="Q101" s="116">
        <f aca="true" t="shared" si="10" ref="Q101:Q116">(K101*H101)</f>
        <v>0</v>
      </c>
      <c r="R101" s="116">
        <f aca="true" t="shared" si="11" ref="R101:R116">(O101*L101)</f>
        <v>0</v>
      </c>
    </row>
    <row r="102" spans="1:18" ht="12.75">
      <c r="A102" s="208"/>
      <c r="B102" s="112"/>
      <c r="C102" s="138"/>
      <c r="D102" s="113"/>
      <c r="E102" s="130"/>
      <c r="F102" s="113"/>
      <c r="G102" s="141"/>
      <c r="H102" s="247"/>
      <c r="I102" s="154"/>
      <c r="J102" s="115"/>
      <c r="K102" s="167"/>
      <c r="L102" s="155"/>
      <c r="M102" s="154"/>
      <c r="N102" s="211"/>
      <c r="O102" s="167"/>
      <c r="Q102" s="116">
        <f t="shared" si="10"/>
        <v>0</v>
      </c>
      <c r="R102" s="116">
        <f t="shared" si="11"/>
        <v>0</v>
      </c>
    </row>
    <row r="103" spans="1:18" ht="12.75">
      <c r="A103" s="208"/>
      <c r="B103" s="112"/>
      <c r="C103" s="137"/>
      <c r="D103" s="113"/>
      <c r="E103" s="130"/>
      <c r="F103" s="113"/>
      <c r="G103" s="243"/>
      <c r="H103" s="247"/>
      <c r="I103" s="154"/>
      <c r="J103" s="115"/>
      <c r="K103" s="167"/>
      <c r="L103" s="155"/>
      <c r="M103" s="154"/>
      <c r="N103" s="211"/>
      <c r="O103" s="167"/>
      <c r="Q103" s="116">
        <f t="shared" si="10"/>
        <v>0</v>
      </c>
      <c r="R103" s="116">
        <f t="shared" si="11"/>
        <v>0</v>
      </c>
    </row>
    <row r="104" spans="1:18" ht="12.75">
      <c r="A104" s="415"/>
      <c r="B104" s="390"/>
      <c r="C104" s="416"/>
      <c r="D104" s="406"/>
      <c r="E104" s="406"/>
      <c r="F104" s="406"/>
      <c r="G104" s="418"/>
      <c r="H104" s="388"/>
      <c r="I104" s="389"/>
      <c r="J104" s="387"/>
      <c r="K104" s="396"/>
      <c r="L104" s="393"/>
      <c r="M104" s="389"/>
      <c r="N104" s="400"/>
      <c r="O104" s="396"/>
      <c r="Q104" s="116">
        <f t="shared" si="10"/>
        <v>0</v>
      </c>
      <c r="R104" s="116">
        <f t="shared" si="11"/>
        <v>0</v>
      </c>
    </row>
    <row r="105" spans="1:18" ht="12.75">
      <c r="A105" s="208"/>
      <c r="B105" s="112"/>
      <c r="C105" s="138"/>
      <c r="D105" s="113"/>
      <c r="E105" s="113"/>
      <c r="F105" s="113"/>
      <c r="G105" s="243"/>
      <c r="H105" s="247"/>
      <c r="I105" s="154"/>
      <c r="J105" s="115"/>
      <c r="K105" s="167"/>
      <c r="L105" s="155"/>
      <c r="M105" s="154"/>
      <c r="N105" s="211"/>
      <c r="O105" s="167"/>
      <c r="Q105" s="116">
        <f t="shared" si="10"/>
        <v>0</v>
      </c>
      <c r="R105" s="116">
        <f t="shared" si="11"/>
        <v>0</v>
      </c>
    </row>
    <row r="106" spans="1:18" ht="12.75">
      <c r="A106" s="208"/>
      <c r="B106" s="112"/>
      <c r="C106" s="138"/>
      <c r="D106" s="113"/>
      <c r="E106" s="130"/>
      <c r="F106" s="113"/>
      <c r="G106" s="141"/>
      <c r="H106" s="247"/>
      <c r="I106" s="154"/>
      <c r="J106" s="115"/>
      <c r="K106" s="167"/>
      <c r="L106" s="155"/>
      <c r="M106" s="154"/>
      <c r="N106" s="211"/>
      <c r="O106" s="167"/>
      <c r="Q106" s="116">
        <f t="shared" si="10"/>
        <v>0</v>
      </c>
      <c r="R106" s="116">
        <f t="shared" si="11"/>
        <v>0</v>
      </c>
    </row>
    <row r="107" spans="1:18" ht="12.75">
      <c r="A107" s="208"/>
      <c r="B107" s="112"/>
      <c r="C107" s="138"/>
      <c r="D107" s="113"/>
      <c r="E107" s="130"/>
      <c r="F107" s="113"/>
      <c r="G107" s="141"/>
      <c r="H107" s="247"/>
      <c r="I107" s="154"/>
      <c r="J107" s="115"/>
      <c r="K107" s="167"/>
      <c r="L107" s="155"/>
      <c r="M107" s="154"/>
      <c r="N107" s="211"/>
      <c r="O107" s="167"/>
      <c r="Q107" s="116">
        <f t="shared" si="10"/>
        <v>0</v>
      </c>
      <c r="R107" s="116">
        <f t="shared" si="11"/>
        <v>0</v>
      </c>
    </row>
    <row r="108" spans="1:18" ht="12.75">
      <c r="A108" s="208"/>
      <c r="B108" s="112"/>
      <c r="C108" s="138"/>
      <c r="D108" s="113"/>
      <c r="E108" s="130"/>
      <c r="F108" s="113"/>
      <c r="G108" s="141"/>
      <c r="H108" s="247"/>
      <c r="I108" s="154"/>
      <c r="J108" s="115"/>
      <c r="K108" s="167"/>
      <c r="L108" s="155"/>
      <c r="M108" s="154"/>
      <c r="N108" s="211"/>
      <c r="O108" s="167"/>
      <c r="Q108" s="116">
        <f t="shared" si="10"/>
        <v>0</v>
      </c>
      <c r="R108" s="116">
        <f t="shared" si="11"/>
        <v>0</v>
      </c>
    </row>
    <row r="109" spans="1:18" ht="12.75">
      <c r="A109" s="208"/>
      <c r="B109" s="112"/>
      <c r="C109" s="138"/>
      <c r="D109" s="113"/>
      <c r="E109" s="130"/>
      <c r="F109" s="113"/>
      <c r="G109" s="141"/>
      <c r="H109" s="247"/>
      <c r="I109" s="154"/>
      <c r="J109" s="115"/>
      <c r="K109" s="167"/>
      <c r="L109" s="155"/>
      <c r="M109" s="154"/>
      <c r="N109" s="211"/>
      <c r="O109" s="167"/>
      <c r="Q109" s="116">
        <f t="shared" si="10"/>
        <v>0</v>
      </c>
      <c r="R109" s="116">
        <f t="shared" si="11"/>
        <v>0</v>
      </c>
    </row>
    <row r="110" spans="1:18" ht="12.75">
      <c r="A110" s="208"/>
      <c r="B110" s="112"/>
      <c r="C110" s="138"/>
      <c r="D110" s="113"/>
      <c r="E110" s="130"/>
      <c r="F110" s="113"/>
      <c r="G110" s="141"/>
      <c r="H110" s="247"/>
      <c r="I110" s="154"/>
      <c r="J110" s="115"/>
      <c r="K110" s="167"/>
      <c r="L110" s="155"/>
      <c r="M110" s="154"/>
      <c r="N110" s="211"/>
      <c r="O110" s="167"/>
      <c r="Q110" s="116">
        <f t="shared" si="10"/>
        <v>0</v>
      </c>
      <c r="R110" s="116">
        <f t="shared" si="11"/>
        <v>0</v>
      </c>
    </row>
    <row r="111" spans="1:18" ht="12.75">
      <c r="A111" s="208"/>
      <c r="B111" s="112"/>
      <c r="C111" s="138"/>
      <c r="D111" s="113"/>
      <c r="E111" s="130"/>
      <c r="F111" s="113"/>
      <c r="G111" s="141"/>
      <c r="H111" s="247"/>
      <c r="I111" s="154"/>
      <c r="J111" s="115"/>
      <c r="K111" s="167"/>
      <c r="L111" s="155"/>
      <c r="M111" s="154"/>
      <c r="N111" s="211"/>
      <c r="O111" s="167"/>
      <c r="Q111" s="116">
        <f t="shared" si="10"/>
        <v>0</v>
      </c>
      <c r="R111" s="116">
        <f t="shared" si="11"/>
        <v>0</v>
      </c>
    </row>
    <row r="112" spans="1:18" ht="12.75">
      <c r="A112" s="208"/>
      <c r="B112" s="112"/>
      <c r="C112" s="138"/>
      <c r="D112" s="113"/>
      <c r="E112" s="130"/>
      <c r="F112" s="113"/>
      <c r="G112" s="141"/>
      <c r="H112" s="247"/>
      <c r="I112" s="154"/>
      <c r="J112" s="115"/>
      <c r="K112" s="167"/>
      <c r="L112" s="155"/>
      <c r="M112" s="154"/>
      <c r="N112" s="211"/>
      <c r="O112" s="167"/>
      <c r="Q112" s="116">
        <f t="shared" si="10"/>
        <v>0</v>
      </c>
      <c r="R112" s="116">
        <f t="shared" si="11"/>
        <v>0</v>
      </c>
    </row>
    <row r="113" spans="1:18" ht="12.75">
      <c r="A113" s="415"/>
      <c r="B113" s="390"/>
      <c r="C113" s="416"/>
      <c r="D113" s="406"/>
      <c r="E113" s="407"/>
      <c r="F113" s="406"/>
      <c r="G113" s="527"/>
      <c r="H113" s="388"/>
      <c r="I113" s="389"/>
      <c r="J113" s="387"/>
      <c r="K113" s="396"/>
      <c r="L113" s="393"/>
      <c r="M113" s="389"/>
      <c r="N113" s="400"/>
      <c r="O113" s="396"/>
      <c r="Q113" s="116">
        <f t="shared" si="10"/>
        <v>0</v>
      </c>
      <c r="R113" s="116">
        <f t="shared" si="11"/>
        <v>0</v>
      </c>
    </row>
    <row r="114" spans="1:18" ht="12.75">
      <c r="A114" s="208"/>
      <c r="B114" s="244"/>
      <c r="C114" s="138"/>
      <c r="D114" s="113"/>
      <c r="E114" s="130"/>
      <c r="F114" s="113"/>
      <c r="G114" s="468"/>
      <c r="H114" s="247"/>
      <c r="I114" s="154"/>
      <c r="J114" s="115"/>
      <c r="K114" s="167"/>
      <c r="L114" s="155"/>
      <c r="M114" s="154"/>
      <c r="N114" s="211"/>
      <c r="O114" s="167"/>
      <c r="Q114" s="116">
        <f t="shared" si="10"/>
        <v>0</v>
      </c>
      <c r="R114" s="116">
        <f t="shared" si="11"/>
        <v>0</v>
      </c>
    </row>
    <row r="115" spans="1:18" ht="12.75">
      <c r="A115" s="208"/>
      <c r="B115" s="112"/>
      <c r="C115" s="138"/>
      <c r="D115" s="113"/>
      <c r="E115" s="130"/>
      <c r="F115" s="113"/>
      <c r="G115" s="468"/>
      <c r="H115" s="247"/>
      <c r="I115" s="154"/>
      <c r="J115" s="115"/>
      <c r="K115" s="167"/>
      <c r="L115" s="155"/>
      <c r="M115" s="154"/>
      <c r="N115" s="211"/>
      <c r="O115" s="167"/>
      <c r="Q115" s="116">
        <f t="shared" si="10"/>
        <v>0</v>
      </c>
      <c r="R115" s="116">
        <f t="shared" si="11"/>
        <v>0</v>
      </c>
    </row>
    <row r="116" spans="1:18" ht="12.75">
      <c r="A116" s="208"/>
      <c r="B116" s="112"/>
      <c r="C116" s="138"/>
      <c r="D116" s="113"/>
      <c r="E116" s="130"/>
      <c r="F116" s="113"/>
      <c r="G116" s="141"/>
      <c r="H116" s="247"/>
      <c r="I116" s="154"/>
      <c r="J116" s="115"/>
      <c r="K116" s="167"/>
      <c r="L116" s="155"/>
      <c r="M116" s="154"/>
      <c r="N116" s="211"/>
      <c r="O116" s="167"/>
      <c r="Q116" s="116">
        <f t="shared" si="10"/>
        <v>0</v>
      </c>
      <c r="R116" s="116">
        <f t="shared" si="11"/>
        <v>0</v>
      </c>
    </row>
    <row r="117" spans="1:18" ht="12.75">
      <c r="A117" s="208"/>
      <c r="B117" s="112"/>
      <c r="C117" s="245"/>
      <c r="D117" s="469"/>
      <c r="E117" s="130"/>
      <c r="F117" s="113"/>
      <c r="G117" s="141"/>
      <c r="H117" s="247"/>
      <c r="I117" s="154"/>
      <c r="J117" s="115"/>
      <c r="K117" s="167"/>
      <c r="L117" s="155"/>
      <c r="M117" s="154"/>
      <c r="N117" s="211"/>
      <c r="O117" s="167"/>
      <c r="Q117" s="116">
        <f aca="true" t="shared" si="12" ref="Q117:Q123">(K117*H117)</f>
        <v>0</v>
      </c>
      <c r="R117" s="116">
        <f aca="true" t="shared" si="13" ref="R117:R123">(O117*L117)</f>
        <v>0</v>
      </c>
    </row>
    <row r="118" spans="1:18" ht="12.75">
      <c r="A118" s="208"/>
      <c r="B118" s="112"/>
      <c r="C118" s="138"/>
      <c r="D118" s="113"/>
      <c r="E118" s="130"/>
      <c r="F118" s="113"/>
      <c r="G118" s="141"/>
      <c r="H118" s="247"/>
      <c r="I118" s="154"/>
      <c r="J118" s="115"/>
      <c r="K118" s="167"/>
      <c r="L118" s="155"/>
      <c r="M118" s="154"/>
      <c r="N118" s="211"/>
      <c r="O118" s="167"/>
      <c r="Q118" s="116">
        <f t="shared" si="12"/>
        <v>0</v>
      </c>
      <c r="R118" s="116">
        <f t="shared" si="13"/>
        <v>0</v>
      </c>
    </row>
    <row r="119" spans="1:18" ht="12.75">
      <c r="A119" s="208"/>
      <c r="B119" s="112"/>
      <c r="C119" s="138"/>
      <c r="D119" s="113"/>
      <c r="E119" s="130"/>
      <c r="F119" s="113"/>
      <c r="G119" s="141"/>
      <c r="H119" s="247"/>
      <c r="I119" s="154"/>
      <c r="J119" s="115"/>
      <c r="K119" s="167"/>
      <c r="L119" s="155"/>
      <c r="M119" s="154"/>
      <c r="N119" s="211"/>
      <c r="O119" s="167"/>
      <c r="Q119" s="116">
        <f t="shared" si="12"/>
        <v>0</v>
      </c>
      <c r="R119" s="116">
        <f t="shared" si="13"/>
        <v>0</v>
      </c>
    </row>
    <row r="120" spans="1:18" ht="12.75">
      <c r="A120" s="208"/>
      <c r="B120" s="112"/>
      <c r="C120" s="138"/>
      <c r="D120" s="113"/>
      <c r="E120" s="130"/>
      <c r="F120" s="113"/>
      <c r="G120" s="141"/>
      <c r="H120" s="247"/>
      <c r="I120" s="154"/>
      <c r="J120" s="115"/>
      <c r="K120" s="167"/>
      <c r="L120" s="155"/>
      <c r="M120" s="154"/>
      <c r="N120" s="211"/>
      <c r="O120" s="167"/>
      <c r="Q120" s="116">
        <f t="shared" si="12"/>
        <v>0</v>
      </c>
      <c r="R120" s="116">
        <f t="shared" si="13"/>
        <v>0</v>
      </c>
    </row>
    <row r="121" spans="1:18" ht="12.75">
      <c r="A121" s="208"/>
      <c r="B121" s="112"/>
      <c r="C121" s="138"/>
      <c r="D121" s="113"/>
      <c r="E121" s="130"/>
      <c r="F121" s="113"/>
      <c r="G121" s="141"/>
      <c r="H121" s="247"/>
      <c r="I121" s="154"/>
      <c r="J121" s="115"/>
      <c r="K121" s="167"/>
      <c r="L121" s="155"/>
      <c r="M121" s="154"/>
      <c r="N121" s="211"/>
      <c r="O121" s="167"/>
      <c r="Q121" s="116">
        <f t="shared" si="12"/>
        <v>0</v>
      </c>
      <c r="R121" s="116">
        <f t="shared" si="13"/>
        <v>0</v>
      </c>
    </row>
    <row r="122" spans="1:31" ht="12.75">
      <c r="A122" s="208"/>
      <c r="B122" s="112"/>
      <c r="C122" s="138"/>
      <c r="D122" s="113"/>
      <c r="E122" s="130"/>
      <c r="F122" s="113"/>
      <c r="G122" s="141"/>
      <c r="H122" s="247"/>
      <c r="I122" s="154"/>
      <c r="J122" s="115"/>
      <c r="K122" s="167"/>
      <c r="L122" s="155"/>
      <c r="M122" s="154"/>
      <c r="N122" s="211"/>
      <c r="O122" s="167"/>
      <c r="Q122" s="116">
        <f t="shared" si="12"/>
        <v>0</v>
      </c>
      <c r="R122" s="116">
        <f t="shared" si="13"/>
        <v>0</v>
      </c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</row>
    <row r="123" spans="1:31" ht="12.75">
      <c r="A123" s="415"/>
      <c r="B123" s="390"/>
      <c r="C123" s="410"/>
      <c r="D123" s="406"/>
      <c r="E123" s="407"/>
      <c r="F123" s="406"/>
      <c r="G123" s="527"/>
      <c r="H123" s="388"/>
      <c r="I123" s="389"/>
      <c r="J123" s="387"/>
      <c r="K123" s="396"/>
      <c r="L123" s="393"/>
      <c r="M123" s="389"/>
      <c r="N123" s="400"/>
      <c r="O123" s="396"/>
      <c r="Q123" s="116">
        <f t="shared" si="12"/>
        <v>0</v>
      </c>
      <c r="R123" s="116">
        <f t="shared" si="13"/>
        <v>0</v>
      </c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</row>
    <row r="124" spans="1:31" ht="12.75">
      <c r="A124" s="415"/>
      <c r="B124" s="390"/>
      <c r="C124" s="416"/>
      <c r="D124" s="406"/>
      <c r="E124" s="407"/>
      <c r="F124" s="406"/>
      <c r="G124" s="527"/>
      <c r="H124" s="388"/>
      <c r="I124" s="389"/>
      <c r="J124" s="387"/>
      <c r="K124" s="396"/>
      <c r="L124" s="393"/>
      <c r="M124" s="389"/>
      <c r="N124" s="400"/>
      <c r="O124" s="396"/>
      <c r="Q124" s="116">
        <f aca="true" t="shared" si="14" ref="Q124:Q131">(K124*H124)</f>
        <v>0</v>
      </c>
      <c r="R124" s="116">
        <f aca="true" t="shared" si="15" ref="R124:R131">(O124*L124)</f>
        <v>0</v>
      </c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</row>
    <row r="125" spans="1:31" ht="12.75">
      <c r="A125" s="208"/>
      <c r="B125" s="390"/>
      <c r="C125" s="416"/>
      <c r="D125" s="406"/>
      <c r="E125" s="407"/>
      <c r="F125" s="406"/>
      <c r="G125" s="527"/>
      <c r="H125" s="388"/>
      <c r="I125" s="389"/>
      <c r="J125" s="387"/>
      <c r="K125" s="396"/>
      <c r="L125" s="393"/>
      <c r="M125" s="389"/>
      <c r="N125" s="400"/>
      <c r="O125" s="396"/>
      <c r="Q125" s="116">
        <f t="shared" si="14"/>
        <v>0</v>
      </c>
      <c r="R125" s="116">
        <f t="shared" si="15"/>
        <v>0</v>
      </c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</row>
    <row r="126" spans="1:31" ht="12.75">
      <c r="A126" s="208"/>
      <c r="B126" s="112"/>
      <c r="C126" s="245"/>
      <c r="D126" s="113"/>
      <c r="E126" s="130"/>
      <c r="F126" s="113"/>
      <c r="G126" s="141"/>
      <c r="H126" s="247"/>
      <c r="I126" s="154"/>
      <c r="J126" s="115"/>
      <c r="K126" s="167"/>
      <c r="L126" s="155"/>
      <c r="M126" s="154"/>
      <c r="N126" s="211"/>
      <c r="O126" s="167"/>
      <c r="Q126" s="116">
        <f t="shared" si="14"/>
        <v>0</v>
      </c>
      <c r="R126" s="116">
        <f t="shared" si="15"/>
        <v>0</v>
      </c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</row>
    <row r="127" spans="1:31" ht="12.75">
      <c r="A127" s="415"/>
      <c r="B127" s="390"/>
      <c r="C127" s="410"/>
      <c r="D127" s="406"/>
      <c r="E127" s="407"/>
      <c r="F127" s="406"/>
      <c r="G127" s="527"/>
      <c r="H127" s="388"/>
      <c r="I127" s="389"/>
      <c r="J127" s="387"/>
      <c r="K127" s="396"/>
      <c r="L127" s="393"/>
      <c r="M127" s="389"/>
      <c r="N127" s="400"/>
      <c r="O127" s="396"/>
      <c r="Q127" s="116">
        <f t="shared" si="14"/>
        <v>0</v>
      </c>
      <c r="R127" s="116">
        <f t="shared" si="15"/>
        <v>0</v>
      </c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</row>
    <row r="128" spans="1:31" ht="12.75">
      <c r="A128" s="415"/>
      <c r="B128" s="390"/>
      <c r="C128" s="410"/>
      <c r="D128" s="406"/>
      <c r="E128" s="407"/>
      <c r="F128" s="406"/>
      <c r="G128" s="527"/>
      <c r="H128" s="388"/>
      <c r="I128" s="389"/>
      <c r="J128" s="387"/>
      <c r="K128" s="396"/>
      <c r="L128" s="393"/>
      <c r="M128" s="389"/>
      <c r="N128" s="400"/>
      <c r="O128" s="396"/>
      <c r="Q128" s="116">
        <f t="shared" si="14"/>
        <v>0</v>
      </c>
      <c r="R128" s="116">
        <f t="shared" si="15"/>
        <v>0</v>
      </c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</row>
    <row r="129" spans="1:31" ht="12.75">
      <c r="A129" s="415"/>
      <c r="B129" s="390"/>
      <c r="C129" s="410"/>
      <c r="D129" s="406"/>
      <c r="E129" s="407"/>
      <c r="F129" s="406"/>
      <c r="G129" s="527"/>
      <c r="H129" s="388"/>
      <c r="I129" s="389"/>
      <c r="J129" s="387"/>
      <c r="K129" s="396"/>
      <c r="L129" s="393"/>
      <c r="M129" s="389"/>
      <c r="N129" s="525"/>
      <c r="O129" s="396"/>
      <c r="Q129" s="116">
        <f t="shared" si="14"/>
        <v>0</v>
      </c>
      <c r="R129" s="116">
        <f t="shared" si="15"/>
        <v>0</v>
      </c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</row>
    <row r="130" spans="1:31" ht="12.75">
      <c r="A130" s="208"/>
      <c r="B130" s="112"/>
      <c r="C130" s="245"/>
      <c r="D130" s="113"/>
      <c r="E130" s="130"/>
      <c r="F130" s="113"/>
      <c r="G130" s="141"/>
      <c r="H130" s="247"/>
      <c r="I130" s="154"/>
      <c r="J130" s="115"/>
      <c r="K130" s="167"/>
      <c r="L130" s="155"/>
      <c r="M130" s="154"/>
      <c r="N130" s="528"/>
      <c r="O130" s="466"/>
      <c r="Q130" s="116">
        <f t="shared" si="14"/>
        <v>0</v>
      </c>
      <c r="R130" s="116">
        <f t="shared" si="15"/>
        <v>0</v>
      </c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</row>
    <row r="131" spans="1:31" ht="12.75">
      <c r="A131" s="208"/>
      <c r="B131" s="112"/>
      <c r="C131" s="245"/>
      <c r="D131" s="113"/>
      <c r="E131" s="130"/>
      <c r="F131" s="113"/>
      <c r="G131" s="141"/>
      <c r="H131" s="247"/>
      <c r="I131" s="154"/>
      <c r="J131" s="115"/>
      <c r="K131" s="167"/>
      <c r="L131" s="155"/>
      <c r="M131" s="154"/>
      <c r="N131" s="211"/>
      <c r="O131" s="167"/>
      <c r="Q131" s="116">
        <f t="shared" si="14"/>
        <v>0</v>
      </c>
      <c r="R131" s="116">
        <f t="shared" si="15"/>
        <v>0</v>
      </c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</row>
    <row r="132" spans="1:31" ht="12.75">
      <c r="A132" s="415"/>
      <c r="B132" s="390"/>
      <c r="C132" s="410"/>
      <c r="D132" s="406"/>
      <c r="E132" s="530"/>
      <c r="F132" s="406"/>
      <c r="G132" s="527"/>
      <c r="H132" s="388"/>
      <c r="I132" s="389"/>
      <c r="J132" s="387"/>
      <c r="K132" s="396"/>
      <c r="L132" s="393"/>
      <c r="M132" s="531"/>
      <c r="N132" s="211"/>
      <c r="O132" s="167"/>
      <c r="Q132" s="116">
        <f aca="true" t="shared" si="16" ref="Q132:Q137">(K132*H132)</f>
        <v>0</v>
      </c>
      <c r="R132" s="116">
        <f aca="true" t="shared" si="17" ref="R132:R137">(O132*L132)</f>
        <v>0</v>
      </c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</row>
    <row r="133" spans="1:31" ht="12.75">
      <c r="A133" s="415"/>
      <c r="B133" s="390"/>
      <c r="C133" s="410"/>
      <c r="D133" s="406"/>
      <c r="E133" s="407"/>
      <c r="F133" s="406"/>
      <c r="G133" s="529"/>
      <c r="H133" s="388"/>
      <c r="I133" s="389"/>
      <c r="J133" s="387"/>
      <c r="K133" s="396"/>
      <c r="L133" s="393"/>
      <c r="M133" s="531"/>
      <c r="N133" s="525"/>
      <c r="O133" s="466"/>
      <c r="Q133" s="116">
        <f t="shared" si="16"/>
        <v>0</v>
      </c>
      <c r="R133" s="116">
        <f t="shared" si="17"/>
        <v>0</v>
      </c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</row>
    <row r="134" spans="1:31" ht="12.75">
      <c r="A134" s="208"/>
      <c r="B134" s="112"/>
      <c r="C134" s="245"/>
      <c r="D134" s="113"/>
      <c r="E134" s="130"/>
      <c r="F134" s="113"/>
      <c r="G134" s="532"/>
      <c r="H134" s="247"/>
      <c r="I134" s="154"/>
      <c r="J134" s="115"/>
      <c r="K134" s="167"/>
      <c r="L134" s="247"/>
      <c r="M134" s="533"/>
      <c r="N134" s="211"/>
      <c r="O134" s="396"/>
      <c r="Q134" s="116">
        <f t="shared" si="16"/>
        <v>0</v>
      </c>
      <c r="R134" s="116">
        <f t="shared" si="17"/>
        <v>0</v>
      </c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</row>
    <row r="135" spans="1:31" ht="12.75">
      <c r="A135" s="475"/>
      <c r="B135" s="8"/>
      <c r="C135" s="470"/>
      <c r="D135" s="471"/>
      <c r="E135" s="472"/>
      <c r="F135" s="471"/>
      <c r="G135" s="492"/>
      <c r="H135" s="464"/>
      <c r="I135" s="465"/>
      <c r="J135" s="78"/>
      <c r="K135" s="466"/>
      <c r="L135" s="464"/>
      <c r="M135" s="465"/>
      <c r="N135" s="473"/>
      <c r="O135" s="466"/>
      <c r="Q135" s="116">
        <f t="shared" si="16"/>
        <v>0</v>
      </c>
      <c r="R135" s="116">
        <f t="shared" si="17"/>
        <v>0</v>
      </c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</row>
    <row r="136" spans="1:31" ht="12.75">
      <c r="A136" s="493"/>
      <c r="B136" s="480"/>
      <c r="C136" s="481"/>
      <c r="D136" s="482"/>
      <c r="E136" s="483"/>
      <c r="F136" s="482"/>
      <c r="G136" s="494"/>
      <c r="H136" s="487"/>
      <c r="I136" s="484"/>
      <c r="J136" s="485"/>
      <c r="K136" s="488"/>
      <c r="L136" s="487"/>
      <c r="M136" s="484"/>
      <c r="N136" s="486"/>
      <c r="O136" s="488"/>
      <c r="Q136" s="116">
        <f t="shared" si="16"/>
        <v>0</v>
      </c>
      <c r="R136" s="116">
        <f t="shared" si="17"/>
        <v>0</v>
      </c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</row>
    <row r="137" spans="1:31" ht="12.75">
      <c r="A137" s="493"/>
      <c r="B137" s="480"/>
      <c r="C137" s="481"/>
      <c r="D137" s="482"/>
      <c r="E137" s="483"/>
      <c r="F137" s="482"/>
      <c r="G137" s="494"/>
      <c r="H137" s="487"/>
      <c r="I137" s="484"/>
      <c r="J137" s="485"/>
      <c r="K137" s="488"/>
      <c r="L137" s="487"/>
      <c r="M137" s="484"/>
      <c r="N137" s="486"/>
      <c r="O137" s="488"/>
      <c r="Q137" s="116">
        <f t="shared" si="16"/>
        <v>0</v>
      </c>
      <c r="R137" s="116">
        <f t="shared" si="17"/>
        <v>0</v>
      </c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</row>
    <row r="138" spans="1:31" ht="12.75">
      <c r="A138" s="493"/>
      <c r="B138" s="480"/>
      <c r="C138" s="481"/>
      <c r="D138" s="482"/>
      <c r="E138" s="483"/>
      <c r="F138" s="482"/>
      <c r="G138" s="494"/>
      <c r="H138" s="487"/>
      <c r="I138" s="484"/>
      <c r="J138" s="485"/>
      <c r="K138" s="488"/>
      <c r="L138" s="487"/>
      <c r="M138" s="484"/>
      <c r="N138" s="486"/>
      <c r="O138" s="488"/>
      <c r="Q138" s="116">
        <f aca="true" t="shared" si="18" ref="Q138:Q144">(K138*H138)</f>
        <v>0</v>
      </c>
      <c r="R138" s="116">
        <f aca="true" t="shared" si="19" ref="R138:R144">(O138*L138)</f>
        <v>0</v>
      </c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</row>
    <row r="139" spans="1:31" ht="12.75">
      <c r="A139" s="493"/>
      <c r="B139" s="480"/>
      <c r="C139" s="481"/>
      <c r="D139" s="482"/>
      <c r="E139" s="483"/>
      <c r="F139" s="482"/>
      <c r="G139" s="494"/>
      <c r="H139" s="487"/>
      <c r="I139" s="484"/>
      <c r="J139" s="485"/>
      <c r="K139" s="488"/>
      <c r="L139" s="487"/>
      <c r="M139" s="484"/>
      <c r="N139" s="486"/>
      <c r="O139" s="488"/>
      <c r="Q139" s="116">
        <f t="shared" si="18"/>
        <v>0</v>
      </c>
      <c r="R139" s="116">
        <f t="shared" si="19"/>
        <v>0</v>
      </c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</row>
    <row r="140" spans="1:31" ht="12.75">
      <c r="A140" s="493"/>
      <c r="B140" s="480"/>
      <c r="C140" s="481"/>
      <c r="D140" s="482"/>
      <c r="E140" s="483"/>
      <c r="F140" s="482"/>
      <c r="G140" s="494"/>
      <c r="H140" s="487"/>
      <c r="I140" s="484"/>
      <c r="J140" s="485"/>
      <c r="K140" s="488"/>
      <c r="L140" s="487"/>
      <c r="M140" s="484"/>
      <c r="N140" s="486"/>
      <c r="O140" s="488"/>
      <c r="Q140" s="116">
        <f t="shared" si="18"/>
        <v>0</v>
      </c>
      <c r="R140" s="116">
        <f t="shared" si="19"/>
        <v>0</v>
      </c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</row>
    <row r="141" spans="1:31" ht="12.75">
      <c r="A141" s="493"/>
      <c r="B141" s="480"/>
      <c r="C141" s="481"/>
      <c r="D141" s="482"/>
      <c r="E141" s="483"/>
      <c r="F141" s="482"/>
      <c r="G141" s="494"/>
      <c r="H141" s="487"/>
      <c r="I141" s="484"/>
      <c r="J141" s="485"/>
      <c r="K141" s="488"/>
      <c r="L141" s="487"/>
      <c r="M141" s="484"/>
      <c r="N141" s="486"/>
      <c r="O141" s="488"/>
      <c r="Q141" s="116">
        <f t="shared" si="18"/>
        <v>0</v>
      </c>
      <c r="R141" s="116">
        <f t="shared" si="19"/>
        <v>0</v>
      </c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</row>
    <row r="142" spans="1:31" ht="12.75">
      <c r="A142" s="493"/>
      <c r="B142" s="480"/>
      <c r="C142" s="481"/>
      <c r="D142" s="482"/>
      <c r="E142" s="483"/>
      <c r="F142" s="482"/>
      <c r="G142" s="494"/>
      <c r="H142" s="487"/>
      <c r="I142" s="484"/>
      <c r="J142" s="485"/>
      <c r="K142" s="488"/>
      <c r="L142" s="487"/>
      <c r="M142" s="484"/>
      <c r="N142" s="486"/>
      <c r="O142" s="488"/>
      <c r="Q142" s="116">
        <f t="shared" si="18"/>
        <v>0</v>
      </c>
      <c r="R142" s="116">
        <f t="shared" si="19"/>
        <v>0</v>
      </c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</row>
    <row r="143" spans="1:31" ht="12.75">
      <c r="A143" s="503"/>
      <c r="B143" s="496"/>
      <c r="C143" s="551"/>
      <c r="D143" s="497"/>
      <c r="F143" s="497"/>
      <c r="G143" s="498"/>
      <c r="H143" s="487"/>
      <c r="I143" s="484"/>
      <c r="J143" s="485"/>
      <c r="K143" s="488"/>
      <c r="L143" s="499"/>
      <c r="M143" s="500"/>
      <c r="N143" s="501"/>
      <c r="O143" s="502"/>
      <c r="Q143" s="116">
        <f t="shared" si="18"/>
        <v>0</v>
      </c>
      <c r="R143" s="116">
        <f t="shared" si="19"/>
        <v>0</v>
      </c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</row>
    <row r="144" spans="1:31" ht="12.75">
      <c r="A144" s="493"/>
      <c r="B144" s="480"/>
      <c r="C144" s="481"/>
      <c r="D144" s="482"/>
      <c r="E144" s="483"/>
      <c r="F144" s="482"/>
      <c r="G144" s="494"/>
      <c r="H144" s="487"/>
      <c r="I144" s="484"/>
      <c r="J144" s="485"/>
      <c r="K144" s="488"/>
      <c r="L144" s="487"/>
      <c r="M144" s="484"/>
      <c r="N144" s="486"/>
      <c r="O144" s="488"/>
      <c r="Q144" s="116">
        <f t="shared" si="18"/>
        <v>0</v>
      </c>
      <c r="R144" s="116">
        <f t="shared" si="19"/>
        <v>0</v>
      </c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</row>
    <row r="145" spans="1:31" ht="12.75">
      <c r="A145" s="504"/>
      <c r="B145" s="505"/>
      <c r="C145" s="506"/>
      <c r="D145" s="507"/>
      <c r="E145" s="508"/>
      <c r="F145" s="507"/>
      <c r="G145" s="509"/>
      <c r="H145" s="510"/>
      <c r="I145" s="511"/>
      <c r="J145" s="512"/>
      <c r="K145" s="513"/>
      <c r="L145" s="510"/>
      <c r="M145" s="511"/>
      <c r="N145" s="514"/>
      <c r="O145" s="513"/>
      <c r="Q145" s="116">
        <f>(K145*H145)</f>
        <v>0</v>
      </c>
      <c r="R145" s="116">
        <f>(O145*L145)</f>
        <v>0</v>
      </c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</row>
    <row r="146" spans="1:31" ht="12.75">
      <c r="A146" s="493"/>
      <c r="B146" s="480"/>
      <c r="C146" s="481"/>
      <c r="D146" s="482"/>
      <c r="E146" s="483"/>
      <c r="F146" s="482"/>
      <c r="G146" s="494"/>
      <c r="H146" s="487"/>
      <c r="I146" s="484"/>
      <c r="J146" s="485"/>
      <c r="K146" s="488"/>
      <c r="L146" s="487"/>
      <c r="M146" s="484"/>
      <c r="N146" s="486"/>
      <c r="O146" s="488"/>
      <c r="Q146" s="116">
        <f>(K146*H146)</f>
        <v>0</v>
      </c>
      <c r="R146" s="116">
        <f>(O146*L146)</f>
        <v>0</v>
      </c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</row>
    <row r="147" spans="1:31" ht="12.75">
      <c r="A147" s="493"/>
      <c r="B147" s="480"/>
      <c r="C147" s="481"/>
      <c r="D147" s="482"/>
      <c r="E147" s="483"/>
      <c r="F147" s="482"/>
      <c r="G147" s="494"/>
      <c r="H147" s="487"/>
      <c r="I147" s="484"/>
      <c r="J147" s="485"/>
      <c r="K147" s="488"/>
      <c r="L147" s="487"/>
      <c r="M147" s="484"/>
      <c r="N147" s="486"/>
      <c r="O147" s="488"/>
      <c r="Q147" s="116">
        <f>(K147*H147)</f>
        <v>0</v>
      </c>
      <c r="R147" s="116">
        <f>(O147*L147)</f>
        <v>0</v>
      </c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</row>
    <row r="148" spans="1:31" ht="12.75">
      <c r="A148" s="493"/>
      <c r="B148" s="480"/>
      <c r="C148" s="481"/>
      <c r="D148" s="482"/>
      <c r="E148" s="483"/>
      <c r="F148" s="482"/>
      <c r="G148" s="494"/>
      <c r="H148" s="487"/>
      <c r="I148" s="484"/>
      <c r="J148" s="485"/>
      <c r="K148" s="488"/>
      <c r="L148" s="487"/>
      <c r="M148" s="484"/>
      <c r="N148" s="486"/>
      <c r="O148" s="488"/>
      <c r="Q148" s="116">
        <f>(K148*H148)</f>
        <v>0</v>
      </c>
      <c r="R148" s="116">
        <f>(O148*L148)</f>
        <v>0</v>
      </c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</row>
    <row r="149" spans="1:31" ht="12.75">
      <c r="A149" s="493"/>
      <c r="B149" s="480"/>
      <c r="C149" s="481"/>
      <c r="D149" s="482"/>
      <c r="E149" s="483"/>
      <c r="F149" s="482"/>
      <c r="G149" s="494"/>
      <c r="H149" s="487"/>
      <c r="I149" s="484"/>
      <c r="J149" s="485"/>
      <c r="K149" s="488"/>
      <c r="L149" s="487"/>
      <c r="M149" s="484"/>
      <c r="N149" s="486"/>
      <c r="O149" s="488"/>
      <c r="Q149" s="116">
        <f>(K149*H149)</f>
        <v>0</v>
      </c>
      <c r="R149" s="116">
        <f>(O149*L149)</f>
        <v>0</v>
      </c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</row>
    <row r="150" spans="1:31" ht="12.75">
      <c r="A150" s="504"/>
      <c r="B150" s="505"/>
      <c r="C150" s="506"/>
      <c r="D150" s="507"/>
      <c r="E150" s="508"/>
      <c r="F150" s="507"/>
      <c r="G150" s="509"/>
      <c r="H150" s="510"/>
      <c r="I150" s="511"/>
      <c r="J150" s="512"/>
      <c r="K150" s="513"/>
      <c r="L150" s="510"/>
      <c r="M150" s="511"/>
      <c r="N150" s="514"/>
      <c r="O150" s="513"/>
      <c r="Q150" s="116"/>
      <c r="R150" s="11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</row>
    <row r="151" spans="1:31" ht="12.75">
      <c r="A151" s="493"/>
      <c r="B151" s="480"/>
      <c r="C151" s="481"/>
      <c r="D151" s="482"/>
      <c r="E151" s="483"/>
      <c r="F151" s="482"/>
      <c r="G151" s="494"/>
      <c r="H151" s="487"/>
      <c r="I151" s="484"/>
      <c r="J151" s="485"/>
      <c r="K151" s="488"/>
      <c r="L151" s="487"/>
      <c r="M151" s="484"/>
      <c r="N151" s="486"/>
      <c r="O151" s="488"/>
      <c r="Q151" s="116"/>
      <c r="R151" s="11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</row>
    <row r="152" spans="1:31" ht="12.75">
      <c r="A152" s="493"/>
      <c r="B152" s="480"/>
      <c r="C152" s="481"/>
      <c r="D152" s="482"/>
      <c r="E152" s="483"/>
      <c r="F152" s="482"/>
      <c r="G152" s="494"/>
      <c r="H152" s="487"/>
      <c r="I152" s="484"/>
      <c r="J152" s="485"/>
      <c r="K152" s="488"/>
      <c r="L152" s="487"/>
      <c r="M152" s="484"/>
      <c r="N152" s="486"/>
      <c r="O152" s="488"/>
      <c r="Q152" s="116"/>
      <c r="R152" s="11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</row>
    <row r="153" spans="1:31" ht="12.75">
      <c r="A153" s="493"/>
      <c r="B153" s="480"/>
      <c r="C153" s="481"/>
      <c r="D153" s="482"/>
      <c r="E153" s="483"/>
      <c r="F153" s="482"/>
      <c r="G153" s="494"/>
      <c r="H153" s="487"/>
      <c r="I153" s="484"/>
      <c r="J153" s="485"/>
      <c r="K153" s="488"/>
      <c r="L153" s="487"/>
      <c r="M153" s="484"/>
      <c r="N153" s="486"/>
      <c r="O153" s="488"/>
      <c r="Q153" s="116"/>
      <c r="R153" s="11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</row>
    <row r="154" spans="1:31" ht="12.75">
      <c r="A154" s="493"/>
      <c r="B154" s="480"/>
      <c r="C154" s="481"/>
      <c r="D154" s="482"/>
      <c r="E154" s="483"/>
      <c r="F154" s="482"/>
      <c r="G154" s="494"/>
      <c r="H154" s="487"/>
      <c r="I154" s="484"/>
      <c r="J154" s="485"/>
      <c r="K154" s="488"/>
      <c r="L154" s="487"/>
      <c r="M154" s="484"/>
      <c r="N154" s="486"/>
      <c r="O154" s="488"/>
      <c r="Q154" s="116"/>
      <c r="R154" s="11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</row>
    <row r="155" spans="1:31" ht="13.5" thickBot="1">
      <c r="A155" s="495"/>
      <c r="B155" s="489"/>
      <c r="C155" s="489"/>
      <c r="D155" s="489"/>
      <c r="E155" s="489"/>
      <c r="F155" s="489"/>
      <c r="G155" s="474"/>
      <c r="H155" s="455"/>
      <c r="I155" s="489"/>
      <c r="J155" s="490"/>
      <c r="K155" s="491"/>
      <c r="L155" s="455"/>
      <c r="M155" s="489"/>
      <c r="N155" s="490"/>
      <c r="O155" s="491"/>
      <c r="Q155" s="86"/>
      <c r="R155" s="86"/>
      <c r="T155" s="179"/>
      <c r="U155" s="26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</row>
    <row r="156" spans="1:31" ht="3.75" customHeight="1" thickBot="1">
      <c r="A156" s="189"/>
      <c r="B156" s="23"/>
      <c r="C156" s="23"/>
      <c r="D156" s="23"/>
      <c r="E156" s="23"/>
      <c r="F156" s="23"/>
      <c r="G156" s="23"/>
      <c r="H156" s="189"/>
      <c r="I156" s="39"/>
      <c r="J156" s="40"/>
      <c r="K156" s="218"/>
      <c r="L156" s="22"/>
      <c r="M156" s="39"/>
      <c r="N156" s="40"/>
      <c r="O156" s="218"/>
      <c r="Q156" s="270"/>
      <c r="R156" s="270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</row>
    <row r="157" spans="1:31" ht="13.5" thickTop="1">
      <c r="A157" s="177"/>
      <c r="B157" s="8"/>
      <c r="C157" s="252" t="s">
        <v>63</v>
      </c>
      <c r="D157" s="252" t="s">
        <v>63</v>
      </c>
      <c r="E157" s="8"/>
      <c r="F157" s="8"/>
      <c r="G157" s="8"/>
      <c r="H157" s="252" t="s">
        <v>11</v>
      </c>
      <c r="I157" s="17" t="s">
        <v>11</v>
      </c>
      <c r="J157" s="8"/>
      <c r="K157" s="178"/>
      <c r="L157" s="16" t="s">
        <v>11</v>
      </c>
      <c r="M157" s="17" t="s">
        <v>11</v>
      </c>
      <c r="N157" s="78"/>
      <c r="O157" s="219"/>
      <c r="Q157" s="521">
        <f>SUM(Q11:Q149)</f>
        <v>1506510.2800000003</v>
      </c>
      <c r="R157" s="521">
        <f>SUM(R11:R149)</f>
        <v>6206532.026</v>
      </c>
      <c r="T157" s="180"/>
      <c r="U157" s="96"/>
      <c r="V157" s="180"/>
      <c r="W157" s="96"/>
      <c r="X157" s="180"/>
      <c r="Y157" s="96"/>
      <c r="Z157" s="180"/>
      <c r="AA157" s="96"/>
      <c r="AB157" s="180"/>
      <c r="AC157" s="96"/>
      <c r="AD157" s="180"/>
      <c r="AE157" s="96"/>
    </row>
    <row r="158" spans="1:31" ht="12.75">
      <c r="A158" s="177"/>
      <c r="B158" s="8"/>
      <c r="C158" s="253" t="s">
        <v>64</v>
      </c>
      <c r="D158" s="253" t="s">
        <v>64</v>
      </c>
      <c r="E158" s="8"/>
      <c r="F158" s="8"/>
      <c r="G158" s="8"/>
      <c r="H158" s="253" t="s">
        <v>10</v>
      </c>
      <c r="I158" s="20" t="s">
        <v>19</v>
      </c>
      <c r="J158" s="8"/>
      <c r="K158" s="178"/>
      <c r="L158" s="44" t="s">
        <v>10</v>
      </c>
      <c r="M158" s="20" t="s">
        <v>19</v>
      </c>
      <c r="N158" s="8"/>
      <c r="O158" s="178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</row>
    <row r="159" spans="1:31" ht="15.75">
      <c r="A159" s="193"/>
      <c r="B159" s="19"/>
      <c r="C159" s="373">
        <f>COUNTA(C11:C107)</f>
        <v>32</v>
      </c>
      <c r="D159" s="373">
        <f>COUNTA(D11:D107)</f>
        <v>43</v>
      </c>
      <c r="E159" s="19"/>
      <c r="F159" s="19"/>
      <c r="G159" s="19"/>
      <c r="H159" s="373">
        <f>SUM(H11:H107)</f>
        <v>32873</v>
      </c>
      <c r="I159" s="274">
        <f>SUM(I11:I107)</f>
        <v>3154486.57</v>
      </c>
      <c r="J159" s="275"/>
      <c r="K159" s="279"/>
      <c r="L159" s="272">
        <f>SUM(L11:L107)</f>
        <v>133598</v>
      </c>
      <c r="M159" s="277">
        <f>SUM(M11:M107)</f>
        <v>14373176.540000001</v>
      </c>
      <c r="N159" s="47"/>
      <c r="O159" s="220"/>
      <c r="T159" s="180"/>
      <c r="U159" s="96"/>
      <c r="V159" s="180"/>
      <c r="W159" s="96"/>
      <c r="X159" s="180"/>
      <c r="Y159" s="96"/>
      <c r="Z159" s="180"/>
      <c r="AA159" s="96"/>
      <c r="AB159" s="180"/>
      <c r="AC159" s="96"/>
      <c r="AD159" s="180"/>
      <c r="AE159" s="96"/>
    </row>
    <row r="160" spans="1:15" ht="6" customHeight="1" thickBot="1">
      <c r="A160" s="194"/>
      <c r="B160" s="51"/>
      <c r="C160" s="51"/>
      <c r="D160" s="52"/>
      <c r="E160" s="52"/>
      <c r="F160" s="52"/>
      <c r="G160" s="52"/>
      <c r="H160" s="254"/>
      <c r="I160" s="255"/>
      <c r="J160" s="255"/>
      <c r="K160" s="256"/>
      <c r="L160" s="50"/>
      <c r="M160" s="51"/>
      <c r="N160" s="51"/>
      <c r="O160" s="195"/>
    </row>
    <row r="161" spans="1:15" ht="16.5" thickBot="1">
      <c r="A161" s="196" t="s">
        <v>24</v>
      </c>
      <c r="B161" s="55"/>
      <c r="C161" s="55"/>
      <c r="D161" s="56"/>
      <c r="E161" s="56"/>
      <c r="F161" s="56"/>
      <c r="G161" s="56"/>
      <c r="H161" s="101" t="s">
        <v>25</v>
      </c>
      <c r="I161" s="102"/>
      <c r="J161" s="103" t="s">
        <v>26</v>
      </c>
      <c r="K161" s="104"/>
      <c r="L161" s="105"/>
      <c r="M161" s="57" t="s">
        <v>27</v>
      </c>
      <c r="N161" s="55"/>
      <c r="O161" s="221"/>
    </row>
    <row r="162" spans="1:15" ht="16.5" thickTop="1">
      <c r="A162" s="197" t="s">
        <v>28</v>
      </c>
      <c r="B162" s="60"/>
      <c r="C162" s="60"/>
      <c r="D162" s="61"/>
      <c r="E162" s="61"/>
      <c r="F162" s="61"/>
      <c r="G162" s="61"/>
      <c r="H162" s="62"/>
      <c r="I162" s="63">
        <f>COUNTA(H11:H155)</f>
        <v>7</v>
      </c>
      <c r="J162" s="62"/>
      <c r="K162" s="64">
        <f>I159/H159</f>
        <v>95.95980196513855</v>
      </c>
      <c r="L162" s="60"/>
      <c r="M162" s="62"/>
      <c r="N162" s="64">
        <f>Q157/H159</f>
        <v>45.82819578377393</v>
      </c>
      <c r="O162" s="222"/>
    </row>
    <row r="163" spans="1:15" ht="15.75">
      <c r="A163" s="197" t="s">
        <v>29</v>
      </c>
      <c r="B163" s="60"/>
      <c r="C163" s="60"/>
      <c r="D163" s="61"/>
      <c r="E163" s="61"/>
      <c r="F163" s="61"/>
      <c r="G163" s="61"/>
      <c r="H163" s="62"/>
      <c r="I163" s="63">
        <f>COUNTA(L11:L155)</f>
        <v>64</v>
      </c>
      <c r="J163" s="62"/>
      <c r="K163" s="64">
        <f>M159/L159</f>
        <v>107.58526729442059</v>
      </c>
      <c r="L163" s="67"/>
      <c r="M163" s="65"/>
      <c r="N163" s="64">
        <f>R157/L159</f>
        <v>46.45677349960329</v>
      </c>
      <c r="O163" s="198"/>
    </row>
    <row r="164" spans="1:15" ht="16.5" thickBot="1">
      <c r="A164" s="199" t="s">
        <v>30</v>
      </c>
      <c r="B164" s="200"/>
      <c r="C164" s="200"/>
      <c r="D164" s="201"/>
      <c r="E164" s="201"/>
      <c r="F164" s="201"/>
      <c r="G164" s="201"/>
      <c r="H164" s="202"/>
      <c r="I164" s="203">
        <f>SUM(I162:I163)</f>
        <v>71</v>
      </c>
      <c r="J164" s="202"/>
      <c r="K164" s="97">
        <f>(I159+M159)/(H159+L159)</f>
        <v>105.28958863705991</v>
      </c>
      <c r="L164" s="223"/>
      <c r="M164" s="224"/>
      <c r="N164" s="97">
        <f>(Q157+R157)/(H159+L159)</f>
        <v>46.332648365180724</v>
      </c>
      <c r="O164" s="225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13" max="13" width="12.421875" style="0" customWidth="1"/>
    <col min="17" max="17" width="16.00390625" style="0" customWidth="1"/>
    <col min="18" max="18" width="20.8515625" style="0" customWidth="1"/>
  </cols>
  <sheetData>
    <row r="2" spans="1:10" ht="30.75" thickBot="1">
      <c r="A2" s="98"/>
      <c r="B2" s="99" t="s">
        <v>66</v>
      </c>
      <c r="C2" s="99"/>
      <c r="D2" s="100"/>
      <c r="E2" s="100"/>
      <c r="F2" s="100"/>
      <c r="G2" s="100"/>
      <c r="H2" s="100"/>
      <c r="I2" s="100"/>
      <c r="J2" s="96"/>
    </row>
    <row r="3" spans="8:14" ht="18.75" thickTop="1">
      <c r="H3" s="139"/>
      <c r="I3" s="139"/>
      <c r="J3" s="139"/>
      <c r="K3" s="139"/>
      <c r="L3" s="139"/>
      <c r="M3" s="139"/>
      <c r="N3" s="140"/>
    </row>
    <row r="4" spans="1:8" ht="19.5">
      <c r="A4" s="4" t="s">
        <v>33</v>
      </c>
      <c r="B4" s="3"/>
      <c r="C4" s="3"/>
      <c r="H4" s="3"/>
    </row>
    <row r="5" spans="1:8" ht="16.5" thickBot="1">
      <c r="A5" s="3"/>
      <c r="B5" s="3"/>
      <c r="C5" s="537"/>
      <c r="D5" s="5"/>
      <c r="E5" s="5"/>
      <c r="F5" s="5"/>
      <c r="G5" s="5"/>
      <c r="H5" s="3"/>
    </row>
    <row r="6" spans="1:15" ht="15.75">
      <c r="A6" s="6"/>
      <c r="B6" s="7"/>
      <c r="C6" s="8"/>
      <c r="D6" s="8"/>
      <c r="E6" s="8"/>
      <c r="F6" s="8"/>
      <c r="G6" s="8"/>
      <c r="H6" s="9"/>
      <c r="I6" s="10" t="s">
        <v>2</v>
      </c>
      <c r="J6" s="11"/>
      <c r="K6" s="12"/>
      <c r="L6" s="9"/>
      <c r="M6" s="10" t="s">
        <v>3</v>
      </c>
      <c r="N6" s="11"/>
      <c r="O6" s="13"/>
    </row>
    <row r="7" spans="1:31" ht="68.25">
      <c r="A7" s="14" t="s">
        <v>4</v>
      </c>
      <c r="B7" s="15" t="s">
        <v>5</v>
      </c>
      <c r="C7" s="543" t="s">
        <v>61</v>
      </c>
      <c r="D7" s="547" t="s">
        <v>61</v>
      </c>
      <c r="E7" s="15" t="s">
        <v>7</v>
      </c>
      <c r="F7" s="15" t="s">
        <v>8</v>
      </c>
      <c r="G7" s="15" t="s">
        <v>9</v>
      </c>
      <c r="H7" s="88" t="s">
        <v>10</v>
      </c>
      <c r="I7" s="89" t="s">
        <v>11</v>
      </c>
      <c r="J7" s="89" t="s">
        <v>11</v>
      </c>
      <c r="K7" s="89" t="s">
        <v>12</v>
      </c>
      <c r="L7" s="88" t="s">
        <v>10</v>
      </c>
      <c r="M7" s="89" t="s">
        <v>11</v>
      </c>
      <c r="N7" s="89" t="s">
        <v>11</v>
      </c>
      <c r="O7" s="94" t="s">
        <v>12</v>
      </c>
      <c r="S7" s="96"/>
      <c r="T7" s="260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1:31" ht="15.75">
      <c r="A8" s="14" t="s">
        <v>13</v>
      </c>
      <c r="B8" s="15" t="s">
        <v>14</v>
      </c>
      <c r="C8" s="15"/>
      <c r="D8" s="15"/>
      <c r="E8" s="15" t="s">
        <v>15</v>
      </c>
      <c r="F8" s="15" t="s">
        <v>16</v>
      </c>
      <c r="G8" s="15" t="s">
        <v>17</v>
      </c>
      <c r="H8" s="88" t="s">
        <v>34</v>
      </c>
      <c r="I8" s="89" t="s">
        <v>19</v>
      </c>
      <c r="J8" s="89" t="s">
        <v>18</v>
      </c>
      <c r="K8" s="89" t="s">
        <v>18</v>
      </c>
      <c r="L8" s="88" t="s">
        <v>18</v>
      </c>
      <c r="M8" s="89" t="s">
        <v>19</v>
      </c>
      <c r="N8" s="89" t="s">
        <v>18</v>
      </c>
      <c r="O8" s="94" t="s">
        <v>18</v>
      </c>
      <c r="S8" s="96"/>
      <c r="T8" s="261"/>
      <c r="U8" s="262"/>
      <c r="V8" s="261"/>
      <c r="W8" s="262"/>
      <c r="X8" s="261"/>
      <c r="Y8" s="262"/>
      <c r="Z8" s="261"/>
      <c r="AA8" s="262"/>
      <c r="AB8" s="261"/>
      <c r="AC8" s="262"/>
      <c r="AD8" s="261"/>
      <c r="AE8" s="262"/>
    </row>
    <row r="9" spans="1:31" ht="15.75">
      <c r="A9" s="18"/>
      <c r="B9" s="19"/>
      <c r="C9" s="545" t="s">
        <v>60</v>
      </c>
      <c r="D9" s="548" t="s">
        <v>62</v>
      </c>
      <c r="E9" s="19"/>
      <c r="F9" s="19"/>
      <c r="G9" s="19"/>
      <c r="H9" s="92"/>
      <c r="I9" s="90" t="s">
        <v>20</v>
      </c>
      <c r="J9" s="90" t="s">
        <v>19</v>
      </c>
      <c r="K9" s="90" t="s">
        <v>19</v>
      </c>
      <c r="L9" s="92"/>
      <c r="M9" s="90" t="s">
        <v>20</v>
      </c>
      <c r="N9" s="90" t="s">
        <v>19</v>
      </c>
      <c r="O9" s="95" t="s">
        <v>19</v>
      </c>
      <c r="Q9" s="21" t="s">
        <v>21</v>
      </c>
      <c r="R9" s="21" t="s">
        <v>22</v>
      </c>
      <c r="S9" s="96"/>
      <c r="T9" s="263"/>
      <c r="U9" s="264"/>
      <c r="V9" s="263"/>
      <c r="W9" s="264"/>
      <c r="X9" s="263"/>
      <c r="Y9" s="264"/>
      <c r="Z9" s="263"/>
      <c r="AA9" s="264"/>
      <c r="AB9" s="263"/>
      <c r="AC9" s="264"/>
      <c r="AD9" s="263"/>
      <c r="AE9" s="264"/>
    </row>
    <row r="10" spans="1:31" ht="3.75" customHeight="1">
      <c r="A10" s="22"/>
      <c r="B10" s="23"/>
      <c r="C10" s="23"/>
      <c r="D10" s="23"/>
      <c r="E10" s="23"/>
      <c r="F10" s="23"/>
      <c r="G10" s="23"/>
      <c r="H10" s="22"/>
      <c r="I10" s="23"/>
      <c r="J10" s="23"/>
      <c r="K10" s="23"/>
      <c r="L10" s="22"/>
      <c r="M10" s="23"/>
      <c r="N10" s="23"/>
      <c r="O10" s="24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ht="12.75">
      <c r="A11" s="419"/>
      <c r="B11" s="420"/>
      <c r="C11" s="421"/>
      <c r="D11" s="422"/>
      <c r="E11" s="422"/>
      <c r="F11" s="422"/>
      <c r="G11" s="422"/>
      <c r="H11" s="423"/>
      <c r="I11" s="424"/>
      <c r="J11" s="425"/>
      <c r="K11" s="425"/>
      <c r="L11" s="426"/>
      <c r="M11" s="427"/>
      <c r="N11" s="425"/>
      <c r="O11" s="428"/>
      <c r="Q11" s="226">
        <f>K11*H11</f>
        <v>0</v>
      </c>
      <c r="R11" s="258">
        <f>O11*L11</f>
        <v>0</v>
      </c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2.75">
      <c r="A12" s="149"/>
      <c r="B12" s="120"/>
      <c r="C12" s="231"/>
      <c r="D12" s="121"/>
      <c r="E12" s="121"/>
      <c r="F12" s="121"/>
      <c r="G12" s="121"/>
      <c r="H12" s="122"/>
      <c r="I12" s="153"/>
      <c r="J12" s="115"/>
      <c r="K12" s="115"/>
      <c r="L12" s="114"/>
      <c r="M12" s="154"/>
      <c r="N12" s="211"/>
      <c r="O12" s="110"/>
      <c r="Q12" s="31">
        <f aca="true" t="shared" si="0" ref="Q12:Q25">K12*H12</f>
        <v>0</v>
      </c>
      <c r="R12" s="31">
        <f aca="true" t="shared" si="1" ref="R12:R25">O12*L12</f>
        <v>0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2.75">
      <c r="A13" s="111"/>
      <c r="B13" s="112"/>
      <c r="C13" s="138"/>
      <c r="D13" s="113"/>
      <c r="E13" s="113"/>
      <c r="F13" s="113"/>
      <c r="G13" s="245"/>
      <c r="H13" s="114"/>
      <c r="I13" s="154"/>
      <c r="J13" s="115"/>
      <c r="K13" s="115"/>
      <c r="L13" s="207"/>
      <c r="M13" s="154"/>
      <c r="N13" s="212"/>
      <c r="O13" s="110"/>
      <c r="Q13" s="31">
        <f t="shared" si="0"/>
        <v>0</v>
      </c>
      <c r="R13" s="31">
        <f t="shared" si="1"/>
        <v>0</v>
      </c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ht="12.75">
      <c r="A14" s="111"/>
      <c r="B14" s="112"/>
      <c r="C14" s="138"/>
      <c r="D14" s="113"/>
      <c r="E14" s="113"/>
      <c r="F14" s="113"/>
      <c r="G14" s="245"/>
      <c r="H14" s="114"/>
      <c r="I14" s="154"/>
      <c r="J14" s="115"/>
      <c r="K14" s="115"/>
      <c r="L14" s="207"/>
      <c r="M14" s="154"/>
      <c r="N14" s="212"/>
      <c r="O14" s="110"/>
      <c r="Q14" s="31">
        <f t="shared" si="0"/>
        <v>0</v>
      </c>
      <c r="R14" s="31">
        <f t="shared" si="1"/>
        <v>0</v>
      </c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ht="12.75">
      <c r="A15" s="111"/>
      <c r="B15" s="112"/>
      <c r="C15" s="562"/>
      <c r="D15" s="113"/>
      <c r="E15" s="113"/>
      <c r="F15" s="113"/>
      <c r="G15" s="245"/>
      <c r="H15" s="114"/>
      <c r="I15" s="154"/>
      <c r="J15" s="115"/>
      <c r="K15" s="115"/>
      <c r="L15" s="207"/>
      <c r="M15" s="154"/>
      <c r="N15" s="212"/>
      <c r="O15" s="110"/>
      <c r="Q15" s="31">
        <f t="shared" si="0"/>
        <v>0</v>
      </c>
      <c r="R15" s="31">
        <f t="shared" si="1"/>
        <v>0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ht="12.75">
      <c r="A16" s="111"/>
      <c r="B16" s="112"/>
      <c r="C16" s="562"/>
      <c r="D16" s="113"/>
      <c r="E16" s="113"/>
      <c r="F16" s="113"/>
      <c r="G16" s="245"/>
      <c r="H16" s="114"/>
      <c r="I16" s="154"/>
      <c r="J16" s="115"/>
      <c r="K16" s="115"/>
      <c r="L16" s="207"/>
      <c r="M16" s="154"/>
      <c r="N16" s="212"/>
      <c r="O16" s="110"/>
      <c r="Q16" s="31">
        <f t="shared" si="0"/>
        <v>0</v>
      </c>
      <c r="R16" s="31">
        <f t="shared" si="1"/>
        <v>0</v>
      </c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ht="12.75">
      <c r="A17" s="111"/>
      <c r="B17" s="112"/>
      <c r="C17" s="562"/>
      <c r="D17" s="469"/>
      <c r="E17" s="113"/>
      <c r="F17" s="113"/>
      <c r="G17" s="245"/>
      <c r="H17" s="114"/>
      <c r="I17" s="154"/>
      <c r="J17" s="115"/>
      <c r="K17" s="115"/>
      <c r="L17" s="207"/>
      <c r="M17" s="154"/>
      <c r="N17" s="212"/>
      <c r="O17" s="110"/>
      <c r="Q17" s="31"/>
      <c r="R17" s="31">
        <f t="shared" si="1"/>
        <v>0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12.75">
      <c r="A18" s="111"/>
      <c r="B18" s="112"/>
      <c r="C18" s="562"/>
      <c r="D18" s="113"/>
      <c r="E18" s="113"/>
      <c r="F18" s="113"/>
      <c r="G18" s="245"/>
      <c r="H18" s="114"/>
      <c r="I18" s="154"/>
      <c r="J18" s="115"/>
      <c r="K18" s="115"/>
      <c r="L18" s="207"/>
      <c r="M18" s="154"/>
      <c r="N18" s="212"/>
      <c r="O18" s="110"/>
      <c r="Q18" s="31"/>
      <c r="R18" s="31">
        <f t="shared" si="1"/>
        <v>0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ht="12.75">
      <c r="A19" s="111"/>
      <c r="B19" s="112"/>
      <c r="C19" s="562"/>
      <c r="D19" s="113"/>
      <c r="E19" s="113"/>
      <c r="F19" s="113"/>
      <c r="G19" s="245"/>
      <c r="H19" s="114"/>
      <c r="I19" s="154"/>
      <c r="J19" s="115"/>
      <c r="K19" s="115"/>
      <c r="L19" s="207"/>
      <c r="M19" s="154"/>
      <c r="N19" s="212"/>
      <c r="O19" s="110"/>
      <c r="Q19" s="31"/>
      <c r="R19" s="31">
        <f t="shared" si="1"/>
        <v>0</v>
      </c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ht="12.75">
      <c r="A20" s="404"/>
      <c r="B20" s="619"/>
      <c r="C20" s="563"/>
      <c r="D20" s="406"/>
      <c r="E20" s="406"/>
      <c r="F20" s="406"/>
      <c r="G20" s="410"/>
      <c r="H20" s="429"/>
      <c r="I20" s="389"/>
      <c r="J20" s="387"/>
      <c r="K20" s="387"/>
      <c r="L20" s="617"/>
      <c r="M20" s="389"/>
      <c r="N20" s="411"/>
      <c r="O20" s="618"/>
      <c r="Q20" s="31"/>
      <c r="R20" s="31">
        <f t="shared" si="1"/>
        <v>0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ht="12.75">
      <c r="A21" s="111"/>
      <c r="B21" s="112"/>
      <c r="C21" s="562"/>
      <c r="D21" s="113"/>
      <c r="E21" s="113"/>
      <c r="F21" s="113"/>
      <c r="G21" s="245"/>
      <c r="H21" s="114"/>
      <c r="I21" s="154"/>
      <c r="J21" s="115"/>
      <c r="K21" s="115"/>
      <c r="L21" s="207"/>
      <c r="M21" s="154"/>
      <c r="N21" s="212"/>
      <c r="O21" s="110"/>
      <c r="Q21" s="31"/>
      <c r="R21" s="31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2.75">
      <c r="A22" s="111"/>
      <c r="B22" s="112"/>
      <c r="C22" s="562"/>
      <c r="D22" s="113"/>
      <c r="E22" s="113"/>
      <c r="F22" s="113"/>
      <c r="G22" s="245"/>
      <c r="H22" s="114"/>
      <c r="I22" s="154"/>
      <c r="J22" s="115"/>
      <c r="K22" s="115"/>
      <c r="L22" s="207"/>
      <c r="M22" s="154"/>
      <c r="N22" s="212"/>
      <c r="O22" s="110"/>
      <c r="Q22" s="31"/>
      <c r="R22" s="31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2.75">
      <c r="A23" s="111"/>
      <c r="B23" s="112"/>
      <c r="C23" s="138"/>
      <c r="D23" s="113"/>
      <c r="E23" s="113"/>
      <c r="F23" s="113"/>
      <c r="G23" s="259"/>
      <c r="H23" s="114"/>
      <c r="I23" s="154"/>
      <c r="J23" s="115"/>
      <c r="K23" s="115"/>
      <c r="L23" s="207"/>
      <c r="M23" s="154"/>
      <c r="N23" s="212"/>
      <c r="O23" s="110"/>
      <c r="Q23" s="31">
        <f t="shared" si="0"/>
        <v>0</v>
      </c>
      <c r="R23" s="31">
        <f t="shared" si="1"/>
        <v>0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ht="12.75">
      <c r="A24" s="111"/>
      <c r="B24" s="112"/>
      <c r="C24" s="112"/>
      <c r="D24" s="113"/>
      <c r="E24" s="113"/>
      <c r="F24" s="113"/>
      <c r="G24" s="239"/>
      <c r="H24" s="114"/>
      <c r="I24" s="154"/>
      <c r="J24" s="145"/>
      <c r="K24" s="112"/>
      <c r="L24" s="114"/>
      <c r="M24" s="112"/>
      <c r="N24" s="115"/>
      <c r="O24" s="110"/>
      <c r="Q24" s="31">
        <f t="shared" si="0"/>
        <v>0</v>
      </c>
      <c r="R24" s="31">
        <f t="shared" si="1"/>
        <v>0</v>
      </c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ht="12.75">
      <c r="A25" s="18"/>
      <c r="B25" s="19"/>
      <c r="C25" s="19"/>
      <c r="D25" s="19"/>
      <c r="E25" s="19"/>
      <c r="F25" s="19"/>
      <c r="G25" s="19"/>
      <c r="H25" s="18"/>
      <c r="I25" s="182"/>
      <c r="J25" s="19"/>
      <c r="K25" s="19"/>
      <c r="L25" s="18"/>
      <c r="M25" s="19"/>
      <c r="N25" s="19"/>
      <c r="O25" s="30"/>
      <c r="Q25" s="31">
        <f t="shared" si="0"/>
        <v>0</v>
      </c>
      <c r="R25" s="31">
        <f t="shared" si="1"/>
        <v>0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ht="12.75">
      <c r="A26" s="18"/>
      <c r="B26" s="19"/>
      <c r="C26" s="19"/>
      <c r="D26" s="19"/>
      <c r="E26" s="19"/>
      <c r="F26" s="19"/>
      <c r="G26" s="19"/>
      <c r="H26" s="18"/>
      <c r="I26" s="19"/>
      <c r="J26" s="19"/>
      <c r="K26" s="19"/>
      <c r="L26" s="18"/>
      <c r="M26" s="19"/>
      <c r="N26" s="19"/>
      <c r="O26" s="30"/>
      <c r="Q26" s="31">
        <f>K26*H26</f>
        <v>0</v>
      </c>
      <c r="R26" s="31">
        <f>O26*L26</f>
        <v>0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ht="3.75" customHeight="1" thickBot="1">
      <c r="A27" s="22"/>
      <c r="B27" s="23"/>
      <c r="C27" s="23"/>
      <c r="D27" s="23"/>
      <c r="E27" s="23"/>
      <c r="F27" s="23"/>
      <c r="G27" s="23"/>
      <c r="H27" s="22"/>
      <c r="I27" s="23"/>
      <c r="J27" s="77"/>
      <c r="K27" s="77"/>
      <c r="L27" s="22"/>
      <c r="M27" s="23"/>
      <c r="N27" s="23"/>
      <c r="O27" s="24"/>
      <c r="Q27" s="87" t="e">
        <f>I27/H27</f>
        <v>#DIV/0!</v>
      </c>
      <c r="R27" s="82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ht="13.5" thickTop="1">
      <c r="A28" s="42"/>
      <c r="B28" s="8"/>
      <c r="C28" s="16" t="s">
        <v>63</v>
      </c>
      <c r="D28" s="16" t="s">
        <v>63</v>
      </c>
      <c r="E28" s="8"/>
      <c r="F28" s="8"/>
      <c r="G28" s="8"/>
      <c r="H28" s="16" t="s">
        <v>11</v>
      </c>
      <c r="I28" s="17" t="s">
        <v>11</v>
      </c>
      <c r="J28" s="8"/>
      <c r="L28" s="16" t="s">
        <v>11</v>
      </c>
      <c r="M28" s="17" t="s">
        <v>11</v>
      </c>
      <c r="N28" s="8"/>
      <c r="O28" s="43"/>
      <c r="Q28" s="31">
        <f>SUM(Q11:Q26)</f>
        <v>0</v>
      </c>
      <c r="R28" s="31">
        <f>SUM(R11:R26)</f>
        <v>0</v>
      </c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ht="12.75">
      <c r="A29" s="42"/>
      <c r="B29" s="8"/>
      <c r="C29" s="44" t="s">
        <v>64</v>
      </c>
      <c r="D29" s="44" t="s">
        <v>64</v>
      </c>
      <c r="E29" s="8"/>
      <c r="F29" s="8"/>
      <c r="G29" s="8"/>
      <c r="H29" s="44" t="s">
        <v>10</v>
      </c>
      <c r="I29" s="20" t="s">
        <v>19</v>
      </c>
      <c r="J29" s="8"/>
      <c r="L29" s="44" t="s">
        <v>10</v>
      </c>
      <c r="M29" s="20" t="s">
        <v>19</v>
      </c>
      <c r="N29" s="8"/>
      <c r="O29" s="43"/>
      <c r="Q29" s="31"/>
      <c r="R29" s="31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ht="15.75">
      <c r="A30" s="45"/>
      <c r="B30" s="19"/>
      <c r="C30" s="272">
        <f>COUNTA(C11:C26)</f>
        <v>0</v>
      </c>
      <c r="D30" s="272">
        <f>COUNTA(D11:D26)</f>
        <v>0</v>
      </c>
      <c r="E30" s="19"/>
      <c r="F30" s="19"/>
      <c r="G30" s="19"/>
      <c r="H30" s="272">
        <f>SUM(H11:H26)</f>
        <v>0</v>
      </c>
      <c r="I30" s="346">
        <f>SUM(I11:I26)</f>
        <v>0</v>
      </c>
      <c r="J30" s="275"/>
      <c r="K30" s="276"/>
      <c r="L30" s="272">
        <f>SUM(L11:L26)</f>
        <v>0</v>
      </c>
      <c r="M30" s="277">
        <f>SUM(M11:M26)</f>
        <v>0</v>
      </c>
      <c r="N30" s="47"/>
      <c r="O30" s="49"/>
      <c r="Q30" s="31"/>
      <c r="R30" s="31"/>
      <c r="S30" s="96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</row>
    <row r="31" spans="1:31" ht="6" customHeight="1" thickBot="1">
      <c r="A31" s="85" t="s">
        <v>35</v>
      </c>
      <c r="B31" s="51"/>
      <c r="C31" s="51"/>
      <c r="D31" s="52"/>
      <c r="E31" s="52"/>
      <c r="F31" s="52"/>
      <c r="G31" s="52"/>
      <c r="H31" s="50"/>
      <c r="I31" s="51"/>
      <c r="J31" s="51"/>
      <c r="K31" s="51"/>
      <c r="L31" s="50"/>
      <c r="M31" s="51"/>
      <c r="N31" s="51"/>
      <c r="O31" s="53"/>
      <c r="Q31" s="31"/>
      <c r="R31" s="31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ht="16.5" thickBot="1">
      <c r="A32" s="54" t="s">
        <v>24</v>
      </c>
      <c r="B32" s="55"/>
      <c r="C32" s="55"/>
      <c r="D32" s="56"/>
      <c r="E32" s="56"/>
      <c r="F32" s="56"/>
      <c r="G32" s="56"/>
      <c r="H32" s="101" t="s">
        <v>25</v>
      </c>
      <c r="I32" s="102"/>
      <c r="J32" s="103" t="s">
        <v>26</v>
      </c>
      <c r="K32" s="104"/>
      <c r="L32" s="105"/>
      <c r="M32" s="57" t="s">
        <v>27</v>
      </c>
      <c r="N32" s="55"/>
      <c r="O32" s="58"/>
      <c r="S32" s="96"/>
      <c r="T32" s="180"/>
      <c r="U32" s="96"/>
      <c r="V32" s="180"/>
      <c r="W32" s="96"/>
      <c r="X32" s="180"/>
      <c r="Y32" s="96"/>
      <c r="Z32" s="180"/>
      <c r="AA32" s="96"/>
      <c r="AB32" s="180"/>
      <c r="AC32" s="96"/>
      <c r="AD32" s="180"/>
      <c r="AE32" s="96"/>
    </row>
    <row r="33" spans="1:31" ht="16.5" thickTop="1">
      <c r="A33" s="59" t="s">
        <v>28</v>
      </c>
      <c r="B33" s="60"/>
      <c r="C33" s="60"/>
      <c r="D33" s="61"/>
      <c r="E33" s="61"/>
      <c r="F33" s="61"/>
      <c r="G33" s="61"/>
      <c r="H33" s="62"/>
      <c r="I33" s="63">
        <f>COUNTA(H11:H26)</f>
        <v>0</v>
      </c>
      <c r="J33" s="65"/>
      <c r="K33" s="64" t="e">
        <f>I30/H30</f>
        <v>#DIV/0!</v>
      </c>
      <c r="L33" s="64"/>
      <c r="M33" s="65"/>
      <c r="N33" s="64" t="e">
        <f>Q28/H30</f>
        <v>#DIV/0!</v>
      </c>
      <c r="O33" s="66"/>
      <c r="Q33" s="31"/>
      <c r="R33" s="31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18" ht="15.75">
      <c r="A34" s="59" t="s">
        <v>29</v>
      </c>
      <c r="B34" s="60"/>
      <c r="C34" s="60"/>
      <c r="D34" s="61"/>
      <c r="E34" s="61"/>
      <c r="F34" s="61"/>
      <c r="G34" s="61"/>
      <c r="H34" s="62"/>
      <c r="I34" s="63">
        <f>COUNTA(L11:L26)</f>
        <v>0</v>
      </c>
      <c r="J34" s="65"/>
      <c r="K34" s="284" t="e">
        <f>M30/L30</f>
        <v>#DIV/0!</v>
      </c>
      <c r="L34" s="64"/>
      <c r="M34" s="65"/>
      <c r="N34" s="64" t="e">
        <f>R28/L30</f>
        <v>#DIV/0!</v>
      </c>
      <c r="O34" s="68"/>
      <c r="Q34" s="31"/>
      <c r="R34" s="31"/>
    </row>
    <row r="35" spans="1:18" ht="16.5" thickBot="1">
      <c r="A35" s="69" t="s">
        <v>30</v>
      </c>
      <c r="B35" s="70"/>
      <c r="C35" s="70"/>
      <c r="D35" s="5"/>
      <c r="E35" s="5"/>
      <c r="F35" s="5"/>
      <c r="G35" s="5"/>
      <c r="H35" s="71"/>
      <c r="I35" s="72">
        <f>SUM(I33:I34)</f>
        <v>0</v>
      </c>
      <c r="J35" s="75"/>
      <c r="K35" s="344" t="e">
        <f>(I30+M30)/(H30+L30)</f>
        <v>#DIV/0!</v>
      </c>
      <c r="L35" s="74"/>
      <c r="M35" s="75"/>
      <c r="N35" s="73" t="e">
        <f>(Q28+R28)/(H30+L30)</f>
        <v>#DIV/0!</v>
      </c>
      <c r="O35" s="76"/>
      <c r="Q35" s="31"/>
      <c r="R35" s="31"/>
    </row>
    <row r="37" ht="12.75">
      <c r="P37" s="96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0.00390625" style="0" customWidth="1"/>
    <col min="13" max="13" width="10.00390625" style="0" bestFit="1" customWidth="1"/>
    <col min="17" max="17" width="16.7109375" style="0" customWidth="1"/>
    <col min="18" max="18" width="10.7109375" style="0" customWidth="1"/>
  </cols>
  <sheetData>
    <row r="1" spans="2:9" ht="30.75">
      <c r="B1" s="1" t="s">
        <v>66</v>
      </c>
      <c r="C1" s="1"/>
      <c r="I1" s="2"/>
    </row>
    <row r="2" spans="2:3" ht="15.75">
      <c r="B2" s="3"/>
      <c r="C2" s="3"/>
    </row>
    <row r="3" spans="1:8" ht="19.5">
      <c r="A3" s="4" t="s">
        <v>59</v>
      </c>
      <c r="B3" s="3"/>
      <c r="C3" s="3"/>
      <c r="H3" s="3"/>
    </row>
    <row r="4" spans="1:8" ht="16.5" thickBot="1">
      <c r="A4" s="3"/>
      <c r="B4" s="3"/>
      <c r="C4" s="537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68.25">
      <c r="A6" s="14" t="s">
        <v>4</v>
      </c>
      <c r="B6" s="15" t="s">
        <v>5</v>
      </c>
      <c r="C6" s="543" t="s">
        <v>61</v>
      </c>
      <c r="D6" s="547" t="s">
        <v>61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88" t="s">
        <v>10</v>
      </c>
      <c r="M6" s="89" t="s">
        <v>11</v>
      </c>
      <c r="N6" s="89" t="s">
        <v>11</v>
      </c>
      <c r="O6" s="94" t="s">
        <v>12</v>
      </c>
    </row>
    <row r="7" spans="1:15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88" t="s">
        <v>18</v>
      </c>
      <c r="M7" s="89" t="s">
        <v>19</v>
      </c>
      <c r="N7" s="89" t="s">
        <v>18</v>
      </c>
      <c r="O7" s="94" t="s">
        <v>18</v>
      </c>
    </row>
    <row r="8" spans="1:18" ht="15.75">
      <c r="A8" s="18"/>
      <c r="B8" s="19"/>
      <c r="C8" s="545" t="s">
        <v>60</v>
      </c>
      <c r="D8" s="548" t="s">
        <v>62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92"/>
      <c r="M8" s="90" t="s">
        <v>20</v>
      </c>
      <c r="N8" s="582" t="s">
        <v>19</v>
      </c>
      <c r="O8" s="95" t="s">
        <v>19</v>
      </c>
      <c r="Q8" s="21" t="s">
        <v>21</v>
      </c>
      <c r="R8" s="21" t="s">
        <v>22</v>
      </c>
    </row>
    <row r="9" spans="1:15" ht="3.75" customHeight="1">
      <c r="A9" s="22"/>
      <c r="B9" s="23"/>
      <c r="C9" s="23"/>
      <c r="D9" s="23"/>
      <c r="E9" s="23"/>
      <c r="F9" s="23"/>
      <c r="G9" s="23"/>
      <c r="H9" s="22"/>
      <c r="I9" s="23"/>
      <c r="J9" s="23"/>
      <c r="K9" s="23"/>
      <c r="L9" s="22"/>
      <c r="M9" s="23"/>
      <c r="N9" s="583"/>
      <c r="O9" s="24"/>
    </row>
    <row r="10" spans="1:18" ht="12.75">
      <c r="A10" s="623">
        <v>39854</v>
      </c>
      <c r="B10" s="622" t="s">
        <v>99</v>
      </c>
      <c r="C10" s="620"/>
      <c r="D10" s="422" t="s">
        <v>100</v>
      </c>
      <c r="E10" s="422" t="s">
        <v>80</v>
      </c>
      <c r="F10" s="422">
        <v>2</v>
      </c>
      <c r="G10" s="581" t="s">
        <v>101</v>
      </c>
      <c r="H10" s="430"/>
      <c r="I10" s="424"/>
      <c r="J10" s="425"/>
      <c r="K10" s="425"/>
      <c r="L10" s="438">
        <v>10886</v>
      </c>
      <c r="M10" s="439">
        <v>2155570.33</v>
      </c>
      <c r="N10" s="621">
        <v>198.01</v>
      </c>
      <c r="O10" s="580">
        <v>114.73</v>
      </c>
      <c r="Q10" s="31">
        <f>K10*H10</f>
        <v>0</v>
      </c>
      <c r="R10" s="31">
        <f>O10*L10</f>
        <v>1248950.78</v>
      </c>
    </row>
    <row r="11" spans="1:18" ht="13.5" thickBot="1">
      <c r="A11" s="656">
        <v>39854</v>
      </c>
      <c r="B11" s="662" t="s">
        <v>102</v>
      </c>
      <c r="C11" s="640"/>
      <c r="D11" s="641" t="s">
        <v>100</v>
      </c>
      <c r="E11" s="641" t="s">
        <v>80</v>
      </c>
      <c r="F11" s="641">
        <v>2</v>
      </c>
      <c r="G11" s="663" t="s">
        <v>103</v>
      </c>
      <c r="H11" s="647"/>
      <c r="I11" s="648"/>
      <c r="J11" s="645"/>
      <c r="K11" s="645"/>
      <c r="L11" s="664">
        <v>10839</v>
      </c>
      <c r="M11" s="644">
        <v>1882440.25</v>
      </c>
      <c r="N11" s="665">
        <v>173.67</v>
      </c>
      <c r="O11" s="666">
        <v>113.98</v>
      </c>
      <c r="Q11" s="31">
        <f aca="true" t="shared" si="0" ref="Q11:Q26">K11*H11</f>
        <v>0</v>
      </c>
      <c r="R11" s="31">
        <f aca="true" t="shared" si="1" ref="R11:R26">O11*L11</f>
        <v>1235429.22</v>
      </c>
    </row>
    <row r="12" spans="1:18" ht="12.75">
      <c r="A12" s="149"/>
      <c r="B12" s="120"/>
      <c r="C12" s="120"/>
      <c r="D12" s="121"/>
      <c r="E12" s="121"/>
      <c r="F12" s="121"/>
      <c r="G12" s="121"/>
      <c r="H12" s="210"/>
      <c r="I12" s="153"/>
      <c r="J12" s="115"/>
      <c r="K12" s="115"/>
      <c r="L12" s="155"/>
      <c r="M12" s="153"/>
      <c r="N12" s="115"/>
      <c r="O12" s="124"/>
      <c r="Q12" s="31">
        <f t="shared" si="0"/>
        <v>0</v>
      </c>
      <c r="R12" s="31">
        <f t="shared" si="1"/>
        <v>0</v>
      </c>
    </row>
    <row r="13" spans="1:18" ht="12.75">
      <c r="A13" s="111"/>
      <c r="B13" s="112"/>
      <c r="C13" s="112"/>
      <c r="D13" s="113"/>
      <c r="E13" s="113"/>
      <c r="F13" s="113"/>
      <c r="G13" s="113"/>
      <c r="H13" s="155"/>
      <c r="I13" s="154"/>
      <c r="J13" s="145"/>
      <c r="K13" s="112"/>
      <c r="L13" s="155"/>
      <c r="M13" s="154"/>
      <c r="N13" s="112"/>
      <c r="O13" s="124"/>
      <c r="Q13" s="31">
        <f t="shared" si="0"/>
        <v>0</v>
      </c>
      <c r="R13" s="31">
        <f t="shared" si="1"/>
        <v>0</v>
      </c>
    </row>
    <row r="14" spans="1:18" ht="12.75">
      <c r="A14" s="111"/>
      <c r="B14" s="112"/>
      <c r="C14" s="112"/>
      <c r="D14" s="113"/>
      <c r="E14" s="112"/>
      <c r="F14" s="113"/>
      <c r="G14" s="113"/>
      <c r="H14" s="155"/>
      <c r="I14" s="153"/>
      <c r="J14" s="112"/>
      <c r="K14" s="145"/>
      <c r="L14" s="155"/>
      <c r="M14" s="154"/>
      <c r="N14" s="112"/>
      <c r="O14" s="124"/>
      <c r="Q14" s="31">
        <f t="shared" si="0"/>
        <v>0</v>
      </c>
      <c r="R14" s="31">
        <f t="shared" si="1"/>
        <v>0</v>
      </c>
    </row>
    <row r="15" spans="1:18" ht="12.75">
      <c r="A15" s="111"/>
      <c r="B15" s="112"/>
      <c r="C15" s="112"/>
      <c r="D15" s="113"/>
      <c r="E15" s="113"/>
      <c r="F15" s="113"/>
      <c r="G15" s="113"/>
      <c r="H15" s="155"/>
      <c r="I15" s="154"/>
      <c r="J15" s="112"/>
      <c r="K15" s="115"/>
      <c r="L15" s="155"/>
      <c r="M15" s="154"/>
      <c r="N15" s="112"/>
      <c r="O15" s="124"/>
      <c r="Q15" s="31">
        <f t="shared" si="0"/>
        <v>0</v>
      </c>
      <c r="R15" s="31">
        <f t="shared" si="1"/>
        <v>0</v>
      </c>
    </row>
    <row r="16" spans="1:18" ht="12.75">
      <c r="A16" s="18"/>
      <c r="B16" s="19"/>
      <c r="C16" s="19"/>
      <c r="D16" s="19"/>
      <c r="E16" s="19"/>
      <c r="F16" s="19"/>
      <c r="G16" s="19"/>
      <c r="H16" s="216"/>
      <c r="I16" s="182"/>
      <c r="J16" s="19"/>
      <c r="K16" s="19"/>
      <c r="L16" s="216"/>
      <c r="M16" s="182"/>
      <c r="N16" s="19"/>
      <c r="O16" s="30"/>
      <c r="Q16" s="31">
        <f t="shared" si="0"/>
        <v>0</v>
      </c>
      <c r="R16" s="31">
        <f t="shared" si="1"/>
        <v>0</v>
      </c>
    </row>
    <row r="17" spans="1:18" ht="12.75">
      <c r="A17" s="18"/>
      <c r="B17" s="19"/>
      <c r="C17" s="19"/>
      <c r="D17" s="19"/>
      <c r="E17" s="19"/>
      <c r="F17" s="19"/>
      <c r="G17" s="19"/>
      <c r="H17" s="216"/>
      <c r="I17" s="182"/>
      <c r="J17" s="19"/>
      <c r="K17" s="19"/>
      <c r="L17" s="216"/>
      <c r="M17" s="182"/>
      <c r="N17" s="19"/>
      <c r="O17" s="30"/>
      <c r="Q17" s="31">
        <f t="shared" si="0"/>
        <v>0</v>
      </c>
      <c r="R17" s="31">
        <f t="shared" si="1"/>
        <v>0</v>
      </c>
    </row>
    <row r="18" spans="1:18" ht="12.75">
      <c r="A18" s="18"/>
      <c r="B18" s="19"/>
      <c r="C18" s="19"/>
      <c r="D18" s="19"/>
      <c r="E18" s="19"/>
      <c r="F18" s="19"/>
      <c r="G18" s="19"/>
      <c r="H18" s="216"/>
      <c r="I18" s="182"/>
      <c r="J18" s="19"/>
      <c r="K18" s="19"/>
      <c r="L18" s="216"/>
      <c r="M18" s="182"/>
      <c r="N18" s="19"/>
      <c r="O18" s="30"/>
      <c r="Q18" s="31">
        <f t="shared" si="0"/>
        <v>0</v>
      </c>
      <c r="R18" s="31">
        <f t="shared" si="1"/>
        <v>0</v>
      </c>
    </row>
    <row r="19" spans="1:18" ht="12.75">
      <c r="A19" s="18"/>
      <c r="B19" s="19"/>
      <c r="C19" s="19"/>
      <c r="D19" s="19"/>
      <c r="E19" s="19"/>
      <c r="F19" s="19"/>
      <c r="G19" s="19"/>
      <c r="H19" s="216"/>
      <c r="I19" s="182"/>
      <c r="J19" s="19"/>
      <c r="K19" s="19"/>
      <c r="L19" s="216"/>
      <c r="M19" s="182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8"/>
      <c r="B20" s="19"/>
      <c r="C20" s="19"/>
      <c r="D20" s="19"/>
      <c r="E20" s="19"/>
      <c r="F20" s="19"/>
      <c r="G20" s="19"/>
      <c r="H20" s="216"/>
      <c r="I20" s="182"/>
      <c r="J20" s="19"/>
      <c r="K20" s="19"/>
      <c r="L20" s="216"/>
      <c r="M20" s="182"/>
      <c r="N20" s="29"/>
      <c r="O20" s="30"/>
      <c r="Q20" s="31">
        <f t="shared" si="0"/>
        <v>0</v>
      </c>
      <c r="R20" s="31">
        <f t="shared" si="1"/>
        <v>0</v>
      </c>
    </row>
    <row r="21" spans="1:18" ht="12.75">
      <c r="A21" s="18"/>
      <c r="B21" s="19"/>
      <c r="C21" s="19"/>
      <c r="D21" s="19"/>
      <c r="E21" s="19"/>
      <c r="F21" s="19"/>
      <c r="G21" s="19"/>
      <c r="H21" s="18"/>
      <c r="I21" s="182"/>
      <c r="J21" s="29"/>
      <c r="K21" s="19"/>
      <c r="L21" s="216"/>
      <c r="M21" s="182"/>
      <c r="N21" s="19"/>
      <c r="O21" s="30"/>
      <c r="Q21" s="31">
        <f t="shared" si="0"/>
        <v>0</v>
      </c>
      <c r="R21" s="31">
        <f t="shared" si="1"/>
        <v>0</v>
      </c>
    </row>
    <row r="22" spans="1:18" ht="12.75">
      <c r="A22" s="18"/>
      <c r="B22" s="19"/>
      <c r="C22" s="19"/>
      <c r="D22" s="19"/>
      <c r="E22" s="19"/>
      <c r="F22" s="19"/>
      <c r="G22" s="19"/>
      <c r="H22" s="18"/>
      <c r="I22" s="182"/>
      <c r="J22" s="19"/>
      <c r="K22" s="19"/>
      <c r="L22" s="216"/>
      <c r="M22" s="182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18"/>
      <c r="B23" s="19"/>
      <c r="C23" s="19"/>
      <c r="D23" s="19"/>
      <c r="E23" s="19"/>
      <c r="F23" s="19"/>
      <c r="G23" s="19"/>
      <c r="H23" s="18"/>
      <c r="I23" s="19"/>
      <c r="J23" s="19"/>
      <c r="K23" s="19"/>
      <c r="L23" s="216"/>
      <c r="M23" s="182"/>
      <c r="N23" s="19"/>
      <c r="O23" s="33"/>
      <c r="Q23" s="31">
        <f t="shared" si="0"/>
        <v>0</v>
      </c>
      <c r="R23" s="31">
        <f t="shared" si="1"/>
        <v>0</v>
      </c>
    </row>
    <row r="24" spans="1:18" ht="12.75">
      <c r="A24" s="18"/>
      <c r="B24" s="19"/>
      <c r="C24" s="19"/>
      <c r="D24" s="19"/>
      <c r="E24" s="19"/>
      <c r="F24" s="19"/>
      <c r="G24" s="19"/>
      <c r="H24" s="18"/>
      <c r="I24" s="19"/>
      <c r="J24" s="19"/>
      <c r="K24" s="19"/>
      <c r="L24" s="216"/>
      <c r="M24" s="182"/>
      <c r="N24" s="29"/>
      <c r="O24" s="33"/>
      <c r="Q24" s="31">
        <f t="shared" si="0"/>
        <v>0</v>
      </c>
      <c r="R24" s="31">
        <f t="shared" si="1"/>
        <v>0</v>
      </c>
    </row>
    <row r="25" spans="1:18" ht="12.75">
      <c r="A25" s="18"/>
      <c r="B25" s="19"/>
      <c r="C25" s="19"/>
      <c r="D25" s="19"/>
      <c r="E25" s="19"/>
      <c r="F25" s="19"/>
      <c r="G25" s="19"/>
      <c r="H25" s="18"/>
      <c r="I25" s="19"/>
      <c r="J25" s="19"/>
      <c r="K25" s="19"/>
      <c r="L25" s="216"/>
      <c r="M25" s="182"/>
      <c r="N25" s="29"/>
      <c r="O25" s="33"/>
      <c r="Q25" s="31">
        <f t="shared" si="0"/>
        <v>0</v>
      </c>
      <c r="R25" s="31">
        <f t="shared" si="1"/>
        <v>0</v>
      </c>
    </row>
    <row r="26" spans="1:18" ht="12.75">
      <c r="A26" s="18"/>
      <c r="B26" s="19"/>
      <c r="C26" s="19"/>
      <c r="D26" s="19"/>
      <c r="E26" s="19"/>
      <c r="F26" s="19"/>
      <c r="G26" s="19"/>
      <c r="H26" s="18"/>
      <c r="I26" s="19"/>
      <c r="J26" s="19"/>
      <c r="K26" s="19"/>
      <c r="L26" s="216"/>
      <c r="M26" s="182"/>
      <c r="N26" s="29"/>
      <c r="O26" s="33"/>
      <c r="Q26" s="31">
        <f t="shared" si="0"/>
        <v>0</v>
      </c>
      <c r="R26" s="31">
        <f t="shared" si="1"/>
        <v>0</v>
      </c>
    </row>
    <row r="27" spans="1:18" ht="12.75">
      <c r="A27" s="18"/>
      <c r="B27" s="19"/>
      <c r="C27" s="19"/>
      <c r="D27" s="19"/>
      <c r="E27" s="19"/>
      <c r="F27" s="19"/>
      <c r="G27" s="19"/>
      <c r="H27" s="18"/>
      <c r="I27" s="19"/>
      <c r="J27" s="19"/>
      <c r="K27" s="19"/>
      <c r="L27" s="216"/>
      <c r="M27" s="182"/>
      <c r="N27" s="29"/>
      <c r="O27" s="33"/>
      <c r="Q27" s="31">
        <f>K27*H27</f>
        <v>0</v>
      </c>
      <c r="R27" s="31">
        <f>O27*L27</f>
        <v>0</v>
      </c>
    </row>
    <row r="28" spans="1:18" ht="12.75">
      <c r="A28" s="18"/>
      <c r="B28" s="19"/>
      <c r="C28" s="19"/>
      <c r="D28" s="19"/>
      <c r="E28" s="19"/>
      <c r="F28" s="19"/>
      <c r="G28" s="19"/>
      <c r="H28" s="18"/>
      <c r="I28" s="19"/>
      <c r="J28" s="19"/>
      <c r="K28" s="19"/>
      <c r="L28" s="18"/>
      <c r="M28" s="19"/>
      <c r="N28" s="29"/>
      <c r="O28" s="33"/>
      <c r="Q28" s="31">
        <f>K28*H28</f>
        <v>0</v>
      </c>
      <c r="R28" s="31">
        <f>O28*L28</f>
        <v>0</v>
      </c>
    </row>
    <row r="29" spans="1:18" ht="13.5" thickBot="1">
      <c r="A29" s="18"/>
      <c r="B29" s="19"/>
      <c r="C29" s="19"/>
      <c r="D29" s="19"/>
      <c r="E29" s="19"/>
      <c r="F29" s="19"/>
      <c r="G29" s="19"/>
      <c r="H29" s="18"/>
      <c r="I29" s="19"/>
      <c r="J29" s="19"/>
      <c r="K29" s="19"/>
      <c r="L29" s="18"/>
      <c r="M29" s="19"/>
      <c r="N29" s="19"/>
      <c r="O29" s="30"/>
      <c r="Q29" s="87">
        <f>K29*H29</f>
        <v>0</v>
      </c>
      <c r="R29" s="87">
        <f>O29*L29</f>
        <v>0</v>
      </c>
    </row>
    <row r="30" spans="1:18" ht="3.75" customHeight="1" thickTop="1">
      <c r="A30" s="22"/>
      <c r="B30" s="23"/>
      <c r="C30" s="23"/>
      <c r="D30" s="23"/>
      <c r="E30" s="23"/>
      <c r="F30" s="23"/>
      <c r="G30" s="23"/>
      <c r="H30" s="22"/>
      <c r="I30" s="23"/>
      <c r="J30" s="77"/>
      <c r="K30" s="77"/>
      <c r="L30" s="22"/>
      <c r="M30" s="23"/>
      <c r="N30" s="23"/>
      <c r="O30" s="24"/>
      <c r="Q30" s="31"/>
      <c r="R30" s="31"/>
    </row>
    <row r="31" spans="1:18" ht="12.75">
      <c r="A31" s="42"/>
      <c r="B31" s="8"/>
      <c r="C31" s="16" t="s">
        <v>63</v>
      </c>
      <c r="D31" s="16" t="s">
        <v>63</v>
      </c>
      <c r="E31" s="8"/>
      <c r="F31" s="8"/>
      <c r="G31" s="8"/>
      <c r="H31" s="16" t="s">
        <v>11</v>
      </c>
      <c r="I31" s="17" t="s">
        <v>11</v>
      </c>
      <c r="J31" s="8"/>
      <c r="L31" s="16" t="s">
        <v>11</v>
      </c>
      <c r="M31" s="17" t="s">
        <v>11</v>
      </c>
      <c r="N31" s="8"/>
      <c r="O31" s="43"/>
      <c r="Q31" s="31">
        <f>SUM(Q10:Q29)</f>
        <v>0</v>
      </c>
      <c r="R31" s="31">
        <f>SUM(R10:R29)</f>
        <v>2484380</v>
      </c>
    </row>
    <row r="32" spans="1:18" ht="12.75">
      <c r="A32" s="42"/>
      <c r="B32" s="8"/>
      <c r="C32" s="44" t="s">
        <v>64</v>
      </c>
      <c r="D32" s="44" t="s">
        <v>64</v>
      </c>
      <c r="E32" s="8"/>
      <c r="F32" s="8"/>
      <c r="G32" s="8"/>
      <c r="H32" s="44" t="s">
        <v>10</v>
      </c>
      <c r="I32" s="20" t="s">
        <v>19</v>
      </c>
      <c r="J32" s="8"/>
      <c r="L32" s="44" t="s">
        <v>10</v>
      </c>
      <c r="M32" s="20" t="s">
        <v>19</v>
      </c>
      <c r="N32" s="8"/>
      <c r="O32" s="43"/>
      <c r="Q32" s="31"/>
      <c r="R32" s="31"/>
    </row>
    <row r="33" spans="1:18" ht="15.75">
      <c r="A33" s="45"/>
      <c r="B33" s="19"/>
      <c r="C33" s="272">
        <f>SUM(C10:C29)</f>
        <v>0</v>
      </c>
      <c r="D33" s="272">
        <f>SUM(D10:D29)</f>
        <v>0</v>
      </c>
      <c r="E33" s="19"/>
      <c r="F33" s="19"/>
      <c r="G33" s="19"/>
      <c r="H33" s="272">
        <f>SUM(H10:H29)</f>
        <v>0</v>
      </c>
      <c r="I33" s="283">
        <f>SUM(I10:I29)</f>
        <v>0</v>
      </c>
      <c r="J33" s="275"/>
      <c r="K33" s="276"/>
      <c r="L33" s="272">
        <f>SUM(L10:L29)</f>
        <v>21725</v>
      </c>
      <c r="M33" s="283">
        <f>SUM(M10:M29)</f>
        <v>4038010.58</v>
      </c>
      <c r="N33" s="47"/>
      <c r="O33" s="49"/>
      <c r="Q33" s="31"/>
      <c r="R33" s="31"/>
    </row>
    <row r="34" spans="1:18" ht="6" customHeight="1" thickBot="1">
      <c r="A34" s="50"/>
      <c r="B34" s="51"/>
      <c r="C34" s="51"/>
      <c r="D34" s="52"/>
      <c r="E34" s="52"/>
      <c r="F34" s="52"/>
      <c r="G34" s="52"/>
      <c r="H34" s="50"/>
      <c r="I34" s="51"/>
      <c r="J34" s="51"/>
      <c r="K34" s="51"/>
      <c r="L34" s="50"/>
      <c r="M34" s="51"/>
      <c r="N34" s="51"/>
      <c r="O34" s="53"/>
      <c r="Q34" s="31"/>
      <c r="R34" s="31"/>
    </row>
    <row r="35" spans="1:15" ht="16.5" thickBot="1">
      <c r="A35" s="54" t="s">
        <v>24</v>
      </c>
      <c r="B35" s="55"/>
      <c r="C35" s="55"/>
      <c r="D35" s="56"/>
      <c r="E35" s="56"/>
      <c r="F35" s="56"/>
      <c r="G35" s="56"/>
      <c r="H35" s="101" t="s">
        <v>25</v>
      </c>
      <c r="I35" s="102"/>
      <c r="J35" s="103" t="s">
        <v>26</v>
      </c>
      <c r="K35" s="104"/>
      <c r="L35" s="105"/>
      <c r="M35" s="57" t="s">
        <v>27</v>
      </c>
      <c r="N35" s="55"/>
      <c r="O35" s="58"/>
    </row>
    <row r="36" spans="1:18" ht="16.5" thickTop="1">
      <c r="A36" s="59" t="s">
        <v>28</v>
      </c>
      <c r="B36" s="60"/>
      <c r="C36" s="60"/>
      <c r="D36" s="61"/>
      <c r="E36" s="61"/>
      <c r="F36" s="61"/>
      <c r="G36" s="61"/>
      <c r="H36" s="62"/>
      <c r="I36" s="63">
        <f>COUNTA(H10:H29)</f>
        <v>0</v>
      </c>
      <c r="J36" s="19"/>
      <c r="K36" s="135" t="e">
        <f>I33/H33</f>
        <v>#DIV/0!</v>
      </c>
      <c r="L36" s="64"/>
      <c r="M36" s="65"/>
      <c r="N36" s="64" t="e">
        <f>Q31/H33</f>
        <v>#DIV/0!</v>
      </c>
      <c r="O36" s="68"/>
      <c r="Q36" s="31"/>
      <c r="R36" s="31"/>
    </row>
    <row r="37" spans="1:18" ht="15.75">
      <c r="A37" s="59" t="s">
        <v>29</v>
      </c>
      <c r="B37" s="60"/>
      <c r="C37" s="60"/>
      <c r="D37" s="61"/>
      <c r="E37" s="61"/>
      <c r="F37" s="61"/>
      <c r="G37" s="61"/>
      <c r="H37" s="62"/>
      <c r="I37" s="63">
        <f>COUNTA(L10:L29)</f>
        <v>2</v>
      </c>
      <c r="J37" s="19"/>
      <c r="K37" s="64">
        <f>M33/L33</f>
        <v>185.869301726122</v>
      </c>
      <c r="L37" s="67"/>
      <c r="M37" s="65"/>
      <c r="N37" s="64">
        <f>R31/L33</f>
        <v>114.35581127733026</v>
      </c>
      <c r="O37" s="68"/>
      <c r="Q37" s="31"/>
      <c r="R37" s="31"/>
    </row>
    <row r="38" spans="1:18" ht="16.5" thickBot="1">
      <c r="A38" s="69" t="s">
        <v>30</v>
      </c>
      <c r="B38" s="70"/>
      <c r="C38" s="70"/>
      <c r="D38" s="5"/>
      <c r="E38" s="5"/>
      <c r="F38" s="5"/>
      <c r="G38" s="5"/>
      <c r="H38" s="71"/>
      <c r="I38" s="72">
        <f>SUM(I36:I37)</f>
        <v>2</v>
      </c>
      <c r="J38" s="32"/>
      <c r="K38" s="136">
        <f>(I33+M33)/(H33+L33)</f>
        <v>185.869301726122</v>
      </c>
      <c r="L38" s="74"/>
      <c r="M38" s="75"/>
      <c r="N38" s="73">
        <f>(Q31+R31)/(H33+L33)</f>
        <v>114.35581127733026</v>
      </c>
      <c r="O38" s="84"/>
      <c r="Q38" s="31"/>
      <c r="R38" s="31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4" width="10.7109375" style="0" customWidth="1"/>
    <col min="5" max="5" width="8.7109375" style="0" customWidth="1"/>
    <col min="6" max="6" width="20.7109375" style="0" customWidth="1"/>
    <col min="8" max="8" width="10.28125" style="0" customWidth="1"/>
    <col min="12" max="12" width="11.57421875" style="0" customWidth="1"/>
    <col min="15" max="15" width="8.28125" style="0" customWidth="1"/>
    <col min="17" max="17" width="12.140625" style="0" customWidth="1"/>
  </cols>
  <sheetData>
    <row r="1" spans="2:8" ht="30.75">
      <c r="B1" s="1" t="s">
        <v>66</v>
      </c>
      <c r="C1" s="1"/>
      <c r="D1" s="1"/>
      <c r="E1" s="1"/>
      <c r="F1" s="1"/>
      <c r="H1" s="2"/>
    </row>
    <row r="2" spans="2:6" ht="15.75">
      <c r="B2" s="3"/>
      <c r="C2" s="3"/>
      <c r="D2" s="3"/>
      <c r="E2" s="3"/>
      <c r="F2" s="3"/>
    </row>
    <row r="3" spans="1:7" ht="19.5">
      <c r="A3" s="4" t="s">
        <v>40</v>
      </c>
      <c r="B3" s="3"/>
      <c r="C3" s="3"/>
      <c r="D3" s="3"/>
      <c r="E3" s="3"/>
      <c r="F3" s="3"/>
      <c r="G3" s="3"/>
    </row>
    <row r="4" spans="1:7" ht="16.5" thickBot="1">
      <c r="A4" s="3"/>
      <c r="B4" s="3"/>
      <c r="C4" s="3"/>
      <c r="D4" s="3"/>
      <c r="E4" s="3"/>
      <c r="F4" s="3"/>
      <c r="G4" s="3"/>
    </row>
    <row r="5" spans="1:14" ht="15.75">
      <c r="A5" s="6"/>
      <c r="B5" s="7"/>
      <c r="C5" s="131"/>
      <c r="D5" s="131"/>
      <c r="E5" s="131"/>
      <c r="F5" s="131"/>
      <c r="G5" s="9"/>
      <c r="H5" s="10" t="s">
        <v>2</v>
      </c>
      <c r="I5" s="11"/>
      <c r="J5" s="12"/>
      <c r="K5" s="9"/>
      <c r="L5" s="10" t="s">
        <v>3</v>
      </c>
      <c r="M5" s="11"/>
      <c r="N5" s="13"/>
    </row>
    <row r="6" spans="1:14" ht="15.75">
      <c r="A6" s="14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32" t="s">
        <v>9</v>
      </c>
      <c r="G6" s="88" t="s">
        <v>10</v>
      </c>
      <c r="H6" s="89" t="s">
        <v>11</v>
      </c>
      <c r="I6" s="89" t="s">
        <v>11</v>
      </c>
      <c r="J6" s="89" t="s">
        <v>12</v>
      </c>
      <c r="K6" s="88" t="s">
        <v>10</v>
      </c>
      <c r="L6" s="89" t="s">
        <v>11</v>
      </c>
      <c r="M6" s="89" t="s">
        <v>11</v>
      </c>
      <c r="N6" s="94" t="s">
        <v>12</v>
      </c>
    </row>
    <row r="7" spans="1:14" ht="15.75">
      <c r="A7" s="14" t="s">
        <v>13</v>
      </c>
      <c r="B7" s="15" t="s">
        <v>14</v>
      </c>
      <c r="C7" s="15" t="s">
        <v>15</v>
      </c>
      <c r="D7" s="15" t="s">
        <v>15</v>
      </c>
      <c r="E7" s="15" t="s">
        <v>16</v>
      </c>
      <c r="F7" s="132" t="s">
        <v>37</v>
      </c>
      <c r="G7" s="88" t="s">
        <v>18</v>
      </c>
      <c r="H7" s="89" t="s">
        <v>19</v>
      </c>
      <c r="I7" s="89" t="s">
        <v>18</v>
      </c>
      <c r="J7" s="89" t="s">
        <v>18</v>
      </c>
      <c r="K7" s="88" t="s">
        <v>18</v>
      </c>
      <c r="L7" s="89" t="s">
        <v>19</v>
      </c>
      <c r="M7" s="89" t="s">
        <v>18</v>
      </c>
      <c r="N7" s="94" t="s">
        <v>18</v>
      </c>
    </row>
    <row r="8" spans="1:17" ht="15.75">
      <c r="A8" s="18"/>
      <c r="B8" s="19"/>
      <c r="C8" s="133"/>
      <c r="D8" s="133"/>
      <c r="E8" s="133"/>
      <c r="F8" s="133"/>
      <c r="G8" s="92"/>
      <c r="H8" s="90" t="s">
        <v>20</v>
      </c>
      <c r="I8" s="90" t="s">
        <v>19</v>
      </c>
      <c r="J8" s="90" t="s">
        <v>19</v>
      </c>
      <c r="K8" s="92"/>
      <c r="L8" s="90" t="s">
        <v>20</v>
      </c>
      <c r="M8" s="90" t="s">
        <v>19</v>
      </c>
      <c r="N8" s="95" t="s">
        <v>19</v>
      </c>
      <c r="P8" s="21" t="s">
        <v>21</v>
      </c>
      <c r="Q8" s="21" t="s">
        <v>22</v>
      </c>
    </row>
    <row r="9" spans="1:14" ht="3.75" customHeight="1">
      <c r="A9" s="22"/>
      <c r="B9" s="23"/>
      <c r="C9" s="134"/>
      <c r="D9" s="134"/>
      <c r="E9" s="134"/>
      <c r="F9" s="134"/>
      <c r="G9" s="22"/>
      <c r="H9" s="23"/>
      <c r="I9" s="23"/>
      <c r="J9" s="23"/>
      <c r="K9" s="22"/>
      <c r="L9" s="23"/>
      <c r="M9" s="23"/>
      <c r="N9" s="24"/>
    </row>
    <row r="10" spans="1:17" ht="12.75">
      <c r="A10" s="435"/>
      <c r="B10" s="427"/>
      <c r="C10" s="627"/>
      <c r="D10" s="437"/>
      <c r="E10" s="436"/>
      <c r="F10" s="436"/>
      <c r="G10" s="438"/>
      <c r="H10" s="439"/>
      <c r="I10" s="624"/>
      <c r="J10" s="427"/>
      <c r="K10" s="426"/>
      <c r="L10" s="440"/>
      <c r="M10" s="452"/>
      <c r="N10" s="428"/>
      <c r="P10" s="31">
        <f>J10*G10</f>
        <v>0</v>
      </c>
      <c r="Q10" s="31">
        <f>N10*K10</f>
        <v>0</v>
      </c>
    </row>
    <row r="11" spans="1:17" ht="12.75">
      <c r="A11" s="404"/>
      <c r="B11" s="390"/>
      <c r="C11" s="482"/>
      <c r="D11" s="560"/>
      <c r="E11" s="625"/>
      <c r="F11" s="625"/>
      <c r="G11" s="429"/>
      <c r="H11" s="389"/>
      <c r="I11" s="390"/>
      <c r="J11" s="390"/>
      <c r="K11" s="429"/>
      <c r="L11" s="389"/>
      <c r="M11" s="400"/>
      <c r="N11" s="432"/>
      <c r="P11" s="31">
        <f aca="true" t="shared" si="0" ref="P11:P26">J11*G11</f>
        <v>0</v>
      </c>
      <c r="Q11" s="31">
        <f aca="true" t="shared" si="1" ref="Q11:Q26">N11*K11</f>
        <v>0</v>
      </c>
    </row>
    <row r="12" spans="1:17" ht="12.75">
      <c r="A12" s="111"/>
      <c r="B12" s="112"/>
      <c r="C12" s="601"/>
      <c r="D12" s="534"/>
      <c r="E12" s="146"/>
      <c r="F12" s="146"/>
      <c r="G12" s="155"/>
      <c r="H12" s="154"/>
      <c r="I12" s="212"/>
      <c r="J12" s="112"/>
      <c r="K12" s="114"/>
      <c r="L12" s="154"/>
      <c r="M12" s="112"/>
      <c r="N12" s="124"/>
      <c r="P12" s="234">
        <f t="shared" si="0"/>
        <v>0</v>
      </c>
      <c r="Q12" s="31">
        <f t="shared" si="1"/>
        <v>0</v>
      </c>
    </row>
    <row r="13" spans="1:17" ht="12.75">
      <c r="A13" s="404"/>
      <c r="B13" s="390"/>
      <c r="C13" s="615"/>
      <c r="D13" s="407"/>
      <c r="E13" s="406"/>
      <c r="F13" s="406"/>
      <c r="G13" s="393"/>
      <c r="H13" s="389"/>
      <c r="I13" s="400"/>
      <c r="J13" s="400"/>
      <c r="K13" s="393"/>
      <c r="L13" s="389"/>
      <c r="M13" s="411"/>
      <c r="N13" s="626"/>
      <c r="P13" s="31">
        <f t="shared" si="0"/>
        <v>0</v>
      </c>
      <c r="Q13" s="31">
        <f t="shared" si="1"/>
        <v>0</v>
      </c>
    </row>
    <row r="14" spans="1:17" ht="12.75">
      <c r="A14" s="111"/>
      <c r="B14" s="112"/>
      <c r="C14" s="146"/>
      <c r="D14" s="146"/>
      <c r="E14" s="146"/>
      <c r="F14" s="146"/>
      <c r="G14" s="155"/>
      <c r="H14" s="153"/>
      <c r="I14" s="212"/>
      <c r="J14" s="112"/>
      <c r="K14" s="114"/>
      <c r="L14" s="154"/>
      <c r="M14" s="112"/>
      <c r="N14" s="124"/>
      <c r="P14" s="31">
        <f t="shared" si="0"/>
        <v>0</v>
      </c>
      <c r="Q14" s="31">
        <f t="shared" si="1"/>
        <v>0</v>
      </c>
    </row>
    <row r="15" spans="1:17" ht="12.75">
      <c r="A15" s="114"/>
      <c r="B15" s="112"/>
      <c r="C15" s="148"/>
      <c r="D15" s="148"/>
      <c r="E15" s="148"/>
      <c r="F15" s="148"/>
      <c r="G15" s="155"/>
      <c r="H15" s="154"/>
      <c r="I15" s="212"/>
      <c r="J15" s="115"/>
      <c r="K15" s="114"/>
      <c r="L15" s="112"/>
      <c r="M15" s="112"/>
      <c r="N15" s="124"/>
      <c r="P15" s="31">
        <f t="shared" si="0"/>
        <v>0</v>
      </c>
      <c r="Q15" s="31">
        <f t="shared" si="1"/>
        <v>0</v>
      </c>
    </row>
    <row r="16" spans="1:17" ht="12.75">
      <c r="A16" s="18"/>
      <c r="B16" s="19"/>
      <c r="C16" s="133"/>
      <c r="D16" s="133"/>
      <c r="E16" s="133"/>
      <c r="F16" s="133"/>
      <c r="G16" s="216"/>
      <c r="H16" s="182"/>
      <c r="I16" s="235"/>
      <c r="J16" s="1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18"/>
      <c r="B17" s="19"/>
      <c r="C17" s="133"/>
      <c r="D17" s="133"/>
      <c r="E17" s="133"/>
      <c r="F17" s="133"/>
      <c r="G17" s="216"/>
      <c r="H17" s="182"/>
      <c r="I17" s="235"/>
      <c r="J17" s="19"/>
      <c r="K17" s="18"/>
      <c r="L17" s="19"/>
      <c r="M17" s="19"/>
      <c r="N17" s="33"/>
      <c r="P17" s="31">
        <f t="shared" si="0"/>
        <v>0</v>
      </c>
      <c r="Q17" s="31">
        <f t="shared" si="1"/>
        <v>0</v>
      </c>
    </row>
    <row r="18" spans="1:17" ht="12.75">
      <c r="A18" s="18"/>
      <c r="B18" s="19"/>
      <c r="C18" s="133"/>
      <c r="D18" s="133"/>
      <c r="E18" s="133"/>
      <c r="F18" s="133"/>
      <c r="G18" s="216"/>
      <c r="H18" s="182"/>
      <c r="I18" s="235"/>
      <c r="J18" s="19"/>
      <c r="K18" s="18"/>
      <c r="L18" s="19"/>
      <c r="M18" s="19"/>
      <c r="N18" s="33"/>
      <c r="P18" s="31">
        <f t="shared" si="0"/>
        <v>0</v>
      </c>
      <c r="Q18" s="31">
        <f t="shared" si="1"/>
        <v>0</v>
      </c>
    </row>
    <row r="19" spans="1:17" ht="12.75">
      <c r="A19" s="18"/>
      <c r="B19" s="19"/>
      <c r="C19" s="133"/>
      <c r="D19" s="133"/>
      <c r="E19" s="133"/>
      <c r="F19" s="133"/>
      <c r="G19" s="216"/>
      <c r="H19" s="19"/>
      <c r="I19" s="235"/>
      <c r="J19" s="1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8"/>
      <c r="B20" s="19"/>
      <c r="C20" s="133"/>
      <c r="D20" s="133"/>
      <c r="E20" s="133"/>
      <c r="F20" s="133"/>
      <c r="G20" s="216"/>
      <c r="H20" s="19"/>
      <c r="I20" s="235"/>
      <c r="J20" s="19"/>
      <c r="K20" s="18"/>
      <c r="L20" s="19"/>
      <c r="M20" s="29"/>
      <c r="N20" s="33"/>
      <c r="P20" s="31">
        <f t="shared" si="0"/>
        <v>0</v>
      </c>
      <c r="Q20" s="31">
        <f t="shared" si="1"/>
        <v>0</v>
      </c>
    </row>
    <row r="21" spans="1:17" ht="12.75">
      <c r="A21" s="18"/>
      <c r="B21" s="19"/>
      <c r="C21" s="133"/>
      <c r="D21" s="133"/>
      <c r="E21" s="133"/>
      <c r="F21" s="133"/>
      <c r="G21" s="216"/>
      <c r="H21" s="19"/>
      <c r="I21" s="238"/>
      <c r="J21" s="19"/>
      <c r="K21" s="18"/>
      <c r="L21" s="19"/>
      <c r="M21" s="19"/>
      <c r="N21" s="33"/>
      <c r="P21" s="31">
        <f t="shared" si="0"/>
        <v>0</v>
      </c>
      <c r="Q21" s="31">
        <f t="shared" si="1"/>
        <v>0</v>
      </c>
    </row>
    <row r="22" spans="1:17" ht="12.75">
      <c r="A22" s="18"/>
      <c r="B22" s="19"/>
      <c r="C22" s="133"/>
      <c r="D22" s="133"/>
      <c r="E22" s="133"/>
      <c r="F22" s="133"/>
      <c r="G22" s="216"/>
      <c r="H22" s="19"/>
      <c r="I22" s="235"/>
      <c r="J22" s="1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18"/>
      <c r="B23" s="19"/>
      <c r="C23" s="133"/>
      <c r="D23" s="133"/>
      <c r="E23" s="133"/>
      <c r="F23" s="133"/>
      <c r="G23" s="216"/>
      <c r="H23" s="19"/>
      <c r="I23" s="238"/>
      <c r="J23" s="29"/>
      <c r="K23" s="18"/>
      <c r="L23" s="19"/>
      <c r="M23" s="19"/>
      <c r="N23" s="30"/>
      <c r="P23" s="31">
        <f t="shared" si="0"/>
        <v>0</v>
      </c>
      <c r="Q23" s="31">
        <f t="shared" si="1"/>
        <v>0</v>
      </c>
    </row>
    <row r="24" spans="1:17" ht="12.75">
      <c r="A24" s="18"/>
      <c r="B24" s="19"/>
      <c r="C24" s="133"/>
      <c r="D24" s="133"/>
      <c r="E24" s="133"/>
      <c r="F24" s="133"/>
      <c r="G24" s="216"/>
      <c r="H24" s="19"/>
      <c r="I24" s="19"/>
      <c r="J24" s="19"/>
      <c r="K24" s="18"/>
      <c r="L24" s="19"/>
      <c r="M24" s="19"/>
      <c r="N24" s="30"/>
      <c r="P24" s="31">
        <f t="shared" si="0"/>
        <v>0</v>
      </c>
      <c r="Q24" s="31">
        <f t="shared" si="1"/>
        <v>0</v>
      </c>
    </row>
    <row r="25" spans="1:17" ht="12.75">
      <c r="A25" s="18"/>
      <c r="B25" s="19"/>
      <c r="C25" s="133"/>
      <c r="D25" s="133"/>
      <c r="E25" s="133"/>
      <c r="F25" s="133"/>
      <c r="G25" s="216"/>
      <c r="H25" s="19"/>
      <c r="I25" s="19"/>
      <c r="J25" s="19"/>
      <c r="K25" s="18"/>
      <c r="L25" s="19"/>
      <c r="M25" s="19"/>
      <c r="N25" s="30"/>
      <c r="P25" s="31">
        <f t="shared" si="0"/>
        <v>0</v>
      </c>
      <c r="Q25" s="31">
        <f t="shared" si="1"/>
        <v>0</v>
      </c>
    </row>
    <row r="26" spans="1:17" ht="15.75">
      <c r="A26" s="45"/>
      <c r="B26" s="19"/>
      <c r="C26" s="133"/>
      <c r="D26" s="133"/>
      <c r="E26" s="133"/>
      <c r="F26" s="133"/>
      <c r="G26" s="345"/>
      <c r="H26" s="46"/>
      <c r="I26" s="47"/>
      <c r="J26" s="47"/>
      <c r="K26" s="79"/>
      <c r="L26" s="80"/>
      <c r="M26" s="47"/>
      <c r="N26" s="33"/>
      <c r="P26" s="31">
        <f t="shared" si="0"/>
        <v>0</v>
      </c>
      <c r="Q26" s="31">
        <f t="shared" si="1"/>
        <v>0</v>
      </c>
    </row>
    <row r="27" spans="1:17" ht="12.75">
      <c r="A27" s="18"/>
      <c r="B27" s="19"/>
      <c r="C27" s="133"/>
      <c r="D27" s="133"/>
      <c r="E27" s="133"/>
      <c r="F27" s="133"/>
      <c r="G27" s="216"/>
      <c r="H27" s="19"/>
      <c r="I27" s="19"/>
      <c r="J27" s="19"/>
      <c r="K27" s="18"/>
      <c r="L27" s="19"/>
      <c r="M27" s="19"/>
      <c r="N27" s="30"/>
      <c r="P27" s="31">
        <f>J27*G27</f>
        <v>0</v>
      </c>
      <c r="Q27" s="31">
        <f>N27*K27</f>
        <v>0</v>
      </c>
    </row>
    <row r="28" spans="1:17" ht="15.75">
      <c r="A28" s="45"/>
      <c r="B28" s="19"/>
      <c r="C28" s="133"/>
      <c r="D28" s="133"/>
      <c r="E28" s="133"/>
      <c r="F28" s="133"/>
      <c r="G28" s="45"/>
      <c r="H28" s="19"/>
      <c r="I28" s="81"/>
      <c r="J28" s="19"/>
      <c r="K28" s="18"/>
      <c r="L28" s="81"/>
      <c r="M28" s="19"/>
      <c r="N28" s="30"/>
      <c r="P28" s="116">
        <f>J28*G28</f>
        <v>0</v>
      </c>
      <c r="Q28" s="116">
        <f>N28*K28</f>
        <v>0</v>
      </c>
    </row>
    <row r="29" spans="1:17" ht="12.75">
      <c r="A29" s="18"/>
      <c r="B29" s="19"/>
      <c r="C29" s="133"/>
      <c r="D29" s="133"/>
      <c r="E29" s="133"/>
      <c r="F29" s="133"/>
      <c r="G29" s="18"/>
      <c r="H29" s="19"/>
      <c r="I29" s="19"/>
      <c r="J29" s="19"/>
      <c r="K29" s="18"/>
      <c r="L29" s="19"/>
      <c r="M29" s="19"/>
      <c r="N29" s="30"/>
      <c r="P29" s="31"/>
      <c r="Q29" s="31"/>
    </row>
    <row r="30" spans="1:17" ht="3.75" customHeight="1" thickBot="1">
      <c r="A30" s="22"/>
      <c r="B30" s="23"/>
      <c r="C30" s="39"/>
      <c r="D30" s="39"/>
      <c r="E30" s="39"/>
      <c r="F30" s="39"/>
      <c r="G30" s="22"/>
      <c r="H30" s="39"/>
      <c r="I30" s="40"/>
      <c r="J30" s="40"/>
      <c r="K30" s="22"/>
      <c r="L30" s="39"/>
      <c r="M30" s="39"/>
      <c r="N30" s="41"/>
      <c r="P30" s="100"/>
      <c r="Q30" s="100"/>
    </row>
    <row r="31" spans="1:17" ht="13.5" thickTop="1">
      <c r="A31" s="42"/>
      <c r="B31" s="8"/>
      <c r="C31" s="96"/>
      <c r="D31" s="96"/>
      <c r="E31" s="96"/>
      <c r="F31" s="96"/>
      <c r="G31" s="16" t="s">
        <v>11</v>
      </c>
      <c r="H31" s="17" t="s">
        <v>11</v>
      </c>
      <c r="I31" s="8"/>
      <c r="K31" s="16" t="s">
        <v>11</v>
      </c>
      <c r="L31" s="17" t="s">
        <v>11</v>
      </c>
      <c r="M31" s="8"/>
      <c r="N31" s="43"/>
      <c r="P31" s="31">
        <f>SUM(P10:P28)</f>
        <v>0</v>
      </c>
      <c r="Q31" s="31">
        <f>SUM(Q10:Q28)</f>
        <v>0</v>
      </c>
    </row>
    <row r="32" spans="1:14" ht="12.75">
      <c r="A32" s="42"/>
      <c r="B32" s="8"/>
      <c r="C32" s="96"/>
      <c r="D32" s="96"/>
      <c r="E32" s="96"/>
      <c r="F32" s="96"/>
      <c r="G32" s="44" t="s">
        <v>10</v>
      </c>
      <c r="H32" s="20" t="s">
        <v>19</v>
      </c>
      <c r="I32" s="8"/>
      <c r="K32" s="44" t="s">
        <v>10</v>
      </c>
      <c r="L32" s="20" t="s">
        <v>19</v>
      </c>
      <c r="M32" s="8"/>
      <c r="N32" s="43"/>
    </row>
    <row r="33" spans="1:14" ht="15.75">
      <c r="A33" s="45"/>
      <c r="B33" s="19"/>
      <c r="C33" s="61"/>
      <c r="D33" s="61"/>
      <c r="E33" s="61"/>
      <c r="F33" s="61"/>
      <c r="G33" s="271">
        <f>SUM(G10:G29)</f>
        <v>0</v>
      </c>
      <c r="H33" s="283">
        <f>SUM(H10:H29)</f>
        <v>0</v>
      </c>
      <c r="I33" s="275"/>
      <c r="J33" s="276"/>
      <c r="K33" s="272">
        <f>SUM(K10:K29)</f>
        <v>0</v>
      </c>
      <c r="L33" s="274">
        <f>SUM(L10:L29)</f>
        <v>0</v>
      </c>
      <c r="M33" s="47"/>
      <c r="N33" s="49"/>
    </row>
    <row r="34" spans="1:14" ht="6" customHeight="1" thickBot="1">
      <c r="A34" s="50"/>
      <c r="B34" s="51"/>
      <c r="C34" s="51"/>
      <c r="D34" s="51"/>
      <c r="E34" s="51"/>
      <c r="F34" s="51"/>
      <c r="G34" s="50"/>
      <c r="H34" s="282"/>
      <c r="I34" s="51"/>
      <c r="J34" s="51"/>
      <c r="K34" s="50"/>
      <c r="L34" s="51"/>
      <c r="M34" s="51"/>
      <c r="N34" s="53"/>
    </row>
    <row r="35" spans="1:16" ht="16.5" thickBot="1">
      <c r="A35" s="54" t="s">
        <v>24</v>
      </c>
      <c r="B35" s="55"/>
      <c r="C35" s="55"/>
      <c r="D35" s="55"/>
      <c r="E35" s="55"/>
      <c r="F35" s="55"/>
      <c r="G35" s="106" t="s">
        <v>25</v>
      </c>
      <c r="H35" s="104"/>
      <c r="I35" s="106" t="s">
        <v>26</v>
      </c>
      <c r="J35" s="104"/>
      <c r="K35" s="104"/>
      <c r="L35" s="106" t="s">
        <v>41</v>
      </c>
      <c r="M35" s="104"/>
      <c r="N35" s="107"/>
      <c r="P35" s="31"/>
    </row>
    <row r="36" spans="1:14" ht="16.5" thickTop="1">
      <c r="A36" s="59" t="s">
        <v>28</v>
      </c>
      <c r="B36" s="60"/>
      <c r="C36" s="60"/>
      <c r="D36" s="60"/>
      <c r="E36" s="60"/>
      <c r="F36" s="60"/>
      <c r="G36" s="62"/>
      <c r="H36" s="63">
        <f>COUNTA(G10:G29)</f>
        <v>0</v>
      </c>
      <c r="I36" s="62"/>
      <c r="J36" s="284" t="e">
        <f>H33/G33</f>
        <v>#DIV/0!</v>
      </c>
      <c r="K36" s="64"/>
      <c r="L36" s="65"/>
      <c r="M36" s="64" t="e">
        <f>P31/G33</f>
        <v>#DIV/0!</v>
      </c>
      <c r="N36" s="68"/>
    </row>
    <row r="37" spans="1:14" ht="15.75">
      <c r="A37" s="59" t="s">
        <v>29</v>
      </c>
      <c r="B37" s="60"/>
      <c r="C37" s="60"/>
      <c r="D37" s="60"/>
      <c r="E37" s="60"/>
      <c r="F37" s="60"/>
      <c r="G37" s="62"/>
      <c r="H37" s="63">
        <f>COUNTA(K10:K29)</f>
        <v>0</v>
      </c>
      <c r="I37" s="62"/>
      <c r="J37" s="232" t="e">
        <f>L33/K33</f>
        <v>#DIV/0!</v>
      </c>
      <c r="K37" s="67"/>
      <c r="L37" s="65"/>
      <c r="M37" s="64" t="e">
        <f>Q31/K33</f>
        <v>#DIV/0!</v>
      </c>
      <c r="N37" s="68"/>
    </row>
    <row r="38" spans="1:14" ht="16.5" thickBot="1">
      <c r="A38" s="69" t="s">
        <v>30</v>
      </c>
      <c r="B38" s="70"/>
      <c r="C38" s="70"/>
      <c r="D38" s="70"/>
      <c r="E38" s="70"/>
      <c r="F38" s="70"/>
      <c r="G38" s="71"/>
      <c r="H38" s="72">
        <f>SUM(H36:H37)</f>
        <v>0</v>
      </c>
      <c r="I38" s="71"/>
      <c r="J38" s="233" t="e">
        <f>(H33+L33)/(G33+K33)</f>
        <v>#DIV/0!</v>
      </c>
      <c r="K38" s="74"/>
      <c r="L38" s="75"/>
      <c r="M38" s="73" t="e">
        <f>(P31+Q31)/(G33+K33)</f>
        <v>#DIV/0!</v>
      </c>
      <c r="N38" s="84"/>
    </row>
    <row r="40" ht="3.75" customHeight="1"/>
    <row r="44" ht="6" customHeight="1"/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7.140625" style="0" customWidth="1"/>
    <col min="15" max="16" width="10.7109375" style="0" customWidth="1"/>
  </cols>
  <sheetData>
    <row r="1" spans="1:7" ht="30.75">
      <c r="A1" t="s">
        <v>23</v>
      </c>
      <c r="B1" s="1" t="s">
        <v>66</v>
      </c>
      <c r="C1" s="1"/>
      <c r="D1" s="1"/>
      <c r="E1" s="1"/>
      <c r="G1" s="2"/>
    </row>
    <row r="2" spans="2:5" ht="15.75">
      <c r="B2" s="3"/>
      <c r="C2" s="3"/>
      <c r="D2" s="3"/>
      <c r="E2" s="3"/>
    </row>
    <row r="3" spans="1:6" ht="19.5">
      <c r="A3" s="4" t="s">
        <v>36</v>
      </c>
      <c r="B3" s="3"/>
      <c r="C3" s="3"/>
      <c r="D3" s="3"/>
      <c r="E3" s="3"/>
      <c r="F3" s="3"/>
    </row>
    <row r="4" spans="1:6" ht="16.5" thickBot="1">
      <c r="A4" s="3"/>
      <c r="B4" s="3"/>
      <c r="C4" s="3"/>
      <c r="D4" s="3"/>
      <c r="E4" s="3"/>
      <c r="F4" s="3"/>
    </row>
    <row r="5" spans="1:13" ht="15.75">
      <c r="A5" s="6"/>
      <c r="B5" s="7"/>
      <c r="C5" s="131"/>
      <c r="D5" s="131"/>
      <c r="E5" s="131"/>
      <c r="F5" s="9"/>
      <c r="G5" s="10" t="s">
        <v>2</v>
      </c>
      <c r="H5" s="11"/>
      <c r="I5" s="12"/>
      <c r="J5" s="9"/>
      <c r="K5" s="10" t="s">
        <v>3</v>
      </c>
      <c r="L5" s="11"/>
      <c r="M5" s="13"/>
    </row>
    <row r="6" spans="1:13" ht="15.75">
      <c r="A6" s="14" t="s">
        <v>4</v>
      </c>
      <c r="B6" s="15" t="s">
        <v>5</v>
      </c>
      <c r="C6" s="132" t="s">
        <v>6</v>
      </c>
      <c r="D6" s="132" t="s">
        <v>7</v>
      </c>
      <c r="E6" s="132" t="s">
        <v>9</v>
      </c>
      <c r="F6" s="88" t="s">
        <v>10</v>
      </c>
      <c r="G6" s="89" t="s">
        <v>11</v>
      </c>
      <c r="H6" s="89" t="s">
        <v>11</v>
      </c>
      <c r="I6" s="89" t="s">
        <v>12</v>
      </c>
      <c r="J6" s="88" t="s">
        <v>10</v>
      </c>
      <c r="K6" s="89" t="s">
        <v>11</v>
      </c>
      <c r="L6" s="89" t="s">
        <v>11</v>
      </c>
      <c r="M6" s="94" t="s">
        <v>12</v>
      </c>
    </row>
    <row r="7" spans="1:13" ht="15.75">
      <c r="A7" s="14" t="s">
        <v>13</v>
      </c>
      <c r="B7" s="15" t="s">
        <v>14</v>
      </c>
      <c r="C7" s="132" t="s">
        <v>15</v>
      </c>
      <c r="D7" s="132" t="s">
        <v>15</v>
      </c>
      <c r="E7" s="132" t="s">
        <v>37</v>
      </c>
      <c r="F7" s="88" t="s">
        <v>18</v>
      </c>
      <c r="G7" s="89" t="s">
        <v>19</v>
      </c>
      <c r="H7" s="89" t="s">
        <v>18</v>
      </c>
      <c r="I7" s="89" t="s">
        <v>18</v>
      </c>
      <c r="J7" s="88" t="s">
        <v>18</v>
      </c>
      <c r="K7" s="89" t="s">
        <v>19</v>
      </c>
      <c r="L7" s="89" t="s">
        <v>18</v>
      </c>
      <c r="M7" s="94" t="s">
        <v>18</v>
      </c>
    </row>
    <row r="8" spans="1:16" ht="15.75">
      <c r="A8" s="18"/>
      <c r="B8" s="19"/>
      <c r="C8" s="133"/>
      <c r="D8" s="133"/>
      <c r="E8" s="133"/>
      <c r="F8" s="92"/>
      <c r="G8" s="90" t="s">
        <v>20</v>
      </c>
      <c r="H8" s="90" t="s">
        <v>19</v>
      </c>
      <c r="I8" s="90" t="s">
        <v>19</v>
      </c>
      <c r="J8" s="92"/>
      <c r="K8" s="90" t="s">
        <v>20</v>
      </c>
      <c r="L8" s="90" t="s">
        <v>19</v>
      </c>
      <c r="M8" s="95" t="s">
        <v>19</v>
      </c>
      <c r="O8" s="21" t="s">
        <v>21</v>
      </c>
      <c r="P8" s="21" t="s">
        <v>22</v>
      </c>
    </row>
    <row r="9" spans="1:13" ht="3.75" customHeight="1">
      <c r="A9" s="22"/>
      <c r="B9" s="23"/>
      <c r="C9" s="134"/>
      <c r="D9" s="134"/>
      <c r="E9" s="134"/>
      <c r="F9" s="22"/>
      <c r="G9" s="23"/>
      <c r="H9" s="23"/>
      <c r="I9" s="23"/>
      <c r="J9" s="22"/>
      <c r="K9" s="23"/>
      <c r="L9" s="23"/>
      <c r="M9" s="24"/>
    </row>
    <row r="10" spans="1:16" ht="12.75">
      <c r="A10" s="419"/>
      <c r="B10" s="420"/>
      <c r="C10" s="433"/>
      <c r="D10" s="433"/>
      <c r="E10" s="434"/>
      <c r="F10" s="426"/>
      <c r="G10" s="427"/>
      <c r="H10" s="427"/>
      <c r="I10" s="427"/>
      <c r="J10" s="430"/>
      <c r="K10" s="424"/>
      <c r="L10" s="425"/>
      <c r="M10" s="428"/>
      <c r="O10" s="31">
        <f>I10*F10</f>
        <v>0</v>
      </c>
      <c r="P10" s="31">
        <f>M10*J10</f>
        <v>0</v>
      </c>
    </row>
    <row r="11" spans="1:16" ht="12.75">
      <c r="A11" s="111"/>
      <c r="B11" s="112"/>
      <c r="C11" s="148"/>
      <c r="D11" s="148"/>
      <c r="E11" s="146"/>
      <c r="F11" s="114"/>
      <c r="G11" s="112"/>
      <c r="H11" s="112"/>
      <c r="I11" s="112"/>
      <c r="J11" s="155"/>
      <c r="K11" s="154"/>
      <c r="L11" s="115"/>
      <c r="M11" s="110"/>
      <c r="O11" s="31">
        <f aca="true" t="shared" si="0" ref="O11:O24">I11*F11</f>
        <v>0</v>
      </c>
      <c r="P11" s="31">
        <f aca="true" t="shared" si="1" ref="P11:P24">M11*J11</f>
        <v>0</v>
      </c>
    </row>
    <row r="12" spans="1:16" ht="12.75">
      <c r="A12" s="111"/>
      <c r="B12" s="112"/>
      <c r="C12" s="148"/>
      <c r="D12" s="148"/>
      <c r="E12" s="146"/>
      <c r="F12" s="114"/>
      <c r="G12" s="112"/>
      <c r="H12" s="112"/>
      <c r="I12" s="112"/>
      <c r="J12" s="155"/>
      <c r="K12" s="154"/>
      <c r="L12" s="212"/>
      <c r="M12" s="213"/>
      <c r="O12" s="31">
        <f t="shared" si="0"/>
        <v>0</v>
      </c>
      <c r="P12" s="31">
        <f t="shared" si="1"/>
        <v>0</v>
      </c>
    </row>
    <row r="13" spans="1:16" ht="12.75">
      <c r="A13" s="111"/>
      <c r="B13" s="112"/>
      <c r="C13" s="148"/>
      <c r="D13" s="148"/>
      <c r="E13" s="148"/>
      <c r="F13" s="114"/>
      <c r="G13" s="112"/>
      <c r="H13" s="112"/>
      <c r="I13" s="112"/>
      <c r="J13" s="155"/>
      <c r="K13" s="154"/>
      <c r="L13" s="212"/>
      <c r="M13" s="213"/>
      <c r="O13" s="31">
        <f t="shared" si="0"/>
        <v>0</v>
      </c>
      <c r="P13" s="31">
        <f t="shared" si="1"/>
        <v>0</v>
      </c>
    </row>
    <row r="14" spans="1:16" ht="12.75">
      <c r="A14" s="18"/>
      <c r="B14" s="19"/>
      <c r="C14" s="133"/>
      <c r="D14" s="133"/>
      <c r="E14" s="133"/>
      <c r="F14" s="18"/>
      <c r="G14" s="34"/>
      <c r="H14" s="19"/>
      <c r="I14" s="19"/>
      <c r="J14" s="216"/>
      <c r="K14" s="182"/>
      <c r="L14" s="235"/>
      <c r="M14" s="236"/>
      <c r="O14" s="31">
        <f t="shared" si="0"/>
        <v>0</v>
      </c>
      <c r="P14" s="31">
        <f t="shared" si="1"/>
        <v>0</v>
      </c>
    </row>
    <row r="15" spans="1:16" ht="12.75">
      <c r="A15" s="18"/>
      <c r="B15" s="19"/>
      <c r="C15" s="133"/>
      <c r="D15" s="133"/>
      <c r="E15" s="133"/>
      <c r="F15" s="18"/>
      <c r="G15" s="19"/>
      <c r="H15" s="19"/>
      <c r="I15" s="29"/>
      <c r="J15" s="216"/>
      <c r="K15" s="182"/>
      <c r="L15" s="235"/>
      <c r="M15" s="236"/>
      <c r="O15" s="31">
        <f t="shared" si="0"/>
        <v>0</v>
      </c>
      <c r="P15" s="31">
        <f t="shared" si="1"/>
        <v>0</v>
      </c>
    </row>
    <row r="16" spans="1:16" ht="12.75">
      <c r="A16" s="18"/>
      <c r="B16" s="19"/>
      <c r="C16" s="133"/>
      <c r="D16" s="133"/>
      <c r="E16" s="133"/>
      <c r="F16" s="18"/>
      <c r="G16" s="19"/>
      <c r="H16" s="19"/>
      <c r="I16" s="19"/>
      <c r="J16" s="216"/>
      <c r="K16" s="182"/>
      <c r="L16" s="235"/>
      <c r="M16" s="236"/>
      <c r="O16" s="31">
        <f t="shared" si="0"/>
        <v>0</v>
      </c>
      <c r="P16" s="31">
        <f t="shared" si="1"/>
        <v>0</v>
      </c>
    </row>
    <row r="17" spans="1:16" ht="12.75">
      <c r="A17" s="18"/>
      <c r="B17" s="19"/>
      <c r="C17" s="133"/>
      <c r="D17" s="133"/>
      <c r="E17" s="133"/>
      <c r="F17" s="18"/>
      <c r="G17" s="19"/>
      <c r="H17" s="19"/>
      <c r="I17" s="19"/>
      <c r="J17" s="216"/>
      <c r="K17" s="182"/>
      <c r="L17" s="235"/>
      <c r="M17" s="237"/>
      <c r="O17" s="31">
        <f t="shared" si="0"/>
        <v>0</v>
      </c>
      <c r="P17" s="31">
        <f t="shared" si="1"/>
        <v>0</v>
      </c>
    </row>
    <row r="18" spans="1:16" ht="12.75">
      <c r="A18" s="18"/>
      <c r="B18" s="19"/>
      <c r="C18" s="133"/>
      <c r="D18" s="133"/>
      <c r="E18" s="133"/>
      <c r="F18" s="18"/>
      <c r="G18" s="19"/>
      <c r="H18" s="19"/>
      <c r="I18" s="19"/>
      <c r="J18" s="216"/>
      <c r="K18" s="182"/>
      <c r="L18" s="235"/>
      <c r="M18" s="237"/>
      <c r="O18" s="31">
        <f t="shared" si="0"/>
        <v>0</v>
      </c>
      <c r="P18" s="31">
        <f t="shared" si="1"/>
        <v>0</v>
      </c>
    </row>
    <row r="19" spans="1:16" ht="12.75">
      <c r="A19" s="18"/>
      <c r="B19" s="19"/>
      <c r="C19" s="133"/>
      <c r="D19" s="133"/>
      <c r="E19" s="133"/>
      <c r="F19" s="18"/>
      <c r="G19" s="19"/>
      <c r="H19" s="19"/>
      <c r="I19" s="19"/>
      <c r="J19" s="216"/>
      <c r="K19" s="182"/>
      <c r="L19" s="235"/>
      <c r="M19" s="236"/>
      <c r="O19" s="31">
        <f t="shared" si="0"/>
        <v>0</v>
      </c>
      <c r="P19" s="31">
        <f t="shared" si="1"/>
        <v>0</v>
      </c>
    </row>
    <row r="20" spans="1:16" ht="12.75">
      <c r="A20" s="18"/>
      <c r="B20" s="19"/>
      <c r="C20" s="133"/>
      <c r="D20" s="133"/>
      <c r="E20" s="133"/>
      <c r="F20" s="18"/>
      <c r="G20" s="19"/>
      <c r="H20" s="19"/>
      <c r="I20" s="19"/>
      <c r="J20" s="216"/>
      <c r="K20" s="182"/>
      <c r="L20" s="238"/>
      <c r="M20" s="237"/>
      <c r="O20" s="31">
        <f t="shared" si="0"/>
        <v>0</v>
      </c>
      <c r="P20" s="31">
        <f t="shared" si="1"/>
        <v>0</v>
      </c>
    </row>
    <row r="21" spans="1:16" ht="12.75">
      <c r="A21" s="18"/>
      <c r="B21" s="19"/>
      <c r="C21" s="133"/>
      <c r="D21" s="133"/>
      <c r="E21" s="133"/>
      <c r="F21" s="18"/>
      <c r="G21" s="19"/>
      <c r="H21" s="29"/>
      <c r="I21" s="19"/>
      <c r="J21" s="216"/>
      <c r="K21" s="182"/>
      <c r="L21" s="235"/>
      <c r="M21" s="237"/>
      <c r="O21" s="31">
        <f t="shared" si="0"/>
        <v>0</v>
      </c>
      <c r="P21" s="31">
        <f t="shared" si="1"/>
        <v>0</v>
      </c>
    </row>
    <row r="22" spans="1:16" ht="12.75">
      <c r="A22" s="18"/>
      <c r="B22" s="19"/>
      <c r="C22" s="133"/>
      <c r="D22" s="133"/>
      <c r="E22" s="133"/>
      <c r="F22" s="18"/>
      <c r="G22" s="19"/>
      <c r="H22" s="19"/>
      <c r="I22" s="19"/>
      <c r="J22" s="216"/>
      <c r="K22" s="182"/>
      <c r="L22" s="235"/>
      <c r="M22" s="236"/>
      <c r="O22" s="31">
        <f t="shared" si="0"/>
        <v>0</v>
      </c>
      <c r="P22" s="31">
        <f t="shared" si="1"/>
        <v>0</v>
      </c>
    </row>
    <row r="23" spans="1:16" ht="12.75">
      <c r="A23" s="18"/>
      <c r="B23" s="19"/>
      <c r="C23" s="133"/>
      <c r="D23" s="133"/>
      <c r="E23" s="133"/>
      <c r="F23" s="18"/>
      <c r="G23" s="19"/>
      <c r="H23" s="29"/>
      <c r="I23" s="29"/>
      <c r="J23" s="216"/>
      <c r="K23" s="182"/>
      <c r="L23" s="235"/>
      <c r="M23" s="236"/>
      <c r="O23" s="31">
        <f t="shared" si="0"/>
        <v>0</v>
      </c>
      <c r="P23" s="31">
        <f t="shared" si="1"/>
        <v>0</v>
      </c>
    </row>
    <row r="24" spans="1:16" ht="12.75">
      <c r="A24" s="18"/>
      <c r="B24" s="19"/>
      <c r="C24" s="133"/>
      <c r="D24" s="133"/>
      <c r="E24" s="133"/>
      <c r="F24" s="18"/>
      <c r="G24" s="19"/>
      <c r="H24" s="19"/>
      <c r="I24" s="19"/>
      <c r="J24" s="216"/>
      <c r="K24" s="19"/>
      <c r="L24" s="19"/>
      <c r="M24" s="30"/>
      <c r="O24" s="31">
        <f t="shared" si="0"/>
        <v>0</v>
      </c>
      <c r="P24" s="31">
        <f t="shared" si="1"/>
        <v>0</v>
      </c>
    </row>
    <row r="25" spans="1:16" ht="3.75" customHeight="1" thickBot="1">
      <c r="A25" s="22"/>
      <c r="B25" s="23"/>
      <c r="C25" s="39"/>
      <c r="D25" s="39"/>
      <c r="E25" s="39"/>
      <c r="F25" s="22"/>
      <c r="G25" s="39"/>
      <c r="H25" s="40"/>
      <c r="I25" s="40"/>
      <c r="J25" s="22"/>
      <c r="K25" s="39"/>
      <c r="L25" s="39"/>
      <c r="M25" s="41"/>
      <c r="O25" s="37"/>
      <c r="P25" s="82"/>
    </row>
    <row r="26" spans="1:16" ht="13.5" thickTop="1">
      <c r="A26" s="42"/>
      <c r="B26" s="8"/>
      <c r="C26" s="96"/>
      <c r="D26" s="96"/>
      <c r="E26" s="96"/>
      <c r="F26" s="16" t="s">
        <v>11</v>
      </c>
      <c r="G26" s="17" t="s">
        <v>11</v>
      </c>
      <c r="H26" s="8"/>
      <c r="J26" s="16" t="s">
        <v>11</v>
      </c>
      <c r="K26" s="17" t="s">
        <v>11</v>
      </c>
      <c r="L26" s="8"/>
      <c r="M26" s="43"/>
      <c r="O26" s="31">
        <f>SUM(O10:O24)</f>
        <v>0</v>
      </c>
      <c r="P26" s="31">
        <f>SUM(P10:P24)</f>
        <v>0</v>
      </c>
    </row>
    <row r="27" spans="1:15" ht="12.75">
      <c r="A27" s="42"/>
      <c r="B27" s="8"/>
      <c r="C27" s="96"/>
      <c r="D27" s="96"/>
      <c r="E27" s="96"/>
      <c r="F27" s="44" t="s">
        <v>10</v>
      </c>
      <c r="G27" s="20" t="s">
        <v>19</v>
      </c>
      <c r="H27" s="8"/>
      <c r="J27" s="44" t="s">
        <v>10</v>
      </c>
      <c r="K27" s="20" t="s">
        <v>19</v>
      </c>
      <c r="L27" s="8"/>
      <c r="M27" s="43"/>
      <c r="O27" s="31"/>
    </row>
    <row r="28" spans="1:15" ht="15.75">
      <c r="A28" s="45"/>
      <c r="B28" s="19"/>
      <c r="C28" s="61"/>
      <c r="D28" s="61"/>
      <c r="E28" s="61"/>
      <c r="F28" s="271">
        <f>SUM(F10:F24)</f>
        <v>0</v>
      </c>
      <c r="G28" s="271">
        <f>SUM(G10:G24)</f>
        <v>0</v>
      </c>
      <c r="H28" s="275"/>
      <c r="I28" s="276"/>
      <c r="J28" s="271">
        <f>SUM(J10:J24)</f>
        <v>0</v>
      </c>
      <c r="K28" s="271">
        <f>SUM(K10:K24)</f>
        <v>0</v>
      </c>
      <c r="L28" s="47"/>
      <c r="M28" s="49"/>
      <c r="O28" s="31"/>
    </row>
    <row r="29" spans="1:15" ht="6" customHeight="1" thickBot="1">
      <c r="A29" s="50"/>
      <c r="B29" s="51"/>
      <c r="C29" s="51"/>
      <c r="D29" s="51"/>
      <c r="E29" s="51"/>
      <c r="F29" s="50"/>
      <c r="G29" s="50"/>
      <c r="H29" s="51"/>
      <c r="I29" s="51"/>
      <c r="J29" s="50"/>
      <c r="K29" s="51"/>
      <c r="L29" s="51"/>
      <c r="M29" s="53"/>
      <c r="O29" s="31"/>
    </row>
    <row r="30" spans="1:15" ht="16.5" thickBot="1">
      <c r="A30" s="54" t="s">
        <v>24</v>
      </c>
      <c r="B30" s="55"/>
      <c r="C30" s="55"/>
      <c r="D30" s="55"/>
      <c r="E30" s="55"/>
      <c r="F30" s="106" t="s">
        <v>25</v>
      </c>
      <c r="G30" s="104"/>
      <c r="H30" s="106" t="s">
        <v>38</v>
      </c>
      <c r="I30" s="104"/>
      <c r="J30" s="104"/>
      <c r="K30" s="106" t="s">
        <v>39</v>
      </c>
      <c r="L30" s="104"/>
      <c r="M30" s="107"/>
      <c r="O30" s="31"/>
    </row>
    <row r="31" spans="1:13" ht="16.5" thickTop="1">
      <c r="A31" s="59" t="s">
        <v>28</v>
      </c>
      <c r="B31" s="60"/>
      <c r="C31" s="60"/>
      <c r="D31" s="60"/>
      <c r="E31" s="60"/>
      <c r="F31" s="62"/>
      <c r="G31" s="63">
        <f>COUNTA(F10:F24)</f>
        <v>0</v>
      </c>
      <c r="H31" s="62"/>
      <c r="I31" s="63" t="e">
        <f>G28/F28</f>
        <v>#DIV/0!</v>
      </c>
      <c r="J31" s="60"/>
      <c r="K31" s="62"/>
      <c r="L31" s="63" t="e">
        <f>O26/F28</f>
        <v>#DIV/0!</v>
      </c>
      <c r="M31" s="66"/>
    </row>
    <row r="32" spans="1:13" ht="15.75">
      <c r="A32" s="59" t="s">
        <v>29</v>
      </c>
      <c r="B32" s="60"/>
      <c r="C32" s="60"/>
      <c r="D32" s="60"/>
      <c r="E32" s="60"/>
      <c r="F32" s="62"/>
      <c r="G32" s="63">
        <f>COUNTA(J10:J24)</f>
        <v>0</v>
      </c>
      <c r="H32" s="62"/>
      <c r="I32" s="135" t="e">
        <f>K28/J28</f>
        <v>#DIV/0!</v>
      </c>
      <c r="J32" s="83"/>
      <c r="K32" s="62"/>
      <c r="L32" s="135" t="e">
        <f>P26/J28</f>
        <v>#DIV/0!</v>
      </c>
      <c r="M32" s="68"/>
    </row>
    <row r="33" spans="1:13" ht="16.5" thickBot="1">
      <c r="A33" s="69" t="s">
        <v>30</v>
      </c>
      <c r="B33" s="70"/>
      <c r="C33" s="70"/>
      <c r="D33" s="70"/>
      <c r="E33" s="70"/>
      <c r="F33" s="71"/>
      <c r="G33" s="72">
        <f>SUM(G31+G32)</f>
        <v>0</v>
      </c>
      <c r="H33" s="71"/>
      <c r="I33" s="136" t="e">
        <f>(G28+K28)/(F28+J28)</f>
        <v>#DIV/0!</v>
      </c>
      <c r="J33" s="70"/>
      <c r="K33" s="71"/>
      <c r="L33" s="136" t="e">
        <f>(O26+P26)/(F28+J28)</f>
        <v>#DIV/0!</v>
      </c>
      <c r="M33" s="76"/>
    </row>
    <row r="35" ht="3.75" customHeight="1"/>
    <row r="39" ht="6" customHeight="1"/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4" sqref="D14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5.7109375" style="0" customWidth="1"/>
    <col min="7" max="7" width="20.7109375" style="0" customWidth="1"/>
    <col min="9" max="9" width="12.421875" style="0" customWidth="1"/>
    <col min="13" max="13" width="12.421875" style="0" customWidth="1"/>
    <col min="17" max="17" width="18.7109375" style="0" customWidth="1"/>
    <col min="18" max="18" width="21.28125" style="0" customWidth="1"/>
  </cols>
  <sheetData>
    <row r="1" spans="2:9" ht="30.75">
      <c r="B1" s="1" t="s">
        <v>66</v>
      </c>
      <c r="C1" s="1"/>
      <c r="I1" s="2"/>
    </row>
    <row r="2" spans="2:3" ht="15.75">
      <c r="B2" s="3"/>
      <c r="C2" s="3"/>
    </row>
    <row r="3" spans="1:8" ht="19.5">
      <c r="A3" s="4" t="s">
        <v>42</v>
      </c>
      <c r="B3" s="3"/>
      <c r="C3" s="3"/>
      <c r="H3" s="3"/>
    </row>
    <row r="4" spans="1:8" ht="16.5" thickBot="1">
      <c r="A4" s="3"/>
      <c r="B4" s="3"/>
      <c r="C4" s="537"/>
      <c r="D4" s="5"/>
      <c r="E4" s="5"/>
      <c r="F4" s="5"/>
      <c r="G4" s="5"/>
      <c r="H4" s="3"/>
    </row>
    <row r="5" spans="1:15" ht="15.75">
      <c r="A5" s="6"/>
      <c r="B5" s="7"/>
      <c r="C5" s="8"/>
      <c r="D5" s="8"/>
      <c r="E5" s="8"/>
      <c r="F5" s="8"/>
      <c r="G5" s="8"/>
      <c r="H5" s="9"/>
      <c r="I5" s="10" t="s">
        <v>2</v>
      </c>
      <c r="J5" s="11"/>
      <c r="K5" s="12"/>
      <c r="L5" s="9"/>
      <c r="M5" s="10" t="s">
        <v>3</v>
      </c>
      <c r="N5" s="11"/>
      <c r="O5" s="13"/>
    </row>
    <row r="6" spans="1:15" ht="68.25">
      <c r="A6" s="14" t="s">
        <v>4</v>
      </c>
      <c r="B6" s="15" t="s">
        <v>5</v>
      </c>
      <c r="C6" s="543" t="s">
        <v>61</v>
      </c>
      <c r="D6" s="547" t="s">
        <v>61</v>
      </c>
      <c r="E6" s="15" t="s">
        <v>7</v>
      </c>
      <c r="F6" s="15" t="s">
        <v>8</v>
      </c>
      <c r="G6" s="15" t="s">
        <v>9</v>
      </c>
      <c r="H6" s="88" t="s">
        <v>10</v>
      </c>
      <c r="I6" s="89" t="s">
        <v>11</v>
      </c>
      <c r="J6" s="89" t="s">
        <v>11</v>
      </c>
      <c r="K6" s="89" t="s">
        <v>12</v>
      </c>
      <c r="L6" s="88" t="s">
        <v>10</v>
      </c>
      <c r="M6" s="89" t="s">
        <v>11</v>
      </c>
      <c r="N6" s="89" t="s">
        <v>11</v>
      </c>
      <c r="O6" s="94" t="s">
        <v>12</v>
      </c>
    </row>
    <row r="7" spans="1:15" ht="15.75">
      <c r="A7" s="14" t="s">
        <v>13</v>
      </c>
      <c r="B7" s="15" t="s">
        <v>14</v>
      </c>
      <c r="C7" s="15"/>
      <c r="D7" s="15"/>
      <c r="E7" s="15" t="s">
        <v>15</v>
      </c>
      <c r="F7" s="15" t="s">
        <v>16</v>
      </c>
      <c r="G7" s="15" t="s">
        <v>17</v>
      </c>
      <c r="H7" s="88" t="s">
        <v>18</v>
      </c>
      <c r="I7" s="89" t="s">
        <v>19</v>
      </c>
      <c r="J7" s="89" t="s">
        <v>18</v>
      </c>
      <c r="K7" s="89" t="s">
        <v>18</v>
      </c>
      <c r="L7" s="88" t="s">
        <v>18</v>
      </c>
      <c r="M7" s="89" t="s">
        <v>19</v>
      </c>
      <c r="N7" s="89" t="s">
        <v>18</v>
      </c>
      <c r="O7" s="94" t="s">
        <v>18</v>
      </c>
    </row>
    <row r="8" spans="1:18" ht="15.75">
      <c r="A8" s="18"/>
      <c r="B8" s="19"/>
      <c r="C8" s="545" t="s">
        <v>60</v>
      </c>
      <c r="D8" s="548" t="s">
        <v>62</v>
      </c>
      <c r="E8" s="19"/>
      <c r="F8" s="19"/>
      <c r="G8" s="19"/>
      <c r="H8" s="92"/>
      <c r="I8" s="90" t="s">
        <v>20</v>
      </c>
      <c r="J8" s="90" t="s">
        <v>19</v>
      </c>
      <c r="K8" s="90" t="s">
        <v>19</v>
      </c>
      <c r="L8" s="92"/>
      <c r="M8" s="90" t="s">
        <v>20</v>
      </c>
      <c r="N8" s="90" t="s">
        <v>19</v>
      </c>
      <c r="O8" s="95" t="s">
        <v>19</v>
      </c>
      <c r="Q8" s="21" t="s">
        <v>21</v>
      </c>
      <c r="R8" s="21" t="s">
        <v>22</v>
      </c>
    </row>
    <row r="9" spans="1:15" ht="3.75" customHeight="1">
      <c r="A9" s="22"/>
      <c r="B9" s="23"/>
      <c r="C9" s="23"/>
      <c r="D9" s="23"/>
      <c r="E9" s="23"/>
      <c r="F9" s="23"/>
      <c r="G9" s="23"/>
      <c r="H9" s="22"/>
      <c r="I9" s="23"/>
      <c r="J9" s="23"/>
      <c r="K9" s="23"/>
      <c r="L9" s="22"/>
      <c r="M9" s="23"/>
      <c r="N9" s="23"/>
      <c r="O9" s="24"/>
    </row>
    <row r="10" spans="1:18" ht="12.75">
      <c r="A10" s="419">
        <v>40155</v>
      </c>
      <c r="B10" s="824" t="s">
        <v>398</v>
      </c>
      <c r="C10" s="421"/>
      <c r="D10" s="620" t="s">
        <v>68</v>
      </c>
      <c r="E10" s="581" t="s">
        <v>399</v>
      </c>
      <c r="F10" s="422">
        <v>2</v>
      </c>
      <c r="G10" s="581" t="s">
        <v>400</v>
      </c>
      <c r="H10" s="430"/>
      <c r="I10" s="424"/>
      <c r="J10" s="425"/>
      <c r="K10" s="425"/>
      <c r="L10" s="438">
        <v>9370</v>
      </c>
      <c r="M10" s="624">
        <v>947782.41</v>
      </c>
      <c r="N10" s="427">
        <v>101.15</v>
      </c>
      <c r="O10" s="580">
        <v>67.64</v>
      </c>
      <c r="Q10" s="258">
        <f>K10*H10</f>
        <v>0</v>
      </c>
      <c r="R10" s="258">
        <f>O10*L10</f>
        <v>633786.8</v>
      </c>
    </row>
    <row r="11" spans="1:18" ht="12.75">
      <c r="A11" s="149"/>
      <c r="B11" s="823" t="s">
        <v>401</v>
      </c>
      <c r="C11" s="231"/>
      <c r="D11" s="620" t="s">
        <v>68</v>
      </c>
      <c r="E11" s="581" t="s">
        <v>399</v>
      </c>
      <c r="F11" s="422">
        <v>2</v>
      </c>
      <c r="G11" s="581" t="s">
        <v>400</v>
      </c>
      <c r="H11" s="210"/>
      <c r="I11" s="153"/>
      <c r="J11" s="115"/>
      <c r="K11" s="115"/>
      <c r="L11" s="155">
        <v>8745</v>
      </c>
      <c r="M11" s="212">
        <v>998268.91</v>
      </c>
      <c r="N11" s="112">
        <v>114.15</v>
      </c>
      <c r="O11" s="366">
        <v>66.41</v>
      </c>
      <c r="Q11" s="31">
        <f aca="true" t="shared" si="0" ref="Q11:Q26">K11*H11</f>
        <v>0</v>
      </c>
      <c r="R11" s="258">
        <f aca="true" t="shared" si="1" ref="R11:R26">O11*L11</f>
        <v>580755.45</v>
      </c>
    </row>
    <row r="12" spans="1:18" ht="12.75">
      <c r="A12" s="381"/>
      <c r="B12" s="826" t="s">
        <v>402</v>
      </c>
      <c r="C12" s="402"/>
      <c r="D12" s="431" t="s">
        <v>68</v>
      </c>
      <c r="E12" s="397" t="s">
        <v>399</v>
      </c>
      <c r="F12" s="384">
        <v>2</v>
      </c>
      <c r="G12" s="397" t="s">
        <v>403</v>
      </c>
      <c r="H12" s="385"/>
      <c r="I12" s="386"/>
      <c r="J12" s="387"/>
      <c r="K12" s="387"/>
      <c r="L12" s="393">
        <v>8056</v>
      </c>
      <c r="M12" s="400">
        <v>975152.11</v>
      </c>
      <c r="N12" s="387">
        <v>121.05</v>
      </c>
      <c r="O12" s="432">
        <v>67.99</v>
      </c>
      <c r="Q12" s="31">
        <f t="shared" si="0"/>
        <v>0</v>
      </c>
      <c r="R12" s="31">
        <f t="shared" si="1"/>
        <v>547727.44</v>
      </c>
    </row>
    <row r="13" spans="1:18" ht="13.5" thickBot="1">
      <c r="A13" s="801">
        <v>40155</v>
      </c>
      <c r="B13" s="713" t="s">
        <v>404</v>
      </c>
      <c r="C13" s="639"/>
      <c r="D13" s="640" t="s">
        <v>68</v>
      </c>
      <c r="E13" s="663" t="s">
        <v>399</v>
      </c>
      <c r="F13" s="641">
        <v>2</v>
      </c>
      <c r="G13" s="663" t="s">
        <v>403</v>
      </c>
      <c r="H13" s="664"/>
      <c r="I13" s="644"/>
      <c r="J13" s="665"/>
      <c r="K13" s="665"/>
      <c r="L13" s="664">
        <v>8056</v>
      </c>
      <c r="M13" s="742">
        <v>533701.22</v>
      </c>
      <c r="N13" s="665">
        <v>66.25</v>
      </c>
      <c r="O13" s="666">
        <v>28.59</v>
      </c>
      <c r="Q13" s="31">
        <f t="shared" si="0"/>
        <v>0</v>
      </c>
      <c r="R13" s="31">
        <f t="shared" si="1"/>
        <v>230321.04</v>
      </c>
    </row>
    <row r="14" spans="1:18" ht="12.75">
      <c r="A14" s="111"/>
      <c r="B14" s="112"/>
      <c r="C14" s="138"/>
      <c r="D14" s="376"/>
      <c r="E14" s="112"/>
      <c r="F14" s="113"/>
      <c r="G14" s="113"/>
      <c r="H14" s="155"/>
      <c r="I14" s="153"/>
      <c r="J14" s="112"/>
      <c r="K14" s="112"/>
      <c r="L14" s="155"/>
      <c r="M14" s="212"/>
      <c r="N14" s="112"/>
      <c r="O14" s="124"/>
      <c r="Q14" s="31">
        <f t="shared" si="0"/>
        <v>0</v>
      </c>
      <c r="R14" s="31">
        <f t="shared" si="1"/>
        <v>0</v>
      </c>
    </row>
    <row r="15" spans="1:18" ht="12.75">
      <c r="A15" s="114"/>
      <c r="B15" s="112"/>
      <c r="C15" s="138"/>
      <c r="D15" s="825"/>
      <c r="E15" s="112"/>
      <c r="F15" s="112"/>
      <c r="G15" s="112"/>
      <c r="H15" s="155"/>
      <c r="I15" s="112"/>
      <c r="J15" s="112"/>
      <c r="K15" s="115"/>
      <c r="L15" s="155"/>
      <c r="M15" s="212"/>
      <c r="N15" s="112"/>
      <c r="O15" s="124"/>
      <c r="Q15" s="31">
        <f t="shared" si="0"/>
        <v>0</v>
      </c>
      <c r="R15" s="31">
        <f t="shared" si="1"/>
        <v>0</v>
      </c>
    </row>
    <row r="16" spans="1:18" ht="12.75">
      <c r="A16" s="535"/>
      <c r="B16" s="390"/>
      <c r="C16" s="416"/>
      <c r="D16" s="723"/>
      <c r="E16" s="536"/>
      <c r="F16" s="390"/>
      <c r="G16" s="390"/>
      <c r="H16" s="393"/>
      <c r="I16" s="390"/>
      <c r="J16" s="390"/>
      <c r="K16" s="390"/>
      <c r="L16" s="393"/>
      <c r="M16" s="411"/>
      <c r="N16" s="390"/>
      <c r="O16" s="432"/>
      <c r="Q16" s="31">
        <f t="shared" si="0"/>
        <v>0</v>
      </c>
      <c r="R16" s="31">
        <f t="shared" si="1"/>
        <v>0</v>
      </c>
    </row>
    <row r="17" spans="1:18" ht="12.75">
      <c r="A17" s="520"/>
      <c r="B17" s="19"/>
      <c r="C17" s="338"/>
      <c r="D17" s="548"/>
      <c r="E17" s="19"/>
      <c r="F17" s="19"/>
      <c r="G17" s="19"/>
      <c r="H17" s="216"/>
      <c r="I17" s="19"/>
      <c r="J17" s="19"/>
      <c r="K17" s="19"/>
      <c r="L17" s="216"/>
      <c r="M17" s="235"/>
      <c r="N17" s="19"/>
      <c r="O17" s="30"/>
      <c r="Q17" s="31">
        <f t="shared" si="0"/>
        <v>0</v>
      </c>
      <c r="R17" s="31">
        <f t="shared" si="1"/>
        <v>0</v>
      </c>
    </row>
    <row r="18" spans="1:18" ht="12.75">
      <c r="A18" s="18"/>
      <c r="B18" s="19"/>
      <c r="C18" s="338"/>
      <c r="D18" s="548"/>
      <c r="E18" s="19"/>
      <c r="F18" s="19"/>
      <c r="G18" s="19"/>
      <c r="H18" s="216"/>
      <c r="I18" s="19"/>
      <c r="J18" s="19"/>
      <c r="K18" s="19"/>
      <c r="L18" s="216"/>
      <c r="M18" s="235"/>
      <c r="N18" s="19"/>
      <c r="O18" s="30"/>
      <c r="Q18" s="31">
        <f t="shared" si="0"/>
        <v>0</v>
      </c>
      <c r="R18" s="31">
        <f t="shared" si="1"/>
        <v>0</v>
      </c>
    </row>
    <row r="19" spans="1:18" ht="12.75">
      <c r="A19" s="18"/>
      <c r="B19" s="19"/>
      <c r="C19" s="338"/>
      <c r="D19" s="548"/>
      <c r="E19" s="19"/>
      <c r="F19" s="19"/>
      <c r="G19" s="19"/>
      <c r="H19" s="216"/>
      <c r="I19" s="19"/>
      <c r="J19" s="19"/>
      <c r="K19" s="19"/>
      <c r="L19" s="216"/>
      <c r="M19" s="235"/>
      <c r="N19" s="19"/>
      <c r="O19" s="30"/>
      <c r="Q19" s="31">
        <f t="shared" si="0"/>
        <v>0</v>
      </c>
      <c r="R19" s="31">
        <f t="shared" si="1"/>
        <v>0</v>
      </c>
    </row>
    <row r="20" spans="1:18" ht="12.75">
      <c r="A20" s="18"/>
      <c r="B20" s="19"/>
      <c r="C20" s="338"/>
      <c r="D20" s="548"/>
      <c r="E20" s="19"/>
      <c r="F20" s="19"/>
      <c r="G20" s="19"/>
      <c r="H20" s="216"/>
      <c r="I20" s="19"/>
      <c r="J20" s="19"/>
      <c r="K20" s="19"/>
      <c r="L20" s="216"/>
      <c r="M20" s="235"/>
      <c r="N20" s="29"/>
      <c r="O20" s="30"/>
      <c r="Q20" s="31">
        <f t="shared" si="0"/>
        <v>0</v>
      </c>
      <c r="R20" s="31">
        <f t="shared" si="1"/>
        <v>0</v>
      </c>
    </row>
    <row r="21" spans="1:18" ht="12.75">
      <c r="A21" s="18"/>
      <c r="B21" s="19"/>
      <c r="C21" s="338"/>
      <c r="D21" s="548"/>
      <c r="E21" s="19"/>
      <c r="F21" s="19"/>
      <c r="G21" s="19"/>
      <c r="H21" s="216"/>
      <c r="I21" s="19"/>
      <c r="J21" s="29"/>
      <c r="K21" s="19"/>
      <c r="L21" s="216"/>
      <c r="M21" s="235"/>
      <c r="N21" s="19"/>
      <c r="O21" s="30"/>
      <c r="Q21" s="31">
        <f t="shared" si="0"/>
        <v>0</v>
      </c>
      <c r="R21" s="31">
        <f t="shared" si="1"/>
        <v>0</v>
      </c>
    </row>
    <row r="22" spans="1:18" ht="12.75">
      <c r="A22" s="18"/>
      <c r="B22" s="19"/>
      <c r="C22" s="338"/>
      <c r="D22" s="548"/>
      <c r="E22" s="19"/>
      <c r="F22" s="19"/>
      <c r="G22" s="19"/>
      <c r="H22" s="216"/>
      <c r="I22" s="19"/>
      <c r="J22" s="19"/>
      <c r="K22" s="19"/>
      <c r="L22" s="216"/>
      <c r="M22" s="235"/>
      <c r="N22" s="19"/>
      <c r="O22" s="30"/>
      <c r="Q22" s="31">
        <f t="shared" si="0"/>
        <v>0</v>
      </c>
      <c r="R22" s="31">
        <f t="shared" si="1"/>
        <v>0</v>
      </c>
    </row>
    <row r="23" spans="1:18" ht="12.75">
      <c r="A23" s="18"/>
      <c r="B23" s="19"/>
      <c r="C23" s="338"/>
      <c r="D23" s="548"/>
      <c r="E23" s="19"/>
      <c r="F23" s="19"/>
      <c r="G23" s="19"/>
      <c r="H23" s="216"/>
      <c r="I23" s="19"/>
      <c r="J23" s="19"/>
      <c r="K23" s="19"/>
      <c r="L23" s="216"/>
      <c r="M23" s="235"/>
      <c r="N23" s="19"/>
      <c r="O23" s="33"/>
      <c r="Q23" s="31">
        <f t="shared" si="0"/>
        <v>0</v>
      </c>
      <c r="R23" s="31">
        <f t="shared" si="1"/>
        <v>0</v>
      </c>
    </row>
    <row r="24" spans="1:18" ht="12.75">
      <c r="A24" s="18"/>
      <c r="B24" s="19"/>
      <c r="C24" s="338"/>
      <c r="D24" s="548"/>
      <c r="E24" s="19"/>
      <c r="F24" s="19"/>
      <c r="G24" s="19"/>
      <c r="H24" s="216"/>
      <c r="I24" s="19"/>
      <c r="J24" s="19"/>
      <c r="K24" s="19"/>
      <c r="L24" s="216"/>
      <c r="M24" s="235"/>
      <c r="N24" s="29"/>
      <c r="O24" s="33"/>
      <c r="Q24" s="31">
        <f t="shared" si="0"/>
        <v>0</v>
      </c>
      <c r="R24" s="31">
        <f t="shared" si="1"/>
        <v>0</v>
      </c>
    </row>
    <row r="25" spans="1:18" ht="12.75">
      <c r="A25" s="18"/>
      <c r="B25" s="19"/>
      <c r="C25" s="338"/>
      <c r="D25" s="548"/>
      <c r="E25" s="19"/>
      <c r="F25" s="19"/>
      <c r="G25" s="19"/>
      <c r="H25" s="216"/>
      <c r="I25" s="19"/>
      <c r="J25" s="19"/>
      <c r="K25" s="19"/>
      <c r="L25" s="216"/>
      <c r="M25" s="235"/>
      <c r="N25" s="29"/>
      <c r="O25" s="33"/>
      <c r="Q25" s="31">
        <f t="shared" si="0"/>
        <v>0</v>
      </c>
      <c r="R25" s="31">
        <f t="shared" si="1"/>
        <v>0</v>
      </c>
    </row>
    <row r="26" spans="1:18" ht="12.75">
      <c r="A26" s="18"/>
      <c r="B26" s="19"/>
      <c r="C26" s="338"/>
      <c r="D26" s="548"/>
      <c r="E26" s="19"/>
      <c r="F26" s="19"/>
      <c r="G26" s="19"/>
      <c r="H26" s="216"/>
      <c r="I26" s="19"/>
      <c r="J26" s="19"/>
      <c r="K26" s="19"/>
      <c r="L26" s="216"/>
      <c r="M26" s="235"/>
      <c r="N26" s="29"/>
      <c r="O26" s="33"/>
      <c r="Q26" s="31">
        <f t="shared" si="0"/>
        <v>0</v>
      </c>
      <c r="R26" s="31">
        <f t="shared" si="1"/>
        <v>0</v>
      </c>
    </row>
    <row r="27" spans="1:18" ht="12.75">
      <c r="A27" s="18"/>
      <c r="B27" s="19"/>
      <c r="C27" s="338"/>
      <c r="D27" s="548"/>
      <c r="E27" s="19"/>
      <c r="F27" s="19"/>
      <c r="G27" s="19"/>
      <c r="H27" s="216"/>
      <c r="I27" s="19"/>
      <c r="J27" s="19"/>
      <c r="K27" s="19"/>
      <c r="L27" s="216"/>
      <c r="M27" s="235"/>
      <c r="N27" s="29"/>
      <c r="O27" s="33"/>
      <c r="Q27" s="31">
        <f>K27*H27</f>
        <v>0</v>
      </c>
      <c r="R27" s="31">
        <f>O27*L27</f>
        <v>0</v>
      </c>
    </row>
    <row r="28" spans="1:18" ht="12.75">
      <c r="A28" s="18"/>
      <c r="B28" s="19"/>
      <c r="C28" s="19"/>
      <c r="D28" s="548"/>
      <c r="E28" s="19"/>
      <c r="F28" s="19"/>
      <c r="G28" s="19"/>
      <c r="H28" s="18"/>
      <c r="I28" s="19"/>
      <c r="J28" s="19"/>
      <c r="K28" s="19"/>
      <c r="L28" s="216"/>
      <c r="M28" s="19"/>
      <c r="N28" s="29"/>
      <c r="O28" s="33"/>
      <c r="Q28" s="31">
        <f>K28*H28</f>
        <v>0</v>
      </c>
      <c r="R28" s="31">
        <f>O28*L28</f>
        <v>0</v>
      </c>
    </row>
    <row r="29" spans="1:18" ht="13.5" thickBot="1">
      <c r="A29" s="18"/>
      <c r="B29" s="19"/>
      <c r="C29" s="19"/>
      <c r="D29" s="19"/>
      <c r="E29" s="19"/>
      <c r="F29" s="19"/>
      <c r="G29" s="19"/>
      <c r="H29" s="18"/>
      <c r="I29" s="19"/>
      <c r="J29" s="19"/>
      <c r="K29" s="19"/>
      <c r="L29" s="18"/>
      <c r="M29" s="19"/>
      <c r="N29" s="19"/>
      <c r="O29" s="30"/>
      <c r="Q29" s="87">
        <f>K29*H29</f>
        <v>0</v>
      </c>
      <c r="R29" s="87">
        <f>O29*L29</f>
        <v>0</v>
      </c>
    </row>
    <row r="30" spans="1:18" ht="3.75" customHeight="1" thickTop="1">
      <c r="A30" s="22"/>
      <c r="B30" s="23"/>
      <c r="C30" s="23"/>
      <c r="D30" s="23"/>
      <c r="E30" s="23"/>
      <c r="F30" s="23"/>
      <c r="G30" s="23"/>
      <c r="H30" s="22"/>
      <c r="I30" s="23"/>
      <c r="J30" s="77"/>
      <c r="K30" s="77"/>
      <c r="L30" s="22"/>
      <c r="M30" s="23"/>
      <c r="N30" s="23"/>
      <c r="O30" s="24"/>
      <c r="Q30" s="31"/>
      <c r="R30" s="31"/>
    </row>
    <row r="31" spans="1:18" ht="12.75">
      <c r="A31" s="42"/>
      <c r="B31" s="8"/>
      <c r="C31" s="16" t="s">
        <v>63</v>
      </c>
      <c r="D31" s="16" t="s">
        <v>63</v>
      </c>
      <c r="E31" s="8"/>
      <c r="F31" s="8"/>
      <c r="G31" s="8"/>
      <c r="H31" s="16" t="s">
        <v>11</v>
      </c>
      <c r="I31" s="17" t="s">
        <v>11</v>
      </c>
      <c r="J31" s="8"/>
      <c r="L31" s="16" t="s">
        <v>11</v>
      </c>
      <c r="M31" s="17" t="s">
        <v>11</v>
      </c>
      <c r="N31" s="8"/>
      <c r="O31" s="43"/>
      <c r="Q31" s="234">
        <f>SUM(Q10:Q29)</f>
        <v>0</v>
      </c>
      <c r="R31" s="258">
        <f>SUM(R10:R29)</f>
        <v>1992590.73</v>
      </c>
    </row>
    <row r="32" spans="1:18" ht="12.75">
      <c r="A32" s="42"/>
      <c r="B32" s="8"/>
      <c r="C32" s="44" t="s">
        <v>64</v>
      </c>
      <c r="D32" s="44" t="s">
        <v>64</v>
      </c>
      <c r="E32" s="8"/>
      <c r="F32" s="8"/>
      <c r="G32" s="8"/>
      <c r="H32" s="44" t="s">
        <v>10</v>
      </c>
      <c r="I32" s="20" t="s">
        <v>19</v>
      </c>
      <c r="J32" s="8"/>
      <c r="L32" s="44" t="s">
        <v>10</v>
      </c>
      <c r="M32" s="20" t="s">
        <v>19</v>
      </c>
      <c r="N32" s="8"/>
      <c r="O32" s="43"/>
      <c r="Q32" s="31"/>
      <c r="R32" s="31"/>
    </row>
    <row r="33" spans="1:18" ht="15.75">
      <c r="A33" s="45"/>
      <c r="B33" s="19"/>
      <c r="C33" s="273">
        <f>SUM(C10:C29)</f>
        <v>0</v>
      </c>
      <c r="D33" s="273">
        <f>SUM(D10:D29)</f>
        <v>0</v>
      </c>
      <c r="E33" s="19"/>
      <c r="F33" s="19"/>
      <c r="G33" s="19"/>
      <c r="H33" s="273">
        <f>SUM(H10:H29)</f>
        <v>0</v>
      </c>
      <c r="I33" s="273">
        <f>SUM(I10:I29)</f>
        <v>0</v>
      </c>
      <c r="J33" s="280"/>
      <c r="K33" s="281"/>
      <c r="L33" s="273">
        <f>SUM(L10:L29)</f>
        <v>34227</v>
      </c>
      <c r="M33" s="273">
        <f>SUM(M10:M29)</f>
        <v>3454904.6500000004</v>
      </c>
      <c r="N33" s="47"/>
      <c r="O33" s="49"/>
      <c r="Q33" s="31"/>
      <c r="R33" s="31"/>
    </row>
    <row r="34" spans="1:18" ht="6" customHeight="1" thickBot="1">
      <c r="A34" s="50"/>
      <c r="B34" s="51"/>
      <c r="C34" s="51"/>
      <c r="D34" s="52"/>
      <c r="E34" s="52"/>
      <c r="F34" s="52"/>
      <c r="G34" s="52"/>
      <c r="H34" s="50"/>
      <c r="I34" s="51"/>
      <c r="J34" s="51"/>
      <c r="K34" s="51"/>
      <c r="L34" s="50"/>
      <c r="M34" s="51"/>
      <c r="N34" s="51"/>
      <c r="O34" s="53"/>
      <c r="Q34" s="31"/>
      <c r="R34" s="31"/>
    </row>
    <row r="35" spans="1:15" ht="16.5" thickBot="1">
      <c r="A35" s="54" t="s">
        <v>24</v>
      </c>
      <c r="B35" s="55"/>
      <c r="C35" s="55"/>
      <c r="D35" s="56"/>
      <c r="E35" s="56"/>
      <c r="F35" s="56"/>
      <c r="G35" s="56"/>
      <c r="H35" s="101" t="s">
        <v>25</v>
      </c>
      <c r="I35" s="102"/>
      <c r="J35" s="103" t="s">
        <v>26</v>
      </c>
      <c r="K35" s="104"/>
      <c r="L35" s="105"/>
      <c r="M35" s="57" t="s">
        <v>27</v>
      </c>
      <c r="N35" s="55"/>
      <c r="O35" s="58"/>
    </row>
    <row r="36" spans="1:18" ht="16.5" thickTop="1">
      <c r="A36" s="59" t="s">
        <v>28</v>
      </c>
      <c r="B36" s="60"/>
      <c r="C36" s="60"/>
      <c r="D36" s="61"/>
      <c r="E36" s="61"/>
      <c r="F36" s="61"/>
      <c r="G36" s="61"/>
      <c r="H36" s="62"/>
      <c r="I36" s="63">
        <f>COUNTA(H10:H29)</f>
        <v>0</v>
      </c>
      <c r="J36" s="19"/>
      <c r="K36" s="232" t="e">
        <f>I33/H33</f>
        <v>#DIV/0!</v>
      </c>
      <c r="L36" s="64"/>
      <c r="M36" s="65"/>
      <c r="N36" s="64" t="e">
        <f>Q31/H33</f>
        <v>#DIV/0!</v>
      </c>
      <c r="O36" s="68"/>
      <c r="Q36" s="31"/>
      <c r="R36" s="31"/>
    </row>
    <row r="37" spans="1:18" ht="15.75">
      <c r="A37" s="59" t="s">
        <v>29</v>
      </c>
      <c r="B37" s="60"/>
      <c r="C37" s="60"/>
      <c r="D37" s="61"/>
      <c r="E37" s="61"/>
      <c r="F37" s="61"/>
      <c r="G37" s="61"/>
      <c r="H37" s="62"/>
      <c r="I37" s="63">
        <f>COUNTA(L10:L29)</f>
        <v>4</v>
      </c>
      <c r="J37" s="19"/>
      <c r="K37" s="64">
        <f>M33/L33</f>
        <v>100.94091360621732</v>
      </c>
      <c r="L37" s="67"/>
      <c r="M37" s="65"/>
      <c r="N37" s="64">
        <f>R31/L33</f>
        <v>58.21692611096503</v>
      </c>
      <c r="O37" s="68"/>
      <c r="Q37" s="31"/>
      <c r="R37" s="31"/>
    </row>
    <row r="38" spans="1:18" ht="16.5" thickBot="1">
      <c r="A38" s="69" t="s">
        <v>30</v>
      </c>
      <c r="B38" s="70"/>
      <c r="C38" s="70"/>
      <c r="D38" s="5"/>
      <c r="E38" s="5"/>
      <c r="F38" s="5"/>
      <c r="G38" s="5"/>
      <c r="H38" s="71"/>
      <c r="I38" s="72">
        <f>SUM(I36:I37)</f>
        <v>4</v>
      </c>
      <c r="J38" s="32"/>
      <c r="K38" s="73">
        <f>(I33+M33)/(H33+L33)</f>
        <v>100.94091360621732</v>
      </c>
      <c r="L38" s="74"/>
      <c r="M38" s="75"/>
      <c r="N38" s="73">
        <f>(Q31+R31)/(H33+L33)</f>
        <v>58.21692611096503</v>
      </c>
      <c r="O38" s="84"/>
      <c r="Q38" s="31"/>
      <c r="R38" s="31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A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30" sqref="G30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2.7109375" style="0" bestFit="1" customWidth="1"/>
    <col min="16" max="17" width="10.7109375" style="0" customWidth="1"/>
  </cols>
  <sheetData>
    <row r="2" spans="2:8" ht="30.75">
      <c r="B2" s="1" t="s">
        <v>66</v>
      </c>
      <c r="H2" s="2"/>
    </row>
    <row r="3" ht="15.75">
      <c r="B3" s="3"/>
    </row>
    <row r="4" spans="1:7" ht="19.5">
      <c r="A4" s="4" t="s">
        <v>43</v>
      </c>
      <c r="B4" s="3"/>
      <c r="G4" s="3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2</v>
      </c>
      <c r="I6" s="11"/>
      <c r="J6" s="12"/>
      <c r="K6" s="9"/>
      <c r="L6" s="10" t="s">
        <v>3</v>
      </c>
      <c r="M6" s="11"/>
      <c r="N6" s="13"/>
    </row>
    <row r="7" spans="1:14" ht="15.75">
      <c r="A7" s="14" t="s">
        <v>4</v>
      </c>
      <c r="B7" s="15" t="s">
        <v>5</v>
      </c>
      <c r="C7" s="126" t="s">
        <v>6</v>
      </c>
      <c r="D7" s="126" t="s">
        <v>7</v>
      </c>
      <c r="E7" s="15" t="s">
        <v>8</v>
      </c>
      <c r="F7" s="15" t="s">
        <v>9</v>
      </c>
      <c r="G7" s="88" t="s">
        <v>10</v>
      </c>
      <c r="H7" s="89" t="s">
        <v>11</v>
      </c>
      <c r="I7" s="89" t="s">
        <v>11</v>
      </c>
      <c r="J7" s="89" t="s">
        <v>12</v>
      </c>
      <c r="K7" s="88" t="s">
        <v>10</v>
      </c>
      <c r="L7" s="89" t="s">
        <v>11</v>
      </c>
      <c r="M7" s="89" t="s">
        <v>11</v>
      </c>
      <c r="N7" s="94" t="s">
        <v>12</v>
      </c>
    </row>
    <row r="8" spans="1:14" ht="15.75">
      <c r="A8" s="14" t="s">
        <v>13</v>
      </c>
      <c r="B8" s="15" t="s">
        <v>14</v>
      </c>
      <c r="C8" s="126" t="s">
        <v>15</v>
      </c>
      <c r="D8" s="126" t="s">
        <v>15</v>
      </c>
      <c r="E8" s="15" t="s">
        <v>16</v>
      </c>
      <c r="F8" s="15" t="s">
        <v>17</v>
      </c>
      <c r="G8" s="88" t="s">
        <v>18</v>
      </c>
      <c r="H8" s="89" t="s">
        <v>19</v>
      </c>
      <c r="I8" s="89" t="s">
        <v>18</v>
      </c>
      <c r="J8" s="89" t="s">
        <v>18</v>
      </c>
      <c r="K8" s="88" t="s">
        <v>18</v>
      </c>
      <c r="L8" s="89" t="s">
        <v>19</v>
      </c>
      <c r="M8" s="89" t="s">
        <v>18</v>
      </c>
      <c r="N8" s="94" t="s">
        <v>18</v>
      </c>
    </row>
    <row r="9" spans="1:17" ht="15.75">
      <c r="A9" s="18"/>
      <c r="B9" s="19"/>
      <c r="C9" s="19"/>
      <c r="D9" s="19"/>
      <c r="E9" s="19"/>
      <c r="F9" s="19"/>
      <c r="G9" s="92"/>
      <c r="H9" s="90" t="s">
        <v>20</v>
      </c>
      <c r="I9" s="90" t="s">
        <v>19</v>
      </c>
      <c r="J9" s="90" t="s">
        <v>19</v>
      </c>
      <c r="K9" s="92"/>
      <c r="L9" s="90" t="s">
        <v>20</v>
      </c>
      <c r="M9" s="90" t="s">
        <v>19</v>
      </c>
      <c r="N9" s="95" t="s">
        <v>19</v>
      </c>
      <c r="P9" s="21" t="s">
        <v>21</v>
      </c>
      <c r="Q9" s="21" t="s">
        <v>22</v>
      </c>
    </row>
    <row r="10" spans="1:53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</row>
    <row r="11" spans="1:17" ht="12.75">
      <c r="A11" s="419"/>
      <c r="B11" s="622"/>
      <c r="C11" s="578"/>
      <c r="D11" s="578"/>
      <c r="E11" s="578"/>
      <c r="F11" s="628"/>
      <c r="G11" s="423"/>
      <c r="H11" s="579"/>
      <c r="I11" s="425"/>
      <c r="J11" s="425"/>
      <c r="K11" s="423"/>
      <c r="L11" s="629"/>
      <c r="M11" s="425"/>
      <c r="N11" s="580"/>
      <c r="O11" s="96"/>
      <c r="P11" s="31">
        <f aca="true" t="shared" si="0" ref="P11:P29">G11*J11</f>
        <v>0</v>
      </c>
      <c r="Q11" s="31">
        <f aca="true" t="shared" si="1" ref="Q11:Q29">K11*N11</f>
        <v>0</v>
      </c>
    </row>
    <row r="12" spans="1:17" ht="12.75">
      <c r="A12" s="381"/>
      <c r="B12" s="632"/>
      <c r="C12" s="384"/>
      <c r="D12" s="384"/>
      <c r="E12" s="384"/>
      <c r="F12" s="630"/>
      <c r="G12" s="429"/>
      <c r="H12" s="390"/>
      <c r="I12" s="390"/>
      <c r="J12" s="390"/>
      <c r="K12" s="631"/>
      <c r="L12" s="400"/>
      <c r="M12" s="387"/>
      <c r="N12" s="618"/>
      <c r="P12" s="31" t="e">
        <f>#REF!*#REF!</f>
        <v>#REF!</v>
      </c>
      <c r="Q12" s="31" t="e">
        <f>#REF!*#REF!</f>
        <v>#REF!</v>
      </c>
    </row>
    <row r="13" spans="1:17" ht="12.75">
      <c r="A13" s="25"/>
      <c r="B13" s="125"/>
      <c r="C13" s="118"/>
      <c r="D13" s="118"/>
      <c r="E13" s="118"/>
      <c r="F13" s="117"/>
      <c r="G13" s="27"/>
      <c r="H13" s="28"/>
      <c r="I13" s="29"/>
      <c r="J13" s="29"/>
      <c r="K13" s="18"/>
      <c r="L13" s="19"/>
      <c r="M13" s="19"/>
      <c r="N13" s="30"/>
      <c r="P13" s="31">
        <f t="shared" si="0"/>
        <v>0</v>
      </c>
      <c r="Q13" s="31">
        <f t="shared" si="1"/>
        <v>0</v>
      </c>
    </row>
    <row r="14" spans="1:17" ht="12.75">
      <c r="A14" s="25"/>
      <c r="B14" s="26"/>
      <c r="C14" s="20"/>
      <c r="D14" s="20"/>
      <c r="E14" s="20"/>
      <c r="F14" s="20"/>
      <c r="G14" s="18"/>
      <c r="H14" s="19"/>
      <c r="I14" s="29"/>
      <c r="J14" s="29"/>
      <c r="K14" s="18"/>
      <c r="L14" s="28"/>
      <c r="M14" s="29"/>
      <c r="N14" s="33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34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606"/>
      <c r="H16" s="605"/>
      <c r="I16" s="29"/>
      <c r="J16" s="29"/>
      <c r="K16" s="603"/>
      <c r="L16" s="19"/>
      <c r="M16" s="19"/>
      <c r="N16" s="580"/>
      <c r="P16" s="31">
        <f t="shared" si="0"/>
        <v>0</v>
      </c>
      <c r="Q16" s="31">
        <f t="shared" si="1"/>
        <v>0</v>
      </c>
    </row>
    <row r="17" spans="1:17" ht="12.75">
      <c r="A17" s="604"/>
      <c r="B17" s="552"/>
      <c r="C17" s="604"/>
      <c r="D17" s="552"/>
      <c r="E17" s="553"/>
      <c r="F17" s="437"/>
      <c r="G17" s="444"/>
      <c r="H17" s="604"/>
      <c r="I17" s="553"/>
      <c r="J17" s="437"/>
      <c r="K17" s="444"/>
      <c r="L17" s="552"/>
      <c r="M17" s="437"/>
      <c r="N17" s="517"/>
      <c r="P17" s="31">
        <f>G12*J12</f>
        <v>0</v>
      </c>
      <c r="Q17" s="31">
        <f>K12*N12</f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9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28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119"/>
      <c r="B20" s="120"/>
      <c r="C20" s="121"/>
      <c r="D20" s="121"/>
      <c r="E20" s="121"/>
      <c r="F20" s="121"/>
      <c r="G20" s="122"/>
      <c r="H20" s="123"/>
      <c r="I20" s="115"/>
      <c r="J20" s="115"/>
      <c r="K20" s="114"/>
      <c r="L20" s="112"/>
      <c r="M20" s="112"/>
      <c r="N20" s="124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9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35"/>
      <c r="C22" s="20"/>
      <c r="D22" s="20"/>
      <c r="E22" s="20"/>
      <c r="F22" s="20"/>
      <c r="G22" s="27"/>
      <c r="H22" s="28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9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28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25"/>
      <c r="B26" s="26"/>
      <c r="C26" s="20"/>
      <c r="D26" s="20"/>
      <c r="E26" s="20"/>
      <c r="F26" s="20"/>
      <c r="G26" s="18"/>
      <c r="H26" s="19"/>
      <c r="I26" s="19"/>
      <c r="J26" s="19"/>
      <c r="K26" s="27"/>
      <c r="L26" s="28"/>
      <c r="M26" s="29"/>
      <c r="N26" s="33"/>
      <c r="P26" s="31">
        <f t="shared" si="0"/>
        <v>0</v>
      </c>
      <c r="Q26" s="31">
        <f t="shared" si="1"/>
        <v>0</v>
      </c>
    </row>
    <row r="27" spans="1:17" ht="15.75">
      <c r="A27" s="25"/>
      <c r="B27" s="36"/>
      <c r="C27" s="20"/>
      <c r="D27" s="20"/>
      <c r="E27" s="20"/>
      <c r="F27" s="20"/>
      <c r="G27" s="18"/>
      <c r="H27" s="19"/>
      <c r="I27" s="19"/>
      <c r="J27" s="19"/>
      <c r="K27" s="27"/>
      <c r="L27" s="28"/>
      <c r="M27" s="29"/>
      <c r="N27" s="33"/>
      <c r="P27" s="31">
        <f t="shared" si="0"/>
        <v>0</v>
      </c>
      <c r="Q27" s="31">
        <f t="shared" si="1"/>
        <v>0</v>
      </c>
    </row>
    <row r="28" spans="1:17" ht="15.75">
      <c r="A28" s="25"/>
      <c r="B28" s="36"/>
      <c r="C28" s="20"/>
      <c r="D28" s="20"/>
      <c r="E28" s="20"/>
      <c r="F28" s="20"/>
      <c r="G28" s="27"/>
      <c r="H28" s="28"/>
      <c r="I28" s="29"/>
      <c r="J28" s="29"/>
      <c r="K28" s="18"/>
      <c r="L28" s="19"/>
      <c r="M28" s="29"/>
      <c r="N28" s="33"/>
      <c r="P28" s="31">
        <f t="shared" si="0"/>
        <v>0</v>
      </c>
      <c r="Q28" s="31">
        <f t="shared" si="1"/>
        <v>0</v>
      </c>
    </row>
    <row r="29" spans="1:17" ht="15.75">
      <c r="A29" s="25"/>
      <c r="B29" s="36"/>
      <c r="C29" s="20"/>
      <c r="D29" s="20"/>
      <c r="E29" s="20"/>
      <c r="F29" s="20"/>
      <c r="G29" s="27"/>
      <c r="H29" s="28"/>
      <c r="I29" s="29"/>
      <c r="J29" s="29"/>
      <c r="K29" s="18"/>
      <c r="L29" s="19"/>
      <c r="M29" s="29"/>
      <c r="N29" s="33"/>
      <c r="P29" s="116">
        <f t="shared" si="0"/>
        <v>0</v>
      </c>
      <c r="Q29" s="116">
        <f t="shared" si="1"/>
        <v>0</v>
      </c>
    </row>
    <row r="30" spans="1:17" ht="12.75">
      <c r="A30" s="18"/>
      <c r="B30" s="19"/>
      <c r="C30" s="19"/>
      <c r="D30" s="19"/>
      <c r="E30" s="19"/>
      <c r="F30" s="19"/>
      <c r="G30" s="18"/>
      <c r="H30" s="19"/>
      <c r="I30" s="19"/>
      <c r="J30" s="19"/>
      <c r="K30" s="18"/>
      <c r="L30" s="19"/>
      <c r="M30" s="19"/>
      <c r="N30" s="30"/>
      <c r="P30" s="179"/>
      <c r="Q30" s="179"/>
    </row>
    <row r="31" spans="1:17" ht="3.75" customHeight="1" thickBot="1">
      <c r="A31" s="22"/>
      <c r="B31" s="23"/>
      <c r="C31" s="23"/>
      <c r="D31" s="23"/>
      <c r="E31" s="23"/>
      <c r="F31" s="23"/>
      <c r="G31" s="22"/>
      <c r="H31" s="39"/>
      <c r="I31" s="40"/>
      <c r="J31" s="40"/>
      <c r="K31" s="22"/>
      <c r="L31" s="39"/>
      <c r="M31" s="39"/>
      <c r="N31" s="41"/>
      <c r="P31" s="100"/>
      <c r="Q31" s="100"/>
    </row>
    <row r="32" spans="1:17" ht="13.5" thickTop="1">
      <c r="A32" s="42"/>
      <c r="B32" s="8"/>
      <c r="C32" s="8"/>
      <c r="D32" s="8"/>
      <c r="E32" s="8"/>
      <c r="F32" s="8"/>
      <c r="G32" s="16" t="s">
        <v>11</v>
      </c>
      <c r="H32" s="17" t="s">
        <v>11</v>
      </c>
      <c r="I32" s="8"/>
      <c r="K32" s="16" t="s">
        <v>11</v>
      </c>
      <c r="L32" s="17" t="s">
        <v>11</v>
      </c>
      <c r="M32" s="8"/>
      <c r="N32" s="43"/>
      <c r="P32" s="31" t="e">
        <f>SUM(P11:P29)</f>
        <v>#REF!</v>
      </c>
      <c r="Q32" s="31" t="e">
        <f>SUM(Q11:Q29)</f>
        <v>#REF!</v>
      </c>
    </row>
    <row r="33" spans="1:14" ht="12.75">
      <c r="A33" s="42"/>
      <c r="B33" s="8"/>
      <c r="C33" s="8"/>
      <c r="D33" s="8"/>
      <c r="E33" s="8"/>
      <c r="F33" s="8"/>
      <c r="G33" s="44" t="s">
        <v>10</v>
      </c>
      <c r="H33" s="20" t="s">
        <v>19</v>
      </c>
      <c r="I33" s="8"/>
      <c r="K33" s="44" t="s">
        <v>10</v>
      </c>
      <c r="L33" s="20" t="s">
        <v>19</v>
      </c>
      <c r="M33" s="8"/>
      <c r="N33" s="43"/>
    </row>
    <row r="34" spans="1:14" ht="15.75">
      <c r="A34" s="45"/>
      <c r="B34" s="19"/>
      <c r="C34" s="19"/>
      <c r="D34" s="19"/>
      <c r="E34" s="19"/>
      <c r="F34" s="19"/>
      <c r="G34" s="271">
        <f>SUM(G11:G30)</f>
        <v>0</v>
      </c>
      <c r="H34" s="278">
        <f>SUM(H11:H30)</f>
        <v>0</v>
      </c>
      <c r="I34" s="275"/>
      <c r="J34" s="276"/>
      <c r="K34" s="272">
        <f>SUM(K11:K30)</f>
        <v>0</v>
      </c>
      <c r="L34" s="277">
        <f>SUM(L11:L30)</f>
        <v>0</v>
      </c>
      <c r="M34" s="47"/>
      <c r="N34" s="49"/>
    </row>
    <row r="35" spans="1:14" ht="6" customHeight="1" thickBot="1">
      <c r="A35" s="50"/>
      <c r="B35" s="51"/>
      <c r="C35" s="52"/>
      <c r="D35" s="52"/>
      <c r="E35" s="52"/>
      <c r="F35" s="52"/>
      <c r="G35" s="50"/>
      <c r="H35" s="51"/>
      <c r="I35" s="51"/>
      <c r="J35" s="51"/>
      <c r="K35" s="50"/>
      <c r="L35" s="51"/>
      <c r="M35" s="51"/>
      <c r="N35" s="53"/>
    </row>
    <row r="36" spans="1:14" ht="16.5" thickBot="1">
      <c r="A36" s="54" t="s">
        <v>24</v>
      </c>
      <c r="B36" s="55"/>
      <c r="C36" s="56"/>
      <c r="D36" s="56"/>
      <c r="E36" s="56"/>
      <c r="F36" s="56"/>
      <c r="G36" s="101" t="s">
        <v>25</v>
      </c>
      <c r="H36" s="102"/>
      <c r="I36" s="103" t="s">
        <v>38</v>
      </c>
      <c r="J36" s="104"/>
      <c r="K36" s="105"/>
      <c r="L36" s="57" t="s">
        <v>44</v>
      </c>
      <c r="M36" s="55"/>
      <c r="N36" s="58"/>
    </row>
    <row r="37" spans="1:14" ht="16.5" thickTop="1">
      <c r="A37" s="59" t="s">
        <v>28</v>
      </c>
      <c r="B37" s="60"/>
      <c r="C37" s="61"/>
      <c r="D37" s="61"/>
      <c r="E37" s="61"/>
      <c r="F37" s="61"/>
      <c r="G37" s="62"/>
      <c r="H37" s="63">
        <f>COUNTA(G11:G30)</f>
        <v>0</v>
      </c>
      <c r="I37" s="19"/>
      <c r="J37" s="64" t="e">
        <f>H34/G34</f>
        <v>#DIV/0!</v>
      </c>
      <c r="K37" s="64"/>
      <c r="L37" s="65"/>
      <c r="M37" s="64" t="e">
        <f>P32/G34</f>
        <v>#REF!</v>
      </c>
      <c r="N37" s="66"/>
    </row>
    <row r="38" spans="1:14" ht="15.75">
      <c r="A38" s="59" t="s">
        <v>29</v>
      </c>
      <c r="B38" s="60"/>
      <c r="C38" s="61"/>
      <c r="D38" s="61"/>
      <c r="E38" s="61"/>
      <c r="F38" s="61"/>
      <c r="G38" s="62"/>
      <c r="H38" s="63">
        <f>COUNTA(K11:K30)</f>
        <v>0</v>
      </c>
      <c r="I38" s="19"/>
      <c r="J38" s="64" t="e">
        <f>L34/K34</f>
        <v>#DIV/0!</v>
      </c>
      <c r="K38" s="67"/>
      <c r="L38" s="65"/>
      <c r="M38" s="64" t="e">
        <f>Q32/K34</f>
        <v>#REF!</v>
      </c>
      <c r="N38" s="68"/>
    </row>
    <row r="39" spans="1:14" ht="16.5" thickBot="1">
      <c r="A39" s="69" t="s">
        <v>30</v>
      </c>
      <c r="B39" s="70"/>
      <c r="C39" s="5"/>
      <c r="D39" s="5"/>
      <c r="E39" s="5"/>
      <c r="F39" s="5"/>
      <c r="G39" s="71"/>
      <c r="H39" s="72">
        <f>SUM(H37:H38)</f>
        <v>0</v>
      </c>
      <c r="I39" s="32"/>
      <c r="J39" s="73" t="e">
        <f>(H34+L34)/(G34+K34)</f>
        <v>#DIV/0!</v>
      </c>
      <c r="K39" s="74"/>
      <c r="L39" s="75"/>
      <c r="M39" s="73" t="e">
        <f>(P32+Q32)/(G34+K34)</f>
        <v>#REF!</v>
      </c>
      <c r="N39" s="76"/>
    </row>
    <row r="42" ht="3.75" customHeight="1"/>
    <row r="46" ht="6" customHeight="1"/>
    <row r="80" ht="3.75" customHeight="1"/>
    <row r="84" ht="6" customHeight="1"/>
    <row r="100" ht="30.75">
      <c r="AH100" s="2"/>
    </row>
    <row r="101" ht="15.75">
      <c r="AC101" s="3"/>
    </row>
  </sheetData>
  <sheetProtection/>
  <printOptions horizontalCentered="1" verticalCentered="1"/>
  <pageMargins left="0.5" right="0.25" top="0.5" bottom="0.5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ries</cp:lastModifiedBy>
  <cp:lastPrinted>2009-12-15T14:02:02Z</cp:lastPrinted>
  <dcterms:created xsi:type="dcterms:W3CDTF">1997-07-14T13:01:06Z</dcterms:created>
  <dcterms:modified xsi:type="dcterms:W3CDTF">2009-12-15T16:14:40Z</dcterms:modified>
  <cp:category/>
  <cp:version/>
  <cp:contentType/>
  <cp:contentStatus/>
</cp:coreProperties>
</file>