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2180" tabRatio="599" activeTab="0"/>
  </bookViews>
  <sheets>
    <sheet name="PIGSTR" sheetId="1" r:id="rId1"/>
    <sheet name="PIGGRA" sheetId="2" r:id="rId2"/>
    <sheet name="SLABSTR" sheetId="3" r:id="rId3"/>
    <sheet name="SLABGRA" sheetId="4" r:id="rId4"/>
    <sheet name="STLPLATEGRDS" sheetId="5" r:id="rId5"/>
    <sheet name="BOXGRD" sheetId="6" r:id="rId6"/>
    <sheet name="TIMBER" sheetId="7" r:id="rId7"/>
    <sheet name="I-BEAM" sheetId="8" r:id="rId8"/>
    <sheet name="BASCULE" sheetId="9" r:id="rId9"/>
    <sheet name="Arch" sheetId="10" r:id="rId10"/>
    <sheet name="Retain 1" sheetId="11" r:id="rId11"/>
    <sheet name="Retain 2" sheetId="12" r:id="rId12"/>
    <sheet name="STELBOXGRD" sheetId="13" r:id="rId13"/>
    <sheet name="Pedestrian" sheetId="14" r:id="rId14"/>
    <sheet name="Trapezoid Box" sheetId="15" r:id="rId15"/>
    <sheet name="Noise Barriers" sheetId="16" r:id="rId16"/>
    <sheet name="Sheet1" sheetId="17" r:id="rId17"/>
  </sheets>
  <definedNames>
    <definedName name="_xlnm.Print_Area" localSheetId="9">'Arch'!$A$1:$N$39</definedName>
    <definedName name="_xlnm.Print_Area" localSheetId="8">'BASCULE'!$A$11:$N$39</definedName>
    <definedName name="_xlnm.Print_Area" localSheetId="5">'BOXGRD'!$A$10:$N$38</definedName>
    <definedName name="_xlnm.Print_Area" localSheetId="7">'I-BEAM'!$A$10:$O$39</definedName>
    <definedName name="_xlnm.Print_Area" localSheetId="15">'Noise Barriers'!$A$1:$I$51</definedName>
    <definedName name="_xlnm.Print_Area" localSheetId="13">'Pedestrian'!$A$10:$N$34</definedName>
    <definedName name="_xlnm.Print_Area" localSheetId="1">'PIGGRA'!$A$10:$O$81</definedName>
    <definedName name="_xlnm.Print_Area" localSheetId="0">'PIGSTR'!$A$10:$O$104</definedName>
    <definedName name="_xlnm.Print_Area" localSheetId="10">'Retain 1'!$A$10:$N$133</definedName>
    <definedName name="_xlnm.Print_Area" localSheetId="11">'Retain 2'!$A$1:$N$43</definedName>
    <definedName name="_xlnm.Print_Area" localSheetId="3">'SLABGRA'!$A$11:$O$43</definedName>
    <definedName name="_xlnm.Print_Area" localSheetId="2">'SLABSTR'!$A$11:$O$164</definedName>
    <definedName name="_xlnm.Print_Area" localSheetId="12">'STELBOXGRD'!$A$1:$N$38</definedName>
    <definedName name="_xlnm.Print_Area" localSheetId="4">'STLPLATEGRDS'!$A$10:$O$38</definedName>
    <definedName name="_xlnm.Print_Area" localSheetId="6">'TIMBER'!$A$10:$M$33</definedName>
    <definedName name="_xlnm.Print_Titles" localSheetId="8">'BASCULE'!$1:$10</definedName>
    <definedName name="_xlnm.Print_Titles" localSheetId="5">'BOXGRD'!$1:$9</definedName>
    <definedName name="_xlnm.Print_Titles" localSheetId="7">'I-BEAM'!$1:$9</definedName>
    <definedName name="_xlnm.Print_Titles" localSheetId="15">'Noise Barriers'!$1:$9</definedName>
    <definedName name="_xlnm.Print_Titles" localSheetId="13">'Pedestrian'!$1:$9</definedName>
    <definedName name="_xlnm.Print_Titles" localSheetId="1">'PIGGRA'!$1:$9</definedName>
    <definedName name="_xlnm.Print_Titles" localSheetId="0">'PIGSTR'!$1:$10</definedName>
    <definedName name="_xlnm.Print_Titles" localSheetId="10">'Retain 1'!$1:$9</definedName>
    <definedName name="_xlnm.Print_Titles" localSheetId="3">'SLABGRA'!$1:$10</definedName>
    <definedName name="_xlnm.Print_Titles" localSheetId="2">'SLABSTR'!$1:$10</definedName>
    <definedName name="_xlnm.Print_Titles" localSheetId="4">'STLPLATEGRDS'!$1:$9</definedName>
    <definedName name="_xlnm.Print_Titles" localSheetId="6">'TIMBER'!$1:$9</definedName>
  </definedNames>
  <calcPr fullCalcOnLoad="1"/>
</workbook>
</file>

<file path=xl/sharedStrings.xml><?xml version="1.0" encoding="utf-8"?>
<sst xmlns="http://schemas.openxmlformats.org/spreadsheetml/2006/main" count="1477" uniqueCount="419">
  <si>
    <t>Metric Projects were converted to English for this table.</t>
  </si>
  <si>
    <t>PRESTRESSED GIRDERS - Stream Crossings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</si>
  <si>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</si>
  <si>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</si>
  <si>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</si>
  <si>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</si>
  <si>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</si>
  <si>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</si>
  <si>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</si>
  <si>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</si>
  <si>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</si>
  <si>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</si>
  <si>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Super.</t>
  </si>
  <si>
    <t>Date</t>
  </si>
  <si>
    <t>Number</t>
  </si>
  <si>
    <t>Type</t>
  </si>
  <si>
    <t>Spans</t>
  </si>
  <si>
    <t>Length</t>
  </si>
  <si>
    <t>Sq. Ft.</t>
  </si>
  <si>
    <t>Cost</t>
  </si>
  <si>
    <t>$</t>
  </si>
  <si>
    <t>ON SYS</t>
  </si>
  <si>
    <t>OFF SYS</t>
  </si>
  <si>
    <t xml:space="preserve"> 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</si>
  <si>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</si>
  <si>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</si>
  <si>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</si>
  <si>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</si>
  <si>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</si>
  <si>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</si>
  <si>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</si>
  <si>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PRESTRESSED GIRDERS - Grade Separations</t>
  </si>
  <si>
    <t>CONCRETE SLABS - Stream Crossings</t>
  </si>
  <si>
    <t>CONCRETE SLABS - Grade Separations</t>
  </si>
  <si>
    <t>Sq. ft.</t>
  </si>
  <si>
    <t>;</t>
  </si>
  <si>
    <t>TIMBER STRUCTURES</t>
  </si>
  <si>
    <t>Lengths</t>
  </si>
  <si>
    <t>Total Sq. Foot Cost</t>
  </si>
  <si>
    <t>Super Sq. Foot Cost</t>
  </si>
  <si>
    <t>PRESTRESSED BOX GIRDERS</t>
  </si>
  <si>
    <t>Super Sq. Ft. Cost</t>
  </si>
  <si>
    <t>STEEL I-BEAMS- Grade Separations</t>
  </si>
  <si>
    <t>BASCULE BRIDGE</t>
  </si>
  <si>
    <t xml:space="preserve">   Super Sq. Foot Cost</t>
  </si>
  <si>
    <t>ARCH STRUCTURE</t>
  </si>
  <si>
    <t>RETAINING WALLS</t>
  </si>
  <si>
    <t>MSE Wall</t>
  </si>
  <si>
    <t>Modular Wall</t>
  </si>
  <si>
    <t>Concrete Wall</t>
  </si>
  <si>
    <t>Panel Wall</t>
  </si>
  <si>
    <t>No. Retaining Walls</t>
  </si>
  <si>
    <t xml:space="preserve">     Total Sq. Ft. Cost</t>
  </si>
  <si>
    <t>MSE Walls</t>
  </si>
  <si>
    <t>Modular Walls</t>
  </si>
  <si>
    <t>Concrete Walls</t>
  </si>
  <si>
    <t>Panel Walls</t>
  </si>
  <si>
    <t>STEEL BOX GIRDERS</t>
  </si>
  <si>
    <t>PEDESTRIAN BRIDGE</t>
  </si>
  <si>
    <t xml:space="preserve">STEEL PLATE GIRDERS </t>
  </si>
  <si>
    <t>A5</t>
  </si>
  <si>
    <t>Abut. Type</t>
  </si>
  <si>
    <t>Other</t>
  </si>
  <si>
    <t>No.</t>
  </si>
  <si>
    <t>Bridge</t>
  </si>
  <si>
    <t xml:space="preserve">  </t>
  </si>
  <si>
    <t>2010 YEAR END COST SUMMARY</t>
  </si>
  <si>
    <t>R-13-148</t>
  </si>
  <si>
    <t>R-13-149</t>
  </si>
  <si>
    <t>B-13-541</t>
  </si>
  <si>
    <t>A1</t>
  </si>
  <si>
    <t>Column</t>
  </si>
  <si>
    <t>50'-0", 50'-0"</t>
  </si>
  <si>
    <t>B-13-542</t>
  </si>
  <si>
    <t>B-29-143</t>
  </si>
  <si>
    <t>33'-0",60'-0",33'-0"</t>
  </si>
  <si>
    <t>B-41-96</t>
  </si>
  <si>
    <t>54'-0"</t>
  </si>
  <si>
    <t>B-41-275</t>
  </si>
  <si>
    <t>34'-0",56'-0",34'-0"</t>
  </si>
  <si>
    <t>B-55-213</t>
  </si>
  <si>
    <t>140'-0",140'-0"</t>
  </si>
  <si>
    <t>1/1/2/10</t>
  </si>
  <si>
    <t>R-40-372</t>
  </si>
  <si>
    <t>R-40-373</t>
  </si>
  <si>
    <t>R-40-374</t>
  </si>
  <si>
    <t>R-40-375</t>
  </si>
  <si>
    <t>R-40-376</t>
  </si>
  <si>
    <t>R-40-377</t>
  </si>
  <si>
    <t>R-40-378</t>
  </si>
  <si>
    <t>R-40-379</t>
  </si>
  <si>
    <t>R-40-380</t>
  </si>
  <si>
    <t>R-40-381</t>
  </si>
  <si>
    <t>R-40-382</t>
  </si>
  <si>
    <t>R-40-383</t>
  </si>
  <si>
    <t>R-40-386</t>
  </si>
  <si>
    <t>R-40-392</t>
  </si>
  <si>
    <t>R-40-396</t>
  </si>
  <si>
    <t>R-40-398</t>
  </si>
  <si>
    <t>R-40-399</t>
  </si>
  <si>
    <t>R-40-400</t>
  </si>
  <si>
    <t>R-40-410</t>
  </si>
  <si>
    <t>R-40-418</t>
  </si>
  <si>
    <t>R-40-423</t>
  </si>
  <si>
    <t>B-40-812</t>
  </si>
  <si>
    <t>34'-0", 65'-0", 34'-0"</t>
  </si>
  <si>
    <t>B-40-813</t>
  </si>
  <si>
    <t>Tangent Pile Wall</t>
  </si>
  <si>
    <t>B-40-814</t>
  </si>
  <si>
    <t>Retain</t>
  </si>
  <si>
    <t>140'-0", 112'-0"</t>
  </si>
  <si>
    <t>B-40-818</t>
  </si>
  <si>
    <t>B-40-819</t>
  </si>
  <si>
    <t>STEEL TRAPEZOID BOX</t>
  </si>
  <si>
    <t>B-40-820</t>
  </si>
  <si>
    <t>A3</t>
  </si>
  <si>
    <t>126'-6",155'-0",115'-0",126'-6"</t>
  </si>
  <si>
    <t>B-40-828</t>
  </si>
  <si>
    <t>Varies</t>
  </si>
  <si>
    <t>B-40-830</t>
  </si>
  <si>
    <t>114'-0 1/4"</t>
  </si>
  <si>
    <t>B-12-179</t>
  </si>
  <si>
    <t>28'-0"</t>
  </si>
  <si>
    <t>B-36-188</t>
  </si>
  <si>
    <t>46'-0"</t>
  </si>
  <si>
    <t>1./26/10</t>
  </si>
  <si>
    <t>P-40-538</t>
  </si>
  <si>
    <t>Rigid</t>
  </si>
  <si>
    <t>B-41-199</t>
  </si>
  <si>
    <t>B-41-232</t>
  </si>
  <si>
    <t>B-50-78</t>
  </si>
  <si>
    <t>64'-0"</t>
  </si>
  <si>
    <t>B-62-237</t>
  </si>
  <si>
    <t>44'-0"</t>
  </si>
  <si>
    <t>B-69-46</t>
  </si>
  <si>
    <t>32'-0"</t>
  </si>
  <si>
    <t>B-70-290</t>
  </si>
  <si>
    <t>30'-0", 30'-0"</t>
  </si>
  <si>
    <t>B-22-265</t>
  </si>
  <si>
    <t>Encased</t>
  </si>
  <si>
    <t>40'-0", 54'-0", 40'-0"</t>
  </si>
  <si>
    <t>B-67-324</t>
  </si>
  <si>
    <t>91'-0", 91'-0"</t>
  </si>
  <si>
    <t>B-67-325</t>
  </si>
  <si>
    <t>40'-0"</t>
  </si>
  <si>
    <t>34'-0"</t>
  </si>
  <si>
    <t>B-16-128</t>
  </si>
  <si>
    <t>B-16-129</t>
  </si>
  <si>
    <t>B-44-212</t>
  </si>
  <si>
    <t>45'-0"</t>
  </si>
  <si>
    <t>80'-2"</t>
  </si>
  <si>
    <t>B-11-148</t>
  </si>
  <si>
    <t>Hammer</t>
  </si>
  <si>
    <t>49'-8 1/2",87'-0",49'-8 1/2"</t>
  </si>
  <si>
    <t>B-16-117</t>
  </si>
  <si>
    <t>36'-0",48'-0",36'-0"</t>
  </si>
  <si>
    <t>B-20-207</t>
  </si>
  <si>
    <t>40'-0", 40'-0"</t>
  </si>
  <si>
    <t>R-40-428</t>
  </si>
  <si>
    <t>R-40-429</t>
  </si>
  <si>
    <t>B-40-740</t>
  </si>
  <si>
    <t>Special</t>
  </si>
  <si>
    <t>194'-0"</t>
  </si>
  <si>
    <t>B-60-114</t>
  </si>
  <si>
    <t>R-67-95</t>
  </si>
  <si>
    <t>R-67-96</t>
  </si>
  <si>
    <t>R-67-97</t>
  </si>
  <si>
    <t>R-67-98</t>
  </si>
  <si>
    <t>B-67-263</t>
  </si>
  <si>
    <t>B-06-200</t>
  </si>
  <si>
    <t>30'-0"</t>
  </si>
  <si>
    <t>R-30-37</t>
  </si>
  <si>
    <t>R-13-175</t>
  </si>
  <si>
    <t>B-22-270</t>
  </si>
  <si>
    <t>Solid Shaft</t>
  </si>
  <si>
    <t>B-30-120</t>
  </si>
  <si>
    <t>50'-0"</t>
  </si>
  <si>
    <t>B-40-739</t>
  </si>
  <si>
    <t>160'-3 1/2"</t>
  </si>
  <si>
    <t>B-40-743</t>
  </si>
  <si>
    <t>100'-0"</t>
  </si>
  <si>
    <t>B-40-749</t>
  </si>
  <si>
    <t>Spec</t>
  </si>
  <si>
    <t>47'-0", 47'-0"</t>
  </si>
  <si>
    <t>B-40-750</t>
  </si>
  <si>
    <t>24'-0", 40'-0", 24'-0"</t>
  </si>
  <si>
    <t>B-52-267</t>
  </si>
  <si>
    <t>Encaesd</t>
  </si>
  <si>
    <t>33'-0", 33'-0"</t>
  </si>
  <si>
    <t>B-53-280</t>
  </si>
  <si>
    <t>21'-0", 30'-0", 21'-0"</t>
  </si>
  <si>
    <t>B-61-208</t>
  </si>
  <si>
    <t>42'-0"</t>
  </si>
  <si>
    <t>R-12-43</t>
  </si>
  <si>
    <t>R-12-44</t>
  </si>
  <si>
    <t>R-12-47</t>
  </si>
  <si>
    <t>B-12-173</t>
  </si>
  <si>
    <t>86'-6"</t>
  </si>
  <si>
    <t>R-28-31</t>
  </si>
  <si>
    <t>R-28-32</t>
  </si>
  <si>
    <t>B-28-133</t>
  </si>
  <si>
    <t>19'-3 1/2",5@130'-0",129'-3 1/2"</t>
  </si>
  <si>
    <t>B-28-134</t>
  </si>
  <si>
    <t>69'-0", 69'-0"</t>
  </si>
  <si>
    <t>B-28-135</t>
  </si>
  <si>
    <t>84'-0", 84'-0"</t>
  </si>
  <si>
    <t>B-28-136</t>
  </si>
  <si>
    <t>128'-0", 141'-0"</t>
  </si>
  <si>
    <t>B-28-137</t>
  </si>
  <si>
    <t>96'-0", 110'-0"</t>
  </si>
  <si>
    <t>R-35-06</t>
  </si>
  <si>
    <t>B-69-43</t>
  </si>
  <si>
    <t>33'-0"</t>
  </si>
  <si>
    <t>B-69-45</t>
  </si>
  <si>
    <t>24'-0"</t>
  </si>
  <si>
    <t>.</t>
  </si>
  <si>
    <t>R-13-156</t>
  </si>
  <si>
    <t>R-13-157</t>
  </si>
  <si>
    <t>R-13-158</t>
  </si>
  <si>
    <t>R-13-159</t>
  </si>
  <si>
    <t>R-13-160</t>
  </si>
  <si>
    <t>R-13-161</t>
  </si>
  <si>
    <t>R-13-162</t>
  </si>
  <si>
    <t>R-13-163</t>
  </si>
  <si>
    <t>R-13-164</t>
  </si>
  <si>
    <t>R-13-165</t>
  </si>
  <si>
    <t>R-13-166</t>
  </si>
  <si>
    <t>R-13-176</t>
  </si>
  <si>
    <t>B-25-167</t>
  </si>
  <si>
    <t>36'-0", 48'-0", 36'-0"</t>
  </si>
  <si>
    <t>B-36-190</t>
  </si>
  <si>
    <t>Pile Bent</t>
  </si>
  <si>
    <t>B-36-192</t>
  </si>
  <si>
    <t>B-58-125</t>
  </si>
  <si>
    <t>45'-0", 45'-0"</t>
  </si>
  <si>
    <t>B-64-175</t>
  </si>
  <si>
    <t>23'-0"</t>
  </si>
  <si>
    <t>B-64-176</t>
  </si>
  <si>
    <t>Spec.</t>
  </si>
  <si>
    <t>NOISE BARRIERS</t>
  </si>
  <si>
    <t>N-40-41</t>
  </si>
  <si>
    <t>N-40-45</t>
  </si>
  <si>
    <t>Walls</t>
  </si>
  <si>
    <t>R-13-154</t>
  </si>
  <si>
    <t>R-13-155</t>
  </si>
  <si>
    <t>B-13-616</t>
  </si>
  <si>
    <t>2 at 90'-0",49'8",3 at 41'-0"</t>
  </si>
  <si>
    <t>B-20-206</t>
  </si>
  <si>
    <t>32'-0", 32'-0"</t>
  </si>
  <si>
    <t>B-27-155</t>
  </si>
  <si>
    <t>B-30-119</t>
  </si>
  <si>
    <t>B-36-186</t>
  </si>
  <si>
    <t>38'-0"</t>
  </si>
  <si>
    <t>R-40-447</t>
  </si>
  <si>
    <t>R-40-448</t>
  </si>
  <si>
    <t>B-40-747</t>
  </si>
  <si>
    <t>Retain.</t>
  </si>
  <si>
    <t>99'-7"</t>
  </si>
  <si>
    <t>B-40-748</t>
  </si>
  <si>
    <t>80'-0"</t>
  </si>
  <si>
    <t>B-55-234</t>
  </si>
  <si>
    <t>R-64-15</t>
  </si>
  <si>
    <t>R-64-16</t>
  </si>
  <si>
    <t>B-64-173</t>
  </si>
  <si>
    <t>70'-0"</t>
  </si>
  <si>
    <t>B-67-330</t>
  </si>
  <si>
    <t>91'-0"</t>
  </si>
  <si>
    <t>B-68-129</t>
  </si>
  <si>
    <t>A4</t>
  </si>
  <si>
    <t>37'-0",56'-0",59'-0",44'-0"</t>
  </si>
  <si>
    <t>R-70-30</t>
  </si>
  <si>
    <t>R-70-31</t>
  </si>
  <si>
    <t>R-70-32</t>
  </si>
  <si>
    <t>R-70-33</t>
  </si>
  <si>
    <t>R-70-34</t>
  </si>
  <si>
    <t>R-70-35</t>
  </si>
  <si>
    <t>R-70-36</t>
  </si>
  <si>
    <t>R-70-40</t>
  </si>
  <si>
    <t>B-70-71</t>
  </si>
  <si>
    <t>36'-0",49'-0",36'-0"</t>
  </si>
  <si>
    <t>B-70-285</t>
  </si>
  <si>
    <t>77'-0", 77'-0"</t>
  </si>
  <si>
    <t>B-70-286</t>
  </si>
  <si>
    <t>80'-6", 80'-6"</t>
  </si>
  <si>
    <t>B-71-170</t>
  </si>
  <si>
    <t>107'-7 1/2", 107'-7 1/2"</t>
  </si>
  <si>
    <t>B-71-171</t>
  </si>
  <si>
    <t>41'-0"</t>
  </si>
  <si>
    <t>B-01-32</t>
  </si>
  <si>
    <t>R-5-27</t>
  </si>
  <si>
    <t>R-5-28</t>
  </si>
  <si>
    <t>R-5-29</t>
  </si>
  <si>
    <t>B-05-600</t>
  </si>
  <si>
    <t>146'-0", 146'-0"</t>
  </si>
  <si>
    <t>B-05-601</t>
  </si>
  <si>
    <t>93'-0"</t>
  </si>
  <si>
    <t>B-22-210</t>
  </si>
  <si>
    <t>29'-0", 29'-0"</t>
  </si>
  <si>
    <t>B-22-211</t>
  </si>
  <si>
    <t>34'-0", 34'-0"</t>
  </si>
  <si>
    <t>B-30-99</t>
  </si>
  <si>
    <t>72'-0", 72'-0"</t>
  </si>
  <si>
    <t>B-36-187</t>
  </si>
  <si>
    <t>35'-0"</t>
  </si>
  <si>
    <t>B-55-236</t>
  </si>
  <si>
    <t>36'-0"</t>
  </si>
  <si>
    <t>R-70-15</t>
  </si>
  <si>
    <t>R-70-16</t>
  </si>
  <si>
    <t>R-70-17</t>
  </si>
  <si>
    <t>R-70-18</t>
  </si>
  <si>
    <t>R-70-19</t>
  </si>
  <si>
    <t>B-70-262</t>
  </si>
  <si>
    <t>137'-0", 149'-0"</t>
  </si>
  <si>
    <t>B-70-269</t>
  </si>
  <si>
    <t>172'-0",4 at 189'-0",154'-0",134'-0"</t>
  </si>
  <si>
    <t>B-70-270</t>
  </si>
  <si>
    <t>137'-0"</t>
  </si>
  <si>
    <t>Wire Faced MSE Wall</t>
  </si>
  <si>
    <t>R-05-27</t>
  </si>
  <si>
    <t>R-05-29</t>
  </si>
  <si>
    <t>B-40-812M</t>
  </si>
  <si>
    <t>B-40-813M</t>
  </si>
  <si>
    <t>B-40-818M</t>
  </si>
  <si>
    <t>B-40-819M</t>
  </si>
  <si>
    <t>B-40-823</t>
  </si>
  <si>
    <t>225'-0"</t>
  </si>
  <si>
    <t>B-40-824</t>
  </si>
  <si>
    <t>151'-6"</t>
  </si>
  <si>
    <t>B-40-829</t>
  </si>
  <si>
    <t>B-40-831</t>
  </si>
  <si>
    <t>115'-5"</t>
  </si>
  <si>
    <t>B-40-833</t>
  </si>
  <si>
    <t>95'-0",82'-9",72'-7 1/2",72'-0"</t>
  </si>
  <si>
    <t>B-40-834</t>
  </si>
  <si>
    <t>Hammer.</t>
  </si>
  <si>
    <t>112'-0",73'-4",116'-8"</t>
  </si>
  <si>
    <t>B-40-837</t>
  </si>
  <si>
    <t>100'-0", 100'-0"</t>
  </si>
  <si>
    <t>R-40-384</t>
  </si>
  <si>
    <t>R-40-386S2</t>
  </si>
  <si>
    <t>R-40-389</t>
  </si>
  <si>
    <t>R-40-390</t>
  </si>
  <si>
    <t>R-40-393</t>
  </si>
  <si>
    <t>Secant Wall</t>
  </si>
  <si>
    <t>R-40-394</t>
  </si>
  <si>
    <t>R-40-395</t>
  </si>
  <si>
    <t>R-40-397</t>
  </si>
  <si>
    <t>R-40-403</t>
  </si>
  <si>
    <t>R-40-404</t>
  </si>
  <si>
    <t>R-40-405</t>
  </si>
  <si>
    <t>R-40-406</t>
  </si>
  <si>
    <t>R-40-407</t>
  </si>
  <si>
    <t>R-40-408</t>
  </si>
  <si>
    <t>Soldier Pile Wall</t>
  </si>
  <si>
    <t>Tangent Pile Walls</t>
  </si>
  <si>
    <t>Wire Faced MSE Walls</t>
  </si>
  <si>
    <t>Secant Walls</t>
  </si>
  <si>
    <t>Soldier Pile Walls</t>
  </si>
  <si>
    <t>R-40-409</t>
  </si>
  <si>
    <t>R-40-417</t>
  </si>
  <si>
    <t>R-40-419</t>
  </si>
  <si>
    <t>R-40-420</t>
  </si>
  <si>
    <t>R-40-421</t>
  </si>
  <si>
    <t>R-40-422</t>
  </si>
  <si>
    <t>R-40-424</t>
  </si>
  <si>
    <t>R-40-426</t>
  </si>
  <si>
    <t>R-40-427</t>
  </si>
  <si>
    <t>R-40-438</t>
  </si>
  <si>
    <t>R-40-439</t>
  </si>
  <si>
    <t>R-40-446</t>
  </si>
  <si>
    <t>B-70-283</t>
  </si>
  <si>
    <t>78'-0", 74'-0"</t>
  </si>
  <si>
    <t>R-70-25</t>
  </si>
  <si>
    <t>R-70-37</t>
  </si>
  <si>
    <t>R-35-7</t>
  </si>
  <si>
    <t>B-35-154</t>
  </si>
  <si>
    <t>Solid</t>
  </si>
  <si>
    <t>4 at 125'-0"</t>
  </si>
  <si>
    <t>B-37-424</t>
  </si>
  <si>
    <t>B-59-38</t>
  </si>
  <si>
    <t>32'-9", 58'-6", 34'-3"</t>
  </si>
  <si>
    <t>B-59-39</t>
  </si>
  <si>
    <t>B-59-40</t>
  </si>
  <si>
    <t>34'-3", 59'-6", 34'-4"</t>
  </si>
  <si>
    <t>B-59-41</t>
  </si>
  <si>
    <t>B-59-184</t>
  </si>
  <si>
    <t>29'-0",36'-0",36'-0",29'-0"</t>
  </si>
  <si>
    <t>B-59-185</t>
  </si>
  <si>
    <t>B-59-186</t>
  </si>
  <si>
    <t>47'-0",63'-0",47'-0"</t>
  </si>
  <si>
    <t>B-59-187</t>
  </si>
  <si>
    <t>R-61-10</t>
  </si>
  <si>
    <t>R-61-11</t>
  </si>
  <si>
    <t>B-61-203</t>
  </si>
  <si>
    <t>220'-0"</t>
  </si>
  <si>
    <t>B-10-220</t>
  </si>
  <si>
    <t>35'-0", 35'-0"</t>
  </si>
  <si>
    <t>B-12-76</t>
  </si>
  <si>
    <t>B-12-77</t>
  </si>
  <si>
    <t>R-67-99</t>
  </si>
  <si>
    <t>R-67-100</t>
  </si>
  <si>
    <t>B-67-274</t>
  </si>
  <si>
    <t>40'-0",64'-0",64'-0",40'-0"</t>
  </si>
  <si>
    <t>B-67-275</t>
  </si>
  <si>
    <t>B-22-274</t>
  </si>
  <si>
    <t>B-23-161</t>
  </si>
  <si>
    <t>145'-0"</t>
  </si>
  <si>
    <t>B-29-142</t>
  </si>
  <si>
    <t>B-37-423</t>
  </si>
  <si>
    <t>27'-9 1/4",27'-9",27'-9 1/4"</t>
  </si>
  <si>
    <t>B-41-32</t>
  </si>
  <si>
    <t>96'-2 3/4", 93'-3 3/8"</t>
  </si>
  <si>
    <t>B-41-274</t>
  </si>
  <si>
    <t>28'-0",96'-0",28'-0"</t>
  </si>
  <si>
    <t>B-41-278</t>
  </si>
  <si>
    <t>B-64-174</t>
  </si>
  <si>
    <t>B-70-49</t>
  </si>
  <si>
    <t>B-70-72</t>
  </si>
  <si>
    <t>B-05-388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</si>
</sst>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0.00;[Red]0.00"/>
    <numFmt numFmtId="169" formatCode="#,##0.0_);\(#,##0.0\)"/>
    <numFmt numFmtId="170" formatCode="0_);\(0\)"/>
    <numFmt numFmtId="171" formatCode="&quot;$&quot;#,##0"/>
    <numFmt numFmtId="172" formatCode="#,##0.0"/>
    <numFmt numFmtId="173" formatCode="0.0_)"/>
    <numFmt numFmtId="174" formatCode="#,##0.000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i/>
      <sz val="10"/>
      <name val="Tms Rmn"/>
      <family val="0"/>
    </font>
    <font>
      <i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Arial Rounded MT Bold"/>
      <family val="2"/>
    </font>
    <font>
      <b/>
      <sz val="24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10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sz val="11"/>
      <name val="Tms Rmn"/>
      <family val="0"/>
    </font>
    <font>
      <b/>
      <sz val="11"/>
      <name val="Tms Rmn"/>
      <family val="0"/>
    </font>
    <font>
      <sz val="9"/>
      <name val="Tms Rmn"/>
      <family val="0"/>
    </font>
    <font>
      <sz val="10"/>
      <color indexed="10"/>
      <name val="Helv"/>
      <family val="0"/>
    </font>
    <font>
      <sz val="8"/>
      <name val="Tms Rmn"/>
      <family val="0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2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164" fontId="11" fillId="0" borderId="19" xfId="0" applyNumberFormat="1" applyFont="1" applyBorder="1" applyAlignment="1" applyProtection="1">
      <alignment/>
      <protection/>
    </xf>
    <xf numFmtId="7" fontId="12" fillId="0" borderId="19" xfId="0" applyNumberFormat="1" applyFont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3" fillId="0" borderId="28" xfId="0" applyFont="1" applyBorder="1" applyAlignment="1" applyProtection="1">
      <alignment horizontal="left"/>
      <protection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13" fillId="0" borderId="29" xfId="0" applyFont="1" applyBorder="1" applyAlignment="1" applyProtection="1">
      <alignment horizontal="left"/>
      <protection/>
    </xf>
    <xf numFmtId="0" fontId="14" fillId="0" borderId="30" xfId="0" applyFont="1" applyBorder="1" applyAlignment="1">
      <alignment/>
    </xf>
    <xf numFmtId="0" fontId="14" fillId="0" borderId="18" xfId="0" applyFont="1" applyBorder="1" applyAlignment="1" applyProtection="1">
      <alignment horizontal="left"/>
      <protection/>
    </xf>
    <xf numFmtId="0" fontId="14" fillId="0" borderId="23" xfId="0" applyFont="1" applyBorder="1" applyAlignment="1">
      <alignment/>
    </xf>
    <xf numFmtId="0" fontId="0" fillId="0" borderId="23" xfId="0" applyBorder="1" applyAlignment="1">
      <alignment/>
    </xf>
    <xf numFmtId="0" fontId="14" fillId="0" borderId="19" xfId="0" applyFont="1" applyBorder="1" applyAlignment="1">
      <alignment/>
    </xf>
    <xf numFmtId="0" fontId="14" fillId="0" borderId="23" xfId="0" applyFont="1" applyBorder="1" applyAlignment="1" applyProtection="1">
      <alignment/>
      <protection/>
    </xf>
    <xf numFmtId="165" fontId="14" fillId="0" borderId="23" xfId="0" applyNumberFormat="1" applyFont="1" applyBorder="1" applyAlignment="1" applyProtection="1">
      <alignment/>
      <protection/>
    </xf>
    <xf numFmtId="165" fontId="14" fillId="0" borderId="19" xfId="0" applyNumberFormat="1" applyFont="1" applyBorder="1" applyAlignment="1" applyProtection="1">
      <alignment/>
      <protection/>
    </xf>
    <xf numFmtId="0" fontId="14" fillId="0" borderId="24" xfId="0" applyFont="1" applyBorder="1" applyAlignment="1">
      <alignment/>
    </xf>
    <xf numFmtId="165" fontId="15" fillId="0" borderId="23" xfId="0" applyNumberFormat="1" applyFont="1" applyBorder="1" applyAlignment="1" applyProtection="1">
      <alignment/>
      <protection/>
    </xf>
    <xf numFmtId="165" fontId="14" fillId="0" borderId="24" xfId="0" applyNumberFormat="1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left"/>
      <protection/>
    </xf>
    <xf numFmtId="7" fontId="16" fillId="0" borderId="10" xfId="0" applyNumberFormat="1" applyFont="1" applyBorder="1" applyAlignment="1" applyProtection="1">
      <alignment/>
      <protection/>
    </xf>
    <xf numFmtId="0" fontId="14" fillId="0" borderId="21" xfId="0" applyFont="1" applyBorder="1" applyAlignment="1">
      <alignment/>
    </xf>
    <xf numFmtId="0" fontId="14" fillId="0" borderId="10" xfId="0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6" fillId="0" borderId="10" xfId="0" applyNumberFormat="1" applyFont="1" applyBorder="1" applyAlignment="1" applyProtection="1">
      <alignment/>
      <protection/>
    </xf>
    <xf numFmtId="165" fontId="14" fillId="0" borderId="21" xfId="0" applyNumberFormat="1" applyFont="1" applyBorder="1" applyAlignment="1" applyProtection="1">
      <alignment/>
      <protection/>
    </xf>
    <xf numFmtId="7" fontId="16" fillId="0" borderId="27" xfId="0" applyNumberFormat="1" applyFont="1" applyBorder="1" applyAlignment="1" applyProtection="1">
      <alignment/>
      <protection/>
    </xf>
    <xf numFmtId="165" fontId="0" fillId="33" borderId="19" xfId="0" applyNumberFormat="1" applyFill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5" fontId="16" fillId="0" borderId="27" xfId="0" applyNumberFormat="1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5" fontId="0" fillId="0" borderId="31" xfId="0" applyNumberForma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65" fontId="1" fillId="0" borderId="13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165" fontId="1" fillId="0" borderId="19" xfId="0" applyNumberFormat="1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5" fontId="14" fillId="0" borderId="33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31" xfId="0" applyFont="1" applyBorder="1" applyAlignment="1">
      <alignment/>
    </xf>
    <xf numFmtId="0" fontId="0" fillId="0" borderId="31" xfId="0" applyBorder="1" applyAlignment="1">
      <alignment/>
    </xf>
    <xf numFmtId="0" fontId="13" fillId="0" borderId="34" xfId="0" applyFont="1" applyBorder="1" applyAlignment="1" applyProtection="1">
      <alignment horizontal="centerContinuous"/>
      <protection/>
    </xf>
    <xf numFmtId="0" fontId="14" fillId="0" borderId="35" xfId="0" applyFont="1" applyBorder="1" applyAlignment="1">
      <alignment horizontal="centerContinuous"/>
    </xf>
    <xf numFmtId="0" fontId="13" fillId="0" borderId="36" xfId="0" applyFont="1" applyBorder="1" applyAlignment="1" applyProtection="1">
      <alignment horizontal="centerContinuous"/>
      <protection/>
    </xf>
    <xf numFmtId="0" fontId="14" fillId="0" borderId="22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13" fillId="0" borderId="29" xfId="0" applyFont="1" applyBorder="1" applyAlignment="1" applyProtection="1">
      <alignment horizontal="centerContinuous"/>
      <protection/>
    </xf>
    <xf numFmtId="0" fontId="14" fillId="0" borderId="3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7" xfId="0" applyNumberFormat="1" applyBorder="1" applyAlignment="1" applyProtection="1">
      <alignment/>
      <protection/>
    </xf>
    <xf numFmtId="14" fontId="0" fillId="0" borderId="38" xfId="0" applyNumberFormat="1" applyBorder="1" applyAlignment="1">
      <alignment horizontal="left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165" fontId="0" fillId="0" borderId="39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42" xfId="0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2" fontId="14" fillId="0" borderId="23" xfId="0" applyNumberFormat="1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0" fillId="0" borderId="39" xfId="45" applyNumberFormat="1" applyFont="1" applyBorder="1" applyAlignment="1">
      <alignment horizontal="centerContinuous"/>
    </xf>
    <xf numFmtId="0" fontId="21" fillId="0" borderId="39" xfId="0" applyFont="1" applyBorder="1" applyAlignment="1">
      <alignment/>
    </xf>
    <xf numFmtId="0" fontId="20" fillId="0" borderId="39" xfId="0" applyFont="1" applyBorder="1" applyAlignment="1" applyProtection="1">
      <alignment horizontal="centerContinuous"/>
      <protection/>
    </xf>
    <xf numFmtId="0" fontId="20" fillId="0" borderId="39" xfId="0" applyFont="1" applyBorder="1" applyAlignment="1" applyProtection="1">
      <alignment horizontal="left"/>
      <protection/>
    </xf>
    <xf numFmtId="2" fontId="0" fillId="0" borderId="39" xfId="0" applyNumberFormat="1" applyBorder="1" applyAlignment="1">
      <alignment/>
    </xf>
    <xf numFmtId="0" fontId="0" fillId="0" borderId="47" xfId="0" applyBorder="1" applyAlignment="1">
      <alignment horizontal="centerContinuous"/>
    </xf>
    <xf numFmtId="0" fontId="0" fillId="0" borderId="39" xfId="0" applyBorder="1" applyAlignment="1" applyProtection="1">
      <alignment horizontal="centerContinuous"/>
      <protection/>
    </xf>
    <xf numFmtId="0" fontId="0" fillId="0" borderId="47" xfId="0" applyBorder="1" applyAlignment="1">
      <alignment/>
    </xf>
    <xf numFmtId="14" fontId="0" fillId="0" borderId="38" xfId="0" applyNumberFormat="1" applyBorder="1" applyAlignment="1" applyProtection="1">
      <alignment horizontal="left"/>
      <protection/>
    </xf>
    <xf numFmtId="3" fontId="0" fillId="0" borderId="39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9" xfId="0" applyFill="1" applyBorder="1" applyAlignment="1">
      <alignment/>
    </xf>
    <xf numFmtId="3" fontId="0" fillId="0" borderId="39" xfId="0" applyNumberFormat="1" applyBorder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8" xfId="0" applyBorder="1" applyAlignment="1">
      <alignment/>
    </xf>
    <xf numFmtId="0" fontId="7" fillId="0" borderId="49" xfId="0" applyFont="1" applyBorder="1" applyAlignment="1" applyProtection="1">
      <alignment horizontal="center"/>
      <protection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3" xfId="0" applyFont="1" applyBorder="1" applyAlignment="1">
      <alignment/>
    </xf>
    <xf numFmtId="0" fontId="1" fillId="0" borderId="54" xfId="0" applyFont="1" applyBorder="1" applyAlignment="1" applyProtection="1">
      <alignment horizontal="center"/>
      <protection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 applyProtection="1">
      <alignment/>
      <protection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 applyProtection="1">
      <alignment horizontal="center"/>
      <protection/>
    </xf>
    <xf numFmtId="0" fontId="7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0" xfId="0" applyBorder="1" applyAlignment="1">
      <alignment/>
    </xf>
    <xf numFmtId="0" fontId="0" fillId="0" borderId="51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>
      <alignment/>
    </xf>
    <xf numFmtId="3" fontId="0" fillId="0" borderId="39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>
      <alignment/>
    </xf>
    <xf numFmtId="0" fontId="0" fillId="0" borderId="45" xfId="0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7" fillId="0" borderId="51" xfId="0" applyFont="1" applyBorder="1" applyAlignment="1" applyProtection="1">
      <alignment horizontal="center"/>
      <protection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14" fontId="0" fillId="0" borderId="55" xfId="0" applyNumberFormat="1" applyBorder="1" applyAlignment="1" applyProtection="1">
      <alignment horizontal="left"/>
      <protection/>
    </xf>
    <xf numFmtId="165" fontId="0" fillId="33" borderId="54" xfId="0" applyNumberFormat="1" applyFill="1" applyBorder="1" applyAlignment="1" applyProtection="1">
      <alignment/>
      <protection/>
    </xf>
    <xf numFmtId="0" fontId="7" fillId="0" borderId="53" xfId="0" applyFont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13" fillId="0" borderId="6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165" fontId="14" fillId="0" borderId="68" xfId="0" applyNumberFormat="1" applyFont="1" applyBorder="1" applyAlignment="1" applyProtection="1">
      <alignment/>
      <protection/>
    </xf>
    <xf numFmtId="0" fontId="14" fillId="0" borderId="69" xfId="0" applyFont="1" applyBorder="1" applyAlignment="1" applyProtection="1">
      <alignment horizontal="left"/>
      <protection/>
    </xf>
    <xf numFmtId="7" fontId="16" fillId="0" borderId="33" xfId="0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14" fillId="0" borderId="60" xfId="0" applyFont="1" applyBorder="1" applyAlignment="1">
      <alignment/>
    </xf>
    <xf numFmtId="0" fontId="14" fillId="0" borderId="33" xfId="0" applyFont="1" applyBorder="1" applyAlignment="1" applyProtection="1">
      <alignment/>
      <protection/>
    </xf>
    <xf numFmtId="165" fontId="16" fillId="0" borderId="70" xfId="0" applyNumberFormat="1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left"/>
      <protection/>
    </xf>
    <xf numFmtId="0" fontId="14" fillId="0" borderId="40" xfId="0" applyFont="1" applyBorder="1" applyAlignment="1">
      <alignment/>
    </xf>
    <xf numFmtId="1" fontId="0" fillId="0" borderId="38" xfId="0" applyNumberFormat="1" applyBorder="1" applyAlignment="1">
      <alignment/>
    </xf>
    <xf numFmtId="14" fontId="0" fillId="0" borderId="55" xfId="0" applyNumberFormat="1" applyBorder="1" applyAlignment="1">
      <alignment horizontal="left"/>
    </xf>
    <xf numFmtId="3" fontId="0" fillId="0" borderId="39" xfId="0" applyNumberFormat="1" applyBorder="1" applyAlignment="1">
      <alignment horizontal="centerContinuous"/>
    </xf>
    <xf numFmtId="3" fontId="0" fillId="0" borderId="38" xfId="0" applyNumberForma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4" fontId="0" fillId="0" borderId="39" xfId="0" applyNumberFormat="1" applyBorder="1" applyAlignment="1">
      <alignment/>
    </xf>
    <xf numFmtId="4" fontId="0" fillId="0" borderId="37" xfId="0" applyNumberFormat="1" applyBorder="1" applyAlignment="1">
      <alignment/>
    </xf>
    <xf numFmtId="3" fontId="0" fillId="0" borderId="39" xfId="45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18" xfId="0" applyNumberFormat="1" applyBorder="1" applyAlignment="1">
      <alignment/>
    </xf>
    <xf numFmtId="165" fontId="7" fillId="0" borderId="49" xfId="0" applyNumberFormat="1" applyFont="1" applyBorder="1" applyAlignment="1" applyProtection="1">
      <alignment/>
      <protection/>
    </xf>
    <xf numFmtId="165" fontId="0" fillId="33" borderId="68" xfId="0" applyNumberFormat="1" applyFill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8" xfId="0" applyNumberFormat="1" applyBorder="1" applyAlignment="1" applyProtection="1">
      <alignment/>
      <protection/>
    </xf>
    <xf numFmtId="0" fontId="14" fillId="0" borderId="71" xfId="0" applyFont="1" applyBorder="1" applyAlignment="1">
      <alignment/>
    </xf>
    <xf numFmtId="0" fontId="14" fillId="0" borderId="68" xfId="0" applyFont="1" applyBorder="1" applyAlignment="1">
      <alignment/>
    </xf>
    <xf numFmtId="165" fontId="16" fillId="0" borderId="33" xfId="0" applyNumberFormat="1" applyFont="1" applyBorder="1" applyAlignment="1" applyProtection="1">
      <alignment/>
      <protection/>
    </xf>
    <xf numFmtId="165" fontId="14" fillId="0" borderId="60" xfId="0" applyNumberFormat="1" applyFont="1" applyBorder="1" applyAlignment="1" applyProtection="1">
      <alignment/>
      <protection/>
    </xf>
    <xf numFmtId="7" fontId="16" fillId="0" borderId="70" xfId="0" applyNumberFormat="1" applyFont="1" applyBorder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3" fontId="0" fillId="0" borderId="40" xfId="0" applyNumberFormat="1" applyBorder="1" applyAlignment="1">
      <alignment/>
    </xf>
    <xf numFmtId="3" fontId="0" fillId="0" borderId="55" xfId="0" applyNumberFormat="1" applyBorder="1" applyAlignment="1" applyProtection="1">
      <alignment/>
      <protection/>
    </xf>
    <xf numFmtId="4" fontId="0" fillId="0" borderId="39" xfId="42" applyNumberFormat="1" applyFont="1" applyBorder="1" applyAlignment="1">
      <alignment/>
    </xf>
    <xf numFmtId="0" fontId="26" fillId="0" borderId="39" xfId="0" applyFont="1" applyBorder="1" applyAlignment="1" applyProtection="1">
      <alignment horizontal="centerContinuous"/>
      <protection/>
    </xf>
    <xf numFmtId="0" fontId="1" fillId="0" borderId="39" xfId="0" applyFont="1" applyBorder="1" applyAlignment="1" applyProtection="1">
      <alignment horizontal="centerContinuous"/>
      <protection/>
    </xf>
    <xf numFmtId="165" fontId="27" fillId="0" borderId="23" xfId="0" applyNumberFormat="1" applyFont="1" applyBorder="1" applyAlignment="1" applyProtection="1">
      <alignment/>
      <protection/>
    </xf>
    <xf numFmtId="165" fontId="27" fillId="0" borderId="10" xfId="0" applyNumberFormat="1" applyFont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0" fontId="25" fillId="0" borderId="39" xfId="0" applyFont="1" applyBorder="1" applyAlignment="1">
      <alignment horizontal="centerContinuous"/>
    </xf>
    <xf numFmtId="0" fontId="28" fillId="0" borderId="39" xfId="0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 horizontal="centerContinuous"/>
    </xf>
    <xf numFmtId="170" fontId="0" fillId="0" borderId="39" xfId="45" applyNumberFormat="1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3" fontId="0" fillId="0" borderId="39" xfId="0" applyNumberFormat="1" applyBorder="1" applyAlignment="1">
      <alignment/>
    </xf>
    <xf numFmtId="3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4" fontId="0" fillId="0" borderId="56" xfId="0" applyNumberFormat="1" applyBorder="1" applyAlignment="1" applyProtection="1">
      <alignment/>
      <protection/>
    </xf>
    <xf numFmtId="4" fontId="0" fillId="0" borderId="56" xfId="0" applyNumberFormat="1" applyBorder="1" applyAlignment="1">
      <alignment/>
    </xf>
    <xf numFmtId="0" fontId="0" fillId="33" borderId="68" xfId="0" applyFill="1" applyBorder="1" applyAlignment="1">
      <alignment/>
    </xf>
    <xf numFmtId="0" fontId="0" fillId="0" borderId="5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34" borderId="69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70" xfId="0" applyFill="1" applyBorder="1" applyAlignment="1">
      <alignment/>
    </xf>
    <xf numFmtId="0" fontId="0" fillId="0" borderId="31" xfId="0" applyFill="1" applyBorder="1" applyAlignment="1">
      <alignment/>
    </xf>
    <xf numFmtId="165" fontId="0" fillId="0" borderId="0" xfId="0" applyNumberFormat="1" applyFont="1" applyAlignment="1" applyProtection="1">
      <alignment/>
      <protection/>
    </xf>
    <xf numFmtId="0" fontId="21" fillId="0" borderId="39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8" fillId="0" borderId="31" xfId="0" applyNumberFormat="1" applyFont="1" applyBorder="1" applyAlignment="1" applyProtection="1">
      <alignment/>
      <protection/>
    </xf>
    <xf numFmtId="0" fontId="8" fillId="0" borderId="31" xfId="0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65" fontId="0" fillId="0" borderId="31" xfId="0" applyNumberFormat="1" applyBorder="1" applyAlignment="1">
      <alignment/>
    </xf>
    <xf numFmtId="4" fontId="11" fillId="0" borderId="18" xfId="0" applyNumberFormat="1" applyFont="1" applyBorder="1" applyAlignment="1" applyProtection="1">
      <alignment/>
      <protection/>
    </xf>
    <xf numFmtId="4" fontId="17" fillId="0" borderId="18" xfId="0" applyNumberFormat="1" applyFont="1" applyBorder="1" applyAlignment="1" applyProtection="1">
      <alignment/>
      <protection/>
    </xf>
    <xf numFmtId="4" fontId="30" fillId="0" borderId="18" xfId="0" applyNumberFormat="1" applyFont="1" applyBorder="1" applyAlignment="1" applyProtection="1">
      <alignment/>
      <protection/>
    </xf>
    <xf numFmtId="4" fontId="30" fillId="0" borderId="19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/>
      <protection/>
    </xf>
    <xf numFmtId="4" fontId="12" fillId="0" borderId="23" xfId="0" applyNumberFormat="1" applyFont="1" applyBorder="1" applyAlignment="1" applyProtection="1">
      <alignment/>
      <protection/>
    </xf>
    <xf numFmtId="4" fontId="17" fillId="0" borderId="19" xfId="0" applyNumberFormat="1" applyFont="1" applyBorder="1" applyAlignment="1" applyProtection="1">
      <alignment/>
      <protection/>
    </xf>
    <xf numFmtId="4" fontId="11" fillId="0" borderId="19" xfId="0" applyNumberFormat="1" applyFont="1" applyBorder="1" applyAlignment="1" applyProtection="1">
      <alignment/>
      <protection/>
    </xf>
    <xf numFmtId="4" fontId="12" fillId="0" borderId="68" xfId="0" applyNumberFormat="1" applyFont="1" applyBorder="1" applyAlignment="1" applyProtection="1">
      <alignment/>
      <protection/>
    </xf>
    <xf numFmtId="4" fontId="31" fillId="0" borderId="19" xfId="0" applyNumberFormat="1" applyFont="1" applyBorder="1" applyAlignment="1" applyProtection="1">
      <alignment/>
      <protection/>
    </xf>
    <xf numFmtId="4" fontId="31" fillId="0" borderId="23" xfId="0" applyNumberFormat="1" applyFont="1" applyBorder="1" applyAlignment="1" applyProtection="1">
      <alignment/>
      <protection/>
    </xf>
    <xf numFmtId="0" fontId="21" fillId="34" borderId="10" xfId="0" applyFont="1" applyFill="1" applyBorder="1" applyAlignment="1">
      <alignment/>
    </xf>
    <xf numFmtId="4" fontId="32" fillId="0" borderId="18" xfId="0" applyNumberFormat="1" applyFont="1" applyBorder="1" applyAlignment="1" applyProtection="1">
      <alignment/>
      <protection/>
    </xf>
    <xf numFmtId="165" fontId="33" fillId="0" borderId="23" xfId="0" applyNumberFormat="1" applyFont="1" applyBorder="1" applyAlignment="1" applyProtection="1">
      <alignment/>
      <protection/>
    </xf>
    <xf numFmtId="1" fontId="0" fillId="0" borderId="39" xfId="0" applyNumberFormat="1" applyFont="1" applyBorder="1" applyAlignment="1">
      <alignment horizontal="centerContinuous"/>
    </xf>
    <xf numFmtId="0" fontId="21" fillId="0" borderId="39" xfId="0" applyFont="1" applyBorder="1" applyAlignment="1" applyProtection="1">
      <alignment horizontal="center"/>
      <protection/>
    </xf>
    <xf numFmtId="0" fontId="0" fillId="0" borderId="72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0" fillId="33" borderId="42" xfId="0" applyFill="1" applyBorder="1" applyAlignment="1">
      <alignment/>
    </xf>
    <xf numFmtId="165" fontId="0" fillId="0" borderId="72" xfId="0" applyNumberFormat="1" applyBorder="1" applyAlignment="1" applyProtection="1">
      <alignment/>
      <protection/>
    </xf>
    <xf numFmtId="0" fontId="0" fillId="0" borderId="72" xfId="0" applyBorder="1" applyAlignment="1">
      <alignment/>
    </xf>
    <xf numFmtId="165" fontId="0" fillId="33" borderId="42" xfId="0" applyNumberFormat="1" applyFill="1" applyBorder="1" applyAlignment="1" applyProtection="1">
      <alignment/>
      <protection/>
    </xf>
    <xf numFmtId="0" fontId="0" fillId="34" borderId="75" xfId="0" applyFill="1" applyBorder="1" applyAlignment="1">
      <alignment/>
    </xf>
    <xf numFmtId="0" fontId="13" fillId="0" borderId="35" xfId="0" applyFont="1" applyBorder="1" applyAlignment="1">
      <alignment horizontal="centerContinuous"/>
    </xf>
    <xf numFmtId="0" fontId="1" fillId="0" borderId="76" xfId="0" applyFont="1" applyBorder="1" applyAlignment="1" applyProtection="1">
      <alignment horizontal="center"/>
      <protection/>
    </xf>
    <xf numFmtId="0" fontId="1" fillId="0" borderId="77" xfId="0" applyFont="1" applyBorder="1" applyAlignment="1" applyProtection="1">
      <alignment horizontal="center"/>
      <protection/>
    </xf>
    <xf numFmtId="0" fontId="0" fillId="33" borderId="77" xfId="0" applyFill="1" applyBorder="1" applyAlignment="1">
      <alignment/>
    </xf>
    <xf numFmtId="0" fontId="0" fillId="0" borderId="78" xfId="0" applyBorder="1" applyAlignment="1" applyProtection="1">
      <alignment/>
      <protection/>
    </xf>
    <xf numFmtId="1" fontId="0" fillId="0" borderId="78" xfId="0" applyNumberFormat="1" applyBorder="1" applyAlignment="1">
      <alignment/>
    </xf>
    <xf numFmtId="1" fontId="0" fillId="0" borderId="78" xfId="0" applyNumberFormat="1" applyBorder="1" applyAlignment="1" applyProtection="1">
      <alignment/>
      <protection/>
    </xf>
    <xf numFmtId="0" fontId="0" fillId="0" borderId="76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34" borderId="79" xfId="0" applyFill="1" applyBorder="1" applyAlignment="1">
      <alignment/>
    </xf>
    <xf numFmtId="0" fontId="1" fillId="0" borderId="80" xfId="0" applyFont="1" applyBorder="1" applyAlignment="1" applyProtection="1">
      <alignment horizontal="center"/>
      <protection/>
    </xf>
    <xf numFmtId="0" fontId="1" fillId="0" borderId="81" xfId="0" applyFont="1" applyBorder="1" applyAlignment="1">
      <alignment/>
    </xf>
    <xf numFmtId="0" fontId="0" fillId="33" borderId="81" xfId="0" applyFill="1" applyBorder="1" applyAlignment="1">
      <alignment/>
    </xf>
    <xf numFmtId="0" fontId="0" fillId="0" borderId="82" xfId="0" applyBorder="1" applyAlignment="1" applyProtection="1">
      <alignment horizontal="center"/>
      <protection/>
    </xf>
    <xf numFmtId="3" fontId="0" fillId="0" borderId="56" xfId="0" applyNumberFormat="1" applyBorder="1" applyAlignment="1" applyProtection="1">
      <alignment/>
      <protection/>
    </xf>
    <xf numFmtId="0" fontId="0" fillId="0" borderId="82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2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4" fontId="30" fillId="0" borderId="83" xfId="0" applyNumberFormat="1" applyFont="1" applyBorder="1" applyAlignment="1" applyProtection="1">
      <alignment/>
      <protection/>
    </xf>
    <xf numFmtId="0" fontId="0" fillId="0" borderId="84" xfId="0" applyBorder="1" applyAlignment="1">
      <alignment/>
    </xf>
    <xf numFmtId="0" fontId="13" fillId="0" borderId="85" xfId="0" applyFont="1" applyBorder="1" applyAlignment="1">
      <alignment horizontal="centerContinuous"/>
    </xf>
    <xf numFmtId="0" fontId="29" fillId="0" borderId="86" xfId="0" applyFont="1" applyBorder="1" applyAlignment="1">
      <alignment horizontal="centerContinuous"/>
    </xf>
    <xf numFmtId="0" fontId="0" fillId="0" borderId="87" xfId="0" applyBorder="1" applyAlignment="1">
      <alignment horizontal="centerContinuous"/>
    </xf>
    <xf numFmtId="0" fontId="0" fillId="0" borderId="88" xfId="0" applyBorder="1" applyAlignment="1">
      <alignment horizontal="centerContinuous"/>
    </xf>
    <xf numFmtId="0" fontId="29" fillId="0" borderId="87" xfId="0" applyFont="1" applyBorder="1" applyAlignment="1">
      <alignment horizontal="centerContinuous"/>
    </xf>
    <xf numFmtId="0" fontId="0" fillId="0" borderId="89" xfId="0" applyBorder="1" applyAlignment="1">
      <alignment horizontal="centerContinuous"/>
    </xf>
    <xf numFmtId="0" fontId="7" fillId="0" borderId="90" xfId="0" applyFont="1" applyBorder="1" applyAlignment="1" applyProtection="1">
      <alignment horizontal="centerContinuous"/>
      <protection/>
    </xf>
    <xf numFmtId="0" fontId="29" fillId="0" borderId="49" xfId="0" applyFont="1" applyBorder="1" applyAlignment="1">
      <alignment horizontal="centerContinuous"/>
    </xf>
    <xf numFmtId="0" fontId="0" fillId="0" borderId="90" xfId="0" applyBorder="1" applyAlignment="1">
      <alignment horizontal="centerContinuous"/>
    </xf>
    <xf numFmtId="4" fontId="30" fillId="0" borderId="91" xfId="0" applyNumberFormat="1" applyFont="1" applyBorder="1" applyAlignment="1" applyProtection="1">
      <alignment/>
      <protection/>
    </xf>
    <xf numFmtId="165" fontId="14" fillId="0" borderId="40" xfId="0" applyNumberFormat="1" applyFont="1" applyBorder="1" applyAlignment="1" applyProtection="1">
      <alignment/>
      <protection/>
    </xf>
    <xf numFmtId="165" fontId="15" fillId="0" borderId="40" xfId="0" applyNumberFormat="1" applyFont="1" applyBorder="1" applyAlignment="1" applyProtection="1">
      <alignment/>
      <protection/>
    </xf>
    <xf numFmtId="165" fontId="27" fillId="0" borderId="33" xfId="0" applyNumberFormat="1" applyFont="1" applyBorder="1" applyAlignment="1" applyProtection="1">
      <alignment/>
      <protection/>
    </xf>
    <xf numFmtId="165" fontId="14" fillId="0" borderId="92" xfId="0" applyNumberFormat="1" applyFont="1" applyBorder="1" applyAlignment="1" applyProtection="1">
      <alignment/>
      <protection/>
    </xf>
    <xf numFmtId="165" fontId="15" fillId="0" borderId="92" xfId="0" applyNumberFormat="1" applyFont="1" applyBorder="1" applyAlignment="1" applyProtection="1">
      <alignment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4" fontId="30" fillId="0" borderId="93" xfId="0" applyNumberFormat="1" applyFont="1" applyBorder="1" applyAlignment="1" applyProtection="1">
      <alignment/>
      <protection/>
    </xf>
    <xf numFmtId="0" fontId="0" fillId="0" borderId="94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" fillId="0" borderId="19" xfId="0" applyFont="1" applyBorder="1" applyAlignment="1">
      <alignment horizontal="centerContinuous"/>
    </xf>
    <xf numFmtId="3" fontId="0" fillId="0" borderId="72" xfId="0" applyNumberFormat="1" applyBorder="1" applyAlignment="1">
      <alignment/>
    </xf>
    <xf numFmtId="3" fontId="0" fillId="0" borderId="72" xfId="0" applyNumberFormat="1" applyBorder="1" applyAlignment="1" applyProtection="1">
      <alignment/>
      <protection/>
    </xf>
    <xf numFmtId="4" fontId="0" fillId="0" borderId="84" xfId="0" applyNumberFormat="1" applyBorder="1" applyAlignment="1">
      <alignment/>
    </xf>
    <xf numFmtId="0" fontId="1" fillId="0" borderId="39" xfId="0" applyFont="1" applyBorder="1" applyAlignment="1" applyProtection="1">
      <alignment horizontal="centerContinuous"/>
      <protection/>
    </xf>
    <xf numFmtId="3" fontId="0" fillId="0" borderId="39" xfId="0" applyNumberFormat="1" applyFont="1" applyBorder="1" applyAlignment="1">
      <alignment horizontal="centerContinuous"/>
    </xf>
    <xf numFmtId="165" fontId="33" fillId="0" borderId="33" xfId="0" applyNumberFormat="1" applyFont="1" applyBorder="1" applyAlignment="1" applyProtection="1">
      <alignment/>
      <protection/>
    </xf>
    <xf numFmtId="3" fontId="11" fillId="0" borderId="18" xfId="0" applyNumberFormat="1" applyFont="1" applyBorder="1" applyAlignment="1">
      <alignment/>
    </xf>
    <xf numFmtId="4" fontId="32" fillId="0" borderId="19" xfId="0" applyNumberFormat="1" applyFont="1" applyBorder="1" applyAlignment="1" applyProtection="1">
      <alignment/>
      <protection/>
    </xf>
    <xf numFmtId="0" fontId="29" fillId="0" borderId="48" xfId="0" applyFont="1" applyBorder="1" applyAlignment="1">
      <alignment horizontal="centerContinuous"/>
    </xf>
    <xf numFmtId="4" fontId="0" fillId="0" borderId="55" xfId="0" applyNumberFormat="1" applyBorder="1" applyAlignment="1" applyProtection="1">
      <alignment/>
      <protection/>
    </xf>
    <xf numFmtId="7" fontId="16" fillId="0" borderId="40" xfId="0" applyNumberFormat="1" applyFont="1" applyBorder="1" applyAlignment="1" applyProtection="1">
      <alignment/>
      <protection/>
    </xf>
    <xf numFmtId="0" fontId="14" fillId="0" borderId="39" xfId="0" applyFont="1" applyBorder="1" applyAlignment="1">
      <alignment/>
    </xf>
    <xf numFmtId="0" fontId="14" fillId="0" borderId="40" xfId="0" applyFont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/>
    </xf>
    <xf numFmtId="165" fontId="16" fillId="0" borderId="40" xfId="0" applyNumberFormat="1" applyFont="1" applyBorder="1" applyAlignment="1" applyProtection="1">
      <alignment/>
      <protection/>
    </xf>
    <xf numFmtId="165" fontId="16" fillId="0" borderId="92" xfId="0" applyNumberFormat="1" applyFont="1" applyBorder="1" applyAlignment="1" applyProtection="1">
      <alignment/>
      <protection/>
    </xf>
    <xf numFmtId="3" fontId="25" fillId="0" borderId="72" xfId="0" applyNumberFormat="1" applyFont="1" applyBorder="1" applyAlignment="1">
      <alignment/>
    </xf>
    <xf numFmtId="4" fontId="25" fillId="0" borderId="84" xfId="0" applyNumberFormat="1" applyFont="1" applyBorder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Continuous"/>
    </xf>
    <xf numFmtId="4" fontId="34" fillId="0" borderId="83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 horizontal="center"/>
      <protection/>
    </xf>
    <xf numFmtId="3" fontId="0" fillId="0" borderId="38" xfId="0" applyNumberFormat="1" applyBorder="1" applyAlignment="1">
      <alignment/>
    </xf>
    <xf numFmtId="4" fontId="0" fillId="0" borderId="39" xfId="0" applyNumberFormat="1" applyBorder="1" applyAlignment="1" applyProtection="1">
      <alignment/>
      <protection/>
    </xf>
    <xf numFmtId="3" fontId="0" fillId="0" borderId="55" xfId="0" applyNumberFormat="1" applyBorder="1" applyAlignment="1">
      <alignment horizontal="centerContinuous"/>
    </xf>
    <xf numFmtId="4" fontId="0" fillId="0" borderId="39" xfId="0" applyNumberFormat="1" applyBorder="1" applyAlignment="1" applyProtection="1">
      <alignment horizontal="centerContinuous"/>
      <protection/>
    </xf>
    <xf numFmtId="2" fontId="0" fillId="0" borderId="37" xfId="0" applyNumberFormat="1" applyBorder="1" applyAlignment="1">
      <alignment/>
    </xf>
    <xf numFmtId="3" fontId="0" fillId="0" borderId="18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17" fillId="0" borderId="53" xfId="0" applyNumberFormat="1" applyFont="1" applyBorder="1" applyAlignment="1" applyProtection="1">
      <alignment/>
      <protection/>
    </xf>
    <xf numFmtId="4" fontId="34" fillId="0" borderId="19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Continuous"/>
    </xf>
    <xf numFmtId="14" fontId="0" fillId="0" borderId="95" xfId="0" applyNumberFormat="1" applyBorder="1" applyAlignment="1" applyProtection="1">
      <alignment horizontal="left"/>
      <protection/>
    </xf>
    <xf numFmtId="0" fontId="0" fillId="0" borderId="96" xfId="0" applyBorder="1" applyAlignment="1" applyProtection="1">
      <alignment horizontal="left"/>
      <protection/>
    </xf>
    <xf numFmtId="0" fontId="28" fillId="0" borderId="96" xfId="0" applyFont="1" applyBorder="1" applyAlignment="1" applyProtection="1">
      <alignment horizontal="centerContinuous"/>
      <protection/>
    </xf>
    <xf numFmtId="0" fontId="0" fillId="0" borderId="96" xfId="0" applyBorder="1" applyAlignment="1" applyProtection="1">
      <alignment horizontal="center"/>
      <protection/>
    </xf>
    <xf numFmtId="3" fontId="0" fillId="0" borderId="95" xfId="0" applyNumberFormat="1" applyBorder="1" applyAlignment="1" applyProtection="1">
      <alignment/>
      <protection/>
    </xf>
    <xf numFmtId="3" fontId="0" fillId="0" borderId="96" xfId="0" applyNumberFormat="1" applyBorder="1" applyAlignment="1" applyProtection="1">
      <alignment/>
      <protection/>
    </xf>
    <xf numFmtId="165" fontId="0" fillId="0" borderId="96" xfId="0" applyNumberFormat="1" applyBorder="1" applyAlignment="1" applyProtection="1">
      <alignment/>
      <protection/>
    </xf>
    <xf numFmtId="3" fontId="0" fillId="0" borderId="97" xfId="0" applyNumberFormat="1" applyBorder="1" applyAlignment="1">
      <alignment/>
    </xf>
    <xf numFmtId="3" fontId="0" fillId="0" borderId="96" xfId="0" applyNumberFormat="1" applyBorder="1" applyAlignment="1">
      <alignment/>
    </xf>
    <xf numFmtId="0" fontId="0" fillId="0" borderId="96" xfId="0" applyBorder="1" applyAlignment="1">
      <alignment/>
    </xf>
    <xf numFmtId="0" fontId="0" fillId="0" borderId="98" xfId="0" applyBorder="1" applyAlignment="1">
      <alignment/>
    </xf>
    <xf numFmtId="0" fontId="26" fillId="0" borderId="96" xfId="0" applyFont="1" applyBorder="1" applyAlignment="1" applyProtection="1">
      <alignment horizontal="centerContinuous"/>
      <protection/>
    </xf>
    <xf numFmtId="3" fontId="0" fillId="0" borderId="95" xfId="0" applyNumberFormat="1" applyBorder="1" applyAlignment="1">
      <alignment/>
    </xf>
    <xf numFmtId="2" fontId="0" fillId="0" borderId="96" xfId="0" applyNumberFormat="1" applyBorder="1" applyAlignment="1">
      <alignment/>
    </xf>
    <xf numFmtId="3" fontId="0" fillId="0" borderId="97" xfId="0" applyNumberFormat="1" applyBorder="1" applyAlignment="1" applyProtection="1">
      <alignment/>
      <protection/>
    </xf>
    <xf numFmtId="165" fontId="0" fillId="0" borderId="98" xfId="0" applyNumberFormat="1" applyBorder="1" applyAlignment="1" applyProtection="1">
      <alignment/>
      <protection/>
    </xf>
    <xf numFmtId="0" fontId="0" fillId="0" borderId="96" xfId="0" applyFont="1" applyBorder="1" applyAlignment="1" applyProtection="1">
      <alignment horizontal="center"/>
      <protection/>
    </xf>
    <xf numFmtId="0" fontId="20" fillId="0" borderId="96" xfId="0" applyFont="1" applyBorder="1" applyAlignment="1" applyProtection="1">
      <alignment horizontal="left"/>
      <protection/>
    </xf>
    <xf numFmtId="0" fontId="21" fillId="0" borderId="96" xfId="0" applyFont="1" applyBorder="1" applyAlignment="1" applyProtection="1">
      <alignment horizontal="center"/>
      <protection/>
    </xf>
    <xf numFmtId="4" fontId="0" fillId="0" borderId="96" xfId="0" applyNumberFormat="1" applyBorder="1" applyAlignment="1" applyProtection="1">
      <alignment/>
      <protection/>
    </xf>
    <xf numFmtId="14" fontId="0" fillId="0" borderId="97" xfId="0" applyNumberFormat="1" applyBorder="1" applyAlignment="1" applyProtection="1">
      <alignment horizontal="left"/>
      <protection/>
    </xf>
    <xf numFmtId="0" fontId="1" fillId="0" borderId="96" xfId="0" applyFont="1" applyBorder="1" applyAlignment="1" applyProtection="1">
      <alignment horizontal="centerContinuous"/>
      <protection/>
    </xf>
    <xf numFmtId="14" fontId="0" fillId="0" borderId="95" xfId="0" applyNumberFormat="1" applyBorder="1" applyAlignment="1">
      <alignment horizontal="left"/>
    </xf>
    <xf numFmtId="0" fontId="26" fillId="0" borderId="96" xfId="0" applyFont="1" applyBorder="1" applyAlignment="1">
      <alignment horizontal="centerContinuous"/>
    </xf>
    <xf numFmtId="0" fontId="0" fillId="0" borderId="96" xfId="0" applyBorder="1" applyAlignment="1">
      <alignment horizontal="centerContinuous"/>
    </xf>
    <xf numFmtId="0" fontId="0" fillId="0" borderId="96" xfId="0" applyBorder="1" applyAlignment="1">
      <alignment/>
    </xf>
    <xf numFmtId="3" fontId="0" fillId="0" borderId="96" xfId="0" applyNumberFormat="1" applyFont="1" applyBorder="1" applyAlignment="1">
      <alignment horizontal="centerContinuous"/>
    </xf>
    <xf numFmtId="4" fontId="0" fillId="0" borderId="98" xfId="0" applyNumberFormat="1" applyBorder="1" applyAlignment="1" applyProtection="1">
      <alignment/>
      <protection/>
    </xf>
    <xf numFmtId="0" fontId="0" fillId="0" borderId="96" xfId="0" applyFont="1" applyBorder="1" applyAlignment="1">
      <alignment horizontal="centerContinuous"/>
    </xf>
    <xf numFmtId="4" fontId="0" fillId="0" borderId="96" xfId="0" applyNumberFormat="1" applyBorder="1" applyAlignment="1">
      <alignment/>
    </xf>
    <xf numFmtId="4" fontId="0" fillId="0" borderId="98" xfId="0" applyNumberFormat="1" applyBorder="1" applyAlignment="1">
      <alignment/>
    </xf>
    <xf numFmtId="0" fontId="25" fillId="0" borderId="96" xfId="0" applyFont="1" applyBorder="1" applyAlignment="1" applyProtection="1">
      <alignment horizontal="center"/>
      <protection/>
    </xf>
    <xf numFmtId="14" fontId="0" fillId="0" borderId="97" xfId="0" applyNumberFormat="1" applyBorder="1" applyAlignment="1">
      <alignment horizontal="left"/>
    </xf>
    <xf numFmtId="0" fontId="1" fillId="0" borderId="96" xfId="0" applyFont="1" applyBorder="1" applyAlignment="1">
      <alignment horizontal="centerContinuous"/>
    </xf>
    <xf numFmtId="3" fontId="0" fillId="0" borderId="96" xfId="0" applyNumberFormat="1" applyBorder="1" applyAlignment="1">
      <alignment horizontal="centerContinuous"/>
    </xf>
    <xf numFmtId="3" fontId="0" fillId="0" borderId="96" xfId="45" applyNumberFormat="1" applyFont="1" applyBorder="1" applyAlignment="1">
      <alignment horizontal="centerContinuous"/>
    </xf>
    <xf numFmtId="44" fontId="0" fillId="0" borderId="96" xfId="45" applyFont="1" applyBorder="1" applyAlignment="1">
      <alignment horizontal="centerContinuous"/>
    </xf>
    <xf numFmtId="14" fontId="0" fillId="0" borderId="99" xfId="0" applyNumberFormat="1" applyBorder="1" applyAlignment="1" applyProtection="1">
      <alignment horizontal="left"/>
      <protection/>
    </xf>
    <xf numFmtId="0" fontId="0" fillId="0" borderId="100" xfId="0" applyBorder="1" applyAlignment="1" applyProtection="1">
      <alignment horizontal="left"/>
      <protection/>
    </xf>
    <xf numFmtId="0" fontId="1" fillId="0" borderId="100" xfId="0" applyFont="1" applyBorder="1" applyAlignment="1" applyProtection="1">
      <alignment horizontal="centerContinuous"/>
      <protection/>
    </xf>
    <xf numFmtId="0" fontId="0" fillId="0" borderId="100" xfId="0" applyBorder="1" applyAlignment="1" applyProtection="1">
      <alignment horizontal="center"/>
      <protection/>
    </xf>
    <xf numFmtId="0" fontId="0" fillId="0" borderId="99" xfId="0" applyBorder="1" applyAlignment="1" applyProtection="1">
      <alignment/>
      <protection/>
    </xf>
    <xf numFmtId="3" fontId="0" fillId="0" borderId="100" xfId="0" applyNumberFormat="1" applyBorder="1" applyAlignment="1" applyProtection="1">
      <alignment/>
      <protection/>
    </xf>
    <xf numFmtId="165" fontId="0" fillId="0" borderId="100" xfId="0" applyNumberFormat="1" applyBorder="1" applyAlignment="1" applyProtection="1">
      <alignment/>
      <protection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165" fontId="0" fillId="0" borderId="101" xfId="0" applyNumberFormat="1" applyBorder="1" applyAlignment="1" applyProtection="1">
      <alignment/>
      <protection/>
    </xf>
    <xf numFmtId="0" fontId="0" fillId="0" borderId="95" xfId="0" applyBorder="1" applyAlignment="1">
      <alignment/>
    </xf>
    <xf numFmtId="3" fontId="0" fillId="0" borderId="99" xfId="0" applyNumberFormat="1" applyBorder="1" applyAlignment="1" applyProtection="1">
      <alignment/>
      <protection/>
    </xf>
    <xf numFmtId="0" fontId="1" fillId="0" borderId="96" xfId="0" applyFont="1" applyBorder="1" applyAlignment="1" applyProtection="1">
      <alignment horizontal="center"/>
      <protection/>
    </xf>
    <xf numFmtId="0" fontId="0" fillId="0" borderId="102" xfId="0" applyBorder="1" applyAlignment="1">
      <alignment/>
    </xf>
    <xf numFmtId="0" fontId="0" fillId="0" borderId="103" xfId="0" applyBorder="1" applyAlignment="1" applyProtection="1">
      <alignment horizontal="center"/>
      <protection/>
    </xf>
    <xf numFmtId="0" fontId="0" fillId="0" borderId="103" xfId="0" applyBorder="1" applyAlignment="1" applyProtection="1">
      <alignment horizontal="centerContinuous"/>
      <protection/>
    </xf>
    <xf numFmtId="14" fontId="0" fillId="0" borderId="99" xfId="0" applyNumberFormat="1" applyBorder="1" applyAlignment="1">
      <alignment horizontal="left"/>
    </xf>
    <xf numFmtId="0" fontId="0" fillId="0" borderId="103" xfId="0" applyBorder="1" applyAlignment="1">
      <alignment horizontal="centerContinuous"/>
    </xf>
    <xf numFmtId="0" fontId="0" fillId="0" borderId="103" xfId="0" applyBorder="1" applyAlignment="1">
      <alignment/>
    </xf>
    <xf numFmtId="3" fontId="0" fillId="0" borderId="99" xfId="0" applyNumberFormat="1" applyBorder="1" applyAlignment="1">
      <alignment/>
    </xf>
    <xf numFmtId="3" fontId="0" fillId="0" borderId="100" xfId="0" applyNumberFormat="1" applyBorder="1" applyAlignment="1">
      <alignment/>
    </xf>
    <xf numFmtId="37" fontId="0" fillId="0" borderId="100" xfId="42" applyNumberFormat="1" applyFont="1" applyBorder="1" applyAlignment="1">
      <alignment/>
    </xf>
    <xf numFmtId="164" fontId="0" fillId="0" borderId="96" xfId="0" applyNumberForma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3" fontId="0" fillId="0" borderId="98" xfId="0" applyNumberFormat="1" applyBorder="1" applyAlignment="1" applyProtection="1">
      <alignment/>
      <protection/>
    </xf>
    <xf numFmtId="4" fontId="0" fillId="0" borderId="104" xfId="0" applyNumberFormat="1" applyBorder="1" applyAlignment="1">
      <alignment/>
    </xf>
    <xf numFmtId="0" fontId="0" fillId="0" borderId="105" xfId="0" applyBorder="1" applyAlignment="1">
      <alignment/>
    </xf>
    <xf numFmtId="1" fontId="0" fillId="0" borderId="43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0" fillId="0" borderId="106" xfId="0" applyNumberFormat="1" applyBorder="1" applyAlignment="1">
      <alignment/>
    </xf>
    <xf numFmtId="0" fontId="1" fillId="0" borderId="96" xfId="0" applyFont="1" applyBorder="1" applyAlignment="1" applyProtection="1">
      <alignment horizontal="centerContinuous"/>
      <protection/>
    </xf>
    <xf numFmtId="0" fontId="1" fillId="0" borderId="96" xfId="0" applyFont="1" applyBorder="1" applyAlignment="1">
      <alignment horizontal="centerContinuous"/>
    </xf>
    <xf numFmtId="2" fontId="0" fillId="0" borderId="100" xfId="0" applyNumberFormat="1" applyBorder="1" applyAlignment="1">
      <alignment/>
    </xf>
    <xf numFmtId="3" fontId="0" fillId="0" borderId="106" xfId="0" applyNumberFormat="1" applyBorder="1" applyAlignment="1" applyProtection="1">
      <alignment/>
      <protection/>
    </xf>
    <xf numFmtId="0" fontId="0" fillId="0" borderId="96" xfId="0" applyFont="1" applyBorder="1" applyAlignment="1">
      <alignment/>
    </xf>
    <xf numFmtId="0" fontId="0" fillId="0" borderId="107" xfId="0" applyBorder="1" applyAlignment="1">
      <alignment/>
    </xf>
    <xf numFmtId="0" fontId="0" fillId="0" borderId="39" xfId="0" applyFont="1" applyBorder="1" applyAlignment="1" applyProtection="1">
      <alignment horizontal="left"/>
      <protection/>
    </xf>
    <xf numFmtId="3" fontId="0" fillId="0" borderId="55" xfId="0" applyNumberFormat="1" applyFont="1" applyBorder="1" applyAlignment="1">
      <alignment/>
    </xf>
    <xf numFmtId="4" fontId="0" fillId="0" borderId="39" xfId="0" applyNumberFormat="1" applyFont="1" applyBorder="1" applyAlignment="1" applyProtection="1">
      <alignment/>
      <protection/>
    </xf>
    <xf numFmtId="4" fontId="0" fillId="0" borderId="96" xfId="0" applyNumberFormat="1" applyFont="1" applyBorder="1" applyAlignment="1" applyProtection="1">
      <alignment/>
      <protection/>
    </xf>
    <xf numFmtId="0" fontId="0" fillId="0" borderId="3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108" xfId="0" applyBorder="1" applyAlignment="1">
      <alignment/>
    </xf>
    <xf numFmtId="0" fontId="26" fillId="0" borderId="39" xfId="0" applyFon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52" xfId="0" applyNumberFormat="1" applyBorder="1" applyAlignment="1" applyProtection="1">
      <alignment/>
      <protection/>
    </xf>
    <xf numFmtId="1" fontId="21" fillId="0" borderId="39" xfId="45" applyNumberFormat="1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4" fontId="0" fillId="0" borderId="13" xfId="0" applyNumberFormat="1" applyBorder="1" applyAlignment="1" applyProtection="1">
      <alignment/>
      <protection/>
    </xf>
    <xf numFmtId="0" fontId="0" fillId="0" borderId="109" xfId="0" applyBorder="1" applyAlignment="1">
      <alignment/>
    </xf>
    <xf numFmtId="14" fontId="0" fillId="0" borderId="51" xfId="0" applyNumberFormat="1" applyBorder="1" applyAlignment="1">
      <alignment horizontal="left"/>
    </xf>
    <xf numFmtId="4" fontId="0" fillId="0" borderId="0" xfId="0" applyNumberFormat="1" applyAlignment="1" applyProtection="1">
      <alignment/>
      <protection/>
    </xf>
    <xf numFmtId="4" fontId="8" fillId="0" borderId="31" xfId="0" applyNumberFormat="1" applyFont="1" applyBorder="1" applyAlignment="1" applyProtection="1">
      <alignment/>
      <protection/>
    </xf>
    <xf numFmtId="4" fontId="8" fillId="0" borderId="31" xfId="0" applyNumberFormat="1" applyFont="1" applyBorder="1" applyAlignment="1">
      <alignment/>
    </xf>
    <xf numFmtId="4" fontId="21" fillId="0" borderId="0" xfId="0" applyNumberFormat="1" applyFont="1" applyAlignment="1" applyProtection="1">
      <alignment/>
      <protection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43" xfId="0" applyBorder="1" applyAlignment="1">
      <alignment/>
    </xf>
    <xf numFmtId="3" fontId="0" fillId="0" borderId="43" xfId="0" applyNumberFormat="1" applyBorder="1" applyAlignment="1">
      <alignment/>
    </xf>
    <xf numFmtId="165" fontId="0" fillId="0" borderId="43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3" fontId="0" fillId="0" borderId="105" xfId="0" applyNumberFormat="1" applyBorder="1" applyAlignment="1">
      <alignment/>
    </xf>
    <xf numFmtId="165" fontId="0" fillId="0" borderId="104" xfId="0" applyNumberFormat="1" applyBorder="1" applyAlignment="1" applyProtection="1">
      <alignment/>
      <protection/>
    </xf>
    <xf numFmtId="0" fontId="0" fillId="0" borderId="110" xfId="0" applyBorder="1" applyAlignment="1">
      <alignment/>
    </xf>
    <xf numFmtId="165" fontId="0" fillId="0" borderId="110" xfId="0" applyNumberFormat="1" applyBorder="1" applyAlignment="1" applyProtection="1">
      <alignment/>
      <protection/>
    </xf>
    <xf numFmtId="165" fontId="0" fillId="0" borderId="109" xfId="0" applyNumberFormat="1" applyBorder="1" applyAlignment="1" applyProtection="1">
      <alignment/>
      <protection/>
    </xf>
    <xf numFmtId="1" fontId="0" fillId="0" borderId="52" xfId="45" applyNumberFormat="1" applyFont="1" applyBorder="1" applyAlignment="1">
      <alignment horizontal="centerContinuous"/>
    </xf>
    <xf numFmtId="14" fontId="0" fillId="0" borderId="105" xfId="0" applyNumberFormat="1" applyBorder="1" applyAlignment="1">
      <alignment horizontal="left"/>
    </xf>
    <xf numFmtId="1" fontId="0" fillId="0" borderId="104" xfId="45" applyNumberFormat="1" applyFont="1" applyBorder="1" applyAlignment="1">
      <alignment horizontal="centerContinuous"/>
    </xf>
    <xf numFmtId="14" fontId="0" fillId="0" borderId="107" xfId="0" applyNumberFormat="1" applyBorder="1" applyAlignment="1">
      <alignment horizontal="left"/>
    </xf>
    <xf numFmtId="0" fontId="0" fillId="0" borderId="76" xfId="0" applyFill="1" applyBorder="1" applyAlignment="1">
      <alignment/>
    </xf>
    <xf numFmtId="0" fontId="0" fillId="0" borderId="76" xfId="0" applyFill="1" applyBorder="1" applyAlignment="1">
      <alignment horizontal="centerContinuous"/>
    </xf>
    <xf numFmtId="1" fontId="0" fillId="0" borderId="73" xfId="45" applyNumberFormat="1" applyFont="1" applyFill="1" applyBorder="1" applyAlignment="1">
      <alignment horizontal="centerContinuous"/>
    </xf>
    <xf numFmtId="3" fontId="0" fillId="0" borderId="80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4" fontId="0" fillId="0" borderId="76" xfId="0" applyNumberFormat="1" applyFill="1" applyBorder="1" applyAlignment="1" applyProtection="1">
      <alignment/>
      <protection/>
    </xf>
    <xf numFmtId="165" fontId="0" fillId="0" borderId="73" xfId="0" applyNumberFormat="1" applyFill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14" fontId="0" fillId="0" borderId="82" xfId="0" applyNumberFormat="1" applyBorder="1" applyAlignment="1">
      <alignment horizontal="left"/>
    </xf>
    <xf numFmtId="0" fontId="0" fillId="0" borderId="78" xfId="0" applyBorder="1" applyAlignment="1">
      <alignment/>
    </xf>
    <xf numFmtId="0" fontId="1" fillId="0" borderId="78" xfId="0" applyFont="1" applyBorder="1" applyAlignment="1">
      <alignment horizontal="centerContinuous"/>
    </xf>
    <xf numFmtId="0" fontId="0" fillId="0" borderId="78" xfId="0" applyBorder="1" applyAlignment="1">
      <alignment horizontal="centerContinuous"/>
    </xf>
    <xf numFmtId="0" fontId="0" fillId="0" borderId="78" xfId="0" applyBorder="1" applyAlignment="1">
      <alignment/>
    </xf>
    <xf numFmtId="1" fontId="0" fillId="0" borderId="84" xfId="45" applyNumberFormat="1" applyFont="1" applyBorder="1" applyAlignment="1">
      <alignment horizontal="centerContinuous"/>
    </xf>
    <xf numFmtId="3" fontId="0" fillId="0" borderId="82" xfId="0" applyNumberFormat="1" applyBorder="1" applyAlignment="1">
      <alignment/>
    </xf>
    <xf numFmtId="3" fontId="0" fillId="0" borderId="78" xfId="0" applyNumberFormat="1" applyBorder="1" applyAlignment="1">
      <alignment/>
    </xf>
    <xf numFmtId="165" fontId="0" fillId="0" borderId="78" xfId="0" applyNumberFormat="1" applyBorder="1" applyAlignment="1" applyProtection="1">
      <alignment/>
      <protection/>
    </xf>
    <xf numFmtId="165" fontId="0" fillId="0" borderId="84" xfId="0" applyNumberFormat="1" applyBorder="1" applyAlignment="1" applyProtection="1">
      <alignment/>
      <protection/>
    </xf>
    <xf numFmtId="4" fontId="0" fillId="0" borderId="78" xfId="0" applyNumberFormat="1" applyBorder="1" applyAlignment="1" applyProtection="1">
      <alignment/>
      <protection/>
    </xf>
    <xf numFmtId="2" fontId="0" fillId="0" borderId="98" xfId="0" applyNumberFormat="1" applyBorder="1" applyAlignment="1">
      <alignment/>
    </xf>
    <xf numFmtId="3" fontId="0" fillId="0" borderId="96" xfId="42" applyNumberFormat="1" applyFont="1" applyBorder="1" applyAlignment="1">
      <alignment/>
    </xf>
    <xf numFmtId="0" fontId="0" fillId="0" borderId="104" xfId="0" applyBorder="1" applyAlignment="1">
      <alignment/>
    </xf>
    <xf numFmtId="0" fontId="20" fillId="0" borderId="96" xfId="0" applyFont="1" applyBorder="1" applyAlignment="1" applyProtection="1">
      <alignment horizontal="centerContinuous"/>
      <protection/>
    </xf>
    <xf numFmtId="0" fontId="35" fillId="0" borderId="96" xfId="0" applyFont="1" applyBorder="1" applyAlignment="1" applyProtection="1">
      <alignment horizontal="center"/>
      <protection/>
    </xf>
    <xf numFmtId="0" fontId="0" fillId="0" borderId="18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96" xfId="42" applyNumberFormat="1" applyFont="1" applyBorder="1" applyAlignment="1">
      <alignment/>
    </xf>
    <xf numFmtId="3" fontId="25" fillId="0" borderId="106" xfId="0" applyNumberFormat="1" applyFont="1" applyBorder="1" applyAlignment="1">
      <alignment/>
    </xf>
    <xf numFmtId="4" fontId="25" fillId="0" borderId="104" xfId="0" applyNumberFormat="1" applyFont="1" applyBorder="1" applyAlignment="1">
      <alignment/>
    </xf>
    <xf numFmtId="4" fontId="0" fillId="0" borderId="111" xfId="0" applyNumberFormat="1" applyBorder="1" applyAlignment="1" applyProtection="1">
      <alignment/>
      <protection/>
    </xf>
    <xf numFmtId="1" fontId="0" fillId="0" borderId="96" xfId="45" applyNumberFormat="1" applyFont="1" applyBorder="1" applyAlignment="1">
      <alignment horizontal="centerContinuous"/>
    </xf>
    <xf numFmtId="4" fontId="0" fillId="0" borderId="108" xfId="0" applyNumberFormat="1" applyBorder="1" applyAlignment="1" applyProtection="1">
      <alignment/>
      <protection/>
    </xf>
    <xf numFmtId="1" fontId="0" fillId="0" borderId="98" xfId="45" applyNumberFormat="1" applyFont="1" applyBorder="1" applyAlignment="1">
      <alignment horizontal="centerContinuous"/>
    </xf>
    <xf numFmtId="0" fontId="0" fillId="0" borderId="96" xfId="0" applyBorder="1" applyAlignment="1">
      <alignment horizontal="left"/>
    </xf>
    <xf numFmtId="3" fontId="0" fillId="0" borderId="111" xfId="0" applyNumberFormat="1" applyBorder="1" applyAlignment="1">
      <alignment/>
    </xf>
    <xf numFmtId="1" fontId="0" fillId="0" borderId="56" xfId="45" applyNumberFormat="1" applyFont="1" applyBorder="1" applyAlignment="1">
      <alignment horizontal="centerContinuous"/>
    </xf>
    <xf numFmtId="3" fontId="0" fillId="0" borderId="108" xfId="0" applyNumberFormat="1" applyBorder="1" applyAlignment="1">
      <alignment/>
    </xf>
    <xf numFmtId="0" fontId="0" fillId="0" borderId="47" xfId="0" applyNumberFormat="1" applyBorder="1" applyAlignment="1">
      <alignment horizontal="centerContinuous"/>
    </xf>
    <xf numFmtId="14" fontId="0" fillId="0" borderId="95" xfId="0" applyNumberFormat="1" applyBorder="1" applyAlignment="1">
      <alignment/>
    </xf>
    <xf numFmtId="0" fontId="0" fillId="0" borderId="96" xfId="0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112" xfId="0" applyBorder="1" applyAlignment="1">
      <alignment/>
    </xf>
    <xf numFmtId="0" fontId="7" fillId="0" borderId="113" xfId="0" applyFont="1" applyBorder="1" applyAlignment="1" applyProtection="1">
      <alignment horizontal="center"/>
      <protection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7" fillId="0" borderId="76" xfId="0" applyFont="1" applyBorder="1" applyAlignment="1" applyProtection="1">
      <alignment horizontal="center"/>
      <protection/>
    </xf>
    <xf numFmtId="0" fontId="29" fillId="0" borderId="39" xfId="0" applyFont="1" applyBorder="1" applyAlignment="1" applyProtection="1">
      <alignment horizontal="center" textRotation="90"/>
      <protection/>
    </xf>
    <xf numFmtId="0" fontId="29" fillId="0" borderId="72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29" fillId="0" borderId="108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/>
    </xf>
    <xf numFmtId="0" fontId="0" fillId="0" borderId="45" xfId="0" applyBorder="1" applyAlignment="1">
      <alignment/>
    </xf>
    <xf numFmtId="0" fontId="0" fillId="33" borderId="116" xfId="0" applyFill="1" applyBorder="1" applyAlignment="1">
      <alignment/>
    </xf>
    <xf numFmtId="0" fontId="1" fillId="0" borderId="76" xfId="0" applyFont="1" applyBorder="1" applyAlignment="1">
      <alignment horizontal="centerContinuous"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1" fillId="0" borderId="39" xfId="0" applyFont="1" applyBorder="1" applyAlignment="1" applyProtection="1">
      <alignment horizontal="center"/>
      <protection/>
    </xf>
    <xf numFmtId="0" fontId="0" fillId="0" borderId="120" xfId="0" applyBorder="1" applyAlignment="1" applyProtection="1">
      <alignment horizontal="center"/>
      <protection/>
    </xf>
    <xf numFmtId="0" fontId="0" fillId="0" borderId="116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3" fontId="36" fillId="0" borderId="39" xfId="0" applyNumberFormat="1" applyFont="1" applyBorder="1" applyAlignment="1">
      <alignment horizontal="centerContinuous"/>
    </xf>
    <xf numFmtId="0" fontId="0" fillId="0" borderId="78" xfId="0" applyFill="1" applyBorder="1" applyAlignment="1">
      <alignment/>
    </xf>
    <xf numFmtId="0" fontId="0" fillId="0" borderId="105" xfId="0" applyBorder="1" applyAlignment="1" applyProtection="1">
      <alignment horizontal="center"/>
      <protection/>
    </xf>
    <xf numFmtId="3" fontId="0" fillId="0" borderId="105" xfId="0" applyNumberFormat="1" applyBorder="1" applyAlignment="1" applyProtection="1">
      <alignment horizontal="center"/>
      <protection/>
    </xf>
    <xf numFmtId="3" fontId="0" fillId="0" borderId="43" xfId="0" applyNumberFormat="1" applyBorder="1" applyAlignment="1" applyProtection="1">
      <alignment/>
      <protection/>
    </xf>
    <xf numFmtId="3" fontId="0" fillId="0" borderId="106" xfId="0" applyNumberFormat="1" applyBorder="1" applyAlignment="1">
      <alignment horizontal="right"/>
    </xf>
    <xf numFmtId="4" fontId="0" fillId="0" borderId="104" xfId="0" applyNumberFormat="1" applyBorder="1" applyAlignment="1">
      <alignment horizontal="right"/>
    </xf>
    <xf numFmtId="0" fontId="0" fillId="0" borderId="96" xfId="0" applyFont="1" applyBorder="1" applyAlignment="1" applyProtection="1">
      <alignment horizontal="left"/>
      <protection/>
    </xf>
    <xf numFmtId="0" fontId="0" fillId="0" borderId="100" xfId="0" applyBorder="1" applyAlignment="1" applyProtection="1">
      <alignment horizontal="centerContinuous"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>
      <alignment/>
    </xf>
    <xf numFmtId="0" fontId="0" fillId="0" borderId="100" xfId="0" applyFont="1" applyBorder="1" applyAlignment="1" applyProtection="1">
      <alignment horizontal="center"/>
      <protection/>
    </xf>
    <xf numFmtId="0" fontId="1" fillId="0" borderId="121" xfId="0" applyFont="1" applyBorder="1" applyAlignment="1" applyProtection="1">
      <alignment horizontal="center"/>
      <protection/>
    </xf>
    <xf numFmtId="0" fontId="0" fillId="33" borderId="121" xfId="0" applyFill="1" applyBorder="1" applyAlignment="1">
      <alignment/>
    </xf>
    <xf numFmtId="165" fontId="0" fillId="0" borderId="111" xfId="0" applyNumberFormat="1" applyBorder="1" applyAlignment="1" applyProtection="1">
      <alignment/>
      <protection/>
    </xf>
    <xf numFmtId="0" fontId="1" fillId="0" borderId="122" xfId="0" applyFont="1" applyBorder="1" applyAlignment="1" applyProtection="1">
      <alignment horizontal="centerContinuous"/>
      <protection/>
    </xf>
    <xf numFmtId="4" fontId="0" fillId="0" borderId="56" xfId="0" applyNumberFormat="1" applyBorder="1" applyAlignment="1" applyProtection="1">
      <alignment horizontal="right"/>
      <protection/>
    </xf>
    <xf numFmtId="3" fontId="0" fillId="0" borderId="55" xfId="0" applyNumberFormat="1" applyBorder="1" applyAlignment="1" applyProtection="1">
      <alignment horizontal="right"/>
      <protection/>
    </xf>
    <xf numFmtId="3" fontId="0" fillId="0" borderId="39" xfId="0" applyNumberFormat="1" applyBorder="1" applyAlignment="1" applyProtection="1">
      <alignment horizontal="right"/>
      <protection/>
    </xf>
    <xf numFmtId="3" fontId="0" fillId="0" borderId="97" xfId="0" applyNumberFormat="1" applyBorder="1" applyAlignment="1">
      <alignment horizontal="right"/>
    </xf>
    <xf numFmtId="4" fontId="0" fillId="0" borderId="98" xfId="0" applyNumberFormat="1" applyBorder="1" applyAlignment="1">
      <alignment horizontal="right"/>
    </xf>
    <xf numFmtId="3" fontId="0" fillId="0" borderId="123" xfId="0" applyNumberFormat="1" applyBorder="1" applyAlignment="1" applyProtection="1">
      <alignment horizontal="right"/>
      <protection/>
    </xf>
    <xf numFmtId="3" fontId="0" fillId="0" borderId="96" xfId="0" applyNumberFormat="1" applyBorder="1" applyAlignment="1" applyProtection="1">
      <alignment horizontal="right"/>
      <protection/>
    </xf>
    <xf numFmtId="4" fontId="0" fillId="0" borderId="98" xfId="0" applyNumberFormat="1" applyBorder="1" applyAlignment="1" applyProtection="1">
      <alignment horizontal="right"/>
      <protection/>
    </xf>
    <xf numFmtId="0" fontId="0" fillId="0" borderId="84" xfId="0" applyBorder="1" applyAlignment="1">
      <alignment horizontal="right"/>
    </xf>
    <xf numFmtId="0" fontId="26" fillId="0" borderId="39" xfId="0" applyFont="1" applyBorder="1" applyAlignment="1" applyProtection="1">
      <alignment horizontal="center"/>
      <protection/>
    </xf>
    <xf numFmtId="3" fontId="0" fillId="0" borderId="116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5" fillId="0" borderId="39" xfId="0" applyFont="1" applyBorder="1" applyAlignment="1" applyProtection="1">
      <alignment horizontal="center"/>
      <protection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26" xfId="0" applyBorder="1" applyAlignment="1" applyProtection="1">
      <alignment/>
      <protection/>
    </xf>
    <xf numFmtId="0" fontId="21" fillId="0" borderId="39" xfId="0" applyFont="1" applyBorder="1" applyAlignment="1">
      <alignment/>
    </xf>
    <xf numFmtId="0" fontId="1" fillId="0" borderId="111" xfId="0" applyFont="1" applyBorder="1" applyAlignment="1">
      <alignment horizontal="centerContinuous"/>
    </xf>
    <xf numFmtId="3" fontId="25" fillId="0" borderId="96" xfId="0" applyNumberFormat="1" applyFont="1" applyBorder="1" applyAlignment="1">
      <alignment horizontal="centerContinuous"/>
    </xf>
    <xf numFmtId="0" fontId="1" fillId="0" borderId="111" xfId="0" applyFont="1" applyBorder="1" applyAlignment="1" applyProtection="1">
      <alignment horizontal="center"/>
      <protection/>
    </xf>
    <xf numFmtId="0" fontId="0" fillId="0" borderId="111" xfId="0" applyBorder="1" applyAlignment="1">
      <alignment horizontal="centerContinuous"/>
    </xf>
    <xf numFmtId="0" fontId="0" fillId="0" borderId="111" xfId="0" applyBorder="1" applyAlignment="1">
      <alignment/>
    </xf>
    <xf numFmtId="165" fontId="0" fillId="0" borderId="102" xfId="0" applyNumberFormat="1" applyBorder="1" applyAlignment="1" applyProtection="1">
      <alignment/>
      <protection/>
    </xf>
    <xf numFmtId="0" fontId="0" fillId="0" borderId="111" xfId="0" applyBorder="1" applyAlignment="1">
      <alignment/>
    </xf>
    <xf numFmtId="0" fontId="1" fillId="0" borderId="100" xfId="0" applyFont="1" applyBorder="1" applyAlignment="1" applyProtection="1">
      <alignment horizontal="center"/>
      <protection/>
    </xf>
    <xf numFmtId="0" fontId="0" fillId="0" borderId="127" xfId="0" applyBorder="1" applyAlignment="1" applyProtection="1">
      <alignment horizontal="left"/>
      <protection/>
    </xf>
    <xf numFmtId="4" fontId="0" fillId="0" borderId="102" xfId="0" applyNumberFormat="1" applyBorder="1" applyAlignment="1">
      <alignment/>
    </xf>
    <xf numFmtId="0" fontId="39" fillId="0" borderId="100" xfId="0" applyFont="1" applyBorder="1" applyAlignment="1" applyProtection="1">
      <alignment horizontal="centerContinuous"/>
      <protection/>
    </xf>
    <xf numFmtId="3" fontId="25" fillId="0" borderId="100" xfId="0" applyNumberFormat="1" applyFont="1" applyBorder="1" applyAlignment="1" applyProtection="1">
      <alignment/>
      <protection/>
    </xf>
    <xf numFmtId="0" fontId="39" fillId="0" borderId="96" xfId="0" applyFont="1" applyBorder="1" applyAlignment="1" applyProtection="1">
      <alignment horizontal="center"/>
      <protection/>
    </xf>
    <xf numFmtId="0" fontId="0" fillId="0" borderId="95" xfId="0" applyBorder="1" applyAlignment="1" applyProtection="1">
      <alignment/>
      <protection/>
    </xf>
    <xf numFmtId="0" fontId="0" fillId="0" borderId="111" xfId="0" applyBorder="1" applyAlignment="1" applyProtection="1">
      <alignment horizontal="left"/>
      <protection/>
    </xf>
    <xf numFmtId="0" fontId="0" fillId="0" borderId="111" xfId="0" applyFont="1" applyBorder="1" applyAlignment="1">
      <alignment/>
    </xf>
    <xf numFmtId="3" fontId="0" fillId="0" borderId="117" xfId="0" applyNumberFormat="1" applyBorder="1" applyAlignment="1">
      <alignment/>
    </xf>
    <xf numFmtId="3" fontId="0" fillId="0" borderId="96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118" xfId="0" applyNumberFormat="1" applyBorder="1" applyAlignment="1">
      <alignment/>
    </xf>
    <xf numFmtId="3" fontId="0" fillId="0" borderId="82" xfId="0" applyNumberFormat="1" applyBorder="1" applyAlignment="1">
      <alignment horizontal="right"/>
    </xf>
    <xf numFmtId="0" fontId="0" fillId="0" borderId="100" xfId="0" applyFont="1" applyBorder="1" applyAlignment="1" applyProtection="1">
      <alignment horizontal="left"/>
      <protection/>
    </xf>
    <xf numFmtId="0" fontId="1" fillId="0" borderId="100" xfId="0" applyFont="1" applyBorder="1" applyAlignment="1" applyProtection="1">
      <alignment horizontal="centerContinuous"/>
      <protection/>
    </xf>
    <xf numFmtId="0" fontId="0" fillId="0" borderId="78" xfId="0" applyFont="1" applyBorder="1" applyAlignment="1" applyProtection="1">
      <alignment horizontal="left"/>
      <protection/>
    </xf>
    <xf numFmtId="0" fontId="26" fillId="0" borderId="39" xfId="0" applyFont="1" applyBorder="1" applyAlignment="1" applyProtection="1">
      <alignment horizontal="centerContinuous"/>
      <protection/>
    </xf>
    <xf numFmtId="14" fontId="0" fillId="0" borderId="128" xfId="0" applyNumberFormat="1" applyFont="1" applyBorder="1" applyAlignment="1" applyProtection="1">
      <alignment horizontal="left"/>
      <protection/>
    </xf>
    <xf numFmtId="0" fontId="0" fillId="0" borderId="129" xfId="0" applyFont="1" applyBorder="1" applyAlignment="1" applyProtection="1">
      <alignment horizontal="left"/>
      <protection/>
    </xf>
    <xf numFmtId="0" fontId="26" fillId="0" borderId="129" xfId="0" applyFont="1" applyBorder="1" applyAlignment="1" applyProtection="1">
      <alignment horizontal="centerContinuous"/>
      <protection/>
    </xf>
    <xf numFmtId="0" fontId="26" fillId="0" borderId="129" xfId="0" applyFont="1" applyBorder="1" applyAlignment="1" applyProtection="1">
      <alignment horizontal="centerContinuous"/>
      <protection/>
    </xf>
    <xf numFmtId="0" fontId="0" fillId="0" borderId="129" xfId="0" applyFont="1" applyBorder="1" applyAlignment="1" applyProtection="1">
      <alignment horizontal="center"/>
      <protection/>
    </xf>
    <xf numFmtId="0" fontId="0" fillId="0" borderId="129" xfId="0" applyBorder="1" applyAlignment="1" applyProtection="1">
      <alignment horizontal="center"/>
      <protection/>
    </xf>
    <xf numFmtId="3" fontId="0" fillId="0" borderId="128" xfId="0" applyNumberFormat="1" applyBorder="1" applyAlignment="1" applyProtection="1">
      <alignment/>
      <protection/>
    </xf>
    <xf numFmtId="3" fontId="0" fillId="0" borderId="129" xfId="0" applyNumberFormat="1" applyBorder="1" applyAlignment="1" applyProtection="1">
      <alignment/>
      <protection/>
    </xf>
    <xf numFmtId="165" fontId="0" fillId="0" borderId="129" xfId="0" applyNumberFormat="1" applyBorder="1" applyAlignment="1" applyProtection="1">
      <alignment/>
      <protection/>
    </xf>
    <xf numFmtId="3" fontId="0" fillId="0" borderId="130" xfId="0" applyNumberFormat="1" applyBorder="1" applyAlignment="1">
      <alignment/>
    </xf>
    <xf numFmtId="3" fontId="0" fillId="0" borderId="131" xfId="42" applyNumberFormat="1" applyFont="1" applyBorder="1" applyAlignment="1">
      <alignment/>
    </xf>
    <xf numFmtId="2" fontId="0" fillId="0" borderId="129" xfId="0" applyNumberFormat="1" applyBorder="1" applyAlignment="1">
      <alignment/>
    </xf>
    <xf numFmtId="2" fontId="0" fillId="0" borderId="132" xfId="0" applyNumberFormat="1" applyBorder="1" applyAlignment="1">
      <alignment/>
    </xf>
    <xf numFmtId="14" fontId="0" fillId="0" borderId="128" xfId="0" applyNumberFormat="1" applyBorder="1" applyAlignment="1" applyProtection="1">
      <alignment horizontal="left"/>
      <protection/>
    </xf>
    <xf numFmtId="0" fontId="1" fillId="0" borderId="129" xfId="0" applyFont="1" applyBorder="1" applyAlignment="1" applyProtection="1">
      <alignment horizontal="centerContinuous"/>
      <protection/>
    </xf>
    <xf numFmtId="0" fontId="1" fillId="0" borderId="129" xfId="0" applyFont="1" applyBorder="1" applyAlignment="1" applyProtection="1">
      <alignment horizontal="centerContinuous"/>
      <protection/>
    </xf>
    <xf numFmtId="3" fontId="0" fillId="0" borderId="128" xfId="0" applyNumberFormat="1" applyBorder="1" applyAlignment="1">
      <alignment/>
    </xf>
    <xf numFmtId="3" fontId="0" fillId="0" borderId="129" xfId="0" applyNumberFormat="1" applyBorder="1" applyAlignment="1">
      <alignment/>
    </xf>
    <xf numFmtId="0" fontId="0" fillId="0" borderId="129" xfId="0" applyBorder="1" applyAlignment="1">
      <alignment/>
    </xf>
    <xf numFmtId="3" fontId="0" fillId="0" borderId="130" xfId="0" applyNumberFormat="1" applyBorder="1" applyAlignment="1" applyProtection="1">
      <alignment/>
      <protection/>
    </xf>
    <xf numFmtId="165" fontId="0" fillId="0" borderId="132" xfId="0" applyNumberFormat="1" applyBorder="1" applyAlignment="1" applyProtection="1">
      <alignment/>
      <protection/>
    </xf>
    <xf numFmtId="0" fontId="1" fillId="0" borderId="129" xfId="0" applyFont="1" applyBorder="1" applyAlignment="1" applyProtection="1">
      <alignment horizontal="center"/>
      <protection/>
    </xf>
    <xf numFmtId="0" fontId="0" fillId="0" borderId="128" xfId="0" applyBorder="1" applyAlignment="1">
      <alignment/>
    </xf>
    <xf numFmtId="4" fontId="0" fillId="0" borderId="129" xfId="0" applyNumberFormat="1" applyBorder="1" applyAlignment="1" applyProtection="1">
      <alignment/>
      <protection/>
    </xf>
    <xf numFmtId="165" fontId="0" fillId="0" borderId="133" xfId="0" applyNumberFormat="1" applyBorder="1" applyAlignment="1" applyProtection="1">
      <alignment/>
      <protection/>
    </xf>
    <xf numFmtId="14" fontId="0" fillId="0" borderId="130" xfId="0" applyNumberFormat="1" applyBorder="1" applyAlignment="1" applyProtection="1">
      <alignment horizontal="left"/>
      <protection/>
    </xf>
    <xf numFmtId="3" fontId="0" fillId="0" borderId="130" xfId="0" applyNumberFormat="1" applyBorder="1" applyAlignment="1" applyProtection="1">
      <alignment horizontal="right"/>
      <protection/>
    </xf>
    <xf numFmtId="3" fontId="0" fillId="0" borderId="129" xfId="0" applyNumberFormat="1" applyBorder="1" applyAlignment="1" applyProtection="1">
      <alignment horizontal="right"/>
      <protection/>
    </xf>
    <xf numFmtId="4" fontId="0" fillId="0" borderId="132" xfId="0" applyNumberFormat="1" applyBorder="1" applyAlignment="1" applyProtection="1">
      <alignment horizontal="right"/>
      <protection/>
    </xf>
    <xf numFmtId="1" fontId="0" fillId="0" borderId="110" xfId="0" applyNumberFormat="1" applyBorder="1" applyAlignment="1">
      <alignment/>
    </xf>
    <xf numFmtId="3" fontId="0" fillId="0" borderId="132" xfId="0" applyNumberFormat="1" applyBorder="1" applyAlignment="1">
      <alignment/>
    </xf>
    <xf numFmtId="3" fontId="0" fillId="0" borderId="134" xfId="0" applyNumberFormat="1" applyBorder="1" applyAlignment="1" applyProtection="1">
      <alignment/>
      <protection/>
    </xf>
    <xf numFmtId="4" fontId="0" fillId="0" borderId="109" xfId="0" applyNumberFormat="1" applyBorder="1" applyAlignment="1">
      <alignment/>
    </xf>
    <xf numFmtId="4" fontId="0" fillId="0" borderId="107" xfId="0" applyNumberFormat="1" applyBorder="1" applyAlignment="1">
      <alignment/>
    </xf>
    <xf numFmtId="165" fontId="0" fillId="0" borderId="135" xfId="0" applyNumberFormat="1" applyBorder="1" applyAlignment="1" applyProtection="1">
      <alignment/>
      <protection/>
    </xf>
    <xf numFmtId="0" fontId="0" fillId="0" borderId="136" xfId="0" applyBorder="1" applyAlignment="1">
      <alignment/>
    </xf>
    <xf numFmtId="3" fontId="0" fillId="0" borderId="55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0" fontId="0" fillId="0" borderId="92" xfId="0" applyBorder="1" applyAlignment="1">
      <alignment horizontal="right"/>
    </xf>
    <xf numFmtId="3" fontId="0" fillId="0" borderId="116" xfId="0" applyNumberFormat="1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98" xfId="0" applyBorder="1" applyAlignment="1">
      <alignment horizontal="right"/>
    </xf>
    <xf numFmtId="0" fontId="0" fillId="0" borderId="56" xfId="0" applyBorder="1" applyAlignment="1">
      <alignment horizontal="right"/>
    </xf>
    <xf numFmtId="14" fontId="0" fillId="0" borderId="130" xfId="0" applyNumberFormat="1" applyBorder="1" applyAlignment="1">
      <alignment horizontal="left"/>
    </xf>
    <xf numFmtId="3" fontId="0" fillId="0" borderId="130" xfId="0" applyNumberFormat="1" applyBorder="1" applyAlignment="1">
      <alignment horizontal="right"/>
    </xf>
    <xf numFmtId="3" fontId="0" fillId="0" borderId="129" xfId="0" applyNumberFormat="1" applyBorder="1" applyAlignment="1">
      <alignment horizontal="right"/>
    </xf>
    <xf numFmtId="0" fontId="0" fillId="0" borderId="132" xfId="0" applyBorder="1" applyAlignment="1">
      <alignment horizontal="right"/>
    </xf>
    <xf numFmtId="3" fontId="0" fillId="0" borderId="134" xfId="0" applyNumberFormat="1" applyBorder="1" applyAlignment="1">
      <alignment/>
    </xf>
    <xf numFmtId="4" fontId="0" fillId="0" borderId="129" xfId="0" applyNumberFormat="1" applyBorder="1" applyAlignment="1">
      <alignment/>
    </xf>
    <xf numFmtId="14" fontId="0" fillId="0" borderId="137" xfId="0" applyNumberFormat="1" applyBorder="1" applyAlignment="1">
      <alignment horizontal="left"/>
    </xf>
    <xf numFmtId="0" fontId="0" fillId="0" borderId="138" xfId="0" applyFont="1" applyBorder="1" applyAlignment="1">
      <alignment/>
    </xf>
    <xf numFmtId="0" fontId="0" fillId="0" borderId="139" xfId="0" applyFont="1" applyBorder="1" applyAlignment="1">
      <alignment horizontal="centerContinuous"/>
    </xf>
    <xf numFmtId="0" fontId="0" fillId="0" borderId="139" xfId="0" applyFont="1" applyBorder="1" applyAlignment="1">
      <alignment/>
    </xf>
    <xf numFmtId="0" fontId="0" fillId="0" borderId="139" xfId="0" applyBorder="1" applyAlignment="1">
      <alignment horizontal="centerContinuous"/>
    </xf>
    <xf numFmtId="0" fontId="25" fillId="0" borderId="139" xfId="0" applyFont="1" applyBorder="1" applyAlignment="1">
      <alignment horizontal="centerContinuous"/>
    </xf>
    <xf numFmtId="3" fontId="0" fillId="0" borderId="137" xfId="0" applyNumberFormat="1" applyBorder="1" applyAlignment="1">
      <alignment/>
    </xf>
    <xf numFmtId="3" fontId="0" fillId="0" borderId="138" xfId="0" applyNumberFormat="1" applyBorder="1" applyAlignment="1">
      <alignment/>
    </xf>
    <xf numFmtId="0" fontId="0" fillId="0" borderId="138" xfId="0" applyBorder="1" applyAlignment="1">
      <alignment/>
    </xf>
    <xf numFmtId="2" fontId="0" fillId="0" borderId="138" xfId="0" applyNumberFormat="1" applyBorder="1" applyAlignment="1">
      <alignment/>
    </xf>
    <xf numFmtId="0" fontId="0" fillId="0" borderId="137" xfId="0" applyBorder="1" applyAlignment="1">
      <alignment/>
    </xf>
    <xf numFmtId="37" fontId="0" fillId="0" borderId="138" xfId="42" applyNumberFormat="1" applyFont="1" applyBorder="1" applyAlignment="1">
      <alignment/>
    </xf>
    <xf numFmtId="165" fontId="0" fillId="0" borderId="140" xfId="0" applyNumberFormat="1" applyBorder="1" applyAlignment="1" applyProtection="1">
      <alignment/>
      <protection/>
    </xf>
    <xf numFmtId="0" fontId="0" fillId="0" borderId="132" xfId="0" applyBorder="1" applyAlignment="1">
      <alignment/>
    </xf>
    <xf numFmtId="0" fontId="1" fillId="0" borderId="108" xfId="0" applyFont="1" applyBorder="1" applyAlignment="1" applyProtection="1">
      <alignment horizontal="centerContinuous"/>
      <protection/>
    </xf>
    <xf numFmtId="14" fontId="0" fillId="0" borderId="141" xfId="0" applyNumberFormat="1" applyBorder="1" applyAlignment="1" applyProtection="1">
      <alignment horizontal="left"/>
      <protection/>
    </xf>
    <xf numFmtId="0" fontId="0" fillId="0" borderId="142" xfId="0" applyBorder="1" applyAlignment="1" applyProtection="1">
      <alignment horizontal="left"/>
      <protection/>
    </xf>
    <xf numFmtId="0" fontId="1" fillId="0" borderId="142" xfId="0" applyFont="1" applyBorder="1" applyAlignment="1" applyProtection="1">
      <alignment horizontal="center"/>
      <protection/>
    </xf>
    <xf numFmtId="0" fontId="0" fillId="0" borderId="142" xfId="0" applyFont="1" applyBorder="1" applyAlignment="1" applyProtection="1">
      <alignment horizontal="center"/>
      <protection/>
    </xf>
    <xf numFmtId="0" fontId="0" fillId="0" borderId="142" xfId="0" applyBorder="1" applyAlignment="1" applyProtection="1">
      <alignment horizontal="center"/>
      <protection/>
    </xf>
    <xf numFmtId="3" fontId="0" fillId="0" borderId="141" xfId="0" applyNumberFormat="1" applyBorder="1" applyAlignment="1" applyProtection="1">
      <alignment/>
      <protection/>
    </xf>
    <xf numFmtId="3" fontId="0" fillId="0" borderId="142" xfId="0" applyNumberFormat="1" applyBorder="1" applyAlignment="1" applyProtection="1">
      <alignment/>
      <protection/>
    </xf>
    <xf numFmtId="165" fontId="0" fillId="0" borderId="142" xfId="0" applyNumberFormat="1" applyBorder="1" applyAlignment="1" applyProtection="1">
      <alignment/>
      <protection/>
    </xf>
    <xf numFmtId="3" fontId="0" fillId="0" borderId="143" xfId="0" applyNumberFormat="1" applyBorder="1" applyAlignment="1">
      <alignment/>
    </xf>
    <xf numFmtId="3" fontId="0" fillId="0" borderId="142" xfId="0" applyNumberFormat="1" applyBorder="1" applyAlignment="1">
      <alignment/>
    </xf>
    <xf numFmtId="0" fontId="0" fillId="0" borderId="142" xfId="0" applyBorder="1" applyAlignment="1">
      <alignment/>
    </xf>
    <xf numFmtId="0" fontId="0" fillId="0" borderId="144" xfId="0" applyBorder="1" applyAlignment="1">
      <alignment/>
    </xf>
    <xf numFmtId="14" fontId="0" fillId="0" borderId="128" xfId="0" applyNumberFormat="1" applyBorder="1" applyAlignment="1">
      <alignment horizontal="left"/>
    </xf>
    <xf numFmtId="0" fontId="0" fillId="0" borderId="129" xfId="0" applyFont="1" applyBorder="1" applyAlignment="1">
      <alignment/>
    </xf>
    <xf numFmtId="0" fontId="1" fillId="0" borderId="129" xfId="0" applyFont="1" applyBorder="1" applyAlignment="1">
      <alignment horizontal="center"/>
    </xf>
    <xf numFmtId="0" fontId="1" fillId="0" borderId="129" xfId="0" applyFont="1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0" fontId="0" fillId="0" borderId="129" xfId="0" applyBorder="1" applyAlignment="1">
      <alignment horizontal="centerContinuous"/>
    </xf>
    <xf numFmtId="1" fontId="0" fillId="0" borderId="128" xfId="0" applyNumberFormat="1" applyBorder="1" applyAlignment="1">
      <alignment/>
    </xf>
    <xf numFmtId="14" fontId="0" fillId="0" borderId="137" xfId="0" applyNumberFormat="1" applyBorder="1" applyAlignment="1" applyProtection="1">
      <alignment horizontal="left"/>
      <protection/>
    </xf>
    <xf numFmtId="0" fontId="0" fillId="0" borderId="138" xfId="0" applyBorder="1" applyAlignment="1" applyProtection="1">
      <alignment horizontal="left"/>
      <protection/>
    </xf>
    <xf numFmtId="0" fontId="0" fillId="0" borderId="138" xfId="0" applyBorder="1" applyAlignment="1" applyProtection="1">
      <alignment horizontal="center"/>
      <protection/>
    </xf>
    <xf numFmtId="0" fontId="0" fillId="0" borderId="138" xfId="0" applyBorder="1" applyAlignment="1" applyProtection="1">
      <alignment horizontal="centerContinuous"/>
      <protection/>
    </xf>
    <xf numFmtId="0" fontId="0" fillId="0" borderId="137" xfId="0" applyBorder="1" applyAlignment="1" applyProtection="1">
      <alignment/>
      <protection/>
    </xf>
    <xf numFmtId="0" fontId="0" fillId="0" borderId="138" xfId="0" applyBorder="1" applyAlignment="1" applyProtection="1">
      <alignment/>
      <protection/>
    </xf>
    <xf numFmtId="165" fontId="0" fillId="0" borderId="138" xfId="0" applyNumberFormat="1" applyBorder="1" applyAlignment="1" applyProtection="1">
      <alignment/>
      <protection/>
    </xf>
    <xf numFmtId="3" fontId="0" fillId="0" borderId="137" xfId="0" applyNumberFormat="1" applyBorder="1" applyAlignment="1" applyProtection="1">
      <alignment/>
      <protection/>
    </xf>
    <xf numFmtId="3" fontId="0" fillId="0" borderId="138" xfId="0" applyNumberFormat="1" applyBorder="1" applyAlignment="1" applyProtection="1">
      <alignment/>
      <protection/>
    </xf>
    <xf numFmtId="4" fontId="0" fillId="0" borderId="138" xfId="0" applyNumberFormat="1" applyBorder="1" applyAlignment="1" applyProtection="1">
      <alignment/>
      <protection/>
    </xf>
    <xf numFmtId="4" fontId="0" fillId="0" borderId="140" xfId="0" applyNumberFormat="1" applyBorder="1" applyAlignment="1">
      <alignment/>
    </xf>
    <xf numFmtId="3" fontId="0" fillId="0" borderId="39" xfId="0" applyNumberFormat="1" applyFont="1" applyBorder="1" applyAlignment="1" applyProtection="1">
      <alignment horizontal="center"/>
      <protection/>
    </xf>
    <xf numFmtId="0" fontId="0" fillId="0" borderId="129" xfId="0" applyBorder="1" applyAlignment="1" applyProtection="1">
      <alignment horizontal="left"/>
      <protection/>
    </xf>
    <xf numFmtId="0" fontId="1" fillId="0" borderId="131" xfId="0" applyFont="1" applyBorder="1" applyAlignment="1" applyProtection="1">
      <alignment horizontal="center"/>
      <protection/>
    </xf>
    <xf numFmtId="3" fontId="0" fillId="0" borderId="129" xfId="0" applyNumberFormat="1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Continuous"/>
      <protection/>
    </xf>
    <xf numFmtId="0" fontId="0" fillId="0" borderId="129" xfId="0" applyFont="1" applyBorder="1" applyAlignment="1">
      <alignment/>
    </xf>
    <xf numFmtId="0" fontId="1" fillId="0" borderId="131" xfId="0" applyFont="1" applyBorder="1" applyAlignment="1">
      <alignment horizontal="centerContinuous"/>
    </xf>
    <xf numFmtId="0" fontId="25" fillId="0" borderId="129" xfId="0" applyFont="1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14" fontId="0" fillId="0" borderId="143" xfId="0" applyNumberFormat="1" applyBorder="1" applyAlignment="1" applyProtection="1">
      <alignment horizontal="left"/>
      <protection/>
    </xf>
    <xf numFmtId="0" fontId="1" fillId="0" borderId="142" xfId="0" applyFont="1" applyBorder="1" applyAlignment="1" applyProtection="1">
      <alignment horizontal="centerContinuous"/>
      <protection/>
    </xf>
    <xf numFmtId="3" fontId="0" fillId="0" borderId="142" xfId="0" applyNumberFormat="1" applyBorder="1" applyAlignment="1" applyProtection="1">
      <alignment horizontal="center"/>
      <protection/>
    </xf>
    <xf numFmtId="165" fontId="0" fillId="0" borderId="144" xfId="0" applyNumberFormat="1" applyBorder="1" applyAlignment="1" applyProtection="1">
      <alignment/>
      <protection/>
    </xf>
    <xf numFmtId="0" fontId="0" fillId="0" borderId="39" xfId="0" applyFont="1" applyBorder="1" applyAlignment="1">
      <alignment horizontal="centerContinuous"/>
    </xf>
    <xf numFmtId="0" fontId="0" fillId="0" borderId="129" xfId="0" applyFont="1" applyBorder="1" applyAlignment="1" applyProtection="1">
      <alignment horizontal="left"/>
      <protection/>
    </xf>
    <xf numFmtId="0" fontId="0" fillId="0" borderId="129" xfId="0" applyFont="1" applyBorder="1" applyAlignment="1" applyProtection="1">
      <alignment horizontal="center"/>
      <protection/>
    </xf>
    <xf numFmtId="0" fontId="0" fillId="0" borderId="108" xfId="0" applyFont="1" applyBorder="1" applyAlignment="1">
      <alignment/>
    </xf>
    <xf numFmtId="2" fontId="0" fillId="0" borderId="56" xfId="0" applyNumberFormat="1" applyBorder="1" applyAlignment="1">
      <alignment horizontal="right"/>
    </xf>
    <xf numFmtId="0" fontId="0" fillId="0" borderId="96" xfId="0" applyFont="1" applyBorder="1" applyAlignment="1">
      <alignment/>
    </xf>
    <xf numFmtId="2" fontId="0" fillId="0" borderId="98" xfId="0" applyNumberFormat="1" applyBorder="1" applyAlignment="1">
      <alignment horizontal="right"/>
    </xf>
    <xf numFmtId="2" fontId="0" fillId="0" borderId="56" xfId="0" applyNumberFormat="1" applyBorder="1" applyAlignment="1">
      <alignment/>
    </xf>
    <xf numFmtId="0" fontId="0" fillId="0" borderId="98" xfId="0" applyBorder="1" applyAlignment="1">
      <alignment/>
    </xf>
    <xf numFmtId="0" fontId="0" fillId="0" borderId="56" xfId="0" applyBorder="1" applyAlignment="1">
      <alignment/>
    </xf>
    <xf numFmtId="0" fontId="0" fillId="0" borderId="111" xfId="0" applyFont="1" applyBorder="1" applyAlignment="1">
      <alignment/>
    </xf>
    <xf numFmtId="0" fontId="0" fillId="0" borderId="142" xfId="0" applyFont="1" applyBorder="1" applyAlignment="1" applyProtection="1">
      <alignment horizontal="left"/>
      <protection/>
    </xf>
    <xf numFmtId="0" fontId="26" fillId="0" borderId="142" xfId="0" applyFont="1" applyBorder="1" applyAlignment="1" applyProtection="1">
      <alignment horizontal="centerContinuous"/>
      <protection/>
    </xf>
    <xf numFmtId="0" fontId="1" fillId="0" borderId="142" xfId="0" applyFont="1" applyBorder="1" applyAlignment="1" applyProtection="1">
      <alignment horizontal="center"/>
      <protection/>
    </xf>
    <xf numFmtId="0" fontId="0" fillId="0" borderId="142" xfId="0" applyFont="1" applyBorder="1" applyAlignment="1" applyProtection="1">
      <alignment horizontal="center"/>
      <protection/>
    </xf>
    <xf numFmtId="0" fontId="26" fillId="0" borderId="108" xfId="0" applyFont="1" applyBorder="1" applyAlignment="1" applyProtection="1">
      <alignment horizontal="centerContinuous"/>
      <protection/>
    </xf>
    <xf numFmtId="14" fontId="0" fillId="0" borderId="141" xfId="0" applyNumberFormat="1" applyBorder="1" applyAlignment="1">
      <alignment horizontal="left"/>
    </xf>
    <xf numFmtId="0" fontId="26" fillId="0" borderId="142" xfId="0" applyFont="1" applyBorder="1" applyAlignment="1">
      <alignment horizontal="centerContinuous"/>
    </xf>
    <xf numFmtId="0" fontId="21" fillId="0" borderId="142" xfId="0" applyFont="1" applyBorder="1" applyAlignment="1">
      <alignment horizontal="centerContinuous"/>
    </xf>
    <xf numFmtId="3" fontId="0" fillId="0" borderId="141" xfId="0" applyNumberFormat="1" applyBorder="1" applyAlignment="1">
      <alignment/>
    </xf>
    <xf numFmtId="4" fontId="0" fillId="0" borderId="142" xfId="0" applyNumberFormat="1" applyBorder="1" applyAlignment="1" applyProtection="1">
      <alignment/>
      <protection/>
    </xf>
    <xf numFmtId="0" fontId="1" fillId="0" borderId="108" xfId="0" applyFont="1" applyBorder="1" applyAlignment="1" applyProtection="1">
      <alignment horizontal="center"/>
      <protection/>
    </xf>
    <xf numFmtId="0" fontId="0" fillId="0" borderId="145" xfId="0" applyBorder="1" applyAlignment="1">
      <alignment horizontal="centerContinuous"/>
    </xf>
    <xf numFmtId="0" fontId="0" fillId="0" borderId="139" xfId="0" applyBorder="1" applyAlignment="1">
      <alignment/>
    </xf>
    <xf numFmtId="4" fontId="0" fillId="0" borderId="138" xfId="0" applyNumberFormat="1" applyBorder="1" applyAlignment="1">
      <alignment/>
    </xf>
    <xf numFmtId="0" fontId="0" fillId="0" borderId="132" xfId="0" applyBorder="1" applyAlignment="1">
      <alignment/>
    </xf>
    <xf numFmtId="3" fontId="0" fillId="0" borderId="131" xfId="0" applyNumberFormat="1" applyBorder="1" applyAlignment="1">
      <alignment/>
    </xf>
    <xf numFmtId="2" fontId="0" fillId="0" borderId="133" xfId="0" applyNumberFormat="1" applyBorder="1" applyAlignment="1">
      <alignment/>
    </xf>
    <xf numFmtId="0" fontId="0" fillId="0" borderId="96" xfId="0" applyFont="1" applyBorder="1" applyAlignment="1" applyProtection="1">
      <alignment horizontal="left"/>
      <protection/>
    </xf>
    <xf numFmtId="0" fontId="0" fillId="0" borderId="96" xfId="0" applyFont="1" applyBorder="1" applyAlignment="1" applyProtection="1">
      <alignment horizontal="center"/>
      <protection/>
    </xf>
    <xf numFmtId="3" fontId="0" fillId="0" borderId="143" xfId="0" applyNumberFormat="1" applyBorder="1" applyAlignment="1" applyProtection="1">
      <alignment/>
      <protection/>
    </xf>
    <xf numFmtId="3" fontId="0" fillId="0" borderId="146" xfId="0" applyNumberFormat="1" applyBorder="1" applyAlignment="1" applyProtection="1">
      <alignment/>
      <protection/>
    </xf>
    <xf numFmtId="14" fontId="0" fillId="0" borderId="69" xfId="0" applyNumberFormat="1" applyBorder="1" applyAlignment="1">
      <alignment horizontal="left"/>
    </xf>
    <xf numFmtId="3" fontId="0" fillId="0" borderId="60" xfId="0" applyNumberFormat="1" applyBorder="1" applyAlignment="1">
      <alignment horizontal="right"/>
    </xf>
    <xf numFmtId="0" fontId="0" fillId="0" borderId="147" xfId="0" applyBorder="1" applyAlignment="1">
      <alignment/>
    </xf>
    <xf numFmtId="0" fontId="0" fillId="0" borderId="93" xfId="0" applyBorder="1" applyAlignment="1">
      <alignment/>
    </xf>
    <xf numFmtId="1" fontId="0" fillId="0" borderId="83" xfId="0" applyNumberFormat="1" applyBorder="1" applyAlignment="1">
      <alignment/>
    </xf>
    <xf numFmtId="3" fontId="0" fillId="0" borderId="14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48" xfId="0" applyNumberFormat="1" applyBorder="1" applyAlignment="1">
      <alignment/>
    </xf>
    <xf numFmtId="0" fontId="0" fillId="0" borderId="91" xfId="0" applyBorder="1" applyAlignment="1">
      <alignment/>
    </xf>
    <xf numFmtId="0" fontId="25" fillId="0" borderId="149" xfId="0" applyFont="1" applyBorder="1" applyAlignment="1">
      <alignment horizontal="center"/>
    </xf>
    <xf numFmtId="0" fontId="0" fillId="0" borderId="150" xfId="0" applyBorder="1" applyAlignment="1">
      <alignment horizontal="center"/>
    </xf>
    <xf numFmtId="0" fontId="1" fillId="0" borderId="131" xfId="0" applyFont="1" applyBorder="1" applyAlignment="1" applyProtection="1">
      <alignment horizontal="center"/>
      <protection/>
    </xf>
    <xf numFmtId="2" fontId="0" fillId="0" borderId="142" xfId="0" applyNumberFormat="1" applyBorder="1" applyAlignment="1">
      <alignment/>
    </xf>
    <xf numFmtId="3" fontId="0" fillId="0" borderId="129" xfId="42" applyNumberFormat="1" applyFont="1" applyBorder="1" applyAlignment="1">
      <alignment/>
    </xf>
    <xf numFmtId="0" fontId="0" fillId="0" borderId="129" xfId="0" applyBorder="1" applyAlignment="1" applyProtection="1">
      <alignment horizontal="centerContinuous"/>
      <protection/>
    </xf>
    <xf numFmtId="0" fontId="0" fillId="0" borderId="131" xfId="0" applyBorder="1" applyAlignment="1">
      <alignment/>
    </xf>
    <xf numFmtId="4" fontId="0" fillId="0" borderId="129" xfId="42" applyNumberFormat="1" applyFont="1" applyBorder="1" applyAlignment="1">
      <alignment/>
    </xf>
    <xf numFmtId="3" fontId="25" fillId="0" borderId="134" xfId="0" applyNumberFormat="1" applyFont="1" applyBorder="1" applyAlignment="1">
      <alignment/>
    </xf>
    <xf numFmtId="4" fontId="25" fillId="0" borderId="109" xfId="0" applyNumberFormat="1" applyFont="1" applyBorder="1" applyAlignment="1">
      <alignment/>
    </xf>
    <xf numFmtId="0" fontId="29" fillId="0" borderId="86" xfId="0" applyFont="1" applyBorder="1" applyAlignment="1">
      <alignment horizontal="centerContinuous"/>
    </xf>
    <xf numFmtId="14" fontId="0" fillId="0" borderId="151" xfId="0" applyNumberFormat="1" applyBorder="1" applyAlignment="1">
      <alignment horizontal="left"/>
    </xf>
    <xf numFmtId="0" fontId="0" fillId="34" borderId="152" xfId="0" applyFill="1" applyBorder="1" applyAlignment="1">
      <alignment/>
    </xf>
    <xf numFmtId="0" fontId="0" fillId="0" borderId="71" xfId="0" applyBorder="1" applyAlignment="1">
      <alignment/>
    </xf>
    <xf numFmtId="0" fontId="0" fillId="0" borderId="68" xfId="0" applyBorder="1" applyAlignment="1">
      <alignment/>
    </xf>
    <xf numFmtId="0" fontId="0" fillId="0" borderId="92" xfId="0" applyBorder="1" applyAlignment="1">
      <alignment/>
    </xf>
    <xf numFmtId="0" fontId="0" fillId="0" borderId="70" xfId="0" applyBorder="1" applyAlignment="1">
      <alignment/>
    </xf>
    <xf numFmtId="0" fontId="21" fillId="0" borderId="39" xfId="0" applyFont="1" applyBorder="1" applyAlignment="1" applyProtection="1">
      <alignment horizontal="center"/>
      <protection/>
    </xf>
    <xf numFmtId="3" fontId="0" fillId="0" borderId="72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0" fontId="20" fillId="0" borderId="129" xfId="0" applyFont="1" applyBorder="1" applyAlignment="1" applyProtection="1">
      <alignment horizontal="left"/>
      <protection/>
    </xf>
    <xf numFmtId="3" fontId="0" fillId="0" borderId="96" xfId="0" applyNumberFormat="1" applyFont="1" applyBorder="1" applyAlignment="1" applyProtection="1">
      <alignment horizontal="center"/>
      <protection/>
    </xf>
    <xf numFmtId="0" fontId="28" fillId="0" borderId="108" xfId="0" applyFont="1" applyBorder="1" applyAlignment="1" applyProtection="1">
      <alignment horizontal="centerContinuous"/>
      <protection/>
    </xf>
    <xf numFmtId="0" fontId="1" fillId="0" borderId="129" xfId="0" applyFont="1" applyBorder="1" applyAlignment="1" applyProtection="1">
      <alignment horizontal="center"/>
      <protection/>
    </xf>
    <xf numFmtId="14" fontId="0" fillId="0" borderId="153" xfId="0" applyNumberFormat="1" applyBorder="1" applyAlignment="1" applyProtection="1">
      <alignment horizontal="left"/>
      <protection/>
    </xf>
    <xf numFmtId="0" fontId="0" fillId="0" borderId="154" xfId="0" applyFont="1" applyBorder="1" applyAlignment="1" applyProtection="1">
      <alignment horizontal="left"/>
      <protection/>
    </xf>
    <xf numFmtId="0" fontId="1" fillId="0" borderId="138" xfId="0" applyFont="1" applyBorder="1" applyAlignment="1" applyProtection="1">
      <alignment horizontal="center"/>
      <protection/>
    </xf>
    <xf numFmtId="0" fontId="0" fillId="0" borderId="138" xfId="0" applyFont="1" applyBorder="1" applyAlignment="1" applyProtection="1">
      <alignment horizontal="center"/>
      <protection/>
    </xf>
    <xf numFmtId="0" fontId="36" fillId="0" borderId="138" xfId="0" applyFont="1" applyBorder="1" applyAlignment="1" applyProtection="1">
      <alignment horizontal="center"/>
      <protection/>
    </xf>
    <xf numFmtId="0" fontId="0" fillId="0" borderId="154" xfId="0" applyBorder="1" applyAlignment="1">
      <alignment/>
    </xf>
    <xf numFmtId="0" fontId="0" fillId="0" borderId="140" xfId="0" applyBorder="1" applyAlignment="1">
      <alignment/>
    </xf>
    <xf numFmtId="4" fontId="0" fillId="0" borderId="109" xfId="0" applyNumberFormat="1" applyFont="1" applyBorder="1" applyAlignment="1">
      <alignment/>
    </xf>
    <xf numFmtId="0" fontId="29" fillId="0" borderId="89" xfId="0" applyFont="1" applyBorder="1" applyAlignment="1">
      <alignment horizontal="centerContinuous"/>
    </xf>
    <xf numFmtId="0" fontId="29" fillId="0" borderId="87" xfId="0" applyFont="1" applyBorder="1" applyAlignment="1">
      <alignment horizontal="centerContinuous"/>
    </xf>
    <xf numFmtId="3" fontId="0" fillId="0" borderId="39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3" fontId="0" fillId="0" borderId="96" xfId="0" applyNumberFormat="1" applyBorder="1" applyAlignment="1">
      <alignment horizontal="center"/>
    </xf>
    <xf numFmtId="4" fontId="0" fillId="0" borderId="98" xfId="0" applyNumberFormat="1" applyBorder="1" applyAlignment="1">
      <alignment horizontal="center"/>
    </xf>
    <xf numFmtId="0" fontId="0" fillId="0" borderId="98" xfId="0" applyBorder="1" applyAlignment="1">
      <alignment horizontal="center"/>
    </xf>
    <xf numFmtId="2" fontId="0" fillId="0" borderId="56" xfId="0" applyNumberFormat="1" applyBorder="1" applyAlignment="1">
      <alignment horizontal="left" indent="1"/>
    </xf>
    <xf numFmtId="4" fontId="0" fillId="0" borderId="39" xfId="0" applyNumberFormat="1" applyBorder="1" applyAlignment="1">
      <alignment horizontal="center"/>
    </xf>
    <xf numFmtId="4" fontId="0" fillId="0" borderId="96" xfId="0" applyNumberForma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/>
    </xf>
    <xf numFmtId="3" fontId="0" fillId="0" borderId="40" xfId="0" applyNumberFormat="1" applyBorder="1" applyAlignment="1" applyProtection="1">
      <alignment horizontal="right"/>
      <protection/>
    </xf>
    <xf numFmtId="3" fontId="0" fillId="0" borderId="40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0" fontId="0" fillId="0" borderId="116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155" xfId="0" applyBorder="1" applyAlignment="1" applyProtection="1">
      <alignment horizontal="center"/>
      <protection/>
    </xf>
    <xf numFmtId="0" fontId="0" fillId="0" borderId="156" xfId="0" applyBorder="1" applyAlignment="1" applyProtection="1">
      <alignment horizontal="center"/>
      <protection/>
    </xf>
    <xf numFmtId="0" fontId="0" fillId="0" borderId="157" xfId="0" applyBorder="1" applyAlignment="1">
      <alignment/>
    </xf>
    <xf numFmtId="0" fontId="7" fillId="0" borderId="52" xfId="0" applyFont="1" applyBorder="1" applyAlignment="1" applyProtection="1">
      <alignment horizontal="center"/>
      <protection/>
    </xf>
    <xf numFmtId="0" fontId="0" fillId="0" borderId="158" xfId="0" applyBorder="1" applyAlignment="1">
      <alignment/>
    </xf>
    <xf numFmtId="0" fontId="0" fillId="0" borderId="56" xfId="0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98" xfId="0" applyFont="1" applyBorder="1" applyAlignment="1">
      <alignment/>
    </xf>
    <xf numFmtId="0" fontId="0" fillId="0" borderId="159" xfId="0" applyBorder="1" applyAlignment="1">
      <alignment/>
    </xf>
    <xf numFmtId="0" fontId="0" fillId="0" borderId="56" xfId="0" applyFont="1" applyBorder="1" applyAlignment="1">
      <alignment/>
    </xf>
    <xf numFmtId="0" fontId="0" fillId="0" borderId="52" xfId="0" applyBorder="1" applyAlignment="1">
      <alignment/>
    </xf>
    <xf numFmtId="0" fontId="7" fillId="0" borderId="69" xfId="0" applyFont="1" applyBorder="1" applyAlignment="1">
      <alignment/>
    </xf>
    <xf numFmtId="0" fontId="0" fillId="0" borderId="147" xfId="0" applyBorder="1" applyAlignment="1">
      <alignment/>
    </xf>
    <xf numFmtId="3" fontId="0" fillId="0" borderId="41" xfId="0" applyNumberFormat="1" applyBorder="1" applyAlignment="1">
      <alignment horizontal="right"/>
    </xf>
    <xf numFmtId="3" fontId="0" fillId="0" borderId="12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109" xfId="0" applyFill="1" applyBorder="1" applyAlignment="1">
      <alignment/>
    </xf>
    <xf numFmtId="3" fontId="0" fillId="0" borderId="160" xfId="0" applyNumberFormat="1" applyBorder="1" applyAlignment="1">
      <alignment/>
    </xf>
    <xf numFmtId="3" fontId="0" fillId="0" borderId="110" xfId="0" applyNumberFormat="1" applyBorder="1" applyAlignment="1">
      <alignment/>
    </xf>
    <xf numFmtId="3" fontId="0" fillId="0" borderId="82" xfId="0" applyNumberFormat="1" applyBorder="1" applyAlignment="1" applyProtection="1">
      <alignment horizontal="center"/>
      <protection/>
    </xf>
    <xf numFmtId="3" fontId="0" fillId="0" borderId="78" xfId="0" applyNumberFormat="1" applyBorder="1" applyAlignment="1" applyProtection="1">
      <alignment/>
      <protection/>
    </xf>
    <xf numFmtId="3" fontId="0" fillId="0" borderId="107" xfId="0" applyNumberFormat="1" applyBorder="1" applyAlignment="1">
      <alignment/>
    </xf>
    <xf numFmtId="3" fontId="0" fillId="0" borderId="41" xfId="0" applyNumberFormat="1" applyBorder="1" applyAlignment="1" applyProtection="1">
      <alignment horizontal="center"/>
      <protection/>
    </xf>
    <xf numFmtId="3" fontId="0" fillId="0" borderId="120" xfId="0" applyNumberFormat="1" applyBorder="1" applyAlignment="1" applyProtection="1">
      <alignment horizontal="center"/>
      <protection/>
    </xf>
    <xf numFmtId="3" fontId="0" fillId="0" borderId="161" xfId="0" applyNumberFormat="1" applyBorder="1" applyAlignment="1" applyProtection="1">
      <alignment horizontal="right"/>
      <protection/>
    </xf>
    <xf numFmtId="0" fontId="0" fillId="0" borderId="132" xfId="0" applyFont="1" applyBorder="1" applyAlignment="1">
      <alignment/>
    </xf>
    <xf numFmtId="3" fontId="0" fillId="0" borderId="160" xfId="0" applyNumberFormat="1" applyBorder="1" applyAlignment="1">
      <alignment horizontal="right"/>
    </xf>
    <xf numFmtId="4" fontId="0" fillId="0" borderId="132" xfId="0" applyNumberFormat="1" applyBorder="1" applyAlignment="1">
      <alignment horizontal="right"/>
    </xf>
    <xf numFmtId="3" fontId="0" fillId="0" borderId="110" xfId="0" applyNumberFormat="1" applyBorder="1" applyAlignment="1" applyProtection="1">
      <alignment/>
      <protection/>
    </xf>
    <xf numFmtId="3" fontId="0" fillId="0" borderId="107" xfId="0" applyNumberFormat="1" applyBorder="1" applyAlignment="1" applyProtection="1">
      <alignment horizontal="right"/>
      <protection/>
    </xf>
    <xf numFmtId="4" fontId="0" fillId="0" borderId="132" xfId="0" applyNumberFormat="1" applyBorder="1" applyAlignment="1" applyProtection="1">
      <alignment/>
      <protection/>
    </xf>
    <xf numFmtId="0" fontId="0" fillId="0" borderId="100" xfId="0" applyFont="1" applyBorder="1" applyAlignment="1">
      <alignment/>
    </xf>
    <xf numFmtId="0" fontId="0" fillId="0" borderId="103" xfId="0" applyFont="1" applyBorder="1" applyAlignment="1">
      <alignment horizontal="centerContinuous"/>
    </xf>
    <xf numFmtId="0" fontId="0" fillId="0" borderId="103" xfId="0" applyFont="1" applyBorder="1" applyAlignment="1">
      <alignment/>
    </xf>
    <xf numFmtId="0" fontId="28" fillId="0" borderId="129" xfId="0" applyFont="1" applyBorder="1" applyAlignment="1" applyProtection="1">
      <alignment horizontal="centerContinuous"/>
      <protection/>
    </xf>
    <xf numFmtId="0" fontId="36" fillId="0" borderId="129" xfId="0" applyFont="1" applyBorder="1" applyAlignment="1" applyProtection="1">
      <alignment horizontal="center"/>
      <protection/>
    </xf>
    <xf numFmtId="0" fontId="1" fillId="0" borderId="60" xfId="0" applyFont="1" applyBorder="1" applyAlignment="1">
      <alignment horizontal="centerContinuous"/>
    </xf>
    <xf numFmtId="0" fontId="0" fillId="0" borderId="60" xfId="0" applyBorder="1" applyAlignment="1">
      <alignment horizontal="centerContinuous"/>
    </xf>
    <xf numFmtId="0" fontId="0" fillId="0" borderId="162" xfId="0" applyFont="1" applyBorder="1" applyAlignment="1">
      <alignment horizontal="centerContinuous"/>
    </xf>
    <xf numFmtId="0" fontId="0" fillId="0" borderId="162" xfId="0" applyFont="1" applyBorder="1" applyAlignment="1">
      <alignment/>
    </xf>
    <xf numFmtId="0" fontId="0" fillId="0" borderId="162" xfId="0" applyBorder="1" applyAlignment="1">
      <alignment horizontal="centerContinuous"/>
    </xf>
    <xf numFmtId="0" fontId="0" fillId="0" borderId="133" xfId="0" applyBorder="1" applyAlignment="1">
      <alignment/>
    </xf>
    <xf numFmtId="0" fontId="0" fillId="0" borderId="163" xfId="0" applyFont="1" applyBorder="1" applyAlignment="1">
      <alignment horizontal="centerContinuous"/>
    </xf>
    <xf numFmtId="0" fontId="0" fillId="0" borderId="163" xfId="0" applyFont="1" applyBorder="1" applyAlignment="1">
      <alignment/>
    </xf>
    <xf numFmtId="0" fontId="0" fillId="0" borderId="163" xfId="0" applyBorder="1" applyAlignment="1">
      <alignment horizontal="centerContinuous"/>
    </xf>
    <xf numFmtId="0" fontId="0" fillId="0" borderId="72" xfId="0" applyFont="1" applyBorder="1" applyAlignment="1">
      <alignment/>
    </xf>
    <xf numFmtId="0" fontId="29" fillId="0" borderId="87" xfId="0" applyFont="1" applyBorder="1" applyAlignment="1">
      <alignment horizontal="centerContinuous"/>
    </xf>
    <xf numFmtId="0" fontId="14" fillId="0" borderId="33" xfId="0" applyFont="1" applyBorder="1" applyAlignment="1">
      <alignment/>
    </xf>
    <xf numFmtId="0" fontId="0" fillId="0" borderId="160" xfId="0" applyBorder="1" applyAlignment="1">
      <alignment/>
    </xf>
    <xf numFmtId="0" fontId="14" fillId="0" borderId="164" xfId="0" applyFont="1" applyBorder="1" applyAlignment="1" applyProtection="1">
      <alignment/>
      <protection/>
    </xf>
    <xf numFmtId="0" fontId="14" fillId="0" borderId="165" xfId="0" applyFont="1" applyBorder="1" applyAlignment="1" applyProtection="1">
      <alignment/>
      <protection/>
    </xf>
    <xf numFmtId="0" fontId="13" fillId="0" borderId="166" xfId="0" applyFont="1" applyBorder="1" applyAlignment="1">
      <alignment/>
    </xf>
    <xf numFmtId="4" fontId="32" fillId="0" borderId="93" xfId="0" applyNumberFormat="1" applyFont="1" applyBorder="1" applyAlignment="1" applyProtection="1">
      <alignment/>
      <protection/>
    </xf>
    <xf numFmtId="0" fontId="13" fillId="0" borderId="71" xfId="0" applyFont="1" applyBorder="1" applyAlignment="1">
      <alignment/>
    </xf>
    <xf numFmtId="0" fontId="14" fillId="0" borderId="167" xfId="0" applyFont="1" applyBorder="1" applyAlignment="1" applyProtection="1">
      <alignment/>
      <protection/>
    </xf>
    <xf numFmtId="3" fontId="0" fillId="0" borderId="40" xfId="0" applyNumberFormat="1" applyBorder="1" applyAlignment="1" applyProtection="1">
      <alignment horizontal="center"/>
      <protection/>
    </xf>
    <xf numFmtId="4" fontId="0" fillId="0" borderId="56" xfId="0" applyNumberFormat="1" applyBorder="1" applyAlignment="1" applyProtection="1">
      <alignment horizontal="center"/>
      <protection/>
    </xf>
    <xf numFmtId="0" fontId="0" fillId="0" borderId="132" xfId="0" applyFont="1" applyBorder="1" applyAlignment="1" applyProtection="1">
      <alignment horizontal="left"/>
      <protection/>
    </xf>
    <xf numFmtId="3" fontId="0" fillId="0" borderId="160" xfId="0" applyNumberFormat="1" applyBorder="1" applyAlignment="1" applyProtection="1">
      <alignment horizontal="centerContinuous"/>
      <protection/>
    </xf>
    <xf numFmtId="3" fontId="0" fillId="0" borderId="129" xfId="0" applyNumberFormat="1" applyBorder="1" applyAlignment="1" applyProtection="1">
      <alignment horizontal="centerContinuous"/>
      <protection/>
    </xf>
    <xf numFmtId="4" fontId="0" fillId="0" borderId="132" xfId="0" applyNumberFormat="1" applyBorder="1" applyAlignment="1" applyProtection="1">
      <alignment horizontal="centerContinuous"/>
      <protection/>
    </xf>
    <xf numFmtId="4" fontId="0" fillId="0" borderId="132" xfId="0" applyNumberFormat="1" applyBorder="1" applyAlignment="1">
      <alignment/>
    </xf>
    <xf numFmtId="3" fontId="0" fillId="0" borderId="134" xfId="0" applyNumberFormat="1" applyFont="1" applyBorder="1" applyAlignment="1">
      <alignment/>
    </xf>
    <xf numFmtId="0" fontId="0" fillId="0" borderId="146" xfId="0" applyBorder="1" applyAlignment="1" applyProtection="1">
      <alignment horizontal="left"/>
      <protection/>
    </xf>
    <xf numFmtId="0" fontId="36" fillId="0" borderId="142" xfId="0" applyFont="1" applyBorder="1" applyAlignment="1" applyProtection="1">
      <alignment horizontal="center"/>
      <protection/>
    </xf>
    <xf numFmtId="0" fontId="0" fillId="0" borderId="141" xfId="0" applyBorder="1" applyAlignment="1">
      <alignment/>
    </xf>
    <xf numFmtId="0" fontId="0" fillId="0" borderId="168" xfId="0" applyBorder="1" applyAlignment="1">
      <alignment/>
    </xf>
    <xf numFmtId="0" fontId="20" fillId="0" borderId="142" xfId="0" applyFont="1" applyBorder="1" applyAlignment="1" applyProtection="1">
      <alignment horizontal="left"/>
      <protection/>
    </xf>
    <xf numFmtId="0" fontId="28" fillId="0" borderId="142" xfId="0" applyFont="1" applyBorder="1" applyAlignment="1" applyProtection="1">
      <alignment horizontal="centerContinuous"/>
      <protection/>
    </xf>
    <xf numFmtId="14" fontId="0" fillId="0" borderId="169" xfId="0" applyNumberFormat="1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0" fontId="0" fillId="0" borderId="60" xfId="0" applyBorder="1" applyAlignment="1" applyProtection="1">
      <alignment horizontal="center"/>
      <protection/>
    </xf>
    <xf numFmtId="3" fontId="0" fillId="0" borderId="169" xfId="0" applyNumberFormat="1" applyBorder="1" applyAlignment="1" applyProtection="1">
      <alignment/>
      <protection/>
    </xf>
    <xf numFmtId="3" fontId="0" fillId="0" borderId="60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0" fontId="0" fillId="0" borderId="169" xfId="0" applyBorder="1" applyAlignment="1">
      <alignment/>
    </xf>
    <xf numFmtId="164" fontId="0" fillId="0" borderId="60" xfId="0" applyNumberFormat="1" applyBorder="1" applyAlignment="1" applyProtection="1">
      <alignment/>
      <protection/>
    </xf>
    <xf numFmtId="0" fontId="0" fillId="0" borderId="170" xfId="0" applyBorder="1" applyAlignment="1">
      <alignment/>
    </xf>
    <xf numFmtId="0" fontId="1" fillId="0" borderId="142" xfId="0" applyFont="1" applyBorder="1" applyAlignment="1" applyProtection="1">
      <alignment horizontal="centerContinuous"/>
      <protection/>
    </xf>
    <xf numFmtId="3" fontId="0" fillId="0" borderId="142" xfId="0" applyNumberFormat="1" applyFont="1" applyBorder="1" applyAlignment="1" applyProtection="1">
      <alignment horizontal="center"/>
      <protection/>
    </xf>
    <xf numFmtId="2" fontId="0" fillId="0" borderId="84" xfId="0" applyNumberFormat="1" applyBorder="1" applyAlignment="1">
      <alignment/>
    </xf>
    <xf numFmtId="0" fontId="21" fillId="0" borderId="142" xfId="0" applyFont="1" applyBorder="1" applyAlignment="1" applyProtection="1">
      <alignment horizontal="center"/>
      <protection/>
    </xf>
    <xf numFmtId="3" fontId="0" fillId="0" borderId="39" xfId="0" applyNumberFormat="1" applyFont="1" applyBorder="1" applyAlignment="1">
      <alignment horizontal="centerContinuous"/>
    </xf>
    <xf numFmtId="0" fontId="1" fillId="0" borderId="96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3" fontId="0" fillId="0" borderId="96" xfId="0" applyNumberFormat="1" applyFont="1" applyBorder="1" applyAlignment="1">
      <alignment horizontal="centerContinuous"/>
    </xf>
    <xf numFmtId="0" fontId="1" fillId="0" borderId="129" xfId="0" applyFont="1" applyBorder="1" applyAlignment="1">
      <alignment horizontal="center"/>
    </xf>
    <xf numFmtId="0" fontId="0" fillId="0" borderId="129" xfId="0" applyBorder="1" applyAlignment="1">
      <alignment/>
    </xf>
    <xf numFmtId="3" fontId="0" fillId="0" borderId="129" xfId="0" applyNumberFormat="1" applyFont="1" applyBorder="1" applyAlignment="1">
      <alignment horizontal="centerContinuous"/>
    </xf>
    <xf numFmtId="14" fontId="0" fillId="0" borderId="171" xfId="0" applyNumberFormat="1" applyBorder="1" applyAlignment="1" applyProtection="1">
      <alignment horizontal="left"/>
      <protection/>
    </xf>
    <xf numFmtId="165" fontId="0" fillId="0" borderId="131" xfId="0" applyNumberFormat="1" applyBorder="1" applyAlignment="1" applyProtection="1">
      <alignment/>
      <protection/>
    </xf>
    <xf numFmtId="0" fontId="0" fillId="0" borderId="142" xfId="0" applyFont="1" applyBorder="1" applyAlignment="1">
      <alignment/>
    </xf>
    <xf numFmtId="0" fontId="0" fillId="0" borderId="142" xfId="0" applyFont="1" applyBorder="1" applyAlignment="1">
      <alignment horizontal="centerContinuous"/>
    </xf>
    <xf numFmtId="0" fontId="0" fillId="0" borderId="142" xfId="0" applyBorder="1" applyAlignment="1">
      <alignment horizontal="centerContinuous"/>
    </xf>
    <xf numFmtId="0" fontId="25" fillId="0" borderId="142" xfId="0" applyFont="1" applyBorder="1" applyAlignment="1" applyProtection="1">
      <alignment horizontal="center"/>
      <protection/>
    </xf>
    <xf numFmtId="3" fontId="0" fillId="0" borderId="160" xfId="0" applyNumberFormat="1" applyBorder="1" applyAlignment="1" applyProtection="1">
      <alignment horizontal="right"/>
      <protection/>
    </xf>
    <xf numFmtId="3" fontId="0" fillId="0" borderId="172" xfId="0" applyNumberFormat="1" applyBorder="1" applyAlignment="1" applyProtection="1">
      <alignment horizontal="right"/>
      <protection/>
    </xf>
    <xf numFmtId="3" fontId="0" fillId="0" borderId="120" xfId="0" applyNumberFormat="1" applyBorder="1" applyAlignment="1">
      <alignment horizontal="right"/>
    </xf>
    <xf numFmtId="3" fontId="0" fillId="0" borderId="116" xfId="0" applyNumberFormat="1" applyBorder="1" applyAlignment="1" applyProtection="1">
      <alignment horizontal="right"/>
      <protection/>
    </xf>
    <xf numFmtId="3" fontId="0" fillId="0" borderId="33" xfId="0" applyNumberForma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16" xfId="0" applyBorder="1" applyAlignment="1">
      <alignment horizontal="right"/>
    </xf>
    <xf numFmtId="0" fontId="0" fillId="33" borderId="51" xfId="0" applyFill="1" applyBorder="1" applyAlignment="1">
      <alignment/>
    </xf>
    <xf numFmtId="0" fontId="0" fillId="33" borderId="13" xfId="0" applyFill="1" applyBorder="1" applyAlignment="1">
      <alignment/>
    </xf>
    <xf numFmtId="14" fontId="0" fillId="0" borderId="173" xfId="0" applyNumberFormat="1" applyBorder="1" applyAlignment="1">
      <alignment horizontal="left"/>
    </xf>
    <xf numFmtId="0" fontId="0" fillId="0" borderId="174" xfId="0" applyBorder="1" applyAlignment="1">
      <alignment/>
    </xf>
    <xf numFmtId="0" fontId="0" fillId="0" borderId="132" xfId="0" applyFont="1" applyBorder="1" applyAlignment="1" applyProtection="1">
      <alignment horizontal="left"/>
      <protection/>
    </xf>
    <xf numFmtId="0" fontId="0" fillId="0" borderId="84" xfId="0" applyFill="1" applyBorder="1" applyAlignment="1">
      <alignment/>
    </xf>
    <xf numFmtId="0" fontId="0" fillId="0" borderId="56" xfId="0" applyFont="1" applyBorder="1" applyAlignment="1" applyProtection="1">
      <alignment horizontal="left"/>
      <protection/>
    </xf>
    <xf numFmtId="0" fontId="0" fillId="0" borderId="98" xfId="0" applyFont="1" applyBorder="1" applyAlignment="1">
      <alignment/>
    </xf>
    <xf numFmtId="0" fontId="0" fillId="0" borderId="98" xfId="0" applyFont="1" applyBorder="1" applyAlignment="1" applyProtection="1">
      <alignment horizontal="left"/>
      <protection/>
    </xf>
    <xf numFmtId="0" fontId="0" fillId="0" borderId="56" xfId="0" applyFont="1" applyBorder="1" applyAlignment="1">
      <alignment/>
    </xf>
    <xf numFmtId="0" fontId="0" fillId="0" borderId="6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1.7109375" style="0" customWidth="1"/>
    <col min="8" max="8" width="10.140625" style="0" customWidth="1"/>
    <col min="9" max="9" width="11.57421875" style="0" customWidth="1"/>
    <col min="12" max="12" width="10.28125" style="0" customWidth="1"/>
    <col min="13" max="13" width="10.57421875" style="0" customWidth="1"/>
    <col min="17" max="17" width="17.57421875" style="0" customWidth="1"/>
    <col min="18" max="18" width="17.8515625" style="0" customWidth="1"/>
  </cols>
  <sheetData>
    <row r="2" spans="2:9" ht="30.75">
      <c r="B2" s="1" t="s">
        <v>66</v>
      </c>
      <c r="C2" s="1"/>
      <c r="I2" s="2"/>
    </row>
    <row r="3" spans="2:14" ht="18">
      <c r="B3" s="3"/>
      <c r="C3" s="3"/>
      <c r="H3" s="139"/>
      <c r="I3" s="139"/>
      <c r="J3" s="139"/>
      <c r="K3" s="139"/>
      <c r="L3" s="139"/>
      <c r="M3" s="139"/>
      <c r="N3" s="140"/>
    </row>
    <row r="4" spans="1:8" ht="19.5">
      <c r="A4" s="4" t="s">
        <v>1</v>
      </c>
      <c r="B4" s="3"/>
      <c r="C4" s="3"/>
      <c r="H4" s="3"/>
    </row>
    <row r="5" spans="1:8" ht="16.5" thickBot="1">
      <c r="A5" s="3"/>
      <c r="B5" s="3"/>
      <c r="C5" s="526"/>
      <c r="D5" s="201"/>
      <c r="E5" s="5"/>
      <c r="F5" s="5"/>
      <c r="G5" s="5"/>
      <c r="H5" s="3"/>
    </row>
    <row r="6" spans="1:15" ht="15.75">
      <c r="A6" s="6"/>
      <c r="B6" s="7"/>
      <c r="C6" s="8"/>
      <c r="D6" s="530"/>
      <c r="E6" s="527"/>
      <c r="F6" s="8"/>
      <c r="G6" s="8"/>
      <c r="H6" s="9"/>
      <c r="I6" s="10" t="s">
        <v>2</v>
      </c>
      <c r="J6" s="11"/>
      <c r="K6" s="12"/>
      <c r="L6" s="156"/>
      <c r="M6" s="157" t="s">
        <v>3</v>
      </c>
      <c r="N6" s="158"/>
      <c r="O6" s="159"/>
    </row>
    <row r="7" spans="1:32" ht="68.25">
      <c r="A7" s="14" t="s">
        <v>4</v>
      </c>
      <c r="B7" s="15" t="s">
        <v>5</v>
      </c>
      <c r="C7" s="532" t="s">
        <v>61</v>
      </c>
      <c r="D7" s="533" t="s">
        <v>61</v>
      </c>
      <c r="E7" s="528" t="s">
        <v>7</v>
      </c>
      <c r="F7" s="15" t="s">
        <v>8</v>
      </c>
      <c r="G7" s="15" t="s">
        <v>9</v>
      </c>
      <c r="H7" s="88" t="s">
        <v>10</v>
      </c>
      <c r="I7" s="89" t="s">
        <v>11</v>
      </c>
      <c r="J7" s="89" t="s">
        <v>11</v>
      </c>
      <c r="K7" s="89" t="s">
        <v>12</v>
      </c>
      <c r="L7" s="160" t="s">
        <v>10</v>
      </c>
      <c r="M7" s="89" t="s">
        <v>11</v>
      </c>
      <c r="N7" s="89" t="s">
        <v>11</v>
      </c>
      <c r="O7" s="161" t="s">
        <v>12</v>
      </c>
      <c r="S7" s="96"/>
      <c r="T7" s="260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4" t="s">
        <v>13</v>
      </c>
      <c r="B8" s="15" t="s">
        <v>14</v>
      </c>
      <c r="C8" s="15"/>
      <c r="D8" s="531"/>
      <c r="E8" s="528" t="s">
        <v>15</v>
      </c>
      <c r="F8" s="15" t="s">
        <v>16</v>
      </c>
      <c r="G8" s="15" t="s">
        <v>17</v>
      </c>
      <c r="H8" s="88" t="s">
        <v>18</v>
      </c>
      <c r="I8" s="89" t="s">
        <v>19</v>
      </c>
      <c r="J8" s="89" t="s">
        <v>18</v>
      </c>
      <c r="K8" s="89" t="s">
        <v>18</v>
      </c>
      <c r="L8" s="160" t="s">
        <v>18</v>
      </c>
      <c r="M8" s="89" t="s">
        <v>19</v>
      </c>
      <c r="N8" s="89" t="s">
        <v>18</v>
      </c>
      <c r="O8" s="161" t="s">
        <v>18</v>
      </c>
      <c r="S8" s="96"/>
      <c r="T8" s="261"/>
      <c r="U8" s="262"/>
      <c r="V8" s="261"/>
      <c r="W8" s="262"/>
      <c r="X8" s="261"/>
      <c r="Y8" s="262"/>
      <c r="Z8" s="261"/>
      <c r="AA8" s="262"/>
      <c r="AB8" s="261"/>
      <c r="AC8" s="262"/>
      <c r="AD8" s="261"/>
      <c r="AE8" s="262"/>
      <c r="AF8" s="96"/>
    </row>
    <row r="9" spans="1:32" ht="15.75">
      <c r="A9" s="18"/>
      <c r="B9" s="453"/>
      <c r="C9" s="534" t="s">
        <v>60</v>
      </c>
      <c r="D9" s="535" t="s">
        <v>62</v>
      </c>
      <c r="E9" s="529"/>
      <c r="F9" s="19"/>
      <c r="G9" s="19"/>
      <c r="H9" s="92"/>
      <c r="I9" s="90" t="s">
        <v>20</v>
      </c>
      <c r="J9" s="90" t="s">
        <v>19</v>
      </c>
      <c r="K9" s="90" t="s">
        <v>19</v>
      </c>
      <c r="L9" s="162"/>
      <c r="M9" s="90" t="s">
        <v>20</v>
      </c>
      <c r="N9" s="90" t="s">
        <v>19</v>
      </c>
      <c r="O9" s="163" t="s">
        <v>19</v>
      </c>
      <c r="Q9" s="21" t="s">
        <v>21</v>
      </c>
      <c r="R9" s="21" t="s">
        <v>22</v>
      </c>
      <c r="S9" s="96"/>
      <c r="T9" s="263"/>
      <c r="U9" s="264"/>
      <c r="V9" s="263"/>
      <c r="W9" s="264"/>
      <c r="X9" s="263"/>
      <c r="Y9" s="264"/>
      <c r="Z9" s="263"/>
      <c r="AA9" s="264"/>
      <c r="AB9" s="263"/>
      <c r="AC9" s="264"/>
      <c r="AD9" s="263"/>
      <c r="AE9" s="264"/>
      <c r="AF9" s="96"/>
    </row>
    <row r="10" spans="1:32" ht="3.75" customHeight="1">
      <c r="A10" s="22"/>
      <c r="B10" s="539"/>
      <c r="C10" s="39"/>
      <c r="D10" s="23"/>
      <c r="E10" s="23"/>
      <c r="F10" s="23"/>
      <c r="G10" s="23"/>
      <c r="H10" s="22"/>
      <c r="I10" s="23"/>
      <c r="J10" s="23"/>
      <c r="K10" s="23"/>
      <c r="L10" s="189"/>
      <c r="M10" s="23"/>
      <c r="N10" s="23"/>
      <c r="O10" s="190"/>
      <c r="P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149">
        <v>40190</v>
      </c>
      <c r="B11" s="607" t="s">
        <v>76</v>
      </c>
      <c r="C11" s="564"/>
      <c r="D11" s="371" t="s">
        <v>70</v>
      </c>
      <c r="E11" s="121"/>
      <c r="F11" s="121">
        <v>1</v>
      </c>
      <c r="G11" s="357" t="s">
        <v>77</v>
      </c>
      <c r="H11" s="210">
        <v>2226</v>
      </c>
      <c r="I11" s="153">
        <v>221136.56</v>
      </c>
      <c r="J11" s="115">
        <v>99.32</v>
      </c>
      <c r="K11" s="115">
        <v>54.31</v>
      </c>
      <c r="L11" s="247"/>
      <c r="M11" s="150"/>
      <c r="N11" s="145"/>
      <c r="O11" s="248"/>
      <c r="P11" s="96"/>
      <c r="Q11" s="31">
        <f aca="true" t="shared" si="0" ref="Q11:Q26">H11*K11</f>
        <v>120894.06000000001</v>
      </c>
      <c r="R11" s="31">
        <f aca="true" t="shared" si="1" ref="R11:R26">L11*O11</f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3.5" thickBot="1">
      <c r="A12" s="609" t="s">
        <v>82</v>
      </c>
      <c r="B12" s="610" t="s">
        <v>80</v>
      </c>
      <c r="C12" s="611"/>
      <c r="D12" s="612" t="s">
        <v>70</v>
      </c>
      <c r="E12" s="613" t="s">
        <v>71</v>
      </c>
      <c r="F12" s="614">
        <v>2</v>
      </c>
      <c r="G12" s="613" t="s">
        <v>81</v>
      </c>
      <c r="H12" s="615">
        <v>10531</v>
      </c>
      <c r="I12" s="616">
        <v>1001525.92</v>
      </c>
      <c r="J12" s="617">
        <v>95.1</v>
      </c>
      <c r="K12" s="617">
        <v>57.27</v>
      </c>
      <c r="L12" s="618"/>
      <c r="M12" s="619"/>
      <c r="N12" s="620"/>
      <c r="O12" s="621"/>
      <c r="Q12" s="31">
        <f t="shared" si="0"/>
        <v>603110.37</v>
      </c>
      <c r="R12" s="31">
        <f t="shared" si="1"/>
        <v>0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149">
        <v>40198</v>
      </c>
      <c r="B13" s="446" t="s">
        <v>117</v>
      </c>
      <c r="C13" s="230"/>
      <c r="D13" s="608" t="s">
        <v>115</v>
      </c>
      <c r="E13" s="357" t="s">
        <v>71</v>
      </c>
      <c r="F13" s="121">
        <v>7</v>
      </c>
      <c r="G13" s="286" t="s">
        <v>118</v>
      </c>
      <c r="H13" s="210">
        <v>60912</v>
      </c>
      <c r="I13" s="153">
        <v>4681977.35</v>
      </c>
      <c r="J13" s="115">
        <v>76.86</v>
      </c>
      <c r="K13" s="115">
        <v>84.09</v>
      </c>
      <c r="L13" s="247"/>
      <c r="M13" s="522"/>
      <c r="N13" s="112"/>
      <c r="O13" s="166"/>
      <c r="Q13" s="31">
        <f t="shared" si="0"/>
        <v>5122090.08</v>
      </c>
      <c r="R13" s="31">
        <f t="shared" si="1"/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3.5" thickBot="1">
      <c r="A14" s="622">
        <v>40198</v>
      </c>
      <c r="B14" s="610" t="s">
        <v>119</v>
      </c>
      <c r="C14" s="611"/>
      <c r="D14" s="630" t="s">
        <v>70</v>
      </c>
      <c r="E14" s="614"/>
      <c r="F14" s="614">
        <v>1</v>
      </c>
      <c r="G14" s="613" t="s">
        <v>120</v>
      </c>
      <c r="H14" s="615">
        <v>10324</v>
      </c>
      <c r="I14" s="616">
        <v>821551.87</v>
      </c>
      <c r="J14" s="617">
        <v>79.57</v>
      </c>
      <c r="K14" s="617">
        <v>29</v>
      </c>
      <c r="L14" s="618"/>
      <c r="M14" s="626"/>
      <c r="N14" s="627"/>
      <c r="O14" s="673"/>
      <c r="Q14" s="31">
        <f t="shared" si="0"/>
        <v>299396</v>
      </c>
      <c r="R14" s="31">
        <f t="shared" si="1"/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49">
        <v>40204</v>
      </c>
      <c r="B15" s="120" t="s">
        <v>123</v>
      </c>
      <c r="C15" s="574" t="s">
        <v>60</v>
      </c>
      <c r="D15" s="342"/>
      <c r="E15" s="121"/>
      <c r="F15" s="121">
        <v>1</v>
      </c>
      <c r="G15" s="121" t="s">
        <v>124</v>
      </c>
      <c r="H15" s="155"/>
      <c r="I15" s="154"/>
      <c r="J15" s="115"/>
      <c r="K15" s="115"/>
      <c r="L15" s="228">
        <v>1471</v>
      </c>
      <c r="M15" s="153">
        <v>186901.71</v>
      </c>
      <c r="N15" s="115">
        <v>127.06</v>
      </c>
      <c r="O15" s="167">
        <v>82.27</v>
      </c>
      <c r="Q15" s="31">
        <f t="shared" si="0"/>
        <v>0</v>
      </c>
      <c r="R15" s="31">
        <f t="shared" si="1"/>
        <v>121019.17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3.5" thickBot="1">
      <c r="A16" s="622">
        <v>40204</v>
      </c>
      <c r="B16" s="706" t="s">
        <v>130</v>
      </c>
      <c r="C16" s="611" t="s">
        <v>60</v>
      </c>
      <c r="D16" s="630"/>
      <c r="E16" s="614"/>
      <c r="F16" s="614">
        <v>1</v>
      </c>
      <c r="G16" s="614" t="s">
        <v>131</v>
      </c>
      <c r="H16" s="615"/>
      <c r="I16" s="616"/>
      <c r="J16" s="617"/>
      <c r="K16" s="617"/>
      <c r="L16" s="618">
        <v>1912</v>
      </c>
      <c r="M16" s="626">
        <v>208875.9</v>
      </c>
      <c r="N16" s="620">
        <v>109.25</v>
      </c>
      <c r="O16" s="673">
        <v>57.85</v>
      </c>
      <c r="Q16" s="31">
        <f t="shared" si="0"/>
        <v>0</v>
      </c>
      <c r="R16" s="31">
        <f t="shared" si="1"/>
        <v>110609.2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3.5" thickBot="1">
      <c r="A17" s="675">
        <v>40246</v>
      </c>
      <c r="B17" s="731" t="s">
        <v>168</v>
      </c>
      <c r="C17" s="732"/>
      <c r="D17" s="733" t="s">
        <v>70</v>
      </c>
      <c r="E17" s="679"/>
      <c r="F17" s="679">
        <v>1</v>
      </c>
      <c r="G17" s="734" t="s">
        <v>77</v>
      </c>
      <c r="H17" s="680">
        <v>3857</v>
      </c>
      <c r="I17" s="681">
        <v>452719.71</v>
      </c>
      <c r="J17" s="682">
        <v>117.36</v>
      </c>
      <c r="K17" s="682">
        <v>61.11</v>
      </c>
      <c r="L17" s="683"/>
      <c r="M17" s="684"/>
      <c r="N17" s="685"/>
      <c r="O17" s="686"/>
      <c r="Q17" s="31">
        <f t="shared" si="0"/>
        <v>235701.27</v>
      </c>
      <c r="R17" s="31">
        <f t="shared" si="1"/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3.5" thickBot="1">
      <c r="A18" s="675">
        <v>40260</v>
      </c>
      <c r="B18" s="731" t="s">
        <v>179</v>
      </c>
      <c r="C18" s="732"/>
      <c r="D18" s="733" t="s">
        <v>115</v>
      </c>
      <c r="E18" s="679"/>
      <c r="F18" s="679">
        <v>1</v>
      </c>
      <c r="G18" s="734" t="s">
        <v>180</v>
      </c>
      <c r="H18" s="739"/>
      <c r="I18" s="684"/>
      <c r="J18" s="685"/>
      <c r="K18" s="685"/>
      <c r="L18" s="750">
        <v>6128</v>
      </c>
      <c r="M18" s="751">
        <v>1312593.72</v>
      </c>
      <c r="N18" s="682">
        <v>214.19</v>
      </c>
      <c r="O18" s="719">
        <v>65.49</v>
      </c>
      <c r="Q18" s="31">
        <f t="shared" si="0"/>
        <v>0</v>
      </c>
      <c r="R18" s="31">
        <f t="shared" si="1"/>
        <v>401322.72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3.5" thickBot="1">
      <c r="A19" s="675">
        <v>40281</v>
      </c>
      <c r="B19" s="731" t="s">
        <v>200</v>
      </c>
      <c r="C19" s="732"/>
      <c r="D19" s="733" t="s">
        <v>70</v>
      </c>
      <c r="E19" s="734" t="s">
        <v>152</v>
      </c>
      <c r="F19" s="679">
        <v>7</v>
      </c>
      <c r="G19" s="904" t="s">
        <v>201</v>
      </c>
      <c r="H19" s="739">
        <v>39139</v>
      </c>
      <c r="I19" s="684">
        <v>3227174.47</v>
      </c>
      <c r="J19" s="685">
        <v>82.45</v>
      </c>
      <c r="K19" s="764">
        <v>45.68</v>
      </c>
      <c r="L19" s="750"/>
      <c r="M19" s="751"/>
      <c r="N19" s="682"/>
      <c r="O19" s="719"/>
      <c r="Q19" s="31">
        <f t="shared" si="0"/>
        <v>1787869.52</v>
      </c>
      <c r="R19" s="31">
        <f t="shared" si="1"/>
        <v>0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149">
        <v>40309</v>
      </c>
      <c r="B20" s="709" t="s">
        <v>249</v>
      </c>
      <c r="C20" s="230"/>
      <c r="D20" s="371" t="s">
        <v>70</v>
      </c>
      <c r="E20" s="121"/>
      <c r="F20" s="121">
        <v>1</v>
      </c>
      <c r="G20" s="710" t="s">
        <v>176</v>
      </c>
      <c r="H20" s="210">
        <v>2524</v>
      </c>
      <c r="I20" s="153">
        <v>236870.69</v>
      </c>
      <c r="J20" s="115">
        <v>93.83</v>
      </c>
      <c r="K20" s="115">
        <v>47.72</v>
      </c>
      <c r="L20" s="228"/>
      <c r="M20" s="153"/>
      <c r="N20" s="115"/>
      <c r="O20" s="167"/>
      <c r="Q20" s="31">
        <f t="shared" si="0"/>
        <v>120445.28</v>
      </c>
      <c r="R20" s="31">
        <f t="shared" si="1"/>
        <v>0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149"/>
      <c r="B21" s="709" t="s">
        <v>258</v>
      </c>
      <c r="C21" s="230"/>
      <c r="D21" s="371" t="s">
        <v>109</v>
      </c>
      <c r="E21" s="121"/>
      <c r="F21" s="121">
        <v>1</v>
      </c>
      <c r="G21" s="710" t="s">
        <v>259</v>
      </c>
      <c r="H21" s="210"/>
      <c r="I21" s="153"/>
      <c r="J21" s="115"/>
      <c r="K21" s="115"/>
      <c r="L21" s="247">
        <v>5281</v>
      </c>
      <c r="M21" s="154">
        <v>1341033.59</v>
      </c>
      <c r="N21" s="145">
        <v>253.91</v>
      </c>
      <c r="O21" s="166">
        <v>84.68</v>
      </c>
      <c r="Q21" s="31">
        <f t="shared" si="0"/>
        <v>0</v>
      </c>
      <c r="R21" s="31">
        <f t="shared" si="1"/>
        <v>447195.08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49"/>
      <c r="B22" s="709" t="s">
        <v>263</v>
      </c>
      <c r="C22" s="230"/>
      <c r="D22" s="371" t="s">
        <v>70</v>
      </c>
      <c r="E22" s="121"/>
      <c r="F22" s="121">
        <v>1</v>
      </c>
      <c r="G22" s="710" t="s">
        <v>264</v>
      </c>
      <c r="H22" s="155"/>
      <c r="I22" s="154"/>
      <c r="J22" s="112"/>
      <c r="K22" s="112"/>
      <c r="L22" s="228">
        <v>3505</v>
      </c>
      <c r="M22" s="153">
        <v>331957.49</v>
      </c>
      <c r="N22" s="115">
        <v>94.7</v>
      </c>
      <c r="O22" s="167">
        <v>50.61</v>
      </c>
      <c r="Q22" s="31">
        <f t="shared" si="0"/>
        <v>0</v>
      </c>
      <c r="R22" s="31">
        <f t="shared" si="1"/>
        <v>177388.05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2.75">
      <c r="A23" s="373"/>
      <c r="B23" s="748" t="s">
        <v>265</v>
      </c>
      <c r="C23" s="384"/>
      <c r="D23" s="422" t="s">
        <v>70</v>
      </c>
      <c r="E23" s="376"/>
      <c r="F23" s="376">
        <v>1</v>
      </c>
      <c r="G23" s="749" t="s">
        <v>266</v>
      </c>
      <c r="H23" s="377">
        <v>5978</v>
      </c>
      <c r="I23" s="378">
        <v>475418.88</v>
      </c>
      <c r="J23" s="379">
        <v>79.53</v>
      </c>
      <c r="K23" s="379">
        <v>42.13</v>
      </c>
      <c r="L23" s="380"/>
      <c r="M23" s="381"/>
      <c r="N23" s="382"/>
      <c r="O23" s="383"/>
      <c r="Q23" s="31">
        <f t="shared" si="0"/>
        <v>251853.14</v>
      </c>
      <c r="R23" s="31">
        <f t="shared" si="1"/>
        <v>0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373"/>
      <c r="B24" s="374" t="s">
        <v>280</v>
      </c>
      <c r="C24" s="384"/>
      <c r="D24" s="422" t="s">
        <v>70</v>
      </c>
      <c r="E24" s="376" t="s">
        <v>71</v>
      </c>
      <c r="F24" s="376">
        <v>2</v>
      </c>
      <c r="G24" s="749" t="s">
        <v>281</v>
      </c>
      <c r="H24" s="377"/>
      <c r="I24" s="378"/>
      <c r="J24" s="379"/>
      <c r="K24" s="379"/>
      <c r="L24" s="380">
        <v>19582</v>
      </c>
      <c r="M24" s="520">
        <v>1818871.41</v>
      </c>
      <c r="N24" s="382">
        <v>92.89</v>
      </c>
      <c r="O24" s="388">
        <v>45.82</v>
      </c>
      <c r="Q24" s="31">
        <f t="shared" si="0"/>
        <v>0</v>
      </c>
      <c r="R24" s="31">
        <f t="shared" si="1"/>
        <v>897247.24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373"/>
      <c r="B25" s="374" t="s">
        <v>282</v>
      </c>
      <c r="C25" s="384"/>
      <c r="D25" s="422" t="s">
        <v>70</v>
      </c>
      <c r="E25" s="376" t="s">
        <v>71</v>
      </c>
      <c r="F25" s="376">
        <v>2</v>
      </c>
      <c r="G25" s="749" t="s">
        <v>283</v>
      </c>
      <c r="H25" s="377"/>
      <c r="I25" s="378"/>
      <c r="J25" s="379"/>
      <c r="K25" s="379"/>
      <c r="L25" s="380">
        <v>17031</v>
      </c>
      <c r="M25" s="520">
        <v>1374333.17</v>
      </c>
      <c r="N25" s="379">
        <v>80.7</v>
      </c>
      <c r="O25" s="388">
        <v>54.58</v>
      </c>
      <c r="Q25" s="31">
        <f t="shared" si="0"/>
        <v>0</v>
      </c>
      <c r="R25" s="31">
        <f t="shared" si="1"/>
        <v>929551.98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49"/>
      <c r="B26" s="120" t="s">
        <v>284</v>
      </c>
      <c r="C26" s="230"/>
      <c r="D26" s="371" t="s">
        <v>70</v>
      </c>
      <c r="E26" s="121" t="s">
        <v>71</v>
      </c>
      <c r="F26" s="121">
        <v>2</v>
      </c>
      <c r="G26" s="710" t="s">
        <v>285</v>
      </c>
      <c r="H26" s="155"/>
      <c r="I26" s="154"/>
      <c r="J26" s="145"/>
      <c r="K26" s="112"/>
      <c r="L26" s="228">
        <v>17088</v>
      </c>
      <c r="M26" s="153">
        <v>1282632.92</v>
      </c>
      <c r="N26" s="115">
        <v>75.06</v>
      </c>
      <c r="O26" s="167">
        <v>42.67</v>
      </c>
      <c r="Q26" s="31">
        <f t="shared" si="0"/>
        <v>0</v>
      </c>
      <c r="R26" s="31">
        <f t="shared" si="1"/>
        <v>729144.9600000001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3.5" thickBot="1">
      <c r="A27" s="622">
        <v>40309</v>
      </c>
      <c r="B27" s="721" t="s">
        <v>286</v>
      </c>
      <c r="C27" s="611"/>
      <c r="D27" s="630" t="s">
        <v>70</v>
      </c>
      <c r="E27" s="722"/>
      <c r="F27" s="614">
        <v>1</v>
      </c>
      <c r="G27" s="722" t="s">
        <v>287</v>
      </c>
      <c r="H27" s="625"/>
      <c r="I27" s="626"/>
      <c r="J27" s="627"/>
      <c r="K27" s="627"/>
      <c r="L27" s="628">
        <v>2127</v>
      </c>
      <c r="M27" s="616">
        <v>236096.42</v>
      </c>
      <c r="N27" s="617">
        <v>111</v>
      </c>
      <c r="O27" s="629">
        <v>47.53</v>
      </c>
      <c r="Q27" s="31">
        <f aca="true" t="shared" si="2" ref="Q27:Q42">H27*K27</f>
        <v>0</v>
      </c>
      <c r="R27" s="31">
        <f aca="true" t="shared" si="3" ref="R27:R42">L27*O27</f>
        <v>101096.31</v>
      </c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3.5" thickBot="1">
      <c r="A28" s="675">
        <v>40337</v>
      </c>
      <c r="B28" s="731" t="s">
        <v>300</v>
      </c>
      <c r="C28" s="717"/>
      <c r="D28" s="733" t="s">
        <v>70</v>
      </c>
      <c r="E28" s="734" t="s">
        <v>71</v>
      </c>
      <c r="F28" s="679">
        <v>2</v>
      </c>
      <c r="G28" s="734" t="s">
        <v>301</v>
      </c>
      <c r="H28" s="739"/>
      <c r="I28" s="684"/>
      <c r="J28" s="682"/>
      <c r="K28" s="682"/>
      <c r="L28" s="750">
        <v>6341</v>
      </c>
      <c r="M28" s="681">
        <v>618573.48</v>
      </c>
      <c r="N28" s="682">
        <v>97.55</v>
      </c>
      <c r="O28" s="719">
        <v>45.79</v>
      </c>
      <c r="Q28" s="31">
        <f t="shared" si="2"/>
        <v>0</v>
      </c>
      <c r="R28" s="31">
        <f t="shared" si="3"/>
        <v>290354.39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3.5" thickBot="1">
      <c r="A29" s="675">
        <v>40401</v>
      </c>
      <c r="B29" s="676" t="s">
        <v>375</v>
      </c>
      <c r="C29" s="717"/>
      <c r="D29" s="733" t="s">
        <v>115</v>
      </c>
      <c r="E29" s="679" t="s">
        <v>376</v>
      </c>
      <c r="F29" s="679">
        <v>4</v>
      </c>
      <c r="G29" s="734" t="s">
        <v>377</v>
      </c>
      <c r="H29" s="739"/>
      <c r="I29" s="684"/>
      <c r="J29" s="682"/>
      <c r="K29" s="682"/>
      <c r="L29" s="750">
        <v>35443</v>
      </c>
      <c r="M29" s="681">
        <v>3062288.44</v>
      </c>
      <c r="N29" s="682">
        <v>86.4</v>
      </c>
      <c r="O29" s="719">
        <v>51.79</v>
      </c>
      <c r="Q29" s="31">
        <f t="shared" si="2"/>
        <v>0</v>
      </c>
      <c r="R29" s="31">
        <f t="shared" si="3"/>
        <v>1835592.97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3.5" thickBot="1">
      <c r="A30" s="675">
        <v>40491</v>
      </c>
      <c r="B30" s="731" t="s">
        <v>398</v>
      </c>
      <c r="C30" s="717"/>
      <c r="D30" s="733" t="s">
        <v>70</v>
      </c>
      <c r="E30" s="679"/>
      <c r="F30" s="679">
        <v>1</v>
      </c>
      <c r="G30" s="891" t="s">
        <v>259</v>
      </c>
      <c r="H30" s="739">
        <v>3757</v>
      </c>
      <c r="I30" s="684">
        <v>409480.1</v>
      </c>
      <c r="J30" s="682">
        <v>108.99</v>
      </c>
      <c r="K30" s="682">
        <v>58.9</v>
      </c>
      <c r="L30" s="750"/>
      <c r="M30" s="681"/>
      <c r="N30" s="682"/>
      <c r="O30" s="719"/>
      <c r="Q30" s="31">
        <f t="shared" si="2"/>
        <v>221287.3</v>
      </c>
      <c r="R30" s="31">
        <f t="shared" si="3"/>
        <v>0</v>
      </c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2.75">
      <c r="A31" s="149"/>
      <c r="B31" s="120"/>
      <c r="C31" s="230"/>
      <c r="D31" s="121"/>
      <c r="E31" s="121"/>
      <c r="F31" s="121"/>
      <c r="G31" s="286"/>
      <c r="H31" s="155"/>
      <c r="I31" s="154"/>
      <c r="J31" s="112"/>
      <c r="K31" s="112"/>
      <c r="L31" s="228"/>
      <c r="M31" s="153"/>
      <c r="N31" s="115"/>
      <c r="O31" s="167"/>
      <c r="Q31" s="31">
        <f t="shared" si="2"/>
        <v>0</v>
      </c>
      <c r="R31" s="31">
        <f t="shared" si="3"/>
        <v>0</v>
      </c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373"/>
      <c r="B32" s="390"/>
      <c r="C32" s="440"/>
      <c r="D32" s="376"/>
      <c r="E32" s="391"/>
      <c r="F32" s="376"/>
      <c r="G32" s="404"/>
      <c r="H32" s="385"/>
      <c r="I32" s="381"/>
      <c r="J32" s="382"/>
      <c r="K32" s="386"/>
      <c r="L32" s="387"/>
      <c r="M32" s="378"/>
      <c r="N32" s="379"/>
      <c r="O32" s="388"/>
      <c r="Q32" s="31">
        <f t="shared" si="2"/>
        <v>0</v>
      </c>
      <c r="R32" s="31">
        <f t="shared" si="3"/>
        <v>0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12.75">
      <c r="A33" s="373"/>
      <c r="B33" s="390"/>
      <c r="C33" s="375"/>
      <c r="D33" s="376"/>
      <c r="E33" s="376"/>
      <c r="F33" s="376"/>
      <c r="G33" s="404"/>
      <c r="H33" s="377"/>
      <c r="I33" s="378"/>
      <c r="J33" s="379"/>
      <c r="K33" s="379"/>
      <c r="L33" s="380"/>
      <c r="M33" s="520"/>
      <c r="N33" s="379"/>
      <c r="O33" s="388"/>
      <c r="Q33" s="31">
        <f t="shared" si="2"/>
        <v>0</v>
      </c>
      <c r="R33" s="31">
        <f t="shared" si="3"/>
        <v>0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12.75">
      <c r="A34" s="149"/>
      <c r="B34" s="144"/>
      <c r="C34" s="240"/>
      <c r="D34" s="121"/>
      <c r="E34" s="121"/>
      <c r="F34" s="121"/>
      <c r="G34" s="357"/>
      <c r="H34" s="210"/>
      <c r="I34" s="153"/>
      <c r="J34" s="115"/>
      <c r="K34" s="115"/>
      <c r="L34" s="247"/>
      <c r="M34" s="154"/>
      <c r="N34" s="211"/>
      <c r="O34" s="167"/>
      <c r="Q34" s="31">
        <f t="shared" si="2"/>
        <v>0</v>
      </c>
      <c r="R34" s="31">
        <f t="shared" si="3"/>
        <v>0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12.75">
      <c r="A35" s="395"/>
      <c r="B35" s="382"/>
      <c r="C35" s="396"/>
      <c r="D35" s="397"/>
      <c r="E35" s="398"/>
      <c r="F35" s="397"/>
      <c r="G35" s="401"/>
      <c r="H35" s="385"/>
      <c r="I35" s="381"/>
      <c r="J35" s="379"/>
      <c r="K35" s="379"/>
      <c r="L35" s="380"/>
      <c r="M35" s="520"/>
      <c r="N35" s="379"/>
      <c r="O35" s="388"/>
      <c r="Q35" s="31">
        <f t="shared" si="2"/>
        <v>0</v>
      </c>
      <c r="R35" s="31">
        <f t="shared" si="3"/>
        <v>0</v>
      </c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12.75">
      <c r="A36" s="191"/>
      <c r="B36" s="120"/>
      <c r="C36" s="231"/>
      <c r="D36" s="121"/>
      <c r="E36" s="286"/>
      <c r="F36" s="121"/>
      <c r="G36" s="360"/>
      <c r="H36" s="155"/>
      <c r="I36" s="154"/>
      <c r="J36" s="115"/>
      <c r="K36" s="115"/>
      <c r="L36" s="122"/>
      <c r="M36" s="154"/>
      <c r="N36" s="115"/>
      <c r="O36" s="167"/>
      <c r="Q36" s="31">
        <f t="shared" si="2"/>
        <v>0</v>
      </c>
      <c r="R36" s="31">
        <f t="shared" si="3"/>
        <v>0</v>
      </c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12.75">
      <c r="A37" s="191"/>
      <c r="B37" s="120"/>
      <c r="C37" s="231"/>
      <c r="D37" s="121"/>
      <c r="E37" s="121"/>
      <c r="F37" s="121"/>
      <c r="G37" s="360"/>
      <c r="H37" s="210"/>
      <c r="I37" s="153"/>
      <c r="J37" s="115"/>
      <c r="K37" s="115"/>
      <c r="L37" s="114"/>
      <c r="M37" s="154"/>
      <c r="N37" s="115"/>
      <c r="O37" s="167"/>
      <c r="Q37" s="31">
        <f t="shared" si="2"/>
        <v>0</v>
      </c>
      <c r="R37" s="31">
        <f t="shared" si="3"/>
        <v>0</v>
      </c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12.75">
      <c r="A38" s="111"/>
      <c r="B38" s="112"/>
      <c r="C38" s="242"/>
      <c r="D38" s="113"/>
      <c r="E38" s="130"/>
      <c r="F38" s="113"/>
      <c r="G38" s="549"/>
      <c r="H38" s="155"/>
      <c r="I38" s="154"/>
      <c r="J38" s="115"/>
      <c r="K38" s="115"/>
      <c r="L38" s="155"/>
      <c r="M38" s="154"/>
      <c r="N38" s="115"/>
      <c r="O38" s="292"/>
      <c r="Q38" s="31">
        <f t="shared" si="2"/>
        <v>0</v>
      </c>
      <c r="R38" s="31">
        <f t="shared" si="3"/>
        <v>0</v>
      </c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ht="12.75">
      <c r="A39" s="395"/>
      <c r="B39" s="382"/>
      <c r="C39" s="396"/>
      <c r="D39" s="397"/>
      <c r="E39" s="398"/>
      <c r="F39" s="397"/>
      <c r="G39" s="399"/>
      <c r="H39" s="385"/>
      <c r="I39" s="381"/>
      <c r="J39" s="392"/>
      <c r="K39" s="392"/>
      <c r="L39" s="380"/>
      <c r="M39" s="381"/>
      <c r="N39" s="379"/>
      <c r="O39" s="388"/>
      <c r="Q39" s="31">
        <f t="shared" si="2"/>
        <v>0</v>
      </c>
      <c r="R39" s="31">
        <f t="shared" si="3"/>
        <v>0</v>
      </c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ht="12.75">
      <c r="A40" s="395"/>
      <c r="B40" s="382"/>
      <c r="C40" s="396"/>
      <c r="D40" s="397"/>
      <c r="E40" s="398"/>
      <c r="F40" s="397"/>
      <c r="G40" s="399"/>
      <c r="H40" s="385"/>
      <c r="I40" s="381"/>
      <c r="J40" s="392"/>
      <c r="K40" s="392"/>
      <c r="L40" s="380"/>
      <c r="M40" s="381"/>
      <c r="N40" s="392"/>
      <c r="O40" s="400"/>
      <c r="Q40" s="31">
        <f t="shared" si="2"/>
        <v>0</v>
      </c>
      <c r="R40" s="31">
        <f t="shared" si="3"/>
        <v>0</v>
      </c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ht="12.75">
      <c r="A41" s="111"/>
      <c r="B41" s="112"/>
      <c r="C41" s="454"/>
      <c r="D41" s="113"/>
      <c r="E41" s="130"/>
      <c r="F41" s="113"/>
      <c r="G41" s="343"/>
      <c r="H41" s="155"/>
      <c r="I41" s="154"/>
      <c r="J41" s="211"/>
      <c r="K41" s="211"/>
      <c r="L41" s="247"/>
      <c r="M41" s="154"/>
      <c r="N41" s="211"/>
      <c r="O41" s="249"/>
      <c r="Q41" s="31">
        <f t="shared" si="2"/>
        <v>0</v>
      </c>
      <c r="R41" s="31">
        <f t="shared" si="3"/>
        <v>0</v>
      </c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12.75">
      <c r="A42" s="111"/>
      <c r="B42" s="112"/>
      <c r="C42" s="242"/>
      <c r="D42" s="113"/>
      <c r="E42" s="130"/>
      <c r="F42" s="113"/>
      <c r="G42" s="343"/>
      <c r="H42" s="155"/>
      <c r="I42" s="154"/>
      <c r="J42" s="211"/>
      <c r="K42" s="211"/>
      <c r="L42" s="247"/>
      <c r="M42" s="154"/>
      <c r="N42" s="211"/>
      <c r="O42" s="249"/>
      <c r="Q42" s="31">
        <f t="shared" si="2"/>
        <v>0</v>
      </c>
      <c r="R42" s="31">
        <f t="shared" si="3"/>
        <v>0</v>
      </c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ht="12.75">
      <c r="A43" s="111"/>
      <c r="B43" s="112"/>
      <c r="C43" s="242"/>
      <c r="D43" s="113"/>
      <c r="E43" s="130"/>
      <c r="F43" s="113"/>
      <c r="G43" s="245"/>
      <c r="H43" s="155"/>
      <c r="I43" s="154"/>
      <c r="J43" s="211"/>
      <c r="K43" s="211"/>
      <c r="L43" s="247"/>
      <c r="M43" s="154"/>
      <c r="N43" s="211"/>
      <c r="O43" s="249"/>
      <c r="Q43" s="31">
        <f aca="true" t="shared" si="4" ref="Q43:Q48">H43*K43</f>
        <v>0</v>
      </c>
      <c r="R43" s="31">
        <f aca="true" t="shared" si="5" ref="R43:R48">L43*O43</f>
        <v>0</v>
      </c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12.75">
      <c r="A44" s="111"/>
      <c r="B44" s="112"/>
      <c r="C44" s="242"/>
      <c r="D44" s="113"/>
      <c r="E44" s="130"/>
      <c r="F44" s="113"/>
      <c r="G44" s="245"/>
      <c r="H44" s="155"/>
      <c r="I44" s="154"/>
      <c r="J44" s="211"/>
      <c r="K44" s="211"/>
      <c r="L44" s="247"/>
      <c r="M44" s="154"/>
      <c r="N44" s="211"/>
      <c r="O44" s="249"/>
      <c r="Q44" s="31">
        <f t="shared" si="4"/>
        <v>0</v>
      </c>
      <c r="R44" s="31">
        <f t="shared" si="5"/>
        <v>0</v>
      </c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12.75">
      <c r="A45" s="395"/>
      <c r="B45" s="382"/>
      <c r="C45" s="396"/>
      <c r="D45" s="397"/>
      <c r="E45" s="398"/>
      <c r="F45" s="397"/>
      <c r="G45" s="401"/>
      <c r="H45" s="385"/>
      <c r="I45" s="381"/>
      <c r="J45" s="392"/>
      <c r="K45" s="392"/>
      <c r="L45" s="380"/>
      <c r="M45" s="381"/>
      <c r="N45" s="392"/>
      <c r="O45" s="400"/>
      <c r="Q45" s="31">
        <f t="shared" si="4"/>
        <v>0</v>
      </c>
      <c r="R45" s="31">
        <f t="shared" si="5"/>
        <v>0</v>
      </c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12.75">
      <c r="A46" s="111"/>
      <c r="B46" s="112"/>
      <c r="C46" s="242"/>
      <c r="D46" s="113"/>
      <c r="E46" s="130"/>
      <c r="F46" s="113"/>
      <c r="G46" s="113"/>
      <c r="H46" s="451"/>
      <c r="I46" s="154"/>
      <c r="J46" s="211"/>
      <c r="K46" s="211"/>
      <c r="L46" s="247"/>
      <c r="M46" s="154"/>
      <c r="N46" s="211"/>
      <c r="O46" s="249"/>
      <c r="Q46" s="31">
        <f t="shared" si="4"/>
        <v>0</v>
      </c>
      <c r="R46" s="31">
        <f t="shared" si="5"/>
        <v>0</v>
      </c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12.75">
      <c r="A47" s="149"/>
      <c r="B47" s="144"/>
      <c r="C47" s="240"/>
      <c r="D47" s="121"/>
      <c r="E47" s="120"/>
      <c r="F47" s="121"/>
      <c r="G47" s="113"/>
      <c r="H47" s="210"/>
      <c r="I47" s="153"/>
      <c r="J47" s="115"/>
      <c r="K47" s="115"/>
      <c r="L47" s="247"/>
      <c r="M47" s="154"/>
      <c r="N47" s="212"/>
      <c r="O47" s="250"/>
      <c r="Q47" s="31">
        <f t="shared" si="4"/>
        <v>0</v>
      </c>
      <c r="R47" s="31">
        <f t="shared" si="5"/>
        <v>0</v>
      </c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12.75">
      <c r="A48" s="111"/>
      <c r="B48" s="112"/>
      <c r="C48" s="242"/>
      <c r="D48" s="113"/>
      <c r="E48" s="130"/>
      <c r="F48" s="113"/>
      <c r="G48" s="113"/>
      <c r="H48" s="155"/>
      <c r="I48" s="154"/>
      <c r="J48" s="211"/>
      <c r="K48" s="211"/>
      <c r="L48" s="247"/>
      <c r="M48" s="154"/>
      <c r="N48" s="212"/>
      <c r="O48" s="250"/>
      <c r="Q48" s="31">
        <f t="shared" si="4"/>
        <v>0</v>
      </c>
      <c r="R48" s="31">
        <f t="shared" si="5"/>
        <v>0</v>
      </c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12.75">
      <c r="A49" s="395"/>
      <c r="B49" s="382"/>
      <c r="C49" s="396"/>
      <c r="D49" s="397"/>
      <c r="E49" s="398"/>
      <c r="F49" s="397"/>
      <c r="G49" s="397"/>
      <c r="H49" s="385"/>
      <c r="I49" s="381"/>
      <c r="J49" s="392"/>
      <c r="K49" s="392"/>
      <c r="L49" s="380"/>
      <c r="M49" s="381"/>
      <c r="N49" s="402"/>
      <c r="O49" s="403"/>
      <c r="Q49" s="31">
        <f aca="true" t="shared" si="6" ref="Q49:Q57">H49*K49</f>
        <v>0</v>
      </c>
      <c r="R49" s="31">
        <f aca="true" t="shared" si="7" ref="R49:R57">L49*O49</f>
        <v>0</v>
      </c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12.75">
      <c r="A50" s="111"/>
      <c r="B50" s="112"/>
      <c r="C50" s="241"/>
      <c r="D50" s="113"/>
      <c r="E50" s="130"/>
      <c r="F50" s="113"/>
      <c r="G50" s="113"/>
      <c r="H50" s="155"/>
      <c r="I50" s="154"/>
      <c r="J50" s="211"/>
      <c r="K50" s="211"/>
      <c r="L50" s="247"/>
      <c r="M50" s="154"/>
      <c r="N50" s="212"/>
      <c r="O50" s="250"/>
      <c r="Q50" s="31">
        <f t="shared" si="6"/>
        <v>0</v>
      </c>
      <c r="R50" s="31">
        <f t="shared" si="7"/>
        <v>0</v>
      </c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12.75">
      <c r="A51" s="111"/>
      <c r="B51" s="112"/>
      <c r="C51" s="241"/>
      <c r="D51" s="113"/>
      <c r="E51" s="130"/>
      <c r="F51" s="113"/>
      <c r="G51" s="113"/>
      <c r="H51" s="155"/>
      <c r="I51" s="154"/>
      <c r="J51" s="211"/>
      <c r="K51" s="211"/>
      <c r="L51" s="247"/>
      <c r="M51" s="154"/>
      <c r="N51" s="211"/>
      <c r="O51" s="249"/>
      <c r="Q51" s="31">
        <f t="shared" si="6"/>
        <v>0</v>
      </c>
      <c r="R51" s="234">
        <f t="shared" si="7"/>
        <v>0</v>
      </c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12.75">
      <c r="A52" s="111"/>
      <c r="B52" s="112"/>
      <c r="C52" s="242"/>
      <c r="D52" s="113"/>
      <c r="E52" s="130"/>
      <c r="F52" s="113"/>
      <c r="G52" s="245"/>
      <c r="H52" s="155"/>
      <c r="I52" s="154"/>
      <c r="J52" s="211"/>
      <c r="K52" s="211"/>
      <c r="L52" s="247"/>
      <c r="M52" s="154"/>
      <c r="N52" s="211"/>
      <c r="O52" s="249"/>
      <c r="Q52" s="31">
        <f t="shared" si="6"/>
        <v>0</v>
      </c>
      <c r="R52" s="31">
        <f t="shared" si="7"/>
        <v>0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12.75">
      <c r="A53" s="111"/>
      <c r="B53" s="112"/>
      <c r="C53" s="241"/>
      <c r="D53" s="113"/>
      <c r="E53" s="130"/>
      <c r="F53" s="113"/>
      <c r="G53" s="113"/>
      <c r="H53" s="155"/>
      <c r="I53" s="154"/>
      <c r="J53" s="211"/>
      <c r="K53" s="211"/>
      <c r="L53" s="247"/>
      <c r="M53" s="154"/>
      <c r="N53" s="211"/>
      <c r="O53" s="249"/>
      <c r="Q53" s="31">
        <f t="shared" si="6"/>
        <v>0</v>
      </c>
      <c r="R53" s="31">
        <f t="shared" si="7"/>
        <v>0</v>
      </c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12.75">
      <c r="A54" s="111"/>
      <c r="B54" s="112"/>
      <c r="C54" s="242"/>
      <c r="D54" s="113"/>
      <c r="E54" s="130"/>
      <c r="F54" s="113"/>
      <c r="G54" s="285"/>
      <c r="H54" s="155"/>
      <c r="I54" s="154"/>
      <c r="J54" s="211"/>
      <c r="K54" s="211"/>
      <c r="L54" s="247"/>
      <c r="M54" s="154"/>
      <c r="N54" s="211"/>
      <c r="O54" s="249"/>
      <c r="Q54" s="31">
        <f t="shared" si="6"/>
        <v>0</v>
      </c>
      <c r="R54" s="31">
        <f t="shared" si="7"/>
        <v>0</v>
      </c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12.75">
      <c r="A55" s="111"/>
      <c r="B55" s="112"/>
      <c r="C55" s="242"/>
      <c r="D55" s="113"/>
      <c r="E55" s="130"/>
      <c r="F55" s="113"/>
      <c r="G55" s="113"/>
      <c r="H55" s="155"/>
      <c r="I55" s="154"/>
      <c r="J55" s="211"/>
      <c r="K55" s="211"/>
      <c r="L55" s="247"/>
      <c r="M55" s="154"/>
      <c r="N55" s="211"/>
      <c r="O55" s="249"/>
      <c r="Q55" s="31">
        <f t="shared" si="6"/>
        <v>0</v>
      </c>
      <c r="R55" s="31">
        <f t="shared" si="7"/>
        <v>0</v>
      </c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12.75">
      <c r="A56" s="111"/>
      <c r="B56" s="112"/>
      <c r="C56" s="241"/>
      <c r="D56" s="113"/>
      <c r="E56" s="130"/>
      <c r="F56" s="113"/>
      <c r="G56" s="113"/>
      <c r="H56" s="155"/>
      <c r="I56" s="154"/>
      <c r="J56" s="211"/>
      <c r="K56" s="211"/>
      <c r="L56" s="247"/>
      <c r="M56" s="154"/>
      <c r="N56" s="211"/>
      <c r="O56" s="249"/>
      <c r="Q56" s="31">
        <f t="shared" si="6"/>
        <v>0</v>
      </c>
      <c r="R56" s="31">
        <f t="shared" si="7"/>
        <v>0</v>
      </c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12.75">
      <c r="A57" s="111"/>
      <c r="B57" s="112"/>
      <c r="C57" s="242"/>
      <c r="D57" s="113"/>
      <c r="E57" s="113"/>
      <c r="F57" s="113"/>
      <c r="G57" s="113"/>
      <c r="H57" s="155"/>
      <c r="I57" s="154"/>
      <c r="J57" s="211"/>
      <c r="K57" s="211"/>
      <c r="L57" s="247"/>
      <c r="M57" s="154"/>
      <c r="N57" s="211"/>
      <c r="O57" s="249"/>
      <c r="Q57" s="31">
        <f t="shared" si="6"/>
        <v>0</v>
      </c>
      <c r="R57" s="31">
        <f t="shared" si="7"/>
        <v>0</v>
      </c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12.75">
      <c r="A58" s="111"/>
      <c r="B58" s="112"/>
      <c r="C58" s="242"/>
      <c r="D58" s="113"/>
      <c r="E58" s="113"/>
      <c r="F58" s="113"/>
      <c r="G58" s="113"/>
      <c r="H58" s="155"/>
      <c r="I58" s="154"/>
      <c r="J58" s="211"/>
      <c r="K58" s="211"/>
      <c r="L58" s="247"/>
      <c r="M58" s="154"/>
      <c r="N58" s="212"/>
      <c r="O58" s="250"/>
      <c r="Q58" s="31">
        <f>H58*K58</f>
        <v>0</v>
      </c>
      <c r="R58" s="31">
        <f aca="true" t="shared" si="8" ref="R58:R73">L58*O58</f>
        <v>0</v>
      </c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12.75">
      <c r="A59" s="395"/>
      <c r="B59" s="382"/>
      <c r="C59" s="396"/>
      <c r="D59" s="397"/>
      <c r="E59" s="397"/>
      <c r="F59" s="397"/>
      <c r="G59" s="397"/>
      <c r="H59" s="385"/>
      <c r="I59" s="381"/>
      <c r="J59" s="392"/>
      <c r="K59" s="392"/>
      <c r="L59" s="380"/>
      <c r="M59" s="381"/>
      <c r="N59" s="402"/>
      <c r="O59" s="403"/>
      <c r="Q59" s="31">
        <f aca="true" t="shared" si="9" ref="Q59:Q74">H59*K59</f>
        <v>0</v>
      </c>
      <c r="R59" s="31">
        <f t="shared" si="8"/>
        <v>0</v>
      </c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12.75">
      <c r="A60" s="111"/>
      <c r="B60" s="112"/>
      <c r="C60" s="242"/>
      <c r="D60" s="113"/>
      <c r="E60" s="130"/>
      <c r="F60" s="113"/>
      <c r="G60" s="113"/>
      <c r="H60" s="155"/>
      <c r="I60" s="154"/>
      <c r="J60" s="211"/>
      <c r="K60" s="211"/>
      <c r="L60" s="247"/>
      <c r="M60" s="154"/>
      <c r="N60" s="211"/>
      <c r="O60" s="249"/>
      <c r="Q60" s="31">
        <f t="shared" si="9"/>
        <v>0</v>
      </c>
      <c r="R60" s="31">
        <f t="shared" si="8"/>
        <v>0</v>
      </c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12.75">
      <c r="A61" s="111"/>
      <c r="B61" s="130"/>
      <c r="C61" s="242"/>
      <c r="D61" s="113"/>
      <c r="E61" s="113"/>
      <c r="F61" s="113"/>
      <c r="G61" s="113"/>
      <c r="H61" s="361"/>
      <c r="I61" s="246"/>
      <c r="J61" s="362"/>
      <c r="K61" s="362"/>
      <c r="L61" s="363"/>
      <c r="M61" s="209"/>
      <c r="N61" s="364"/>
      <c r="O61" s="249"/>
      <c r="Q61" s="31">
        <f t="shared" si="9"/>
        <v>0</v>
      </c>
      <c r="R61" s="31">
        <f t="shared" si="8"/>
        <v>0</v>
      </c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12.75">
      <c r="A62" s="111"/>
      <c r="B62" s="112"/>
      <c r="C62" s="242"/>
      <c r="D62" s="113"/>
      <c r="E62" s="130"/>
      <c r="F62" s="113"/>
      <c r="G62" s="113"/>
      <c r="H62" s="155"/>
      <c r="I62" s="154"/>
      <c r="J62" s="211"/>
      <c r="K62" s="211"/>
      <c r="L62" s="247"/>
      <c r="M62" s="154"/>
      <c r="N62" s="211"/>
      <c r="O62" s="249"/>
      <c r="Q62" s="31">
        <f t="shared" si="9"/>
        <v>0</v>
      </c>
      <c r="R62" s="31">
        <f t="shared" si="8"/>
        <v>0</v>
      </c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12.75">
      <c r="A63" s="111"/>
      <c r="B63" s="112"/>
      <c r="C63" s="454"/>
      <c r="D63" s="113"/>
      <c r="E63" s="130"/>
      <c r="F63" s="113"/>
      <c r="G63" s="113"/>
      <c r="H63" s="155"/>
      <c r="I63" s="154"/>
      <c r="J63" s="211"/>
      <c r="K63" s="211"/>
      <c r="L63" s="247"/>
      <c r="M63" s="154"/>
      <c r="N63" s="211"/>
      <c r="O63" s="249"/>
      <c r="Q63" s="31">
        <f t="shared" si="9"/>
        <v>0</v>
      </c>
      <c r="R63" s="31">
        <f t="shared" si="8"/>
        <v>0</v>
      </c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12.75">
      <c r="A64" s="111"/>
      <c r="B64" s="112"/>
      <c r="C64" s="454"/>
      <c r="D64" s="113"/>
      <c r="E64" s="130"/>
      <c r="F64" s="113"/>
      <c r="G64" s="245"/>
      <c r="H64" s="155"/>
      <c r="I64" s="154"/>
      <c r="J64" s="211"/>
      <c r="K64" s="211"/>
      <c r="L64" s="247"/>
      <c r="M64" s="154"/>
      <c r="N64" s="211"/>
      <c r="O64" s="249"/>
      <c r="Q64" s="31">
        <f t="shared" si="9"/>
        <v>0</v>
      </c>
      <c r="R64" s="31">
        <f t="shared" si="8"/>
        <v>0</v>
      </c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12.75">
      <c r="A65" s="111"/>
      <c r="B65" s="112"/>
      <c r="C65" s="242"/>
      <c r="D65" s="113"/>
      <c r="E65" s="130"/>
      <c r="F65" s="113"/>
      <c r="G65" s="113"/>
      <c r="H65" s="155"/>
      <c r="I65" s="154"/>
      <c r="J65" s="211"/>
      <c r="K65" s="211"/>
      <c r="L65" s="247"/>
      <c r="M65" s="154"/>
      <c r="N65" s="211"/>
      <c r="O65" s="249"/>
      <c r="Q65" s="31">
        <f t="shared" si="9"/>
        <v>0</v>
      </c>
      <c r="R65" s="31">
        <f t="shared" si="8"/>
        <v>0</v>
      </c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12.75">
      <c r="A66" s="111"/>
      <c r="B66" s="112"/>
      <c r="C66" s="242"/>
      <c r="D66" s="113"/>
      <c r="E66" s="130"/>
      <c r="F66" s="113"/>
      <c r="G66" s="113"/>
      <c r="H66" s="155"/>
      <c r="I66" s="154"/>
      <c r="J66" s="211"/>
      <c r="K66" s="211"/>
      <c r="L66" s="247"/>
      <c r="M66" s="154"/>
      <c r="N66" s="211"/>
      <c r="O66" s="249"/>
      <c r="Q66" s="31">
        <f t="shared" si="9"/>
        <v>0</v>
      </c>
      <c r="R66" s="31">
        <f t="shared" si="8"/>
        <v>0</v>
      </c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12.75">
      <c r="A67" s="111"/>
      <c r="B67" s="112"/>
      <c r="C67" s="242"/>
      <c r="D67" s="113"/>
      <c r="E67" s="130"/>
      <c r="F67" s="113"/>
      <c r="G67" s="113"/>
      <c r="H67" s="155"/>
      <c r="I67" s="154"/>
      <c r="J67" s="211"/>
      <c r="K67" s="211"/>
      <c r="L67" s="247"/>
      <c r="M67" s="154"/>
      <c r="N67" s="211"/>
      <c r="O67" s="249"/>
      <c r="Q67" s="31">
        <f t="shared" si="9"/>
        <v>0</v>
      </c>
      <c r="R67" s="31">
        <f t="shared" si="8"/>
        <v>0</v>
      </c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 ht="12.75">
      <c r="A68" s="111"/>
      <c r="B68" s="112"/>
      <c r="C68" s="242"/>
      <c r="D68" s="113"/>
      <c r="E68" s="130"/>
      <c r="F68" s="113"/>
      <c r="G68" s="209"/>
      <c r="H68" s="155"/>
      <c r="I68" s="154"/>
      <c r="J68" s="211"/>
      <c r="K68" s="211"/>
      <c r="L68" s="247"/>
      <c r="M68" s="154"/>
      <c r="N68" s="211"/>
      <c r="O68" s="249"/>
      <c r="Q68" s="31">
        <f t="shared" si="9"/>
        <v>0</v>
      </c>
      <c r="R68" s="31">
        <f t="shared" si="8"/>
        <v>0</v>
      </c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 ht="12.75">
      <c r="A69" s="395"/>
      <c r="B69" s="382"/>
      <c r="C69" s="396"/>
      <c r="D69" s="397"/>
      <c r="E69" s="398"/>
      <c r="F69" s="397"/>
      <c r="G69" s="397"/>
      <c r="H69" s="385"/>
      <c r="I69" s="381"/>
      <c r="J69" s="392"/>
      <c r="K69" s="392"/>
      <c r="L69" s="380"/>
      <c r="M69" s="381"/>
      <c r="N69" s="515"/>
      <c r="O69" s="400"/>
      <c r="Q69" s="31">
        <f t="shared" si="9"/>
        <v>0</v>
      </c>
      <c r="R69" s="31">
        <f t="shared" si="8"/>
        <v>0</v>
      </c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ht="12.75">
      <c r="A70" s="111"/>
      <c r="B70" s="112"/>
      <c r="C70" s="242"/>
      <c r="D70" s="113"/>
      <c r="E70" s="130"/>
      <c r="F70" s="113"/>
      <c r="G70" s="113"/>
      <c r="H70" s="155"/>
      <c r="I70" s="154"/>
      <c r="J70" s="211"/>
      <c r="K70" s="211"/>
      <c r="L70" s="247"/>
      <c r="M70" s="154"/>
      <c r="N70" s="211"/>
      <c r="O70" s="249"/>
      <c r="Q70" s="31">
        <f t="shared" si="9"/>
        <v>0</v>
      </c>
      <c r="R70" s="31">
        <f t="shared" si="8"/>
        <v>0</v>
      </c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 ht="12.75">
      <c r="A71" s="395"/>
      <c r="B71" s="382"/>
      <c r="C71" s="396"/>
      <c r="D71" s="397"/>
      <c r="E71" s="398"/>
      <c r="F71" s="397"/>
      <c r="G71" s="401"/>
      <c r="H71" s="385"/>
      <c r="I71" s="381"/>
      <c r="J71" s="392"/>
      <c r="K71" s="392"/>
      <c r="L71" s="380"/>
      <c r="M71" s="381"/>
      <c r="N71" s="392"/>
      <c r="O71" s="400"/>
      <c r="Q71" s="31">
        <f t="shared" si="9"/>
        <v>0</v>
      </c>
      <c r="R71" s="31">
        <f t="shared" si="8"/>
        <v>0</v>
      </c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ht="12.75">
      <c r="A72" s="111"/>
      <c r="B72" s="112"/>
      <c r="C72" s="242"/>
      <c r="D72" s="113"/>
      <c r="E72" s="130"/>
      <c r="F72" s="113"/>
      <c r="G72" s="113"/>
      <c r="H72" s="155"/>
      <c r="I72" s="154"/>
      <c r="J72" s="211"/>
      <c r="K72" s="211"/>
      <c r="L72" s="247"/>
      <c r="M72" s="154"/>
      <c r="N72" s="211"/>
      <c r="O72" s="249"/>
      <c r="Q72" s="31">
        <f t="shared" si="9"/>
        <v>0</v>
      </c>
      <c r="R72" s="31">
        <f t="shared" si="8"/>
        <v>0</v>
      </c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1:32" ht="12.75">
      <c r="A73" s="111"/>
      <c r="B73" s="112"/>
      <c r="C73" s="242"/>
      <c r="D73" s="113"/>
      <c r="E73" s="130"/>
      <c r="F73" s="113"/>
      <c r="G73" s="113"/>
      <c r="H73" s="155"/>
      <c r="I73" s="154"/>
      <c r="J73" s="211"/>
      <c r="K73" s="211"/>
      <c r="L73" s="247"/>
      <c r="M73" s="154"/>
      <c r="N73" s="211"/>
      <c r="O73" s="249"/>
      <c r="Q73" s="31">
        <f t="shared" si="9"/>
        <v>0</v>
      </c>
      <c r="R73" s="31">
        <f t="shared" si="8"/>
        <v>0</v>
      </c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ht="12.75">
      <c r="A74" s="111"/>
      <c r="B74" s="112"/>
      <c r="C74" s="241"/>
      <c r="D74" s="113"/>
      <c r="E74" s="130"/>
      <c r="F74" s="113"/>
      <c r="G74" s="245"/>
      <c r="H74" s="155"/>
      <c r="I74" s="154"/>
      <c r="J74" s="211"/>
      <c r="K74" s="211"/>
      <c r="L74" s="247"/>
      <c r="M74" s="154"/>
      <c r="N74" s="211"/>
      <c r="O74" s="249"/>
      <c r="Q74" s="31">
        <f t="shared" si="9"/>
        <v>0</v>
      </c>
      <c r="R74" s="31">
        <f aca="true" t="shared" si="10" ref="R74:R82">L74*O74</f>
        <v>0</v>
      </c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1:32" ht="12.75">
      <c r="A75" s="395"/>
      <c r="B75" s="382"/>
      <c r="C75" s="396"/>
      <c r="D75" s="397"/>
      <c r="E75" s="398"/>
      <c r="F75" s="397"/>
      <c r="G75" s="401"/>
      <c r="H75" s="385"/>
      <c r="I75" s="381"/>
      <c r="J75" s="392"/>
      <c r="K75" s="392"/>
      <c r="L75" s="380"/>
      <c r="M75" s="381"/>
      <c r="N75" s="392"/>
      <c r="O75" s="400"/>
      <c r="Q75" s="31">
        <f aca="true" t="shared" si="11" ref="Q75:Q82">H75*K75</f>
        <v>0</v>
      </c>
      <c r="R75" s="31">
        <f t="shared" si="10"/>
        <v>0</v>
      </c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 ht="12.75">
      <c r="A76" s="111"/>
      <c r="B76" s="112"/>
      <c r="C76" s="242"/>
      <c r="D76" s="113"/>
      <c r="E76" s="130"/>
      <c r="F76" s="113"/>
      <c r="G76" s="259"/>
      <c r="H76" s="155"/>
      <c r="I76" s="154"/>
      <c r="J76" s="211"/>
      <c r="K76" s="211"/>
      <c r="L76" s="247"/>
      <c r="M76" s="154"/>
      <c r="N76" s="211"/>
      <c r="O76" s="249"/>
      <c r="Q76" s="31">
        <f t="shared" si="11"/>
        <v>0</v>
      </c>
      <c r="R76" s="31">
        <f t="shared" si="10"/>
        <v>0</v>
      </c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1:32" ht="12.75">
      <c r="A77" s="111"/>
      <c r="B77" s="112"/>
      <c r="C77" s="242"/>
      <c r="D77" s="113"/>
      <c r="E77" s="130"/>
      <c r="F77" s="113"/>
      <c r="G77" s="245"/>
      <c r="H77" s="155"/>
      <c r="I77" s="154"/>
      <c r="J77" s="211"/>
      <c r="K77" s="211"/>
      <c r="L77" s="247"/>
      <c r="M77" s="154"/>
      <c r="N77" s="211"/>
      <c r="O77" s="249"/>
      <c r="Q77" s="31">
        <f t="shared" si="11"/>
        <v>0</v>
      </c>
      <c r="R77" s="31">
        <f t="shared" si="10"/>
        <v>0</v>
      </c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1:32" ht="12.75">
      <c r="A78" s="111"/>
      <c r="B78" s="112"/>
      <c r="C78" s="242"/>
      <c r="D78" s="113"/>
      <c r="E78" s="130"/>
      <c r="F78" s="113"/>
      <c r="G78" s="245"/>
      <c r="H78" s="155"/>
      <c r="I78" s="154"/>
      <c r="J78" s="211"/>
      <c r="K78" s="211"/>
      <c r="L78" s="247"/>
      <c r="M78" s="154"/>
      <c r="N78" s="211"/>
      <c r="O78" s="249"/>
      <c r="Q78" s="31">
        <f t="shared" si="11"/>
        <v>0</v>
      </c>
      <c r="R78" s="31">
        <f t="shared" si="10"/>
        <v>0</v>
      </c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1:32" ht="12.75">
      <c r="A79" s="111"/>
      <c r="B79" s="112"/>
      <c r="C79" s="242"/>
      <c r="D79" s="113"/>
      <c r="E79" s="130"/>
      <c r="F79" s="113"/>
      <c r="G79" s="245"/>
      <c r="H79" s="155"/>
      <c r="I79" s="154"/>
      <c r="J79" s="211"/>
      <c r="K79" s="211"/>
      <c r="L79" s="247"/>
      <c r="M79" s="154"/>
      <c r="N79" s="211"/>
      <c r="O79" s="249"/>
      <c r="Q79" s="31">
        <f t="shared" si="11"/>
        <v>0</v>
      </c>
      <c r="R79" s="31">
        <f t="shared" si="10"/>
        <v>0</v>
      </c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2.75">
      <c r="A80" s="395"/>
      <c r="B80" s="382"/>
      <c r="C80" s="396"/>
      <c r="D80" s="397"/>
      <c r="E80" s="398"/>
      <c r="F80" s="397"/>
      <c r="G80" s="401"/>
      <c r="H80" s="385"/>
      <c r="I80" s="381"/>
      <c r="J80" s="392"/>
      <c r="K80" s="392"/>
      <c r="L80" s="380"/>
      <c r="M80" s="381"/>
      <c r="N80" s="392"/>
      <c r="O80" s="400"/>
      <c r="Q80" s="31">
        <f t="shared" si="11"/>
        <v>0</v>
      </c>
      <c r="R80" s="31">
        <f t="shared" si="10"/>
        <v>0</v>
      </c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1:32" ht="12.75">
      <c r="A81" s="111"/>
      <c r="B81" s="112"/>
      <c r="C81" s="242"/>
      <c r="D81" s="113"/>
      <c r="E81" s="130"/>
      <c r="F81" s="113"/>
      <c r="G81" s="245"/>
      <c r="H81" s="155"/>
      <c r="I81" s="154"/>
      <c r="J81" s="211"/>
      <c r="K81" s="211"/>
      <c r="L81" s="247"/>
      <c r="M81" s="154"/>
      <c r="N81" s="211"/>
      <c r="O81" s="249"/>
      <c r="Q81" s="31">
        <f t="shared" si="11"/>
        <v>0</v>
      </c>
      <c r="R81" s="31">
        <f t="shared" si="10"/>
        <v>0</v>
      </c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1:32" ht="12.75">
      <c r="A82" s="395"/>
      <c r="B82" s="382"/>
      <c r="C82" s="396"/>
      <c r="D82" s="397"/>
      <c r="E82" s="398"/>
      <c r="F82" s="397"/>
      <c r="G82" s="401"/>
      <c r="H82" s="385"/>
      <c r="I82" s="381"/>
      <c r="J82" s="392"/>
      <c r="K82" s="392"/>
      <c r="L82" s="380"/>
      <c r="M82" s="381"/>
      <c r="N82" s="392"/>
      <c r="O82" s="400"/>
      <c r="Q82" s="31">
        <f t="shared" si="11"/>
        <v>0</v>
      </c>
      <c r="R82" s="31">
        <f t="shared" si="10"/>
        <v>0</v>
      </c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1:32" ht="12.75">
      <c r="A83" s="111"/>
      <c r="B83" s="112"/>
      <c r="C83" s="242"/>
      <c r="D83" s="113"/>
      <c r="E83" s="130"/>
      <c r="F83" s="113"/>
      <c r="G83" s="245"/>
      <c r="H83" s="155"/>
      <c r="I83" s="154"/>
      <c r="J83" s="211"/>
      <c r="K83" s="211"/>
      <c r="L83" s="247"/>
      <c r="M83" s="154"/>
      <c r="N83" s="211"/>
      <c r="O83" s="249"/>
      <c r="Q83" s="31"/>
      <c r="R83" s="31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ht="12.75">
      <c r="A84" s="111"/>
      <c r="B84" s="112"/>
      <c r="C84" s="242"/>
      <c r="D84" s="113"/>
      <c r="E84" s="130"/>
      <c r="F84" s="113"/>
      <c r="G84" s="245"/>
      <c r="H84" s="155"/>
      <c r="I84" s="154"/>
      <c r="J84" s="211"/>
      <c r="K84" s="211"/>
      <c r="L84" s="247"/>
      <c r="M84" s="154"/>
      <c r="N84" s="211"/>
      <c r="O84" s="249"/>
      <c r="Q84" s="31"/>
      <c r="R84" s="31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</row>
    <row r="85" spans="1:32" ht="12.75">
      <c r="A85" s="111"/>
      <c r="B85" s="112"/>
      <c r="C85" s="242"/>
      <c r="D85" s="113"/>
      <c r="E85" s="130"/>
      <c r="F85" s="113"/>
      <c r="G85" s="245"/>
      <c r="H85" s="155"/>
      <c r="I85" s="154"/>
      <c r="J85" s="211"/>
      <c r="K85" s="211"/>
      <c r="L85" s="247"/>
      <c r="M85" s="154"/>
      <c r="N85" s="211"/>
      <c r="O85" s="249"/>
      <c r="Q85" s="31"/>
      <c r="R85" s="31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1:32" ht="12.75">
      <c r="A86" s="111"/>
      <c r="B86" s="112"/>
      <c r="C86" s="242"/>
      <c r="D86" s="113"/>
      <c r="E86" s="130"/>
      <c r="F86" s="113"/>
      <c r="G86" s="245"/>
      <c r="H86" s="155"/>
      <c r="I86" s="154"/>
      <c r="J86" s="211"/>
      <c r="K86" s="211"/>
      <c r="L86" s="247"/>
      <c r="M86" s="154"/>
      <c r="N86" s="211"/>
      <c r="O86" s="249"/>
      <c r="Q86" s="31"/>
      <c r="R86" s="31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87" spans="1:32" ht="12.75">
      <c r="A87" s="111"/>
      <c r="B87" s="112"/>
      <c r="C87" s="242"/>
      <c r="D87" s="113"/>
      <c r="E87" s="130"/>
      <c r="F87" s="113"/>
      <c r="G87" s="245"/>
      <c r="H87" s="155"/>
      <c r="I87" s="154"/>
      <c r="J87" s="211"/>
      <c r="K87" s="211"/>
      <c r="L87" s="247"/>
      <c r="M87" s="154"/>
      <c r="N87" s="211"/>
      <c r="O87" s="249"/>
      <c r="Q87" s="31"/>
      <c r="R87" s="31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ht="12.75">
      <c r="A88" s="111"/>
      <c r="B88" s="112"/>
      <c r="C88" s="242"/>
      <c r="D88" s="113"/>
      <c r="E88" s="130"/>
      <c r="F88" s="113"/>
      <c r="G88" s="245"/>
      <c r="H88" s="155"/>
      <c r="I88" s="154"/>
      <c r="J88" s="211"/>
      <c r="K88" s="211"/>
      <c r="L88" s="247"/>
      <c r="M88" s="154"/>
      <c r="N88" s="211"/>
      <c r="O88" s="249"/>
      <c r="Q88" s="31"/>
      <c r="R88" s="31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</row>
    <row r="89" spans="1:32" ht="12.75">
      <c r="A89" s="111"/>
      <c r="B89" s="112"/>
      <c r="C89" s="242"/>
      <c r="D89" s="113"/>
      <c r="E89" s="130"/>
      <c r="F89" s="113"/>
      <c r="G89" s="245"/>
      <c r="H89" s="155"/>
      <c r="I89" s="154"/>
      <c r="J89" s="211"/>
      <c r="K89" s="211"/>
      <c r="L89" s="247"/>
      <c r="M89" s="154"/>
      <c r="N89" s="211"/>
      <c r="O89" s="249"/>
      <c r="Q89" s="31"/>
      <c r="R89" s="31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1:32" ht="12.75">
      <c r="A90" s="111"/>
      <c r="B90" s="112"/>
      <c r="C90" s="242"/>
      <c r="D90" s="113"/>
      <c r="E90" s="130"/>
      <c r="F90" s="113"/>
      <c r="G90" s="245"/>
      <c r="H90" s="155"/>
      <c r="I90" s="154"/>
      <c r="J90" s="211"/>
      <c r="K90" s="211"/>
      <c r="L90" s="247"/>
      <c r="M90" s="154"/>
      <c r="N90" s="211"/>
      <c r="O90" s="249"/>
      <c r="Q90" s="31"/>
      <c r="R90" s="31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</row>
    <row r="91" spans="1:32" ht="12.75">
      <c r="A91" s="111"/>
      <c r="B91" s="112"/>
      <c r="C91" s="242"/>
      <c r="D91" s="113"/>
      <c r="E91" s="130"/>
      <c r="F91" s="113"/>
      <c r="G91" s="245"/>
      <c r="H91" s="155"/>
      <c r="I91" s="154"/>
      <c r="J91" s="211"/>
      <c r="K91" s="211"/>
      <c r="L91" s="247"/>
      <c r="M91" s="154"/>
      <c r="N91" s="211"/>
      <c r="O91" s="249"/>
      <c r="Q91" s="31"/>
      <c r="R91" s="31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1:32" ht="12.75">
      <c r="A92" s="111"/>
      <c r="B92" s="112"/>
      <c r="C92" s="242"/>
      <c r="D92" s="113"/>
      <c r="E92" s="130"/>
      <c r="F92" s="113"/>
      <c r="G92" s="245"/>
      <c r="H92" s="155"/>
      <c r="I92" s="154"/>
      <c r="J92" s="211"/>
      <c r="K92" s="211"/>
      <c r="L92" s="247"/>
      <c r="M92" s="154"/>
      <c r="N92" s="211"/>
      <c r="O92" s="249"/>
      <c r="Q92" s="31"/>
      <c r="R92" s="31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</row>
    <row r="93" spans="1:32" ht="12.75">
      <c r="A93" s="111"/>
      <c r="B93" s="112"/>
      <c r="C93" s="241"/>
      <c r="D93" s="113"/>
      <c r="E93" s="130"/>
      <c r="F93" s="113"/>
      <c r="G93" s="113"/>
      <c r="H93" s="155"/>
      <c r="I93" s="154"/>
      <c r="J93" s="211"/>
      <c r="K93" s="211"/>
      <c r="L93" s="247"/>
      <c r="M93" s="154"/>
      <c r="N93" s="211"/>
      <c r="O93" s="249"/>
      <c r="Q93" s="31"/>
      <c r="R93" s="31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</row>
    <row r="94" spans="1:32" ht="13.5" thickBot="1">
      <c r="A94" s="111"/>
      <c r="B94" s="112"/>
      <c r="C94" s="241"/>
      <c r="D94" s="113"/>
      <c r="E94" s="130"/>
      <c r="F94" s="113"/>
      <c r="G94" s="113"/>
      <c r="H94" s="155"/>
      <c r="I94" s="154"/>
      <c r="J94" s="115"/>
      <c r="K94" s="115"/>
      <c r="L94" s="247"/>
      <c r="M94" s="154"/>
      <c r="N94" s="115"/>
      <c r="O94" s="167"/>
      <c r="Q94" s="87"/>
      <c r="R94" s="87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</row>
    <row r="95" spans="1:32" ht="13.5" thickTop="1">
      <c r="A95" s="114"/>
      <c r="B95" s="112"/>
      <c r="C95" s="142"/>
      <c r="D95" s="112"/>
      <c r="E95" s="112"/>
      <c r="F95" s="112"/>
      <c r="G95" s="112"/>
      <c r="H95" s="114"/>
      <c r="I95" s="112"/>
      <c r="J95" s="112"/>
      <c r="K95" s="112"/>
      <c r="L95" s="168"/>
      <c r="M95" s="112"/>
      <c r="N95" s="112"/>
      <c r="O95" s="166"/>
      <c r="Q95" s="226"/>
      <c r="R95" s="226"/>
      <c r="S95" s="96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96"/>
    </row>
    <row r="96" spans="1:32" ht="3.75" customHeight="1">
      <c r="A96" s="22"/>
      <c r="B96" s="23"/>
      <c r="C96" s="23"/>
      <c r="D96" s="23"/>
      <c r="E96" s="23"/>
      <c r="F96" s="23"/>
      <c r="G96" s="23"/>
      <c r="H96" s="22"/>
      <c r="I96" s="39"/>
      <c r="J96" s="40"/>
      <c r="K96" s="40"/>
      <c r="L96" s="189"/>
      <c r="M96" s="39"/>
      <c r="N96" s="39"/>
      <c r="O96" s="251"/>
      <c r="Q96" s="31"/>
      <c r="R96" s="31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</row>
    <row r="97" spans="1:32" ht="12.75">
      <c r="A97" s="42"/>
      <c r="B97" s="8"/>
      <c r="C97" s="16" t="s">
        <v>63</v>
      </c>
      <c r="D97" s="16" t="s">
        <v>63</v>
      </c>
      <c r="E97" s="183"/>
      <c r="F97" s="8"/>
      <c r="G97" s="8"/>
      <c r="H97" s="16" t="s">
        <v>11</v>
      </c>
      <c r="I97" s="17" t="s">
        <v>11</v>
      </c>
      <c r="J97" s="8"/>
      <c r="L97" s="252" t="s">
        <v>11</v>
      </c>
      <c r="M97" s="17" t="s">
        <v>11</v>
      </c>
      <c r="N97" s="8"/>
      <c r="O97" s="178"/>
      <c r="Q97" s="469">
        <f>SUM(Q11:Q94)</f>
        <v>8762647.02</v>
      </c>
      <c r="R97" s="469">
        <f>SUM(R11:R94)</f>
        <v>6040522.069999999</v>
      </c>
      <c r="S97" s="96"/>
      <c r="T97" s="180"/>
      <c r="U97" s="96"/>
      <c r="V97" s="180"/>
      <c r="W97" s="96"/>
      <c r="X97" s="180"/>
      <c r="Y97" s="96"/>
      <c r="Z97" s="180"/>
      <c r="AA97" s="96"/>
      <c r="AB97" s="180"/>
      <c r="AC97" s="96"/>
      <c r="AD97" s="180"/>
      <c r="AE97" s="96"/>
      <c r="AF97" s="96"/>
    </row>
    <row r="98" spans="1:32" ht="12.75">
      <c r="A98" s="42"/>
      <c r="B98" s="8"/>
      <c r="C98" s="44" t="s">
        <v>64</v>
      </c>
      <c r="D98" s="44" t="s">
        <v>64</v>
      </c>
      <c r="E98" s="8"/>
      <c r="F98" s="8"/>
      <c r="G98" s="8"/>
      <c r="H98" s="44" t="s">
        <v>10</v>
      </c>
      <c r="I98" s="20" t="s">
        <v>19</v>
      </c>
      <c r="J98" s="8"/>
      <c r="L98" s="253" t="s">
        <v>10</v>
      </c>
      <c r="M98" s="20" t="s">
        <v>19</v>
      </c>
      <c r="N98" s="8"/>
      <c r="O98" s="17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</row>
    <row r="99" spans="1:32" ht="15.75">
      <c r="A99" s="45"/>
      <c r="B99" s="19"/>
      <c r="C99" s="272">
        <f>COUNTA(C11:C95)</f>
        <v>2</v>
      </c>
      <c r="D99" s="272">
        <f>COUNTA(D11:D95)</f>
        <v>18</v>
      </c>
      <c r="E99" s="112"/>
      <c r="F99" s="19"/>
      <c r="G99" s="19"/>
      <c r="H99" s="272">
        <f>SUM(H11:H95)</f>
        <v>139248</v>
      </c>
      <c r="I99" s="277">
        <f>SUM(I11:I95)</f>
        <v>11527855.55</v>
      </c>
      <c r="J99" s="275"/>
      <c r="K99" s="276"/>
      <c r="L99" s="369">
        <f>SUM(L11:L95)</f>
        <v>115909</v>
      </c>
      <c r="M99" s="277">
        <f>SUM(M11:M95)</f>
        <v>11774158.25</v>
      </c>
      <c r="N99" s="47"/>
      <c r="O99" s="220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</row>
    <row r="100" spans="1:32" ht="6" customHeight="1" thickBot="1">
      <c r="A100" s="50"/>
      <c r="B100" s="51"/>
      <c r="C100" s="51">
        <v>0</v>
      </c>
      <c r="D100" s="52"/>
      <c r="E100" s="52"/>
      <c r="F100" s="52"/>
      <c r="G100" s="52"/>
      <c r="H100" s="50"/>
      <c r="I100" s="51"/>
      <c r="J100" s="51"/>
      <c r="K100" s="51"/>
      <c r="L100" s="254"/>
      <c r="M100" s="255"/>
      <c r="N100" s="255"/>
      <c r="O100" s="25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</row>
    <row r="101" spans="1:15" ht="16.5" thickBot="1">
      <c r="A101" s="54" t="s">
        <v>24</v>
      </c>
      <c r="B101" s="55"/>
      <c r="C101" s="55"/>
      <c r="D101" s="56"/>
      <c r="E101" s="257"/>
      <c r="F101" s="56"/>
      <c r="G101" s="56"/>
      <c r="H101" s="101" t="s">
        <v>25</v>
      </c>
      <c r="I101" s="102"/>
      <c r="J101" s="103" t="s">
        <v>26</v>
      </c>
      <c r="K101" s="104"/>
      <c r="L101" s="105"/>
      <c r="M101" s="57" t="s">
        <v>27</v>
      </c>
      <c r="N101" s="55"/>
      <c r="O101" s="58"/>
    </row>
    <row r="102" spans="1:15" ht="16.5" thickTop="1">
      <c r="A102" s="59" t="s">
        <v>28</v>
      </c>
      <c r="B102" s="60"/>
      <c r="C102" s="60"/>
      <c r="D102" s="61"/>
      <c r="E102" s="176"/>
      <c r="F102" s="61"/>
      <c r="G102" s="61"/>
      <c r="H102" s="62"/>
      <c r="I102" s="63">
        <f>COUNTA(H11:H95)</f>
        <v>9</v>
      </c>
      <c r="J102" s="19"/>
      <c r="K102" s="64">
        <f>I99/H99</f>
        <v>82.78650716706883</v>
      </c>
      <c r="L102" s="64"/>
      <c r="M102" s="65"/>
      <c r="N102" s="64">
        <f>Q97/H99</f>
        <v>62.92835099965529</v>
      </c>
      <c r="O102" s="66"/>
    </row>
    <row r="103" spans="1:15" ht="15.75">
      <c r="A103" s="59" t="s">
        <v>29</v>
      </c>
      <c r="B103" s="60"/>
      <c r="C103" s="60"/>
      <c r="D103" s="61"/>
      <c r="E103" s="61"/>
      <c r="F103" s="61"/>
      <c r="G103" s="61"/>
      <c r="H103" s="62"/>
      <c r="I103" s="63">
        <f>COUNTA(L11:L95)</f>
        <v>11</v>
      </c>
      <c r="J103" s="19"/>
      <c r="K103" s="64">
        <f>M99/L99</f>
        <v>101.58105280866887</v>
      </c>
      <c r="L103" s="67"/>
      <c r="M103" s="65"/>
      <c r="N103" s="64">
        <f>R97/L99</f>
        <v>52.114348928901116</v>
      </c>
      <c r="O103" s="68"/>
    </row>
    <row r="104" spans="1:15" ht="16.5" thickBot="1">
      <c r="A104" s="69" t="s">
        <v>30</v>
      </c>
      <c r="B104" s="70"/>
      <c r="C104" s="70"/>
      <c r="D104" s="5"/>
      <c r="E104" s="201"/>
      <c r="F104" s="5"/>
      <c r="G104" s="5"/>
      <c r="H104" s="71"/>
      <c r="I104" s="72">
        <f>SUM(I102:I103)</f>
        <v>20</v>
      </c>
      <c r="J104" s="32"/>
      <c r="K104" s="73">
        <f>(I99+M99)/(H99+L99)</f>
        <v>91.32421920621421</v>
      </c>
      <c r="L104" s="74"/>
      <c r="M104" s="75"/>
      <c r="N104" s="73">
        <f>(Q97+R97)/(H99+L99)</f>
        <v>58.01592388215883</v>
      </c>
      <c r="O104" s="76"/>
    </row>
    <row r="105" ht="12.75">
      <c r="E105" s="96"/>
    </row>
    <row r="116" ht="30.75">
      <c r="AI116" s="2"/>
    </row>
    <row r="117" ht="15.75">
      <c r="AD117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10.7109375" style="0" customWidth="1"/>
    <col min="6" max="6" width="20.7109375" style="0" customWidth="1"/>
    <col min="12" max="12" width="11.7109375" style="0" customWidth="1"/>
  </cols>
  <sheetData>
    <row r="2" spans="2:8" ht="30.75">
      <c r="B2" s="1" t="s">
        <v>66</v>
      </c>
      <c r="H2" s="2"/>
    </row>
    <row r="3" ht="15.75">
      <c r="B3" s="3"/>
    </row>
    <row r="4" spans="1:7" ht="19.5">
      <c r="A4" s="4" t="s">
        <v>45</v>
      </c>
      <c r="B4" s="3"/>
      <c r="G4" s="3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2</v>
      </c>
      <c r="I6" s="11"/>
      <c r="J6" s="12"/>
      <c r="K6" s="9"/>
      <c r="L6" s="10" t="s">
        <v>3</v>
      </c>
      <c r="M6" s="11"/>
      <c r="N6" s="13"/>
    </row>
    <row r="7" spans="1:14" ht="15.75">
      <c r="A7" s="14" t="s">
        <v>4</v>
      </c>
      <c r="B7" s="15" t="s">
        <v>5</v>
      </c>
      <c r="C7" s="126" t="s">
        <v>6</v>
      </c>
      <c r="D7" s="126" t="s">
        <v>7</v>
      </c>
      <c r="E7" s="15" t="s">
        <v>8</v>
      </c>
      <c r="F7" s="15" t="s">
        <v>9</v>
      </c>
      <c r="G7" s="88" t="s">
        <v>10</v>
      </c>
      <c r="H7" s="89" t="s">
        <v>11</v>
      </c>
      <c r="I7" s="89" t="s">
        <v>11</v>
      </c>
      <c r="J7" s="89" t="s">
        <v>12</v>
      </c>
      <c r="K7" s="88" t="s">
        <v>10</v>
      </c>
      <c r="L7" s="89" t="s">
        <v>11</v>
      </c>
      <c r="M7" s="89" t="s">
        <v>11</v>
      </c>
      <c r="N7" s="94" t="s">
        <v>12</v>
      </c>
    </row>
    <row r="8" spans="1:14" ht="15.75">
      <c r="A8" s="14" t="s">
        <v>13</v>
      </c>
      <c r="B8" s="15" t="s">
        <v>14</v>
      </c>
      <c r="C8" s="126" t="s">
        <v>15</v>
      </c>
      <c r="D8" s="126" t="s">
        <v>15</v>
      </c>
      <c r="E8" s="15" t="s">
        <v>16</v>
      </c>
      <c r="F8" s="15" t="s">
        <v>17</v>
      </c>
      <c r="G8" s="88" t="s">
        <v>18</v>
      </c>
      <c r="H8" s="89" t="s">
        <v>19</v>
      </c>
      <c r="I8" s="89" t="s">
        <v>18</v>
      </c>
      <c r="J8" s="89" t="s">
        <v>18</v>
      </c>
      <c r="K8" s="88" t="s">
        <v>18</v>
      </c>
      <c r="L8" s="89" t="s">
        <v>19</v>
      </c>
      <c r="M8" s="89" t="s">
        <v>34</v>
      </c>
      <c r="N8" s="94" t="s">
        <v>18</v>
      </c>
    </row>
    <row r="9" spans="1:17" ht="15.75">
      <c r="A9" s="18"/>
      <c r="B9" s="19"/>
      <c r="C9" s="19"/>
      <c r="D9" s="19"/>
      <c r="E9" s="19"/>
      <c r="F9" s="19"/>
      <c r="G9" s="92"/>
      <c r="H9" s="90" t="s">
        <v>20</v>
      </c>
      <c r="I9" s="90" t="s">
        <v>19</v>
      </c>
      <c r="J9" s="90" t="s">
        <v>19</v>
      </c>
      <c r="K9" s="92"/>
      <c r="L9" s="90" t="s">
        <v>20</v>
      </c>
      <c r="M9" s="90" t="s">
        <v>19</v>
      </c>
      <c r="N9" s="95" t="s">
        <v>19</v>
      </c>
      <c r="P9" s="21" t="s">
        <v>21</v>
      </c>
      <c r="Q9" s="21" t="s">
        <v>22</v>
      </c>
    </row>
    <row r="10" spans="1:17" ht="3.75" customHeight="1">
      <c r="A10" s="22"/>
      <c r="B10" s="23"/>
      <c r="C10" s="23"/>
      <c r="D10" s="23"/>
      <c r="E10" s="152"/>
      <c r="F10" s="23"/>
      <c r="G10" s="22"/>
      <c r="H10" s="23"/>
      <c r="I10" s="23"/>
      <c r="J10" s="23"/>
      <c r="K10" s="22"/>
      <c r="L10" s="23"/>
      <c r="M10" s="23"/>
      <c r="N10" s="24"/>
      <c r="O10" s="96"/>
      <c r="P10" s="96"/>
      <c r="Q10" s="96"/>
    </row>
    <row r="11" spans="1:17" ht="13.5" thickBot="1">
      <c r="A11" s="694" t="s">
        <v>125</v>
      </c>
      <c r="B11" s="695" t="s">
        <v>126</v>
      </c>
      <c r="C11" s="696" t="s">
        <v>127</v>
      </c>
      <c r="D11" s="697"/>
      <c r="E11" s="697"/>
      <c r="F11" s="697"/>
      <c r="G11" s="698"/>
      <c r="H11" s="699"/>
      <c r="I11" s="700"/>
      <c r="J11" s="700"/>
      <c r="K11" s="701">
        <v>740</v>
      </c>
      <c r="L11" s="702">
        <v>281778.85</v>
      </c>
      <c r="M11" s="703">
        <v>380.7</v>
      </c>
      <c r="N11" s="704"/>
      <c r="O11" s="96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149"/>
      <c r="B12" s="120"/>
      <c r="C12" s="121"/>
      <c r="D12" s="121"/>
      <c r="E12" s="121"/>
      <c r="F12" s="121"/>
      <c r="G12" s="122"/>
      <c r="H12" s="123"/>
      <c r="I12" s="115"/>
      <c r="J12" s="115"/>
      <c r="K12" s="155"/>
      <c r="L12" s="154"/>
      <c r="M12" s="212"/>
      <c r="N12" s="213"/>
      <c r="P12" s="31">
        <f t="shared" si="0"/>
        <v>0</v>
      </c>
      <c r="Q12" s="31">
        <f t="shared" si="1"/>
        <v>0</v>
      </c>
    </row>
    <row r="13" spans="1:17" ht="12.75">
      <c r="A13" s="149"/>
      <c r="B13" s="287"/>
      <c r="C13" s="118"/>
      <c r="D13" s="118"/>
      <c r="E13" s="118"/>
      <c r="F13" s="117"/>
      <c r="G13" s="122"/>
      <c r="H13" s="123"/>
      <c r="I13" s="115"/>
      <c r="J13" s="115"/>
      <c r="K13" s="155"/>
      <c r="L13" s="154"/>
      <c r="M13" s="212"/>
      <c r="N13" s="213"/>
      <c r="P13" s="31">
        <f t="shared" si="0"/>
        <v>0</v>
      </c>
      <c r="Q13" s="31">
        <f t="shared" si="1"/>
        <v>0</v>
      </c>
    </row>
    <row r="14" spans="1:17" ht="12.75">
      <c r="A14" s="119"/>
      <c r="B14" s="120"/>
      <c r="C14" s="121"/>
      <c r="D14" s="121"/>
      <c r="E14" s="121"/>
      <c r="F14" s="121"/>
      <c r="G14" s="114"/>
      <c r="H14" s="112"/>
      <c r="I14" s="115"/>
      <c r="J14" s="115"/>
      <c r="K14" s="155"/>
      <c r="L14" s="153"/>
      <c r="M14" s="211"/>
      <c r="N14" s="368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34"/>
      <c r="I15" s="29"/>
      <c r="J15" s="29"/>
      <c r="K15" s="216"/>
      <c r="L15" s="182"/>
      <c r="M15" s="235"/>
      <c r="N15" s="236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27"/>
      <c r="H16" s="28"/>
      <c r="I16" s="29"/>
      <c r="J16" s="29"/>
      <c r="K16" s="216"/>
      <c r="L16" s="182"/>
      <c r="M16" s="235"/>
      <c r="N16" s="236"/>
      <c r="P16" s="31">
        <f t="shared" si="0"/>
        <v>0</v>
      </c>
      <c r="Q16" s="31">
        <f t="shared" si="1"/>
        <v>0</v>
      </c>
    </row>
    <row r="17" spans="1:17" ht="12.75">
      <c r="A17" s="25"/>
      <c r="B17" s="26"/>
      <c r="C17" s="20"/>
      <c r="D17" s="20"/>
      <c r="E17" s="20"/>
      <c r="F17" s="20"/>
      <c r="G17" s="18"/>
      <c r="H17" s="19"/>
      <c r="I17" s="19"/>
      <c r="J17" s="19"/>
      <c r="K17" s="366"/>
      <c r="L17" s="367"/>
      <c r="M17" s="238"/>
      <c r="N17" s="237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9"/>
      <c r="I18" s="19"/>
      <c r="J18" s="19"/>
      <c r="K18" s="366"/>
      <c r="L18" s="367"/>
      <c r="M18" s="238"/>
      <c r="N18" s="237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28"/>
      <c r="I19" s="29"/>
      <c r="J19" s="29"/>
      <c r="K19" s="216"/>
      <c r="L19" s="182"/>
      <c r="M19" s="235"/>
      <c r="N19" s="236"/>
      <c r="P19" s="31">
        <f t="shared" si="0"/>
        <v>0</v>
      </c>
      <c r="Q19" s="31">
        <f t="shared" si="1"/>
        <v>0</v>
      </c>
    </row>
    <row r="20" spans="1:17" ht="12.75">
      <c r="A20" s="119"/>
      <c r="B20" s="120"/>
      <c r="C20" s="121"/>
      <c r="D20" s="121"/>
      <c r="E20" s="121"/>
      <c r="F20" s="121"/>
      <c r="G20" s="122"/>
      <c r="H20" s="123"/>
      <c r="I20" s="115"/>
      <c r="J20" s="115"/>
      <c r="K20" s="155"/>
      <c r="L20" s="154"/>
      <c r="M20" s="212"/>
      <c r="N20" s="213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9"/>
      <c r="I21" s="19"/>
      <c r="J21" s="19"/>
      <c r="K21" s="366"/>
      <c r="L21" s="367"/>
      <c r="M21" s="238"/>
      <c r="N21" s="237"/>
      <c r="P21" s="31">
        <f t="shared" si="0"/>
        <v>0</v>
      </c>
      <c r="Q21" s="31">
        <f t="shared" si="1"/>
        <v>0</v>
      </c>
    </row>
    <row r="22" spans="1:17" ht="12.75">
      <c r="A22" s="25"/>
      <c r="B22" s="35"/>
      <c r="C22" s="20"/>
      <c r="D22" s="20"/>
      <c r="E22" s="20"/>
      <c r="F22" s="20"/>
      <c r="G22" s="27"/>
      <c r="H22" s="28"/>
      <c r="I22" s="29"/>
      <c r="J22" s="29"/>
      <c r="K22" s="216"/>
      <c r="L22" s="182"/>
      <c r="M22" s="235"/>
      <c r="N22" s="236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9"/>
      <c r="I23" s="19"/>
      <c r="J23" s="19"/>
      <c r="K23" s="366"/>
      <c r="L23" s="367"/>
      <c r="M23" s="238"/>
      <c r="N23" s="237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28"/>
      <c r="I24" s="29"/>
      <c r="J24" s="29"/>
      <c r="K24" s="216"/>
      <c r="L24" s="182"/>
      <c r="M24" s="235"/>
      <c r="N24" s="237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216"/>
      <c r="L25" s="182"/>
      <c r="M25" s="238"/>
      <c r="N25" s="237"/>
      <c r="P25" s="31">
        <f t="shared" si="0"/>
        <v>0</v>
      </c>
      <c r="Q25" s="31">
        <f t="shared" si="1"/>
        <v>0</v>
      </c>
    </row>
    <row r="26" spans="1:17" ht="12.75">
      <c r="A26" s="25"/>
      <c r="B26" s="26"/>
      <c r="C26" s="20"/>
      <c r="D26" s="20"/>
      <c r="E26" s="20"/>
      <c r="F26" s="20"/>
      <c r="G26" s="18"/>
      <c r="H26" s="19"/>
      <c r="I26" s="19"/>
      <c r="J26" s="19"/>
      <c r="K26" s="366"/>
      <c r="L26" s="367"/>
      <c r="M26" s="238"/>
      <c r="N26" s="237"/>
      <c r="P26" s="31">
        <f t="shared" si="0"/>
        <v>0</v>
      </c>
      <c r="Q26" s="31">
        <f t="shared" si="1"/>
        <v>0</v>
      </c>
    </row>
    <row r="27" spans="1:17" ht="15.75">
      <c r="A27" s="25"/>
      <c r="B27" s="36"/>
      <c r="C27" s="20"/>
      <c r="D27" s="20"/>
      <c r="E27" s="20"/>
      <c r="F27" s="20"/>
      <c r="G27" s="18"/>
      <c r="H27" s="19"/>
      <c r="I27" s="19"/>
      <c r="J27" s="19"/>
      <c r="K27" s="366"/>
      <c r="L27" s="367"/>
      <c r="M27" s="238"/>
      <c r="N27" s="237"/>
      <c r="P27" s="31">
        <f>G27*J27</f>
        <v>0</v>
      </c>
      <c r="Q27" s="31">
        <f>K27*N27</f>
        <v>0</v>
      </c>
    </row>
    <row r="28" spans="1:17" ht="15.75">
      <c r="A28" s="25"/>
      <c r="B28" s="36"/>
      <c r="C28" s="20"/>
      <c r="D28" s="20"/>
      <c r="E28" s="20"/>
      <c r="F28" s="20"/>
      <c r="G28" s="27"/>
      <c r="H28" s="28"/>
      <c r="I28" s="29"/>
      <c r="J28" s="29"/>
      <c r="K28" s="216"/>
      <c r="L28" s="182"/>
      <c r="M28" s="238"/>
      <c r="N28" s="237"/>
      <c r="P28" s="31">
        <f>G28*J28</f>
        <v>0</v>
      </c>
      <c r="Q28" s="31">
        <f>K28*N28</f>
        <v>0</v>
      </c>
    </row>
    <row r="29" spans="1:17" ht="15.75">
      <c r="A29" s="25"/>
      <c r="B29" s="36"/>
      <c r="C29" s="20"/>
      <c r="D29" s="20"/>
      <c r="E29" s="20"/>
      <c r="F29" s="20"/>
      <c r="G29" s="27"/>
      <c r="H29" s="28"/>
      <c r="I29" s="29"/>
      <c r="J29" s="29"/>
      <c r="K29" s="216"/>
      <c r="L29" s="182"/>
      <c r="M29" s="367"/>
      <c r="N29" s="237"/>
      <c r="P29" s="116">
        <f>G29*J29</f>
        <v>0</v>
      </c>
      <c r="Q29" s="116">
        <f>K29*N29</f>
        <v>0</v>
      </c>
    </row>
    <row r="30" spans="1:17" ht="12.75">
      <c r="A30" s="18"/>
      <c r="B30" s="19"/>
      <c r="C30" s="19"/>
      <c r="D30" s="19"/>
      <c r="E30" s="19"/>
      <c r="F30" s="19"/>
      <c r="G30" s="18"/>
      <c r="H30" s="19"/>
      <c r="I30" s="19"/>
      <c r="J30" s="19"/>
      <c r="K30" s="18"/>
      <c r="L30" s="19"/>
      <c r="M30" s="19"/>
      <c r="N30" s="30"/>
      <c r="P30" s="38"/>
      <c r="Q30" s="38"/>
    </row>
    <row r="31" spans="1:17" ht="3.75" customHeight="1" thickBot="1">
      <c r="A31" s="22"/>
      <c r="B31" s="23"/>
      <c r="C31" s="23"/>
      <c r="D31" s="23"/>
      <c r="E31" s="23"/>
      <c r="F31" s="23"/>
      <c r="G31" s="22"/>
      <c r="H31" s="39"/>
      <c r="I31" s="40"/>
      <c r="J31" s="40"/>
      <c r="K31" s="22"/>
      <c r="L31" s="39"/>
      <c r="M31" s="39"/>
      <c r="N31" s="41"/>
      <c r="P31" s="100"/>
      <c r="Q31" s="100"/>
    </row>
    <row r="32" spans="1:17" ht="13.5" thickTop="1">
      <c r="A32" s="42"/>
      <c r="B32" s="8"/>
      <c r="C32" s="8"/>
      <c r="D32" s="8"/>
      <c r="E32" s="8"/>
      <c r="F32" s="8"/>
      <c r="G32" s="16" t="s">
        <v>11</v>
      </c>
      <c r="H32" s="17" t="s">
        <v>11</v>
      </c>
      <c r="I32" s="8"/>
      <c r="K32" s="16" t="s">
        <v>11</v>
      </c>
      <c r="L32" s="17" t="s">
        <v>11</v>
      </c>
      <c r="M32" s="8"/>
      <c r="N32" s="43"/>
      <c r="P32" s="31">
        <f>SUM(P11:P29)</f>
        <v>0</v>
      </c>
      <c r="Q32" s="31">
        <f>SUM(Q11:Q29)</f>
        <v>0</v>
      </c>
    </row>
    <row r="33" spans="1:14" ht="12.75">
      <c r="A33" s="42"/>
      <c r="B33" s="8"/>
      <c r="C33" s="8"/>
      <c r="D33" s="8"/>
      <c r="E33" s="8"/>
      <c r="F33" s="8"/>
      <c r="G33" s="44" t="s">
        <v>10</v>
      </c>
      <c r="H33" s="20" t="s">
        <v>19</v>
      </c>
      <c r="I33" s="8"/>
      <c r="K33" s="44" t="s">
        <v>10</v>
      </c>
      <c r="L33" s="20" t="s">
        <v>19</v>
      </c>
      <c r="M33" s="8"/>
      <c r="N33" s="43"/>
    </row>
    <row r="34" spans="1:14" ht="15.75">
      <c r="A34" s="45"/>
      <c r="B34" s="19"/>
      <c r="C34" s="19"/>
      <c r="D34" s="19"/>
      <c r="E34" s="19"/>
      <c r="F34" s="19"/>
      <c r="G34" s="273">
        <f>SUM(G11:G30)</f>
        <v>0</v>
      </c>
      <c r="H34" s="274">
        <f>SUM(H11:H30)</f>
        <v>0</v>
      </c>
      <c r="I34" s="280"/>
      <c r="J34" s="281"/>
      <c r="K34" s="273">
        <f>SUM(K11:K30)</f>
        <v>740</v>
      </c>
      <c r="L34" s="274">
        <f>SUM(L11:L30)</f>
        <v>281778.85</v>
      </c>
      <c r="M34" s="47"/>
      <c r="N34" s="49"/>
    </row>
    <row r="35" spans="1:14" ht="6" customHeight="1" thickBot="1">
      <c r="A35" s="50"/>
      <c r="B35" s="51"/>
      <c r="C35" s="52"/>
      <c r="D35" s="52"/>
      <c r="E35" s="52"/>
      <c r="F35" s="52"/>
      <c r="G35" s="50"/>
      <c r="H35" s="51"/>
      <c r="I35" s="51"/>
      <c r="J35" s="51"/>
      <c r="K35" s="50"/>
      <c r="L35" s="51"/>
      <c r="M35" s="51"/>
      <c r="N35" s="53"/>
    </row>
    <row r="36" spans="1:14" ht="16.5" thickBot="1">
      <c r="A36" s="54" t="s">
        <v>24</v>
      </c>
      <c r="B36" s="55"/>
      <c r="C36" s="56"/>
      <c r="D36" s="56"/>
      <c r="E36" s="56"/>
      <c r="F36" s="56"/>
      <c r="G36" s="101" t="s">
        <v>25</v>
      </c>
      <c r="H36" s="102"/>
      <c r="I36" s="103" t="s">
        <v>26</v>
      </c>
      <c r="J36" s="104"/>
      <c r="K36" s="105"/>
      <c r="L36" s="57" t="s">
        <v>27</v>
      </c>
      <c r="M36" s="55"/>
      <c r="N36" s="58"/>
    </row>
    <row r="37" spans="1:14" ht="16.5" thickTop="1">
      <c r="A37" s="59" t="s">
        <v>28</v>
      </c>
      <c r="B37" s="60"/>
      <c r="C37" s="61"/>
      <c r="D37" s="61"/>
      <c r="E37" s="61"/>
      <c r="F37" s="61"/>
      <c r="G37" s="62"/>
      <c r="H37" s="63">
        <f>COUNTA(G11:G30)</f>
        <v>0</v>
      </c>
      <c r="I37" s="19"/>
      <c r="J37" s="64" t="e">
        <f>H34/G34</f>
        <v>#DIV/0!</v>
      </c>
      <c r="K37" s="64"/>
      <c r="L37" s="65"/>
      <c r="M37" s="64" t="e">
        <f>P32/G34</f>
        <v>#DIV/0!</v>
      </c>
      <c r="N37" s="66"/>
    </row>
    <row r="38" spans="1:14" ht="15.75">
      <c r="A38" s="59" t="s">
        <v>29</v>
      </c>
      <c r="B38" s="60"/>
      <c r="C38" s="61"/>
      <c r="D38" s="61"/>
      <c r="E38" s="61"/>
      <c r="F38" s="61"/>
      <c r="G38" s="62"/>
      <c r="H38" s="63">
        <f>COUNTA(K11:K30)</f>
        <v>1</v>
      </c>
      <c r="I38" s="19"/>
      <c r="J38" s="232">
        <f>L34/K34</f>
        <v>380.7822297297297</v>
      </c>
      <c r="K38" s="67"/>
      <c r="L38" s="65"/>
      <c r="M38" s="64">
        <f>Q32/K34</f>
        <v>0</v>
      </c>
      <c r="N38" s="68"/>
    </row>
    <row r="39" spans="1:14" ht="16.5" thickBot="1">
      <c r="A39" s="69" t="s">
        <v>30</v>
      </c>
      <c r="B39" s="70"/>
      <c r="C39" s="5"/>
      <c r="D39" s="5"/>
      <c r="E39" s="5"/>
      <c r="F39" s="5"/>
      <c r="G39" s="71"/>
      <c r="H39" s="72">
        <f>SUM(H37:H38)</f>
        <v>1</v>
      </c>
      <c r="I39" s="32"/>
      <c r="J39" s="233">
        <f>(H34+L34)/(G34+K34)</f>
        <v>380.7822297297297</v>
      </c>
      <c r="K39" s="74"/>
      <c r="L39" s="75"/>
      <c r="M39" s="73">
        <f>(P32+Q32)/(G34+K34)</f>
        <v>0</v>
      </c>
      <c r="N39" s="76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28125" style="0" customWidth="1"/>
    <col min="4" max="4" width="12.7109375" style="0" customWidth="1"/>
    <col min="5" max="6" width="9.28125" style="0" customWidth="1"/>
    <col min="7" max="7" width="14.140625" style="0" customWidth="1"/>
    <col min="8" max="9" width="9.28125" style="0" customWidth="1"/>
    <col min="10" max="10" width="12.7109375" style="0" customWidth="1"/>
    <col min="11" max="11" width="9.28125" style="0" customWidth="1"/>
    <col min="13" max="13" width="10.00390625" style="0" customWidth="1"/>
  </cols>
  <sheetData>
    <row r="1" spans="2:8" ht="30.75">
      <c r="B1" s="1" t="s">
        <v>66</v>
      </c>
      <c r="H1" s="2"/>
    </row>
    <row r="2" ht="15.75">
      <c r="B2" s="3"/>
    </row>
    <row r="3" spans="1:7" ht="19.5">
      <c r="A3" s="4" t="s">
        <v>46</v>
      </c>
      <c r="B3" s="3"/>
      <c r="G3" s="3"/>
    </row>
    <row r="4" spans="1:7" ht="16.5" thickBot="1">
      <c r="A4" s="3"/>
      <c r="B4" s="3"/>
      <c r="C4" s="5"/>
      <c r="D4" s="5"/>
      <c r="E4" s="5"/>
      <c r="F4" s="5"/>
      <c r="G4" s="3"/>
    </row>
    <row r="5" spans="1:14" ht="15.75">
      <c r="A5" s="185"/>
      <c r="B5" s="186"/>
      <c r="C5" s="318" t="s">
        <v>47</v>
      </c>
      <c r="D5" s="319"/>
      <c r="E5" s="320"/>
      <c r="F5" s="321" t="s">
        <v>48</v>
      </c>
      <c r="G5" s="322"/>
      <c r="H5" s="323"/>
      <c r="I5" s="324" t="s">
        <v>49</v>
      </c>
      <c r="J5" s="322"/>
      <c r="K5" s="325"/>
      <c r="L5" s="347" t="s">
        <v>50</v>
      </c>
      <c r="M5" s="322"/>
      <c r="N5" s="325"/>
    </row>
    <row r="6" spans="1:16" ht="15.75">
      <c r="A6" s="188" t="s">
        <v>4</v>
      </c>
      <c r="B6" s="15" t="s">
        <v>5</v>
      </c>
      <c r="C6" s="160" t="s">
        <v>10</v>
      </c>
      <c r="D6" s="89" t="s">
        <v>11</v>
      </c>
      <c r="E6" s="161" t="s">
        <v>11</v>
      </c>
      <c r="F6" s="306" t="s">
        <v>10</v>
      </c>
      <c r="G6" s="297" t="s">
        <v>11</v>
      </c>
      <c r="H6" s="161" t="s">
        <v>11</v>
      </c>
      <c r="I6" s="88" t="s">
        <v>10</v>
      </c>
      <c r="J6" s="289" t="s">
        <v>11</v>
      </c>
      <c r="K6" s="161" t="s">
        <v>11</v>
      </c>
      <c r="L6" s="160" t="s">
        <v>10</v>
      </c>
      <c r="M6" s="289" t="s">
        <v>11</v>
      </c>
      <c r="N6" s="161" t="s">
        <v>11</v>
      </c>
      <c r="O6" s="96"/>
      <c r="P6" s="96"/>
    </row>
    <row r="7" spans="1:16" ht="15.75">
      <c r="A7" s="188" t="s">
        <v>13</v>
      </c>
      <c r="B7" s="15" t="s">
        <v>14</v>
      </c>
      <c r="C7" s="160" t="s">
        <v>18</v>
      </c>
      <c r="D7" s="89" t="s">
        <v>19</v>
      </c>
      <c r="E7" s="161" t="s">
        <v>18</v>
      </c>
      <c r="F7" s="306" t="s">
        <v>18</v>
      </c>
      <c r="G7" s="297" t="s">
        <v>19</v>
      </c>
      <c r="H7" s="161" t="s">
        <v>18</v>
      </c>
      <c r="I7" s="88" t="s">
        <v>18</v>
      </c>
      <c r="J7" s="289" t="s">
        <v>19</v>
      </c>
      <c r="K7" s="161" t="s">
        <v>18</v>
      </c>
      <c r="L7" s="160" t="s">
        <v>18</v>
      </c>
      <c r="M7" s="289" t="s">
        <v>19</v>
      </c>
      <c r="N7" s="161" t="s">
        <v>18</v>
      </c>
      <c r="O7" s="96"/>
      <c r="P7" s="96"/>
    </row>
    <row r="8" spans="1:22" ht="12.75">
      <c r="A8" s="169"/>
      <c r="B8" s="19"/>
      <c r="C8" s="162"/>
      <c r="D8" s="90" t="s">
        <v>20</v>
      </c>
      <c r="E8" s="163" t="s">
        <v>19</v>
      </c>
      <c r="F8" s="307"/>
      <c r="G8" s="298" t="s">
        <v>20</v>
      </c>
      <c r="H8" s="163" t="s">
        <v>19</v>
      </c>
      <c r="I8" s="92"/>
      <c r="J8" s="290" t="s">
        <v>20</v>
      </c>
      <c r="K8" s="163" t="s">
        <v>19</v>
      </c>
      <c r="L8" s="162"/>
      <c r="M8" s="290" t="s">
        <v>20</v>
      </c>
      <c r="N8" s="163" t="s">
        <v>19</v>
      </c>
      <c r="O8" s="96"/>
      <c r="P8" s="96"/>
      <c r="Q8" s="96"/>
      <c r="R8" s="96"/>
      <c r="S8" s="96"/>
      <c r="T8" s="96"/>
      <c r="U8" s="96"/>
      <c r="V8" s="96"/>
    </row>
    <row r="9" spans="1:22" ht="3.75" customHeight="1" thickBot="1">
      <c r="A9" s="912"/>
      <c r="B9" s="913"/>
      <c r="C9" s="189"/>
      <c r="D9" s="23"/>
      <c r="E9" s="190"/>
      <c r="F9" s="308"/>
      <c r="G9" s="299"/>
      <c r="H9" s="190"/>
      <c r="I9" s="23"/>
      <c r="J9" s="291"/>
      <c r="K9" s="190"/>
      <c r="L9" s="189"/>
      <c r="M9" s="291"/>
      <c r="N9" s="190"/>
      <c r="O9" s="96"/>
      <c r="P9" s="96"/>
      <c r="Q9" s="96"/>
      <c r="R9" s="96"/>
      <c r="S9" s="96"/>
      <c r="T9" s="96"/>
      <c r="U9" s="96"/>
      <c r="V9" s="96"/>
    </row>
    <row r="10" spans="1:16" ht="12.75">
      <c r="A10" s="914">
        <v>40190</v>
      </c>
      <c r="B10" s="915" t="s">
        <v>67</v>
      </c>
      <c r="C10" s="603">
        <v>3901</v>
      </c>
      <c r="D10" s="600">
        <v>213719.79</v>
      </c>
      <c r="E10" s="543">
        <v>54.79</v>
      </c>
      <c r="F10" s="309"/>
      <c r="G10" s="300"/>
      <c r="H10" s="310"/>
      <c r="I10" s="153"/>
      <c r="J10" s="340"/>
      <c r="K10" s="341"/>
      <c r="L10" s="348"/>
      <c r="M10" s="292"/>
      <c r="N10" s="316"/>
      <c r="O10" s="96"/>
      <c r="P10" s="96"/>
    </row>
    <row r="11" spans="1:16" ht="13.5" thickBot="1">
      <c r="A11" s="634">
        <v>40190</v>
      </c>
      <c r="B11" s="916" t="s">
        <v>68</v>
      </c>
      <c r="C11" s="905">
        <v>4053</v>
      </c>
      <c r="D11" s="636">
        <v>210477.45</v>
      </c>
      <c r="E11" s="637">
        <v>51.93</v>
      </c>
      <c r="F11" s="445"/>
      <c r="G11" s="638"/>
      <c r="H11" s="639"/>
      <c r="I11" s="626"/>
      <c r="J11" s="640"/>
      <c r="K11" s="641"/>
      <c r="L11" s="642"/>
      <c r="M11" s="643"/>
      <c r="N11" s="644"/>
      <c r="O11" s="96"/>
      <c r="P11" s="96"/>
    </row>
    <row r="12" spans="1:16" ht="12.75">
      <c r="A12" s="191">
        <v>40198</v>
      </c>
      <c r="B12" s="166" t="s">
        <v>83</v>
      </c>
      <c r="C12" s="602">
        <v>13137</v>
      </c>
      <c r="D12" s="646">
        <v>1161296.81</v>
      </c>
      <c r="E12" s="647">
        <v>88.4</v>
      </c>
      <c r="F12" s="309"/>
      <c r="G12" s="302"/>
      <c r="H12" s="310"/>
      <c r="I12" s="153"/>
      <c r="J12" s="340"/>
      <c r="K12" s="341"/>
      <c r="L12" s="348"/>
      <c r="M12" s="292"/>
      <c r="N12" s="341"/>
      <c r="O12" s="96"/>
      <c r="P12" s="96"/>
    </row>
    <row r="13" spans="1:16" ht="12.75">
      <c r="A13" s="494">
        <v>40198</v>
      </c>
      <c r="B13" s="917" t="s">
        <v>84</v>
      </c>
      <c r="C13" s="602">
        <v>13388</v>
      </c>
      <c r="D13" s="648">
        <v>1163750.81</v>
      </c>
      <c r="E13" s="649">
        <v>86.93</v>
      </c>
      <c r="F13" s="311"/>
      <c r="G13" s="301"/>
      <c r="H13" s="312"/>
      <c r="I13" s="154"/>
      <c r="J13" s="339"/>
      <c r="K13" s="341"/>
      <c r="L13" s="247"/>
      <c r="M13" s="339"/>
      <c r="N13" s="341"/>
      <c r="O13" s="96"/>
      <c r="P13" s="96"/>
    </row>
    <row r="14" spans="1:16" ht="12.75">
      <c r="A14" s="191"/>
      <c r="B14" s="918" t="s">
        <v>85</v>
      </c>
      <c r="C14" s="805">
        <v>5306</v>
      </c>
      <c r="D14" s="567">
        <v>671267.79</v>
      </c>
      <c r="E14" s="565">
        <v>126.51</v>
      </c>
      <c r="F14" s="436"/>
      <c r="G14" s="437"/>
      <c r="H14" s="438"/>
      <c r="I14" s="381"/>
      <c r="J14" s="443"/>
      <c r="K14" s="435"/>
      <c r="L14" s="380"/>
      <c r="M14" s="443"/>
      <c r="N14" s="435"/>
      <c r="O14" s="96"/>
      <c r="P14" s="96"/>
    </row>
    <row r="15" spans="1:16" ht="12.75">
      <c r="A15" s="405"/>
      <c r="B15" s="919" t="s">
        <v>86</v>
      </c>
      <c r="C15" s="650">
        <v>6000</v>
      </c>
      <c r="D15" s="601">
        <v>531625.11</v>
      </c>
      <c r="E15" s="569">
        <v>88.6</v>
      </c>
      <c r="F15" s="551"/>
      <c r="G15" s="433"/>
      <c r="H15" s="434"/>
      <c r="I15" s="378"/>
      <c r="J15" s="439"/>
      <c r="K15" s="435"/>
      <c r="L15" s="387"/>
      <c r="M15" s="439"/>
      <c r="N15" s="435"/>
      <c r="O15" s="96"/>
      <c r="P15" s="96"/>
    </row>
    <row r="16" spans="1:16" ht="12.75">
      <c r="A16" s="393"/>
      <c r="B16" s="920" t="s">
        <v>87</v>
      </c>
      <c r="C16" s="906"/>
      <c r="D16" s="571"/>
      <c r="E16" s="572"/>
      <c r="F16" s="551"/>
      <c r="G16" s="433"/>
      <c r="H16" s="434"/>
      <c r="I16" s="378"/>
      <c r="J16" s="439"/>
      <c r="K16" s="435"/>
      <c r="L16" s="387">
        <v>9848</v>
      </c>
      <c r="M16" s="439">
        <v>1150023.48</v>
      </c>
      <c r="N16" s="435">
        <v>116.78</v>
      </c>
      <c r="O16" s="96"/>
      <c r="P16" s="96"/>
    </row>
    <row r="17" spans="1:16" ht="12.75">
      <c r="A17" s="494"/>
      <c r="B17" s="776" t="s">
        <v>88</v>
      </c>
      <c r="C17" s="823"/>
      <c r="D17" s="602"/>
      <c r="E17" s="573"/>
      <c r="F17" s="118"/>
      <c r="G17" s="302"/>
      <c r="H17" s="310"/>
      <c r="I17" s="153"/>
      <c r="J17" s="339"/>
      <c r="K17" s="341"/>
      <c r="L17" s="228">
        <v>2765</v>
      </c>
      <c r="M17" s="339">
        <v>445720.63</v>
      </c>
      <c r="N17" s="341">
        <v>161.19</v>
      </c>
      <c r="O17" s="96"/>
      <c r="P17" s="96"/>
    </row>
    <row r="18" spans="1:16" ht="12.75">
      <c r="A18" s="483"/>
      <c r="B18" s="818" t="s">
        <v>89</v>
      </c>
      <c r="C18" s="907"/>
      <c r="D18" s="650"/>
      <c r="E18" s="651"/>
      <c r="F18" s="545"/>
      <c r="G18" s="433"/>
      <c r="H18" s="434"/>
      <c r="I18" s="378"/>
      <c r="J18" s="439"/>
      <c r="K18" s="435"/>
      <c r="L18" s="387"/>
      <c r="M18" s="439"/>
      <c r="N18" s="435"/>
      <c r="O18" s="96"/>
      <c r="P18" s="96"/>
    </row>
    <row r="19" spans="1:16" ht="12.75">
      <c r="A19" s="191"/>
      <c r="B19" s="918" t="s">
        <v>90</v>
      </c>
      <c r="C19" s="908"/>
      <c r="D19" s="571"/>
      <c r="E19" s="572"/>
      <c r="F19" s="436"/>
      <c r="G19" s="437"/>
      <c r="H19" s="438"/>
      <c r="I19" s="381"/>
      <c r="J19" s="439"/>
      <c r="K19" s="435"/>
      <c r="L19" s="380">
        <v>10813</v>
      </c>
      <c r="M19" s="439">
        <v>1043907.9</v>
      </c>
      <c r="N19" s="341">
        <v>96.55</v>
      </c>
      <c r="O19" s="96"/>
      <c r="P19" s="96"/>
    </row>
    <row r="20" spans="1:16" ht="12.75">
      <c r="A20" s="393"/>
      <c r="B20" s="920" t="s">
        <v>91</v>
      </c>
      <c r="C20" s="908">
        <v>10538</v>
      </c>
      <c r="D20" s="571">
        <v>1132402.6</v>
      </c>
      <c r="E20" s="572">
        <v>107.46</v>
      </c>
      <c r="F20" s="552"/>
      <c r="G20" s="553"/>
      <c r="H20" s="400"/>
      <c r="I20" s="378"/>
      <c r="J20" s="439"/>
      <c r="K20" s="435"/>
      <c r="L20" s="387"/>
      <c r="M20" s="439"/>
      <c r="N20" s="435"/>
      <c r="O20" s="96"/>
      <c r="P20" s="96"/>
    </row>
    <row r="21" spans="1:16" ht="12.75">
      <c r="A21" s="494"/>
      <c r="B21" s="776" t="s">
        <v>92</v>
      </c>
      <c r="C21" s="823">
        <v>4101</v>
      </c>
      <c r="D21" s="648">
        <v>377916.98</v>
      </c>
      <c r="E21" s="649">
        <v>92.16</v>
      </c>
      <c r="F21" s="309"/>
      <c r="G21" s="302"/>
      <c r="H21" s="310"/>
      <c r="I21" s="153"/>
      <c r="J21" s="339"/>
      <c r="K21" s="341"/>
      <c r="L21" s="228"/>
      <c r="M21" s="339"/>
      <c r="N21" s="341"/>
      <c r="O21" s="96"/>
      <c r="P21" s="96"/>
    </row>
    <row r="22" spans="1:16" ht="12.75">
      <c r="A22" s="191"/>
      <c r="B22" s="921" t="s">
        <v>93</v>
      </c>
      <c r="C22" s="602">
        <v>9581</v>
      </c>
      <c r="D22" s="646">
        <v>477600.97</v>
      </c>
      <c r="E22" s="647">
        <v>49.85</v>
      </c>
      <c r="F22" s="311"/>
      <c r="G22" s="301"/>
      <c r="H22" s="312"/>
      <c r="I22" s="154"/>
      <c r="J22" s="339"/>
      <c r="K22" s="341"/>
      <c r="L22" s="247"/>
      <c r="M22" s="339"/>
      <c r="N22" s="341"/>
      <c r="O22" s="96"/>
      <c r="P22" s="96"/>
    </row>
    <row r="23" spans="1:16" ht="12.75">
      <c r="A23" s="191"/>
      <c r="B23" s="921" t="s">
        <v>94</v>
      </c>
      <c r="C23" s="602">
        <v>11724</v>
      </c>
      <c r="D23" s="646">
        <v>621428.92</v>
      </c>
      <c r="E23" s="647">
        <v>53</v>
      </c>
      <c r="F23" s="311"/>
      <c r="G23" s="301"/>
      <c r="H23" s="312"/>
      <c r="I23" s="154"/>
      <c r="J23" s="339"/>
      <c r="K23" s="341"/>
      <c r="L23" s="247"/>
      <c r="M23" s="339"/>
      <c r="N23" s="341"/>
      <c r="O23" s="96"/>
      <c r="P23" s="96"/>
    </row>
    <row r="24" spans="1:16" ht="12.75">
      <c r="A24" s="208"/>
      <c r="B24" s="921" t="s">
        <v>95</v>
      </c>
      <c r="C24" s="602">
        <v>13173</v>
      </c>
      <c r="D24" s="646">
        <v>696908.53</v>
      </c>
      <c r="E24" s="647">
        <v>52.91</v>
      </c>
      <c r="F24" s="311"/>
      <c r="G24" s="301"/>
      <c r="H24" s="312"/>
      <c r="I24" s="154"/>
      <c r="J24" s="339"/>
      <c r="K24" s="341"/>
      <c r="L24" s="247"/>
      <c r="M24" s="339"/>
      <c r="N24" s="341"/>
      <c r="O24" s="96"/>
      <c r="P24" s="96"/>
    </row>
    <row r="25" spans="1:16" ht="12.75">
      <c r="A25" s="405"/>
      <c r="B25" s="919" t="s">
        <v>96</v>
      </c>
      <c r="C25" s="650"/>
      <c r="D25" s="601"/>
      <c r="E25" s="569"/>
      <c r="F25" s="552"/>
      <c r="G25" s="553"/>
      <c r="H25" s="400"/>
      <c r="I25" s="381"/>
      <c r="J25" s="439"/>
      <c r="K25" s="435"/>
      <c r="L25" s="380">
        <v>5688</v>
      </c>
      <c r="M25" s="439">
        <v>519371.19</v>
      </c>
      <c r="N25" s="435">
        <v>91.32</v>
      </c>
      <c r="O25" s="96"/>
      <c r="P25" s="96"/>
    </row>
    <row r="26" spans="1:16" ht="12.75">
      <c r="A26" s="208"/>
      <c r="B26" s="921" t="s">
        <v>97</v>
      </c>
      <c r="C26" s="602">
        <v>6115</v>
      </c>
      <c r="D26" s="646">
        <v>386246.99</v>
      </c>
      <c r="E26" s="647">
        <v>63.17</v>
      </c>
      <c r="F26" s="311"/>
      <c r="G26" s="301"/>
      <c r="H26" s="312"/>
      <c r="I26" s="154"/>
      <c r="J26" s="339"/>
      <c r="K26" s="341"/>
      <c r="L26" s="247"/>
      <c r="M26" s="339"/>
      <c r="N26" s="341"/>
      <c r="O26" s="96"/>
      <c r="P26" s="96"/>
    </row>
    <row r="27" spans="1:16" ht="12.75">
      <c r="A27" s="405"/>
      <c r="B27" s="919" t="s">
        <v>98</v>
      </c>
      <c r="C27" s="650">
        <v>32892</v>
      </c>
      <c r="D27" s="601">
        <v>1505718.55</v>
      </c>
      <c r="E27" s="569">
        <v>45.78</v>
      </c>
      <c r="F27" s="436"/>
      <c r="G27" s="437"/>
      <c r="H27" s="438"/>
      <c r="I27" s="381"/>
      <c r="J27" s="439"/>
      <c r="K27" s="435"/>
      <c r="L27" s="380"/>
      <c r="M27" s="439"/>
      <c r="N27" s="435"/>
      <c r="O27" s="96"/>
      <c r="P27" s="96"/>
    </row>
    <row r="28" spans="1:16" ht="12.75">
      <c r="A28" s="208"/>
      <c r="B28" s="921" t="s">
        <v>99</v>
      </c>
      <c r="C28" s="602"/>
      <c r="D28" s="646"/>
      <c r="E28" s="647"/>
      <c r="F28" s="311"/>
      <c r="G28" s="301"/>
      <c r="H28" s="312"/>
      <c r="I28" s="154"/>
      <c r="J28" s="339"/>
      <c r="K28" s="341"/>
      <c r="L28" s="247">
        <v>1425</v>
      </c>
      <c r="M28" s="339">
        <v>186341.49</v>
      </c>
      <c r="N28" s="341">
        <v>130.77</v>
      </c>
      <c r="O28" s="96"/>
      <c r="P28" s="96"/>
    </row>
    <row r="29" spans="1:16" ht="12.75">
      <c r="A29" s="405"/>
      <c r="B29" s="919" t="s">
        <v>100</v>
      </c>
      <c r="C29" s="650"/>
      <c r="D29" s="601"/>
      <c r="E29" s="569"/>
      <c r="F29" s="436"/>
      <c r="G29" s="437"/>
      <c r="H29" s="438"/>
      <c r="I29" s="381"/>
      <c r="J29" s="439"/>
      <c r="K29" s="435"/>
      <c r="L29" s="381">
        <v>10413</v>
      </c>
      <c r="M29" s="439">
        <v>846637.75</v>
      </c>
      <c r="N29" s="435">
        <v>81.31</v>
      </c>
      <c r="O29" s="96"/>
      <c r="P29" s="96"/>
    </row>
    <row r="30" spans="1:16" ht="12.75">
      <c r="A30" s="405"/>
      <c r="B30" s="919" t="s">
        <v>101</v>
      </c>
      <c r="C30" s="650">
        <v>4862</v>
      </c>
      <c r="D30" s="601">
        <v>172186.93</v>
      </c>
      <c r="E30" s="652">
        <v>35.41</v>
      </c>
      <c r="F30" s="436"/>
      <c r="G30" s="437"/>
      <c r="H30" s="438"/>
      <c r="I30" s="381"/>
      <c r="J30" s="554"/>
      <c r="K30" s="555"/>
      <c r="L30" s="381"/>
      <c r="M30" s="439"/>
      <c r="N30" s="435"/>
      <c r="O30" s="96"/>
      <c r="P30" s="96"/>
    </row>
    <row r="31" spans="1:16" ht="12.75">
      <c r="A31" s="405"/>
      <c r="B31" s="919" t="s">
        <v>102</v>
      </c>
      <c r="C31" s="650">
        <v>5804</v>
      </c>
      <c r="D31" s="601">
        <v>191861.74</v>
      </c>
      <c r="E31" s="652">
        <v>33.06</v>
      </c>
      <c r="F31" s="436"/>
      <c r="G31" s="437"/>
      <c r="H31" s="438"/>
      <c r="I31" s="381"/>
      <c r="J31" s="554"/>
      <c r="K31" s="555"/>
      <c r="L31" s="402"/>
      <c r="M31" s="439"/>
      <c r="N31" s="435"/>
      <c r="O31" s="96"/>
      <c r="P31" s="96"/>
    </row>
    <row r="32" spans="1:16" ht="13.5" thickBot="1">
      <c r="A32" s="654">
        <v>40198</v>
      </c>
      <c r="B32" s="673" t="s">
        <v>103</v>
      </c>
      <c r="C32" s="836">
        <v>5053</v>
      </c>
      <c r="D32" s="656">
        <v>211572.55</v>
      </c>
      <c r="E32" s="657">
        <v>41.87</v>
      </c>
      <c r="F32" s="445"/>
      <c r="G32" s="638"/>
      <c r="H32" s="639"/>
      <c r="I32" s="626"/>
      <c r="J32" s="658"/>
      <c r="K32" s="641"/>
      <c r="L32" s="659"/>
      <c r="M32" s="658"/>
      <c r="N32" s="464"/>
      <c r="O32" s="96"/>
      <c r="P32" s="96"/>
    </row>
    <row r="33" spans="1:16" ht="12.75">
      <c r="A33" s="208">
        <v>40246</v>
      </c>
      <c r="B33" s="819" t="s">
        <v>158</v>
      </c>
      <c r="C33" s="602">
        <v>4700</v>
      </c>
      <c r="D33" s="646">
        <v>347349.9</v>
      </c>
      <c r="E33" s="724">
        <v>73.9</v>
      </c>
      <c r="F33" s="311"/>
      <c r="G33" s="301"/>
      <c r="H33" s="312"/>
      <c r="I33" s="247"/>
      <c r="J33" s="154"/>
      <c r="K33" s="250"/>
      <c r="L33" s="247"/>
      <c r="M33" s="154"/>
      <c r="N33" s="166"/>
      <c r="O33" s="96"/>
      <c r="P33" s="96"/>
    </row>
    <row r="34" spans="1:16" ht="12.75">
      <c r="A34" s="208"/>
      <c r="B34" s="819" t="s">
        <v>159</v>
      </c>
      <c r="C34" s="602">
        <v>47190</v>
      </c>
      <c r="D34" s="646">
        <v>332581.88</v>
      </c>
      <c r="E34" s="653">
        <v>79.38</v>
      </c>
      <c r="F34" s="311"/>
      <c r="G34" s="301"/>
      <c r="H34" s="312"/>
      <c r="I34" s="227"/>
      <c r="J34" s="154"/>
      <c r="K34" s="341"/>
      <c r="L34" s="227"/>
      <c r="M34" s="154"/>
      <c r="N34" s="316"/>
      <c r="O34" s="96"/>
      <c r="P34" s="96"/>
    </row>
    <row r="35" spans="1:16" ht="12.75">
      <c r="A35" s="405"/>
      <c r="B35" s="817" t="s">
        <v>164</v>
      </c>
      <c r="C35" s="650">
        <v>6202</v>
      </c>
      <c r="D35" s="601">
        <v>278344.19</v>
      </c>
      <c r="E35" s="652">
        <v>44.88</v>
      </c>
      <c r="F35" s="436"/>
      <c r="G35" s="437"/>
      <c r="H35" s="438"/>
      <c r="I35" s="575"/>
      <c r="J35" s="381"/>
      <c r="K35" s="435"/>
      <c r="L35" s="575"/>
      <c r="M35" s="381"/>
      <c r="N35" s="507"/>
      <c r="O35" s="96"/>
      <c r="P35" s="96"/>
    </row>
    <row r="36" spans="1:16" ht="12.75">
      <c r="A36" s="208"/>
      <c r="B36" s="819" t="s">
        <v>165</v>
      </c>
      <c r="C36" s="602">
        <v>6418</v>
      </c>
      <c r="D36" s="646">
        <v>395208.67</v>
      </c>
      <c r="E36" s="727">
        <v>61.58</v>
      </c>
      <c r="F36" s="311"/>
      <c r="G36" s="301"/>
      <c r="H36" s="312"/>
      <c r="I36" s="154"/>
      <c r="J36" s="339"/>
      <c r="K36" s="316"/>
      <c r="L36" s="154"/>
      <c r="M36" s="339"/>
      <c r="N36" s="316"/>
      <c r="O36" s="96"/>
      <c r="P36" s="96"/>
    </row>
    <row r="37" spans="1:16" ht="12.75">
      <c r="A37" s="405"/>
      <c r="B37" s="817" t="s">
        <v>166</v>
      </c>
      <c r="C37" s="650">
        <v>10104</v>
      </c>
      <c r="D37" s="601">
        <v>806852.3</v>
      </c>
      <c r="E37" s="728">
        <v>79.85</v>
      </c>
      <c r="F37" s="436"/>
      <c r="G37" s="437"/>
      <c r="H37" s="438"/>
      <c r="I37" s="381"/>
      <c r="J37" s="439"/>
      <c r="K37" s="507"/>
      <c r="L37" s="381"/>
      <c r="M37" s="439"/>
      <c r="N37" s="507"/>
      <c r="O37" s="96"/>
      <c r="P37" s="96"/>
    </row>
    <row r="38" spans="1:16" ht="13.5" thickBot="1">
      <c r="A38" s="654">
        <v>40246</v>
      </c>
      <c r="B38" s="835" t="s">
        <v>167</v>
      </c>
      <c r="C38" s="836">
        <v>7176</v>
      </c>
      <c r="D38" s="656">
        <v>288404.78</v>
      </c>
      <c r="E38" s="745">
        <v>40.19</v>
      </c>
      <c r="F38" s="445"/>
      <c r="G38" s="638"/>
      <c r="H38" s="639"/>
      <c r="I38" s="626"/>
      <c r="J38" s="658"/>
      <c r="K38" s="464"/>
      <c r="L38" s="626"/>
      <c r="M38" s="658"/>
      <c r="N38" s="464"/>
      <c r="O38" s="96"/>
      <c r="P38" s="96"/>
    </row>
    <row r="39" spans="1:16" ht="13.5" thickBot="1">
      <c r="A39" s="752">
        <v>40260</v>
      </c>
      <c r="B39" s="822" t="s">
        <v>172</v>
      </c>
      <c r="C39" s="909">
        <v>1268</v>
      </c>
      <c r="D39" s="753">
        <v>63719.69</v>
      </c>
      <c r="E39" s="754">
        <v>50.25</v>
      </c>
      <c r="F39" s="755"/>
      <c r="G39" s="756"/>
      <c r="H39" s="757"/>
      <c r="I39" s="758"/>
      <c r="J39" s="759"/>
      <c r="K39" s="760"/>
      <c r="L39" s="758"/>
      <c r="M39" s="759"/>
      <c r="N39" s="760"/>
      <c r="O39" s="96"/>
      <c r="P39" s="96"/>
    </row>
    <row r="40" spans="1:16" ht="12.75">
      <c r="A40" s="208">
        <v>40281</v>
      </c>
      <c r="B40" s="819" t="s">
        <v>193</v>
      </c>
      <c r="C40" s="602">
        <v>2947</v>
      </c>
      <c r="D40" s="646">
        <v>96771.39</v>
      </c>
      <c r="E40" s="729">
        <v>32.83</v>
      </c>
      <c r="F40" s="311"/>
      <c r="G40" s="301"/>
      <c r="H40" s="312"/>
      <c r="I40" s="154"/>
      <c r="J40" s="339"/>
      <c r="K40" s="316"/>
      <c r="L40" s="154"/>
      <c r="M40" s="339"/>
      <c r="N40" s="316"/>
      <c r="O40" s="96"/>
      <c r="P40" s="96"/>
    </row>
    <row r="41" spans="1:16" ht="12.75">
      <c r="A41" s="405"/>
      <c r="B41" s="817" t="s">
        <v>194</v>
      </c>
      <c r="C41" s="602">
        <v>10929</v>
      </c>
      <c r="D41" s="646">
        <v>297854.02</v>
      </c>
      <c r="E41" s="727">
        <v>27.25</v>
      </c>
      <c r="F41" s="311"/>
      <c r="G41" s="301"/>
      <c r="H41" s="312"/>
      <c r="I41" s="154"/>
      <c r="J41" s="339"/>
      <c r="K41" s="316"/>
      <c r="L41" s="154"/>
      <c r="M41" s="339"/>
      <c r="N41" s="316"/>
      <c r="O41" s="96"/>
      <c r="P41" s="96"/>
    </row>
    <row r="42" spans="1:16" ht="12.75">
      <c r="A42" s="208"/>
      <c r="B42" s="819" t="s">
        <v>195</v>
      </c>
      <c r="C42" s="602">
        <v>5048</v>
      </c>
      <c r="D42" s="646">
        <v>142173.09</v>
      </c>
      <c r="E42" s="729">
        <v>28.16</v>
      </c>
      <c r="F42" s="311"/>
      <c r="G42" s="301"/>
      <c r="H42" s="312"/>
      <c r="I42" s="150"/>
      <c r="J42" s="339"/>
      <c r="K42" s="316"/>
      <c r="L42" s="150"/>
      <c r="M42" s="339"/>
      <c r="N42" s="341"/>
      <c r="O42" s="96"/>
      <c r="P42" s="96"/>
    </row>
    <row r="43" spans="1:16" ht="12.75">
      <c r="A43" s="208"/>
      <c r="B43" s="819" t="s">
        <v>198</v>
      </c>
      <c r="C43" s="602">
        <v>170</v>
      </c>
      <c r="D43" s="646">
        <v>11697.68</v>
      </c>
      <c r="E43" s="729">
        <v>68.81</v>
      </c>
      <c r="F43" s="311"/>
      <c r="G43" s="301"/>
      <c r="H43" s="312"/>
      <c r="I43" s="150"/>
      <c r="J43" s="339"/>
      <c r="K43" s="316"/>
      <c r="L43" s="150"/>
      <c r="M43" s="339"/>
      <c r="N43" s="341"/>
      <c r="O43" s="96"/>
      <c r="P43" s="96"/>
    </row>
    <row r="44" spans="1:16" ht="12.75">
      <c r="A44" s="208"/>
      <c r="B44" s="819" t="s">
        <v>199</v>
      </c>
      <c r="C44" s="602">
        <v>150</v>
      </c>
      <c r="D44" s="646">
        <v>10878.44</v>
      </c>
      <c r="E44" s="729">
        <v>72.52</v>
      </c>
      <c r="F44" s="311"/>
      <c r="G44" s="301"/>
      <c r="H44" s="312"/>
      <c r="I44" s="150"/>
      <c r="J44" s="339"/>
      <c r="K44" s="316"/>
      <c r="L44" s="150"/>
      <c r="M44" s="339"/>
      <c r="N44" s="341"/>
      <c r="O44" s="96"/>
      <c r="P44" s="96"/>
    </row>
    <row r="45" spans="1:16" ht="13.5" thickBot="1">
      <c r="A45" s="654">
        <v>40281</v>
      </c>
      <c r="B45" s="835" t="s">
        <v>210</v>
      </c>
      <c r="C45" s="836"/>
      <c r="D45" s="656"/>
      <c r="E45" s="745"/>
      <c r="F45" s="445"/>
      <c r="G45" s="638"/>
      <c r="H45" s="639"/>
      <c r="I45" s="765"/>
      <c r="J45" s="658"/>
      <c r="K45" s="464"/>
      <c r="L45" s="655">
        <v>2670</v>
      </c>
      <c r="M45" s="656">
        <v>186525.95</v>
      </c>
      <c r="N45" s="641">
        <v>69.86</v>
      </c>
      <c r="O45" s="96"/>
      <c r="P45" s="96"/>
    </row>
    <row r="46" spans="1:16" ht="12.75">
      <c r="A46" s="208">
        <v>40295</v>
      </c>
      <c r="B46" s="166" t="s">
        <v>216</v>
      </c>
      <c r="C46" s="602">
        <v>1845</v>
      </c>
      <c r="D46" s="646">
        <v>62410.08</v>
      </c>
      <c r="E46" s="729">
        <v>33.83</v>
      </c>
      <c r="F46" s="311"/>
      <c r="G46" s="301"/>
      <c r="H46" s="312"/>
      <c r="I46" s="150"/>
      <c r="J46" s="339"/>
      <c r="K46" s="316"/>
      <c r="L46" s="150"/>
      <c r="M46" s="339"/>
      <c r="N46" s="341"/>
      <c r="O46" s="96"/>
      <c r="P46" s="96"/>
    </row>
    <row r="47" spans="1:16" ht="12.75">
      <c r="A47" s="405" t="s">
        <v>215</v>
      </c>
      <c r="B47" s="383" t="s">
        <v>217</v>
      </c>
      <c r="C47" s="650">
        <v>246</v>
      </c>
      <c r="D47" s="601">
        <v>15296.47</v>
      </c>
      <c r="E47" s="728">
        <v>62.18</v>
      </c>
      <c r="F47" s="436"/>
      <c r="G47" s="437"/>
      <c r="H47" s="438"/>
      <c r="I47" s="506"/>
      <c r="J47" s="439"/>
      <c r="K47" s="507"/>
      <c r="L47" s="506"/>
      <c r="M47" s="439"/>
      <c r="N47" s="435"/>
      <c r="O47" s="96"/>
      <c r="P47" s="96"/>
    </row>
    <row r="48" spans="1:16" ht="12.75">
      <c r="A48" s="208"/>
      <c r="B48" s="166" t="s">
        <v>218</v>
      </c>
      <c r="C48" s="602">
        <v>280</v>
      </c>
      <c r="D48" s="646">
        <v>34345.64</v>
      </c>
      <c r="E48" s="727">
        <v>122.86</v>
      </c>
      <c r="F48" s="311"/>
      <c r="G48" s="301"/>
      <c r="H48" s="312"/>
      <c r="I48" s="150"/>
      <c r="J48" s="339"/>
      <c r="K48" s="316"/>
      <c r="L48" s="150"/>
      <c r="M48" s="339"/>
      <c r="N48" s="341"/>
      <c r="O48" s="96"/>
      <c r="P48" s="96"/>
    </row>
    <row r="49" spans="1:16" ht="12.75">
      <c r="A49" s="208"/>
      <c r="B49" s="166" t="s">
        <v>219</v>
      </c>
      <c r="C49" s="910">
        <v>368</v>
      </c>
      <c r="D49" s="646">
        <v>37410.44</v>
      </c>
      <c r="E49" s="727">
        <v>101.8</v>
      </c>
      <c r="F49" s="311"/>
      <c r="G49" s="301"/>
      <c r="H49" s="312"/>
      <c r="I49" s="150"/>
      <c r="J49" s="339"/>
      <c r="K49" s="316"/>
      <c r="L49" s="150"/>
      <c r="M49" s="339"/>
      <c r="N49" s="341"/>
      <c r="O49" s="96"/>
      <c r="P49" s="96"/>
    </row>
    <row r="50" spans="1:16" ht="12.75">
      <c r="A50" s="405"/>
      <c r="B50" s="383" t="s">
        <v>220</v>
      </c>
      <c r="C50" s="911">
        <v>289</v>
      </c>
      <c r="D50" s="601">
        <v>34316.31</v>
      </c>
      <c r="E50" s="726">
        <v>118.84</v>
      </c>
      <c r="F50" s="436"/>
      <c r="G50" s="437"/>
      <c r="H50" s="438"/>
      <c r="I50" s="506"/>
      <c r="J50" s="439"/>
      <c r="K50" s="507"/>
      <c r="L50" s="506"/>
      <c r="M50" s="439"/>
      <c r="N50" s="435"/>
      <c r="O50" s="96"/>
      <c r="P50" s="96"/>
    </row>
    <row r="51" spans="1:16" ht="12.75">
      <c r="A51" s="405"/>
      <c r="B51" s="383" t="s">
        <v>221</v>
      </c>
      <c r="C51" s="911">
        <v>454</v>
      </c>
      <c r="D51" s="601">
        <v>53291.11</v>
      </c>
      <c r="E51" s="726">
        <v>117.45</v>
      </c>
      <c r="F51" s="436"/>
      <c r="G51" s="437"/>
      <c r="H51" s="438"/>
      <c r="I51" s="512"/>
      <c r="J51" s="439"/>
      <c r="K51" s="507"/>
      <c r="L51" s="506"/>
      <c r="M51" s="513"/>
      <c r="N51" s="514"/>
      <c r="O51" s="96"/>
      <c r="P51" s="96"/>
    </row>
    <row r="52" spans="1:16" ht="12.75">
      <c r="A52" s="208"/>
      <c r="B52" s="166" t="s">
        <v>222</v>
      </c>
      <c r="C52" s="176">
        <v>736</v>
      </c>
      <c r="D52" s="154">
        <v>44052.74</v>
      </c>
      <c r="E52" s="248">
        <v>59.85</v>
      </c>
      <c r="F52" s="311"/>
      <c r="G52" s="301"/>
      <c r="H52" s="312"/>
      <c r="I52" s="229"/>
      <c r="J52" s="339"/>
      <c r="K52" s="316"/>
      <c r="L52" s="150"/>
      <c r="M52" s="355"/>
      <c r="N52" s="356"/>
      <c r="O52" s="96"/>
      <c r="P52" s="96"/>
    </row>
    <row r="53" spans="1:16" ht="12.75">
      <c r="A53" s="405"/>
      <c r="B53" s="383" t="s">
        <v>223</v>
      </c>
      <c r="C53" s="546">
        <v>674</v>
      </c>
      <c r="D53" s="381">
        <v>53821.12</v>
      </c>
      <c r="E53" s="505">
        <v>79.88</v>
      </c>
      <c r="F53" s="436"/>
      <c r="G53" s="437"/>
      <c r="H53" s="438"/>
      <c r="I53" s="512"/>
      <c r="J53" s="439"/>
      <c r="K53" s="507"/>
      <c r="L53" s="506"/>
      <c r="M53" s="513"/>
      <c r="N53" s="514"/>
      <c r="O53" s="96"/>
      <c r="P53" s="96"/>
    </row>
    <row r="54" spans="1:16" ht="12.75">
      <c r="A54" s="208"/>
      <c r="B54" s="166" t="s">
        <v>224</v>
      </c>
      <c r="C54" s="176">
        <v>3077</v>
      </c>
      <c r="D54" s="154">
        <v>218248.44</v>
      </c>
      <c r="E54" s="248">
        <v>70.94</v>
      </c>
      <c r="F54" s="311"/>
      <c r="G54" s="301"/>
      <c r="H54" s="312"/>
      <c r="I54" s="229"/>
      <c r="J54" s="339"/>
      <c r="K54" s="316"/>
      <c r="L54" s="150"/>
      <c r="M54" s="355"/>
      <c r="N54" s="356"/>
      <c r="O54" s="96"/>
      <c r="P54" s="96"/>
    </row>
    <row r="55" spans="1:16" ht="12.75">
      <c r="A55" s="208"/>
      <c r="B55" s="166" t="s">
        <v>225</v>
      </c>
      <c r="C55" s="176">
        <v>1890</v>
      </c>
      <c r="D55" s="112">
        <v>160401.77</v>
      </c>
      <c r="E55" s="248">
        <v>84.87</v>
      </c>
      <c r="F55" s="311"/>
      <c r="G55" s="301"/>
      <c r="H55" s="312"/>
      <c r="I55" s="229"/>
      <c r="J55" s="339"/>
      <c r="K55" s="316"/>
      <c r="L55" s="150"/>
      <c r="M55" s="355"/>
      <c r="N55" s="356"/>
      <c r="O55" s="96"/>
      <c r="P55" s="96"/>
    </row>
    <row r="56" spans="1:16" ht="12.75">
      <c r="A56" s="208"/>
      <c r="B56" s="166" t="s">
        <v>226</v>
      </c>
      <c r="C56" s="176">
        <v>2818</v>
      </c>
      <c r="D56" s="112">
        <v>255713.87</v>
      </c>
      <c r="E56" s="248">
        <v>90.76</v>
      </c>
      <c r="F56" s="311"/>
      <c r="G56" s="301"/>
      <c r="H56" s="312"/>
      <c r="I56" s="229"/>
      <c r="J56" s="339"/>
      <c r="K56" s="316"/>
      <c r="L56" s="150"/>
      <c r="M56" s="355"/>
      <c r="N56" s="356"/>
      <c r="O56" s="96"/>
      <c r="P56" s="96"/>
    </row>
    <row r="57" spans="1:16" ht="12.75">
      <c r="A57" s="208"/>
      <c r="B57" s="166" t="s">
        <v>227</v>
      </c>
      <c r="C57" s="176">
        <v>205</v>
      </c>
      <c r="D57" s="112">
        <v>8943.78</v>
      </c>
      <c r="E57" s="248">
        <v>43.63</v>
      </c>
      <c r="F57" s="311"/>
      <c r="G57" s="301"/>
      <c r="H57" s="312"/>
      <c r="I57" s="229"/>
      <c r="J57" s="339"/>
      <c r="K57" s="316"/>
      <c r="L57" s="150"/>
      <c r="M57" s="355"/>
      <c r="N57" s="356"/>
      <c r="O57" s="96"/>
      <c r="P57" s="96"/>
    </row>
    <row r="58" spans="1:16" ht="13.5" thickBot="1">
      <c r="A58" s="654">
        <v>40295</v>
      </c>
      <c r="B58" s="673" t="s">
        <v>171</v>
      </c>
      <c r="C58" s="836">
        <v>460</v>
      </c>
      <c r="D58" s="656">
        <v>16100</v>
      </c>
      <c r="E58" s="745">
        <v>35</v>
      </c>
      <c r="F58" s="445"/>
      <c r="G58" s="638"/>
      <c r="H58" s="639"/>
      <c r="I58" s="768"/>
      <c r="J58" s="658"/>
      <c r="K58" s="464"/>
      <c r="L58" s="765"/>
      <c r="M58" s="769"/>
      <c r="N58" s="770"/>
      <c r="O58" s="96"/>
      <c r="P58" s="96"/>
    </row>
    <row r="59" spans="1:16" ht="12.75">
      <c r="A59" s="208">
        <v>40309</v>
      </c>
      <c r="B59" s="166" t="s">
        <v>243</v>
      </c>
      <c r="C59" s="602"/>
      <c r="D59" s="646"/>
      <c r="E59" s="729"/>
      <c r="F59" s="311"/>
      <c r="G59" s="301"/>
      <c r="H59" s="312"/>
      <c r="I59" s="229">
        <v>2573</v>
      </c>
      <c r="J59" s="339">
        <v>296041.84</v>
      </c>
      <c r="K59" s="316">
        <v>115.06</v>
      </c>
      <c r="L59" s="150"/>
      <c r="M59" s="355"/>
      <c r="N59" s="356"/>
      <c r="O59" s="96"/>
      <c r="P59" s="96"/>
    </row>
    <row r="60" spans="1:16" ht="12.75">
      <c r="A60" s="208"/>
      <c r="B60" s="166" t="s">
        <v>244</v>
      </c>
      <c r="C60" s="176"/>
      <c r="D60" s="112"/>
      <c r="E60" s="248"/>
      <c r="F60" s="311"/>
      <c r="G60" s="301"/>
      <c r="H60" s="312"/>
      <c r="I60" s="229"/>
      <c r="J60" s="339"/>
      <c r="K60" s="316"/>
      <c r="L60" s="150">
        <v>15520</v>
      </c>
      <c r="M60" s="779">
        <v>837226.43</v>
      </c>
      <c r="N60" s="780">
        <v>53.95</v>
      </c>
      <c r="O60" s="96"/>
      <c r="P60" s="96"/>
    </row>
    <row r="61" spans="1:16" ht="12.75">
      <c r="A61" s="208"/>
      <c r="B61" s="166" t="s">
        <v>253</v>
      </c>
      <c r="C61" s="227">
        <v>3806</v>
      </c>
      <c r="D61" s="154">
        <v>243098.36</v>
      </c>
      <c r="E61" s="248">
        <v>63.87</v>
      </c>
      <c r="F61" s="311"/>
      <c r="G61" s="301"/>
      <c r="H61" s="312"/>
      <c r="I61" s="229"/>
      <c r="J61" s="339"/>
      <c r="K61" s="316"/>
      <c r="L61" s="150"/>
      <c r="M61" s="779"/>
      <c r="N61" s="780"/>
      <c r="O61" s="96"/>
      <c r="P61" s="96"/>
    </row>
    <row r="62" spans="1:16" ht="12.75">
      <c r="A62" s="208"/>
      <c r="B62" s="166" t="s">
        <v>254</v>
      </c>
      <c r="C62" s="227">
        <v>2864</v>
      </c>
      <c r="D62" s="154">
        <v>118461.72</v>
      </c>
      <c r="E62" s="248">
        <v>41.36</v>
      </c>
      <c r="F62" s="311"/>
      <c r="G62" s="301"/>
      <c r="H62" s="312"/>
      <c r="I62" s="229"/>
      <c r="J62" s="339"/>
      <c r="K62" s="316"/>
      <c r="L62" s="150"/>
      <c r="M62" s="779"/>
      <c r="N62" s="780"/>
      <c r="O62" s="96"/>
      <c r="P62" s="96"/>
    </row>
    <row r="63" spans="1:16" ht="12.75">
      <c r="A63" s="208"/>
      <c r="B63" s="819" t="s">
        <v>261</v>
      </c>
      <c r="C63" s="227"/>
      <c r="D63" s="154"/>
      <c r="E63" s="248"/>
      <c r="F63" s="311"/>
      <c r="G63" s="301"/>
      <c r="H63" s="312"/>
      <c r="I63" s="229"/>
      <c r="J63" s="339"/>
      <c r="K63" s="316"/>
      <c r="L63" s="150">
        <v>720</v>
      </c>
      <c r="M63" s="779">
        <v>71456.09</v>
      </c>
      <c r="N63" s="780">
        <v>99.24</v>
      </c>
      <c r="O63" s="96"/>
      <c r="P63" s="96"/>
    </row>
    <row r="64" spans="1:16" ht="12.75">
      <c r="A64" s="208"/>
      <c r="B64" s="819" t="s">
        <v>262</v>
      </c>
      <c r="C64" s="227"/>
      <c r="D64" s="154"/>
      <c r="E64" s="248"/>
      <c r="F64" s="311"/>
      <c r="G64" s="301"/>
      <c r="H64" s="312"/>
      <c r="I64" s="229"/>
      <c r="J64" s="339"/>
      <c r="K64" s="316"/>
      <c r="L64" s="150">
        <v>2700</v>
      </c>
      <c r="M64" s="779">
        <v>313350.61</v>
      </c>
      <c r="N64" s="780">
        <v>116.06</v>
      </c>
      <c r="O64" s="96"/>
      <c r="P64" s="96"/>
    </row>
    <row r="65" spans="1:16" ht="12.75">
      <c r="A65" s="208"/>
      <c r="B65" s="819" t="s">
        <v>270</v>
      </c>
      <c r="C65" s="227">
        <v>671</v>
      </c>
      <c r="D65" s="154">
        <v>59990.81</v>
      </c>
      <c r="E65" s="248">
        <v>89.41</v>
      </c>
      <c r="F65" s="311"/>
      <c r="G65" s="301"/>
      <c r="H65" s="312"/>
      <c r="I65" s="229"/>
      <c r="J65" s="339"/>
      <c r="K65" s="316"/>
      <c r="L65" s="150"/>
      <c r="M65" s="355"/>
      <c r="N65" s="356"/>
      <c r="O65" s="96"/>
      <c r="P65" s="96"/>
    </row>
    <row r="66" spans="1:16" ht="12.75">
      <c r="A66" s="208"/>
      <c r="B66" s="819" t="s">
        <v>271</v>
      </c>
      <c r="C66" s="227">
        <v>4542</v>
      </c>
      <c r="D66" s="154">
        <v>240578.7</v>
      </c>
      <c r="E66" s="248">
        <v>52.97</v>
      </c>
      <c r="F66" s="311"/>
      <c r="G66" s="301"/>
      <c r="H66" s="312"/>
      <c r="I66" s="229"/>
      <c r="J66" s="339"/>
      <c r="K66" s="316"/>
      <c r="L66" s="150"/>
      <c r="M66" s="355"/>
      <c r="N66" s="356"/>
      <c r="O66" s="96"/>
      <c r="P66" s="96"/>
    </row>
    <row r="67" spans="1:16" ht="12.75">
      <c r="A67" s="208"/>
      <c r="B67" s="819" t="s">
        <v>272</v>
      </c>
      <c r="C67" s="227">
        <v>4024</v>
      </c>
      <c r="D67" s="154">
        <v>230932.12</v>
      </c>
      <c r="E67" s="248">
        <v>57.4</v>
      </c>
      <c r="F67" s="311"/>
      <c r="G67" s="301"/>
      <c r="H67" s="312"/>
      <c r="I67" s="229"/>
      <c r="J67" s="339"/>
      <c r="K67" s="316"/>
      <c r="L67" s="150"/>
      <c r="M67" s="355"/>
      <c r="N67" s="356"/>
      <c r="O67" s="96"/>
      <c r="P67" s="96"/>
    </row>
    <row r="68" spans="1:16" ht="12.75">
      <c r="A68" s="208"/>
      <c r="B68" s="819" t="s">
        <v>273</v>
      </c>
      <c r="C68" s="227">
        <v>4381</v>
      </c>
      <c r="D68" s="154">
        <v>249836.15</v>
      </c>
      <c r="E68" s="248">
        <v>57.03</v>
      </c>
      <c r="F68" s="311"/>
      <c r="G68" s="301"/>
      <c r="H68" s="312"/>
      <c r="I68" s="229"/>
      <c r="J68" s="339"/>
      <c r="K68" s="316"/>
      <c r="L68" s="150"/>
      <c r="M68" s="355"/>
      <c r="N68" s="356"/>
      <c r="O68" s="96"/>
      <c r="P68" s="96"/>
    </row>
    <row r="69" spans="1:16" ht="12.75">
      <c r="A69" s="208"/>
      <c r="B69" s="819" t="s">
        <v>274</v>
      </c>
      <c r="C69" s="227">
        <v>5511</v>
      </c>
      <c r="D69" s="154">
        <v>251392.45</v>
      </c>
      <c r="E69" s="248">
        <v>45.61</v>
      </c>
      <c r="F69" s="311"/>
      <c r="G69" s="301"/>
      <c r="H69" s="312"/>
      <c r="I69" s="229"/>
      <c r="J69" s="339"/>
      <c r="K69" s="316"/>
      <c r="L69" s="150"/>
      <c r="M69" s="355"/>
      <c r="N69" s="356"/>
      <c r="O69" s="96"/>
      <c r="P69" s="96"/>
    </row>
    <row r="70" spans="1:16" ht="12.75">
      <c r="A70" s="208"/>
      <c r="B70" s="819" t="s">
        <v>275</v>
      </c>
      <c r="C70" s="227">
        <v>30995</v>
      </c>
      <c r="D70" s="154">
        <v>1629738.9</v>
      </c>
      <c r="E70" s="248">
        <v>52.58</v>
      </c>
      <c r="F70" s="311"/>
      <c r="G70" s="301"/>
      <c r="H70" s="312"/>
      <c r="I70" s="229"/>
      <c r="J70" s="339"/>
      <c r="K70" s="316"/>
      <c r="L70" s="150"/>
      <c r="M70" s="355"/>
      <c r="N70" s="356"/>
      <c r="O70" s="96"/>
      <c r="P70" s="96"/>
    </row>
    <row r="71" spans="1:16" ht="12.75">
      <c r="A71" s="208"/>
      <c r="B71" s="819" t="s">
        <v>276</v>
      </c>
      <c r="C71" s="227">
        <v>15096</v>
      </c>
      <c r="D71" s="154">
        <v>1058963.33</v>
      </c>
      <c r="E71" s="248">
        <v>70.15</v>
      </c>
      <c r="F71" s="311"/>
      <c r="G71" s="301"/>
      <c r="H71" s="312"/>
      <c r="I71" s="229"/>
      <c r="J71" s="339"/>
      <c r="K71" s="316"/>
      <c r="L71" s="150"/>
      <c r="M71" s="355"/>
      <c r="N71" s="356"/>
      <c r="O71" s="96"/>
      <c r="P71" s="96"/>
    </row>
    <row r="72" spans="1:16" ht="13.5" thickBot="1">
      <c r="A72" s="654">
        <v>40309</v>
      </c>
      <c r="B72" s="835" t="s">
        <v>277</v>
      </c>
      <c r="C72" s="827">
        <v>16073</v>
      </c>
      <c r="D72" s="626">
        <v>369139.06</v>
      </c>
      <c r="E72" s="621">
        <v>22.97</v>
      </c>
      <c r="F72" s="445"/>
      <c r="G72" s="638"/>
      <c r="H72" s="639"/>
      <c r="I72" s="768"/>
      <c r="J72" s="658"/>
      <c r="K72" s="464"/>
      <c r="L72" s="765"/>
      <c r="M72" s="769"/>
      <c r="N72" s="770"/>
      <c r="O72" s="96"/>
      <c r="P72" s="96"/>
    </row>
    <row r="73" spans="1:16" ht="12.75">
      <c r="A73" s="208">
        <v>40337</v>
      </c>
      <c r="B73" s="819" t="s">
        <v>289</v>
      </c>
      <c r="C73" s="227"/>
      <c r="D73" s="154"/>
      <c r="E73" s="248"/>
      <c r="F73" s="311"/>
      <c r="G73" s="301"/>
      <c r="H73" s="312"/>
      <c r="I73" s="229"/>
      <c r="J73" s="339"/>
      <c r="K73" s="316"/>
      <c r="L73" s="150">
        <v>15818</v>
      </c>
      <c r="M73" s="355">
        <v>1174611.74</v>
      </c>
      <c r="N73" s="780">
        <v>74.26</v>
      </c>
      <c r="O73" s="96"/>
      <c r="P73" s="96"/>
    </row>
    <row r="74" spans="1:16" ht="12.75">
      <c r="A74" s="208"/>
      <c r="B74" s="819" t="s">
        <v>290</v>
      </c>
      <c r="C74" s="227"/>
      <c r="D74" s="154"/>
      <c r="E74" s="248"/>
      <c r="F74" s="311"/>
      <c r="G74" s="301"/>
      <c r="H74" s="312"/>
      <c r="I74" s="229">
        <v>1440</v>
      </c>
      <c r="J74" s="339">
        <v>96291.43</v>
      </c>
      <c r="K74" s="316">
        <v>66.87</v>
      </c>
      <c r="L74" s="150"/>
      <c r="M74" s="355"/>
      <c r="N74" s="780"/>
      <c r="O74" s="96"/>
      <c r="P74" s="96"/>
    </row>
    <row r="75" spans="1:16" ht="12.75">
      <c r="A75" s="208"/>
      <c r="B75" s="819" t="s">
        <v>291</v>
      </c>
      <c r="C75" s="227"/>
      <c r="D75" s="154"/>
      <c r="E75" s="248"/>
      <c r="F75" s="311"/>
      <c r="G75" s="301"/>
      <c r="H75" s="312"/>
      <c r="I75" s="229"/>
      <c r="J75" s="339"/>
      <c r="K75" s="316"/>
      <c r="L75" s="150">
        <v>7403</v>
      </c>
      <c r="M75" s="779">
        <v>439431.39</v>
      </c>
      <c r="N75" s="780">
        <v>59.36</v>
      </c>
      <c r="O75" s="96"/>
      <c r="P75" s="96"/>
    </row>
    <row r="76" spans="1:16" ht="12.75">
      <c r="A76" s="208"/>
      <c r="B76" s="819" t="s">
        <v>306</v>
      </c>
      <c r="C76" s="227">
        <v>4814</v>
      </c>
      <c r="D76" s="154">
        <v>261243.8</v>
      </c>
      <c r="E76" s="248">
        <v>54.26</v>
      </c>
      <c r="F76" s="311"/>
      <c r="G76" s="301"/>
      <c r="H76" s="312"/>
      <c r="I76" s="229"/>
      <c r="J76" s="339"/>
      <c r="K76" s="316"/>
      <c r="L76" s="150"/>
      <c r="M76" s="355"/>
      <c r="N76" s="780"/>
      <c r="O76" s="96"/>
      <c r="P76" s="96"/>
    </row>
    <row r="77" spans="1:16" ht="12.75">
      <c r="A77" s="208"/>
      <c r="B77" s="819" t="s">
        <v>307</v>
      </c>
      <c r="C77" s="227">
        <v>15172</v>
      </c>
      <c r="D77" s="154">
        <v>1145721.84</v>
      </c>
      <c r="E77" s="248">
        <v>75.52</v>
      </c>
      <c r="F77" s="311"/>
      <c r="G77" s="301"/>
      <c r="H77" s="312"/>
      <c r="I77" s="229"/>
      <c r="J77" s="339"/>
      <c r="K77" s="316"/>
      <c r="L77" s="150"/>
      <c r="M77" s="355"/>
      <c r="N77" s="780"/>
      <c r="O77" s="96"/>
      <c r="P77" s="96"/>
    </row>
    <row r="78" spans="1:16" ht="12.75">
      <c r="A78" s="208"/>
      <c r="B78" s="819" t="s">
        <v>308</v>
      </c>
      <c r="C78" s="227">
        <v>5131</v>
      </c>
      <c r="D78" s="154">
        <v>200313.46</v>
      </c>
      <c r="E78" s="248">
        <v>39.04</v>
      </c>
      <c r="F78" s="311"/>
      <c r="G78" s="301"/>
      <c r="H78" s="312"/>
      <c r="I78" s="229"/>
      <c r="J78" s="339"/>
      <c r="K78" s="316"/>
      <c r="L78" s="150"/>
      <c r="M78" s="355"/>
      <c r="N78" s="780"/>
      <c r="O78" s="96"/>
      <c r="P78" s="96"/>
    </row>
    <row r="79" spans="1:16" ht="12.75">
      <c r="A79" s="208"/>
      <c r="B79" s="819" t="s">
        <v>309</v>
      </c>
      <c r="C79" s="227">
        <v>4494</v>
      </c>
      <c r="D79" s="154">
        <v>226233.1</v>
      </c>
      <c r="E79" s="248">
        <v>50.35</v>
      </c>
      <c r="F79" s="311"/>
      <c r="G79" s="301"/>
      <c r="H79" s="312"/>
      <c r="I79" s="229"/>
      <c r="J79" s="339"/>
      <c r="K79" s="316"/>
      <c r="L79" s="150"/>
      <c r="M79" s="355"/>
      <c r="N79" s="780"/>
      <c r="O79" s="96"/>
      <c r="P79" s="96"/>
    </row>
    <row r="80" spans="1:16" ht="13.5" thickBot="1">
      <c r="A80" s="654">
        <v>40337</v>
      </c>
      <c r="B80" s="835" t="s">
        <v>310</v>
      </c>
      <c r="C80" s="827">
        <v>4853</v>
      </c>
      <c r="D80" s="626">
        <v>279122.39</v>
      </c>
      <c r="E80" s="621">
        <v>57.52</v>
      </c>
      <c r="F80" s="445"/>
      <c r="G80" s="638"/>
      <c r="H80" s="639"/>
      <c r="I80" s="768"/>
      <c r="J80" s="658"/>
      <c r="K80" s="464"/>
      <c r="L80" s="765"/>
      <c r="M80" s="769"/>
      <c r="N80" s="792"/>
      <c r="O80" s="96"/>
      <c r="P80" s="96"/>
    </row>
    <row r="81" spans="1:16" ht="12.75">
      <c r="A81" s="208">
        <v>40386</v>
      </c>
      <c r="B81" s="819" t="s">
        <v>338</v>
      </c>
      <c r="C81" s="227"/>
      <c r="D81" s="154"/>
      <c r="E81" s="248"/>
      <c r="F81" s="311"/>
      <c r="G81" s="301"/>
      <c r="H81" s="312"/>
      <c r="I81" s="229"/>
      <c r="J81" s="339"/>
      <c r="K81" s="316"/>
      <c r="L81" s="150">
        <v>3939</v>
      </c>
      <c r="M81" s="779">
        <v>657575.92</v>
      </c>
      <c r="N81" s="780">
        <v>166.93</v>
      </c>
      <c r="O81" s="96"/>
      <c r="P81" s="96"/>
    </row>
    <row r="82" spans="1:16" ht="12.75">
      <c r="A82" s="208"/>
      <c r="B82" s="819" t="s">
        <v>339</v>
      </c>
      <c r="C82" s="227">
        <v>4860</v>
      </c>
      <c r="D82" s="154">
        <v>384027.98</v>
      </c>
      <c r="E82" s="248">
        <v>79.02</v>
      </c>
      <c r="F82" s="311"/>
      <c r="G82" s="301"/>
      <c r="H82" s="312"/>
      <c r="I82" s="229"/>
      <c r="J82" s="339"/>
      <c r="K82" s="316"/>
      <c r="L82" s="150"/>
      <c r="M82" s="779"/>
      <c r="N82" s="780"/>
      <c r="O82" s="96"/>
      <c r="P82" s="96"/>
    </row>
    <row r="83" spans="1:16" ht="12.75">
      <c r="A83" s="208"/>
      <c r="B83" s="819" t="s">
        <v>340</v>
      </c>
      <c r="C83" s="227"/>
      <c r="D83" s="154"/>
      <c r="E83" s="248"/>
      <c r="F83" s="311"/>
      <c r="G83" s="301"/>
      <c r="H83" s="312"/>
      <c r="I83" s="229"/>
      <c r="J83" s="339"/>
      <c r="K83" s="316"/>
      <c r="L83" s="150">
        <v>3698</v>
      </c>
      <c r="M83" s="779">
        <v>558291.04</v>
      </c>
      <c r="N83" s="780">
        <v>150.99</v>
      </c>
      <c r="O83" s="96"/>
      <c r="P83" s="96"/>
    </row>
    <row r="84" spans="1:16" ht="12.75">
      <c r="A84" s="208"/>
      <c r="B84" s="819" t="s">
        <v>341</v>
      </c>
      <c r="C84" s="227"/>
      <c r="D84" s="154"/>
      <c r="E84" s="248"/>
      <c r="F84" s="311"/>
      <c r="G84" s="301"/>
      <c r="H84" s="312"/>
      <c r="I84" s="229"/>
      <c r="J84" s="339"/>
      <c r="K84" s="316"/>
      <c r="L84" s="150">
        <v>4914</v>
      </c>
      <c r="M84" s="779">
        <v>542989.54</v>
      </c>
      <c r="N84" s="780">
        <v>110.5</v>
      </c>
      <c r="O84" s="96"/>
      <c r="P84" s="96"/>
    </row>
    <row r="85" spans="1:16" ht="12.75">
      <c r="A85" s="208"/>
      <c r="B85" s="819" t="s">
        <v>342</v>
      </c>
      <c r="C85" s="227"/>
      <c r="D85" s="154"/>
      <c r="E85" s="248"/>
      <c r="F85" s="311"/>
      <c r="G85" s="301"/>
      <c r="H85" s="312"/>
      <c r="I85" s="229"/>
      <c r="J85" s="339"/>
      <c r="K85" s="316"/>
      <c r="L85" s="150">
        <v>5430</v>
      </c>
      <c r="M85" s="779">
        <v>840534.43</v>
      </c>
      <c r="N85" s="780">
        <v>154.79</v>
      </c>
      <c r="O85" s="96"/>
      <c r="P85" s="96"/>
    </row>
    <row r="86" spans="1:16" ht="12.75">
      <c r="A86" s="208"/>
      <c r="B86" s="819" t="s">
        <v>345</v>
      </c>
      <c r="C86" s="227"/>
      <c r="D86" s="154"/>
      <c r="E86" s="248"/>
      <c r="F86" s="311"/>
      <c r="G86" s="301"/>
      <c r="H86" s="312"/>
      <c r="I86" s="229"/>
      <c r="J86" s="339"/>
      <c r="K86" s="316"/>
      <c r="L86" s="150">
        <v>9349</v>
      </c>
      <c r="M86" s="779">
        <v>2013967.11</v>
      </c>
      <c r="N86" s="780">
        <v>215.42</v>
      </c>
      <c r="O86" s="96"/>
      <c r="P86" s="96"/>
    </row>
    <row r="87" spans="1:16" ht="12.75">
      <c r="A87" s="208"/>
      <c r="B87" s="819" t="s">
        <v>346</v>
      </c>
      <c r="C87" s="227">
        <v>10065</v>
      </c>
      <c r="D87" s="154">
        <v>1174133.82</v>
      </c>
      <c r="E87" s="248">
        <v>116.66</v>
      </c>
      <c r="F87" s="311"/>
      <c r="G87" s="301"/>
      <c r="H87" s="312"/>
      <c r="I87" s="229"/>
      <c r="J87" s="339"/>
      <c r="K87" s="316"/>
      <c r="L87" s="150"/>
      <c r="M87" s="779"/>
      <c r="N87" s="780"/>
      <c r="O87" s="96"/>
      <c r="P87" s="96"/>
    </row>
    <row r="88" spans="1:16" ht="12.75">
      <c r="A88" s="208"/>
      <c r="B88" s="819" t="s">
        <v>347</v>
      </c>
      <c r="C88" s="227">
        <v>5005</v>
      </c>
      <c r="D88" s="154">
        <v>427617.88</v>
      </c>
      <c r="E88" s="248">
        <v>85.44</v>
      </c>
      <c r="F88" s="311"/>
      <c r="G88" s="301"/>
      <c r="H88" s="312"/>
      <c r="I88" s="229"/>
      <c r="J88" s="339"/>
      <c r="K88" s="316"/>
      <c r="L88" s="150"/>
      <c r="M88" s="779"/>
      <c r="N88" s="780"/>
      <c r="O88" s="96"/>
      <c r="P88" s="96"/>
    </row>
    <row r="89" spans="1:16" ht="12.75">
      <c r="A89" s="208"/>
      <c r="B89" s="819" t="s">
        <v>348</v>
      </c>
      <c r="C89" s="227">
        <v>16720</v>
      </c>
      <c r="D89" s="154">
        <v>1184652.76</v>
      </c>
      <c r="E89" s="248">
        <v>70.85</v>
      </c>
      <c r="F89" s="311"/>
      <c r="G89" s="301"/>
      <c r="H89" s="312"/>
      <c r="I89" s="229"/>
      <c r="J89" s="339"/>
      <c r="K89" s="316"/>
      <c r="L89" s="150"/>
      <c r="M89" s="779"/>
      <c r="N89" s="780"/>
      <c r="O89" s="96"/>
      <c r="P89" s="96"/>
    </row>
    <row r="90" spans="1:16" ht="12.75">
      <c r="A90" s="208"/>
      <c r="B90" s="819" t="s">
        <v>349</v>
      </c>
      <c r="C90" s="227">
        <v>1713</v>
      </c>
      <c r="D90" s="154">
        <v>151996.9</v>
      </c>
      <c r="E90" s="248">
        <v>88.76</v>
      </c>
      <c r="F90" s="311"/>
      <c r="G90" s="301"/>
      <c r="H90" s="312"/>
      <c r="I90" s="229"/>
      <c r="J90" s="339"/>
      <c r="K90" s="316"/>
      <c r="L90" s="150"/>
      <c r="M90" s="779"/>
      <c r="N90" s="780"/>
      <c r="O90" s="96"/>
      <c r="P90" s="96"/>
    </row>
    <row r="91" spans="1:16" ht="12.75">
      <c r="A91" s="208"/>
      <c r="B91" s="819" t="s">
        <v>350</v>
      </c>
      <c r="C91" s="227">
        <v>13444</v>
      </c>
      <c r="D91" s="154">
        <v>2189897.8</v>
      </c>
      <c r="E91" s="248">
        <v>162.89</v>
      </c>
      <c r="F91" s="311"/>
      <c r="G91" s="301"/>
      <c r="H91" s="312"/>
      <c r="I91" s="229"/>
      <c r="J91" s="339"/>
      <c r="K91" s="316"/>
      <c r="L91" s="150"/>
      <c r="M91" s="779"/>
      <c r="N91" s="780"/>
      <c r="O91" s="96"/>
      <c r="P91" s="96"/>
    </row>
    <row r="92" spans="1:16" ht="12.75">
      <c r="A92" s="208"/>
      <c r="B92" s="819" t="s">
        <v>358</v>
      </c>
      <c r="C92" s="227">
        <v>713</v>
      </c>
      <c r="D92" s="154">
        <v>74369.32</v>
      </c>
      <c r="E92" s="248">
        <v>104.38</v>
      </c>
      <c r="F92" s="311"/>
      <c r="G92" s="301"/>
      <c r="H92" s="312"/>
      <c r="I92" s="229"/>
      <c r="J92" s="339"/>
      <c r="K92" s="316"/>
      <c r="L92" s="150"/>
      <c r="M92" s="779"/>
      <c r="N92" s="780"/>
      <c r="O92" s="96"/>
      <c r="P92" s="96"/>
    </row>
    <row r="93" spans="1:16" ht="12.75">
      <c r="A93" s="208"/>
      <c r="B93" s="819" t="s">
        <v>101</v>
      </c>
      <c r="C93" s="227">
        <v>2501</v>
      </c>
      <c r="D93" s="154">
        <v>154755.82</v>
      </c>
      <c r="E93" s="248">
        <v>61.87</v>
      </c>
      <c r="F93" s="311"/>
      <c r="G93" s="301"/>
      <c r="H93" s="312"/>
      <c r="I93" s="229"/>
      <c r="J93" s="339"/>
      <c r="K93" s="316"/>
      <c r="L93" s="150"/>
      <c r="M93" s="779"/>
      <c r="N93" s="780"/>
      <c r="O93" s="96"/>
      <c r="P93" s="96"/>
    </row>
    <row r="94" spans="1:16" ht="12.75">
      <c r="A94" s="208"/>
      <c r="B94" s="819" t="s">
        <v>359</v>
      </c>
      <c r="C94" s="227">
        <v>4500</v>
      </c>
      <c r="D94" s="154">
        <v>320629.55</v>
      </c>
      <c r="E94" s="248">
        <v>71.25</v>
      </c>
      <c r="F94" s="311"/>
      <c r="G94" s="301"/>
      <c r="H94" s="312"/>
      <c r="I94" s="229"/>
      <c r="J94" s="339"/>
      <c r="K94" s="316"/>
      <c r="L94" s="150"/>
      <c r="M94" s="779"/>
      <c r="N94" s="780"/>
      <c r="O94" s="96"/>
      <c r="P94" s="96"/>
    </row>
    <row r="95" spans="1:16" ht="12.75">
      <c r="A95" s="208"/>
      <c r="B95" s="819" t="s">
        <v>102</v>
      </c>
      <c r="C95" s="227">
        <v>3715</v>
      </c>
      <c r="D95" s="154">
        <v>198643.45</v>
      </c>
      <c r="E95" s="248">
        <v>53.48</v>
      </c>
      <c r="F95" s="311"/>
      <c r="G95" s="301"/>
      <c r="H95" s="312"/>
      <c r="I95" s="229"/>
      <c r="J95" s="339"/>
      <c r="K95" s="316"/>
      <c r="L95" s="150"/>
      <c r="M95" s="779"/>
      <c r="N95" s="780"/>
      <c r="O95" s="96"/>
      <c r="P95" s="96"/>
    </row>
    <row r="96" spans="1:16" ht="12.75">
      <c r="A96" s="208"/>
      <c r="B96" s="819" t="s">
        <v>360</v>
      </c>
      <c r="C96" s="227"/>
      <c r="D96" s="154"/>
      <c r="E96" s="248"/>
      <c r="F96" s="311"/>
      <c r="G96" s="301"/>
      <c r="H96" s="312"/>
      <c r="I96" s="229">
        <v>8860</v>
      </c>
      <c r="J96" s="339">
        <v>494787.07</v>
      </c>
      <c r="K96" s="316">
        <v>55.85</v>
      </c>
      <c r="L96" s="150"/>
      <c r="M96" s="779"/>
      <c r="N96" s="780"/>
      <c r="O96" s="96"/>
      <c r="P96" s="96"/>
    </row>
    <row r="97" spans="1:16" ht="12.75">
      <c r="A97" s="208"/>
      <c r="B97" s="819" t="s">
        <v>361</v>
      </c>
      <c r="C97" s="227"/>
      <c r="D97" s="154"/>
      <c r="E97" s="248"/>
      <c r="F97" s="311"/>
      <c r="G97" s="301"/>
      <c r="H97" s="312"/>
      <c r="I97" s="229">
        <v>16018</v>
      </c>
      <c r="J97" s="339">
        <v>738128.86</v>
      </c>
      <c r="K97" s="316">
        <v>46.08</v>
      </c>
      <c r="L97" s="150"/>
      <c r="M97" s="779"/>
      <c r="N97" s="780"/>
      <c r="O97" s="96"/>
      <c r="P97" s="96"/>
    </row>
    <row r="98" spans="1:16" ht="12.75">
      <c r="A98" s="208"/>
      <c r="B98" s="819" t="s">
        <v>362</v>
      </c>
      <c r="C98" s="227">
        <v>2618</v>
      </c>
      <c r="D98" s="154">
        <v>177209.6</v>
      </c>
      <c r="E98" s="248">
        <v>67.7</v>
      </c>
      <c r="F98" s="311"/>
      <c r="G98" s="301"/>
      <c r="H98" s="312"/>
      <c r="I98" s="229"/>
      <c r="J98" s="339"/>
      <c r="K98" s="316"/>
      <c r="L98" s="150"/>
      <c r="M98" s="779"/>
      <c r="N98" s="780"/>
      <c r="O98" s="96"/>
      <c r="P98" s="96"/>
    </row>
    <row r="99" spans="1:16" ht="12.75">
      <c r="A99" s="208"/>
      <c r="B99" s="819" t="s">
        <v>363</v>
      </c>
      <c r="C99" s="227">
        <v>3368</v>
      </c>
      <c r="D99" s="154">
        <v>200785.06</v>
      </c>
      <c r="E99" s="248">
        <v>59.62</v>
      </c>
      <c r="F99" s="311"/>
      <c r="G99" s="301"/>
      <c r="H99" s="312"/>
      <c r="I99" s="229"/>
      <c r="J99" s="339"/>
      <c r="K99" s="316"/>
      <c r="L99" s="150"/>
      <c r="M99" s="779"/>
      <c r="N99" s="780"/>
      <c r="O99" s="96"/>
      <c r="P99" s="96"/>
    </row>
    <row r="100" spans="1:16" ht="12.75">
      <c r="A100" s="208"/>
      <c r="B100" s="819" t="s">
        <v>364</v>
      </c>
      <c r="C100" s="227">
        <v>4313</v>
      </c>
      <c r="D100" s="154">
        <v>430249.97</v>
      </c>
      <c r="E100" s="248">
        <v>99.77</v>
      </c>
      <c r="F100" s="311"/>
      <c r="G100" s="301"/>
      <c r="H100" s="312"/>
      <c r="I100" s="229"/>
      <c r="J100" s="339"/>
      <c r="K100" s="316"/>
      <c r="L100" s="150"/>
      <c r="M100" s="779"/>
      <c r="N100" s="780"/>
      <c r="O100" s="96"/>
      <c r="P100" s="96"/>
    </row>
    <row r="101" spans="1:16" ht="12.75">
      <c r="A101" s="208"/>
      <c r="B101" s="819" t="s">
        <v>365</v>
      </c>
      <c r="C101" s="227">
        <v>1275</v>
      </c>
      <c r="D101" s="154">
        <v>111992.66</v>
      </c>
      <c r="E101" s="248">
        <v>87.84</v>
      </c>
      <c r="F101" s="311"/>
      <c r="G101" s="301"/>
      <c r="H101" s="312"/>
      <c r="I101" s="229"/>
      <c r="J101" s="339"/>
      <c r="K101" s="316"/>
      <c r="L101" s="150"/>
      <c r="M101" s="779"/>
      <c r="N101" s="780"/>
      <c r="O101" s="96"/>
      <c r="P101" s="96"/>
    </row>
    <row r="102" spans="1:16" ht="12.75">
      <c r="A102" s="208"/>
      <c r="B102" s="819" t="s">
        <v>366</v>
      </c>
      <c r="C102" s="227">
        <v>5924</v>
      </c>
      <c r="D102" s="154">
        <v>462422.1</v>
      </c>
      <c r="E102" s="248">
        <v>78.05</v>
      </c>
      <c r="F102" s="311"/>
      <c r="G102" s="301"/>
      <c r="H102" s="312"/>
      <c r="I102" s="229"/>
      <c r="J102" s="339"/>
      <c r="K102" s="316"/>
      <c r="L102" s="150"/>
      <c r="M102" s="779"/>
      <c r="N102" s="780"/>
      <c r="O102" s="96"/>
      <c r="P102" s="96"/>
    </row>
    <row r="103" spans="1:16" ht="12.75">
      <c r="A103" s="208"/>
      <c r="B103" s="819" t="s">
        <v>367</v>
      </c>
      <c r="C103" s="227">
        <v>1209</v>
      </c>
      <c r="D103" s="154">
        <v>114151.29</v>
      </c>
      <c r="E103" s="248">
        <v>94.39</v>
      </c>
      <c r="F103" s="311"/>
      <c r="G103" s="301"/>
      <c r="H103" s="312"/>
      <c r="I103" s="229"/>
      <c r="J103" s="339"/>
      <c r="K103" s="316"/>
      <c r="L103" s="150"/>
      <c r="M103" s="779"/>
      <c r="N103" s="780"/>
      <c r="O103" s="96"/>
      <c r="P103" s="96"/>
    </row>
    <row r="104" spans="1:16" ht="13.5" thickBot="1">
      <c r="A104" s="654">
        <v>40386</v>
      </c>
      <c r="B104" s="835" t="s">
        <v>368</v>
      </c>
      <c r="C104" s="827">
        <v>3154</v>
      </c>
      <c r="D104" s="626">
        <v>317438.02</v>
      </c>
      <c r="E104" s="621">
        <v>100.65</v>
      </c>
      <c r="F104" s="445"/>
      <c r="G104" s="638"/>
      <c r="H104" s="639"/>
      <c r="I104" s="768"/>
      <c r="J104" s="658"/>
      <c r="K104" s="464"/>
      <c r="L104" s="765"/>
      <c r="M104" s="872"/>
      <c r="N104" s="792"/>
      <c r="O104" s="96"/>
      <c r="P104" s="96"/>
    </row>
    <row r="105" spans="1:16" ht="12.75">
      <c r="A105" s="208">
        <v>40387</v>
      </c>
      <c r="B105" s="819" t="s">
        <v>372</v>
      </c>
      <c r="C105" s="227">
        <v>3749</v>
      </c>
      <c r="D105" s="154">
        <v>216556.82</v>
      </c>
      <c r="E105" s="248">
        <v>57.77</v>
      </c>
      <c r="F105" s="311"/>
      <c r="G105" s="301"/>
      <c r="H105" s="312"/>
      <c r="I105" s="229"/>
      <c r="J105" s="339"/>
      <c r="K105" s="316"/>
      <c r="L105" s="150"/>
      <c r="M105" s="779"/>
      <c r="N105" s="780"/>
      <c r="O105" s="96"/>
      <c r="P105" s="96"/>
    </row>
    <row r="106" spans="1:16" ht="13.5" thickBot="1">
      <c r="A106" s="654">
        <v>40387</v>
      </c>
      <c r="B106" s="835" t="s">
        <v>373</v>
      </c>
      <c r="C106" s="827">
        <v>3041</v>
      </c>
      <c r="D106" s="626">
        <v>176167.88</v>
      </c>
      <c r="E106" s="621">
        <v>57.93</v>
      </c>
      <c r="F106" s="445"/>
      <c r="G106" s="638"/>
      <c r="H106" s="639"/>
      <c r="I106" s="768"/>
      <c r="J106" s="658"/>
      <c r="K106" s="464"/>
      <c r="L106" s="765"/>
      <c r="M106" s="872"/>
      <c r="N106" s="792"/>
      <c r="O106" s="96"/>
      <c r="P106" s="96"/>
    </row>
    <row r="107" spans="1:16" ht="12.75">
      <c r="A107" s="208">
        <v>40401</v>
      </c>
      <c r="B107" s="819" t="s">
        <v>374</v>
      </c>
      <c r="C107" s="227">
        <v>1124</v>
      </c>
      <c r="D107" s="154">
        <v>82333</v>
      </c>
      <c r="E107" s="248">
        <v>73.25</v>
      </c>
      <c r="F107" s="311"/>
      <c r="G107" s="301"/>
      <c r="H107" s="312"/>
      <c r="I107" s="229"/>
      <c r="J107" s="339"/>
      <c r="K107" s="316"/>
      <c r="L107" s="150"/>
      <c r="M107" s="779"/>
      <c r="N107" s="780"/>
      <c r="O107" s="96"/>
      <c r="P107" s="96"/>
    </row>
    <row r="108" spans="1:16" ht="12.75">
      <c r="A108" s="208"/>
      <c r="B108" s="819" t="s">
        <v>391</v>
      </c>
      <c r="C108" s="227">
        <v>2145</v>
      </c>
      <c r="D108" s="154">
        <v>66609.18</v>
      </c>
      <c r="E108" s="248">
        <v>27.64</v>
      </c>
      <c r="F108" s="311"/>
      <c r="G108" s="301"/>
      <c r="H108" s="312"/>
      <c r="I108" s="229"/>
      <c r="J108" s="339"/>
      <c r="K108" s="316"/>
      <c r="L108" s="150"/>
      <c r="M108" s="779"/>
      <c r="N108" s="780"/>
      <c r="O108" s="96"/>
      <c r="P108" s="96"/>
    </row>
    <row r="109" spans="1:16" ht="13.5" thickBot="1">
      <c r="A109" s="654">
        <v>40401</v>
      </c>
      <c r="B109" s="835" t="s">
        <v>392</v>
      </c>
      <c r="C109" s="827">
        <v>596</v>
      </c>
      <c r="D109" s="626">
        <v>18672.24</v>
      </c>
      <c r="E109" s="621">
        <v>26.31</v>
      </c>
      <c r="F109" s="445"/>
      <c r="G109" s="638"/>
      <c r="H109" s="639"/>
      <c r="I109" s="768"/>
      <c r="J109" s="658"/>
      <c r="K109" s="464"/>
      <c r="L109" s="765"/>
      <c r="M109" s="872"/>
      <c r="N109" s="792"/>
      <c r="O109" s="96"/>
      <c r="P109" s="96"/>
    </row>
    <row r="110" spans="1:16" ht="12.75">
      <c r="A110" s="208">
        <v>40491</v>
      </c>
      <c r="B110" s="819" t="s">
        <v>399</v>
      </c>
      <c r="C110" s="227"/>
      <c r="D110" s="154"/>
      <c r="E110" s="248"/>
      <c r="F110" s="311"/>
      <c r="G110" s="301"/>
      <c r="H110" s="312"/>
      <c r="I110" s="229">
        <v>6789</v>
      </c>
      <c r="J110" s="339">
        <v>441327.55</v>
      </c>
      <c r="K110" s="890">
        <v>65</v>
      </c>
      <c r="L110" s="150"/>
      <c r="M110" s="779"/>
      <c r="N110" s="780"/>
      <c r="O110" s="96"/>
      <c r="P110" s="96"/>
    </row>
    <row r="111" spans="1:16" ht="13.5" thickBot="1">
      <c r="A111" s="654">
        <v>40491</v>
      </c>
      <c r="B111" s="835" t="s">
        <v>400</v>
      </c>
      <c r="C111" s="827"/>
      <c r="D111" s="626"/>
      <c r="E111" s="621"/>
      <c r="F111" s="445"/>
      <c r="G111" s="638"/>
      <c r="H111" s="639"/>
      <c r="I111" s="768">
        <v>3000</v>
      </c>
      <c r="J111" s="658">
        <v>156700.48</v>
      </c>
      <c r="K111" s="464">
        <v>52.23</v>
      </c>
      <c r="L111" s="765"/>
      <c r="M111" s="872"/>
      <c r="N111" s="792"/>
      <c r="O111" s="96"/>
      <c r="P111" s="96"/>
    </row>
    <row r="112" spans="1:16" ht="12.75">
      <c r="A112" s="208"/>
      <c r="B112" s="819"/>
      <c r="C112" s="227"/>
      <c r="D112" s="154"/>
      <c r="E112" s="248"/>
      <c r="F112" s="311"/>
      <c r="G112" s="301"/>
      <c r="H112" s="312"/>
      <c r="I112" s="229"/>
      <c r="J112" s="339"/>
      <c r="K112" s="316"/>
      <c r="L112" s="150"/>
      <c r="M112" s="779"/>
      <c r="N112" s="780"/>
      <c r="O112" s="96"/>
      <c r="P112" s="96"/>
    </row>
    <row r="113" spans="1:16" ht="12.75">
      <c r="A113" s="208"/>
      <c r="B113" s="819"/>
      <c r="C113" s="227"/>
      <c r="D113" s="154"/>
      <c r="E113" s="248"/>
      <c r="F113" s="311"/>
      <c r="G113" s="301"/>
      <c r="H113" s="312"/>
      <c r="I113" s="229"/>
      <c r="J113" s="339"/>
      <c r="K113" s="316"/>
      <c r="L113" s="150"/>
      <c r="M113" s="779"/>
      <c r="N113" s="780"/>
      <c r="O113" s="96"/>
      <c r="P113" s="96"/>
    </row>
    <row r="114" spans="1:16" ht="12.75">
      <c r="A114" s="208"/>
      <c r="B114" s="819"/>
      <c r="C114" s="227"/>
      <c r="D114" s="154"/>
      <c r="E114" s="248"/>
      <c r="F114" s="311"/>
      <c r="G114" s="301"/>
      <c r="H114" s="312"/>
      <c r="I114" s="229"/>
      <c r="J114" s="339"/>
      <c r="K114" s="316"/>
      <c r="L114" s="150"/>
      <c r="M114" s="779"/>
      <c r="N114" s="780"/>
      <c r="O114" s="96"/>
      <c r="P114" s="96"/>
    </row>
    <row r="115" spans="1:16" ht="12.75">
      <c r="A115" s="208"/>
      <c r="B115" s="819"/>
      <c r="C115" s="227"/>
      <c r="D115" s="154"/>
      <c r="E115" s="248"/>
      <c r="F115" s="311"/>
      <c r="G115" s="301"/>
      <c r="H115" s="312"/>
      <c r="I115" s="229"/>
      <c r="J115" s="339"/>
      <c r="K115" s="316"/>
      <c r="L115" s="150"/>
      <c r="M115" s="779"/>
      <c r="N115" s="780"/>
      <c r="O115" s="96"/>
      <c r="P115" s="96"/>
    </row>
    <row r="116" spans="1:16" ht="12.75">
      <c r="A116" s="208"/>
      <c r="B116" s="819"/>
      <c r="C116" s="227"/>
      <c r="D116" s="154"/>
      <c r="E116" s="248"/>
      <c r="F116" s="311"/>
      <c r="G116" s="301"/>
      <c r="H116" s="312"/>
      <c r="I116" s="229"/>
      <c r="J116" s="339"/>
      <c r="K116" s="316"/>
      <c r="L116" s="150"/>
      <c r="M116" s="779"/>
      <c r="N116" s="780"/>
      <c r="O116" s="96"/>
      <c r="P116" s="96"/>
    </row>
    <row r="117" spans="1:16" ht="12.75">
      <c r="A117" s="208"/>
      <c r="B117" s="819"/>
      <c r="C117" s="227"/>
      <c r="D117" s="154"/>
      <c r="E117" s="248"/>
      <c r="F117" s="311"/>
      <c r="G117" s="301"/>
      <c r="H117" s="312"/>
      <c r="I117" s="229"/>
      <c r="J117" s="339"/>
      <c r="K117" s="316"/>
      <c r="L117" s="150"/>
      <c r="M117" s="779"/>
      <c r="N117" s="780"/>
      <c r="O117" s="96"/>
      <c r="P117" s="96"/>
    </row>
    <row r="118" spans="1:16" ht="12.75">
      <c r="A118" s="208"/>
      <c r="B118" s="819"/>
      <c r="C118" s="227"/>
      <c r="D118" s="154"/>
      <c r="E118" s="248"/>
      <c r="F118" s="311"/>
      <c r="G118" s="301"/>
      <c r="H118" s="312"/>
      <c r="I118" s="229"/>
      <c r="J118" s="339"/>
      <c r="K118" s="316"/>
      <c r="L118" s="150"/>
      <c r="M118" s="779"/>
      <c r="N118" s="780"/>
      <c r="O118" s="96"/>
      <c r="P118" s="96"/>
    </row>
    <row r="119" spans="1:16" ht="12.75">
      <c r="A119" s="208"/>
      <c r="B119" s="819"/>
      <c r="C119" s="227"/>
      <c r="D119" s="154"/>
      <c r="E119" s="248"/>
      <c r="F119" s="311"/>
      <c r="G119" s="301"/>
      <c r="H119" s="312"/>
      <c r="I119" s="229"/>
      <c r="J119" s="339"/>
      <c r="K119" s="316"/>
      <c r="L119" s="150"/>
      <c r="M119" s="779"/>
      <c r="N119" s="780"/>
      <c r="O119" s="96"/>
      <c r="P119" s="96"/>
    </row>
    <row r="120" spans="1:16" ht="12.75">
      <c r="A120" s="208"/>
      <c r="B120" s="819"/>
      <c r="C120" s="227"/>
      <c r="D120" s="154"/>
      <c r="E120" s="248"/>
      <c r="F120" s="311"/>
      <c r="G120" s="301"/>
      <c r="H120" s="312"/>
      <c r="I120" s="229"/>
      <c r="J120" s="339"/>
      <c r="K120" s="316"/>
      <c r="L120" s="150"/>
      <c r="M120" s="779"/>
      <c r="N120" s="780"/>
      <c r="O120" s="96"/>
      <c r="P120" s="96"/>
    </row>
    <row r="121" spans="1:16" ht="12.75">
      <c r="A121" s="208"/>
      <c r="B121" s="166"/>
      <c r="C121" s="227"/>
      <c r="D121" s="154"/>
      <c r="E121" s="248"/>
      <c r="F121" s="311"/>
      <c r="G121" s="301"/>
      <c r="H121" s="312"/>
      <c r="I121" s="229"/>
      <c r="J121" s="339"/>
      <c r="K121" s="316"/>
      <c r="L121" s="150"/>
      <c r="M121" s="779"/>
      <c r="N121" s="780"/>
      <c r="O121" s="96"/>
      <c r="P121" s="96"/>
    </row>
    <row r="122" spans="1:16" ht="12.75">
      <c r="A122" s="208"/>
      <c r="B122" s="166"/>
      <c r="C122" s="227"/>
      <c r="D122" s="154"/>
      <c r="E122" s="166"/>
      <c r="F122" s="311"/>
      <c r="G122" s="301"/>
      <c r="H122" s="312"/>
      <c r="I122" s="229"/>
      <c r="J122" s="293"/>
      <c r="K122" s="316"/>
      <c r="L122" s="150"/>
      <c r="M122" s="855"/>
      <c r="N122" s="780"/>
      <c r="O122" s="96"/>
      <c r="P122" s="96"/>
    </row>
    <row r="123" spans="1:16" ht="13.5" thickBot="1">
      <c r="A123" s="922"/>
      <c r="B123" s="822"/>
      <c r="C123" s="176"/>
      <c r="D123" s="154"/>
      <c r="E123" s="166"/>
      <c r="F123" s="311"/>
      <c r="G123" s="301"/>
      <c r="H123" s="166"/>
      <c r="I123" s="112"/>
      <c r="J123" s="293"/>
      <c r="K123" s="316"/>
      <c r="L123" s="154"/>
      <c r="M123" s="855"/>
      <c r="N123" s="356"/>
      <c r="O123" s="96"/>
      <c r="P123" s="96"/>
    </row>
    <row r="124" spans="1:16" ht="3.75" customHeight="1">
      <c r="A124" s="189"/>
      <c r="B124" s="23"/>
      <c r="C124" s="189"/>
      <c r="D124" s="23"/>
      <c r="E124" s="190"/>
      <c r="F124" s="308"/>
      <c r="G124" s="299"/>
      <c r="H124" s="190"/>
      <c r="I124" s="77"/>
      <c r="J124" s="294"/>
      <c r="K124" s="192"/>
      <c r="L124" s="77"/>
      <c r="M124" s="294"/>
      <c r="N124" s="192"/>
      <c r="O124" s="96"/>
      <c r="P124" s="96"/>
    </row>
    <row r="125" spans="1:16" ht="12.75">
      <c r="A125" s="177"/>
      <c r="B125" s="8"/>
      <c r="C125" s="332" t="s">
        <v>11</v>
      </c>
      <c r="D125" s="303" t="s">
        <v>11</v>
      </c>
      <c r="E125" s="288"/>
      <c r="F125" s="303" t="s">
        <v>11</v>
      </c>
      <c r="G125" s="336" t="s">
        <v>11</v>
      </c>
      <c r="H125" s="313"/>
      <c r="I125" s="303" t="s">
        <v>11</v>
      </c>
      <c r="J125" s="336" t="s">
        <v>11</v>
      </c>
      <c r="K125" s="313"/>
      <c r="L125" s="303" t="s">
        <v>11</v>
      </c>
      <c r="M125" s="336" t="s">
        <v>11</v>
      </c>
      <c r="N125" s="313"/>
      <c r="O125" s="96"/>
      <c r="P125" s="96"/>
    </row>
    <row r="126" spans="1:16" ht="12.75">
      <c r="A126" s="177"/>
      <c r="B126" s="8"/>
      <c r="C126" s="333" t="s">
        <v>10</v>
      </c>
      <c r="D126" s="304" t="s">
        <v>19</v>
      </c>
      <c r="E126" s="335"/>
      <c r="F126" s="304" t="s">
        <v>10</v>
      </c>
      <c r="G126" s="337" t="s">
        <v>19</v>
      </c>
      <c r="H126" s="314"/>
      <c r="I126" s="304" t="s">
        <v>10</v>
      </c>
      <c r="J126" s="337" t="s">
        <v>19</v>
      </c>
      <c r="K126" s="314"/>
      <c r="L126" s="304" t="s">
        <v>10</v>
      </c>
      <c r="M126" s="337" t="s">
        <v>19</v>
      </c>
      <c r="N126" s="314"/>
      <c r="O126" s="96"/>
      <c r="P126" s="96"/>
    </row>
    <row r="127" spans="1:16" ht="16.5" thickBot="1">
      <c r="A127" s="193"/>
      <c r="B127" s="19"/>
      <c r="C127" s="334">
        <f>SUM(C14:C123)</f>
        <v>448972</v>
      </c>
      <c r="D127" s="315">
        <f>SUM(D14:D123)</f>
        <v>26243004.75</v>
      </c>
      <c r="E127" s="326"/>
      <c r="F127" s="315">
        <f aca="true" t="shared" si="0" ref="F127:M127">SUM(F10:F123)</f>
        <v>0</v>
      </c>
      <c r="G127" s="315">
        <f t="shared" si="0"/>
        <v>0</v>
      </c>
      <c r="H127" s="326"/>
      <c r="I127" s="315">
        <f t="shared" si="0"/>
        <v>38680</v>
      </c>
      <c r="J127" s="315">
        <f t="shared" si="0"/>
        <v>2223277.2300000004</v>
      </c>
      <c r="K127" s="326"/>
      <c r="L127" s="315">
        <f t="shared" si="0"/>
        <v>113113</v>
      </c>
      <c r="M127" s="359">
        <f t="shared" si="0"/>
        <v>11827962.689999998</v>
      </c>
      <c r="N127" s="326"/>
      <c r="O127" s="96"/>
      <c r="P127" s="96"/>
    </row>
    <row r="128" spans="1:16" ht="6" customHeight="1" thickBot="1">
      <c r="A128" s="194"/>
      <c r="B128" s="51"/>
      <c r="C128" s="52"/>
      <c r="D128" s="52"/>
      <c r="E128" s="52"/>
      <c r="F128" s="305"/>
      <c r="G128" s="305"/>
      <c r="H128" s="51"/>
      <c r="I128" s="51"/>
      <c r="J128" s="295"/>
      <c r="K128" s="195"/>
      <c r="L128" s="51"/>
      <c r="M128" s="295"/>
      <c r="N128" s="195"/>
      <c r="O128" s="96"/>
      <c r="P128" s="96"/>
    </row>
    <row r="129" spans="1:16" ht="16.5" thickBot="1">
      <c r="A129" s="196" t="s">
        <v>24</v>
      </c>
      <c r="B129" s="55"/>
      <c r="C129" s="56"/>
      <c r="D129" s="56"/>
      <c r="E129" s="56"/>
      <c r="F129" s="101" t="s">
        <v>51</v>
      </c>
      <c r="G129" s="102"/>
      <c r="H129" s="184" t="s">
        <v>52</v>
      </c>
      <c r="I129" s="104"/>
      <c r="J129" s="296"/>
      <c r="K129" s="317"/>
      <c r="L129" s="104"/>
      <c r="M129" s="296"/>
      <c r="N129" s="317"/>
      <c r="O129" s="96"/>
      <c r="P129" s="96"/>
    </row>
    <row r="130" spans="1:14" ht="16.5" thickTop="1">
      <c r="A130" s="205" t="s">
        <v>53</v>
      </c>
      <c r="B130" s="206"/>
      <c r="C130" s="61"/>
      <c r="D130" s="61"/>
      <c r="E130" s="61"/>
      <c r="F130" s="62"/>
      <c r="G130" s="63">
        <f>COUNTA(C14:C123)</f>
        <v>74</v>
      </c>
      <c r="H130" s="19"/>
      <c r="I130" s="232">
        <f>D127/C127</f>
        <v>58.45131711999858</v>
      </c>
      <c r="J130" s="327"/>
      <c r="K130" s="330"/>
      <c r="L130" s="232"/>
      <c r="M130" s="327"/>
      <c r="N130" s="330"/>
    </row>
    <row r="131" spans="1:14" ht="15.75">
      <c r="A131" s="197" t="s">
        <v>54</v>
      </c>
      <c r="B131" s="60"/>
      <c r="C131" s="61"/>
      <c r="D131" s="61"/>
      <c r="E131" s="61"/>
      <c r="F131" s="62"/>
      <c r="G131" s="63">
        <f>COUNTA(F10:F123)</f>
        <v>0</v>
      </c>
      <c r="H131" s="19"/>
      <c r="I131" s="232" t="e">
        <f>G127/F127</f>
        <v>#DIV/0!</v>
      </c>
      <c r="J131" s="328"/>
      <c r="K131" s="331"/>
      <c r="L131" s="232"/>
      <c r="M131" s="328"/>
      <c r="N131" s="331"/>
    </row>
    <row r="132" spans="1:14" ht="15.75">
      <c r="A132" s="205" t="s">
        <v>55</v>
      </c>
      <c r="B132" s="349"/>
      <c r="C132" s="176"/>
      <c r="D132" s="176"/>
      <c r="E132" s="176"/>
      <c r="F132" s="350"/>
      <c r="G132" s="351">
        <f>COUNTA(I10:I123)</f>
        <v>6</v>
      </c>
      <c r="H132" s="112"/>
      <c r="I132" s="352">
        <f>J127/I127</f>
        <v>57.47872880041366</v>
      </c>
      <c r="J132" s="353"/>
      <c r="K132" s="354"/>
      <c r="L132" s="352"/>
      <c r="M132" s="353"/>
      <c r="N132" s="354"/>
    </row>
    <row r="133" spans="1:14" ht="16.5" thickBot="1">
      <c r="A133" s="199" t="s">
        <v>56</v>
      </c>
      <c r="B133" s="200"/>
      <c r="C133" s="201"/>
      <c r="D133" s="201"/>
      <c r="E133" s="201"/>
      <c r="F133" s="202"/>
      <c r="G133" s="203">
        <f>COUNTA(L11:L124)</f>
        <v>17</v>
      </c>
      <c r="H133" s="175"/>
      <c r="I133" s="329">
        <f>M127/L127</f>
        <v>104.56766852616408</v>
      </c>
      <c r="J133" s="223"/>
      <c r="K133" s="204"/>
      <c r="L133" s="329"/>
      <c r="M133" s="223"/>
      <c r="N133" s="204"/>
    </row>
  </sheetData>
  <sheetProtection/>
  <printOptions horizontalCentered="1" verticalCentered="1"/>
  <pageMargins left="0.25" right="0.25" top="0.25" bottom="0.25" header="0.5" footer="0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4" max="4" width="11.8515625" style="0" customWidth="1"/>
    <col min="7" max="7" width="14.28125" style="0" customWidth="1"/>
  </cols>
  <sheetData>
    <row r="1" spans="2:14" ht="30.75">
      <c r="B1" s="1" t="s">
        <v>66</v>
      </c>
      <c r="H1" s="2"/>
      <c r="K1" s="2"/>
      <c r="N1" s="2"/>
    </row>
    <row r="2" ht="15.75">
      <c r="B2" s="3"/>
    </row>
    <row r="3" spans="1:13" ht="19.5">
      <c r="A3" s="4" t="s">
        <v>46</v>
      </c>
      <c r="B3" s="3"/>
      <c r="G3" s="3"/>
      <c r="J3" s="3"/>
      <c r="M3" s="3"/>
    </row>
    <row r="4" spans="1:13" ht="16.5" thickBot="1">
      <c r="A4" s="3"/>
      <c r="B4" s="3"/>
      <c r="C4" s="96"/>
      <c r="D4" s="96"/>
      <c r="E4" s="96"/>
      <c r="F4" s="96"/>
      <c r="G4" s="3"/>
      <c r="I4" s="96"/>
      <c r="J4" s="3"/>
      <c r="L4" s="96"/>
      <c r="M4" s="3"/>
    </row>
    <row r="5" spans="1:14" ht="15.75">
      <c r="A5" s="185"/>
      <c r="B5" s="812"/>
      <c r="C5" s="793" t="s">
        <v>107</v>
      </c>
      <c r="D5" s="319"/>
      <c r="E5" s="320"/>
      <c r="F5" s="794" t="s">
        <v>317</v>
      </c>
      <c r="G5" s="322"/>
      <c r="H5" s="323"/>
      <c r="I5" s="856" t="s">
        <v>343</v>
      </c>
      <c r="J5" s="322"/>
      <c r="K5" s="323"/>
      <c r="L5" s="856" t="s">
        <v>353</v>
      </c>
      <c r="M5" s="322"/>
      <c r="N5" s="323"/>
    </row>
    <row r="6" spans="1:14" ht="15.75">
      <c r="A6" s="188" t="s">
        <v>4</v>
      </c>
      <c r="B6" s="813" t="s">
        <v>5</v>
      </c>
      <c r="C6" s="803" t="s">
        <v>10</v>
      </c>
      <c r="D6" s="89" t="s">
        <v>11</v>
      </c>
      <c r="E6" s="161" t="s">
        <v>11</v>
      </c>
      <c r="F6" s="306" t="s">
        <v>10</v>
      </c>
      <c r="G6" s="297" t="s">
        <v>11</v>
      </c>
      <c r="H6" s="161" t="s">
        <v>11</v>
      </c>
      <c r="I6" s="306" t="s">
        <v>10</v>
      </c>
      <c r="J6" s="297" t="s">
        <v>11</v>
      </c>
      <c r="K6" s="161" t="s">
        <v>11</v>
      </c>
      <c r="L6" s="306" t="s">
        <v>10</v>
      </c>
      <c r="M6" s="297" t="s">
        <v>11</v>
      </c>
      <c r="N6" s="161" t="s">
        <v>11</v>
      </c>
    </row>
    <row r="7" spans="1:14" ht="15.75">
      <c r="A7" s="188" t="s">
        <v>13</v>
      </c>
      <c r="B7" s="813" t="s">
        <v>14</v>
      </c>
      <c r="C7" s="803" t="s">
        <v>18</v>
      </c>
      <c r="D7" s="89" t="s">
        <v>19</v>
      </c>
      <c r="E7" s="161" t="s">
        <v>18</v>
      </c>
      <c r="F7" s="306" t="s">
        <v>18</v>
      </c>
      <c r="G7" s="297" t="s">
        <v>19</v>
      </c>
      <c r="H7" s="161" t="s">
        <v>18</v>
      </c>
      <c r="I7" s="306" t="s">
        <v>18</v>
      </c>
      <c r="J7" s="297" t="s">
        <v>19</v>
      </c>
      <c r="K7" s="161" t="s">
        <v>18</v>
      </c>
      <c r="L7" s="306" t="s">
        <v>18</v>
      </c>
      <c r="M7" s="297" t="s">
        <v>19</v>
      </c>
      <c r="N7" s="161" t="s">
        <v>18</v>
      </c>
    </row>
    <row r="8" spans="1:14" ht="13.5" customHeight="1">
      <c r="A8" s="169"/>
      <c r="B8" s="170"/>
      <c r="C8" s="804"/>
      <c r="D8" s="90" t="s">
        <v>20</v>
      </c>
      <c r="E8" s="163" t="s">
        <v>19</v>
      </c>
      <c r="F8" s="307"/>
      <c r="G8" s="298" t="s">
        <v>20</v>
      </c>
      <c r="H8" s="163" t="s">
        <v>19</v>
      </c>
      <c r="I8" s="307"/>
      <c r="J8" s="298" t="s">
        <v>20</v>
      </c>
      <c r="K8" s="163" t="s">
        <v>19</v>
      </c>
      <c r="L8" s="307"/>
      <c r="M8" s="298" t="s">
        <v>20</v>
      </c>
      <c r="N8" s="163" t="s">
        <v>19</v>
      </c>
    </row>
    <row r="9" spans="1:14" ht="3.75" customHeight="1">
      <c r="A9" s="189"/>
      <c r="B9" s="190"/>
      <c r="C9" s="39"/>
      <c r="D9" s="23"/>
      <c r="E9" s="190"/>
      <c r="F9" s="308"/>
      <c r="G9" s="299"/>
      <c r="H9" s="190"/>
      <c r="I9" s="308"/>
      <c r="J9" s="299"/>
      <c r="K9" s="190"/>
      <c r="L9" s="308"/>
      <c r="M9" s="299"/>
      <c r="N9" s="190"/>
    </row>
    <row r="10" spans="1:14" ht="12.75">
      <c r="A10" s="772">
        <v>40198</v>
      </c>
      <c r="B10" s="814" t="s">
        <v>87</v>
      </c>
      <c r="C10" s="603">
        <v>921</v>
      </c>
      <c r="D10" s="600">
        <v>31802</v>
      </c>
      <c r="E10" s="543">
        <v>34.52</v>
      </c>
      <c r="F10" s="829"/>
      <c r="G10" s="830"/>
      <c r="H10" s="310"/>
      <c r="I10" s="829"/>
      <c r="J10" s="830"/>
      <c r="K10" s="310"/>
      <c r="L10" s="829"/>
      <c r="M10" s="830"/>
      <c r="N10" s="310"/>
    </row>
    <row r="11" spans="1:14" ht="12.75">
      <c r="A11" s="191"/>
      <c r="B11" s="815" t="s">
        <v>88</v>
      </c>
      <c r="C11" s="805">
        <v>984</v>
      </c>
      <c r="D11" s="567">
        <v>45182</v>
      </c>
      <c r="E11" s="565">
        <v>45.93</v>
      </c>
      <c r="F11" s="500"/>
      <c r="G11" s="501"/>
      <c r="H11" s="312"/>
      <c r="I11" s="500"/>
      <c r="J11" s="501"/>
      <c r="K11" s="312"/>
      <c r="L11" s="500"/>
      <c r="M11" s="501"/>
      <c r="N11" s="312"/>
    </row>
    <row r="12" spans="1:14" ht="12.75">
      <c r="A12" s="393"/>
      <c r="B12" s="383" t="s">
        <v>89</v>
      </c>
      <c r="C12" s="650">
        <v>34356</v>
      </c>
      <c r="D12" s="407">
        <v>2239150</v>
      </c>
      <c r="E12" s="569">
        <v>65.17</v>
      </c>
      <c r="F12" s="552"/>
      <c r="G12" s="553"/>
      <c r="H12" s="434"/>
      <c r="I12" s="552"/>
      <c r="J12" s="553"/>
      <c r="K12" s="434"/>
      <c r="L12" s="552"/>
      <c r="M12" s="553"/>
      <c r="N12" s="434"/>
    </row>
    <row r="13" spans="1:14" ht="13.5" thickBot="1">
      <c r="A13" s="485">
        <v>40198</v>
      </c>
      <c r="B13" s="826" t="s">
        <v>90</v>
      </c>
      <c r="C13" s="827">
        <v>713</v>
      </c>
      <c r="D13" s="828">
        <v>31308</v>
      </c>
      <c r="E13" s="644">
        <v>43.89</v>
      </c>
      <c r="F13" s="831"/>
      <c r="G13" s="828"/>
      <c r="H13" s="639"/>
      <c r="I13" s="831"/>
      <c r="J13" s="828"/>
      <c r="K13" s="639"/>
      <c r="L13" s="831"/>
      <c r="M13" s="828"/>
      <c r="N13" s="639"/>
    </row>
    <row r="14" spans="1:14" ht="12.75">
      <c r="A14" s="191">
        <v>40337</v>
      </c>
      <c r="B14" s="816" t="s">
        <v>318</v>
      </c>
      <c r="C14" s="805"/>
      <c r="D14" s="567"/>
      <c r="E14" s="565"/>
      <c r="F14" s="500">
        <v>15840</v>
      </c>
      <c r="G14" s="501">
        <v>649440</v>
      </c>
      <c r="H14" s="250">
        <v>41</v>
      </c>
      <c r="I14" s="500"/>
      <c r="J14" s="501"/>
      <c r="K14" s="250"/>
      <c r="L14" s="500"/>
      <c r="M14" s="501"/>
      <c r="N14" s="250"/>
    </row>
    <row r="15" spans="1:14" ht="13.5" thickBot="1">
      <c r="A15" s="654">
        <v>40337</v>
      </c>
      <c r="B15" s="835" t="s">
        <v>319</v>
      </c>
      <c r="C15" s="836"/>
      <c r="D15" s="656"/>
      <c r="E15" s="837"/>
      <c r="F15" s="839">
        <v>6290</v>
      </c>
      <c r="G15" s="838">
        <v>257890</v>
      </c>
      <c r="H15" s="840">
        <v>41</v>
      </c>
      <c r="I15" s="839"/>
      <c r="J15" s="838"/>
      <c r="K15" s="840"/>
      <c r="L15" s="839"/>
      <c r="M15" s="838"/>
      <c r="N15" s="840"/>
    </row>
    <row r="16" spans="1:14" ht="12.75">
      <c r="A16" s="191">
        <v>40386</v>
      </c>
      <c r="B16" s="816" t="s">
        <v>344</v>
      </c>
      <c r="C16" s="834"/>
      <c r="D16" s="567"/>
      <c r="E16" s="565"/>
      <c r="F16" s="829"/>
      <c r="G16" s="830"/>
      <c r="H16" s="310"/>
      <c r="I16" s="829">
        <v>8500</v>
      </c>
      <c r="J16" s="830">
        <v>913291.84</v>
      </c>
      <c r="K16" s="249">
        <v>107.45</v>
      </c>
      <c r="L16" s="829"/>
      <c r="M16" s="830"/>
      <c r="N16" s="249"/>
    </row>
    <row r="17" spans="1:14" ht="12.75">
      <c r="A17" s="494"/>
      <c r="B17" s="776" t="s">
        <v>351</v>
      </c>
      <c r="C17" s="823"/>
      <c r="D17" s="602"/>
      <c r="E17" s="573"/>
      <c r="F17" s="832"/>
      <c r="G17" s="830"/>
      <c r="H17" s="310"/>
      <c r="I17" s="832"/>
      <c r="J17" s="830"/>
      <c r="K17" s="249"/>
      <c r="L17" s="832">
        <v>4238</v>
      </c>
      <c r="M17" s="830">
        <v>640321.02</v>
      </c>
      <c r="N17" s="249">
        <v>151.11</v>
      </c>
    </row>
    <row r="18" spans="1:14" ht="12.75">
      <c r="A18" s="483"/>
      <c r="B18" s="818" t="s">
        <v>352</v>
      </c>
      <c r="C18" s="824"/>
      <c r="D18" s="575"/>
      <c r="E18" s="507"/>
      <c r="F18" s="833"/>
      <c r="G18" s="553"/>
      <c r="H18" s="434"/>
      <c r="I18" s="833"/>
      <c r="J18" s="553"/>
      <c r="K18" s="400"/>
      <c r="L18" s="833">
        <v>235500</v>
      </c>
      <c r="M18" s="553">
        <v>2324885.21</v>
      </c>
      <c r="N18" s="400">
        <v>98.72</v>
      </c>
    </row>
    <row r="19" spans="1:14" ht="13.5" thickBot="1">
      <c r="A19" s="634">
        <v>40386</v>
      </c>
      <c r="B19" s="867" t="s">
        <v>369</v>
      </c>
      <c r="C19" s="868"/>
      <c r="D19" s="869"/>
      <c r="E19" s="870"/>
      <c r="F19" s="831"/>
      <c r="G19" s="828"/>
      <c r="H19" s="639"/>
      <c r="I19" s="831"/>
      <c r="J19" s="828"/>
      <c r="K19" s="871"/>
      <c r="L19" s="831">
        <v>11281</v>
      </c>
      <c r="M19" s="828">
        <v>1483137.4</v>
      </c>
      <c r="N19" s="871">
        <v>131.47</v>
      </c>
    </row>
    <row r="20" spans="1:14" ht="12.75">
      <c r="A20" s="191"/>
      <c r="B20" s="816"/>
      <c r="C20" s="865"/>
      <c r="D20" s="181"/>
      <c r="E20" s="866"/>
      <c r="F20" s="829"/>
      <c r="G20" s="830"/>
      <c r="H20" s="249"/>
      <c r="I20" s="829"/>
      <c r="J20" s="830"/>
      <c r="K20" s="249"/>
      <c r="L20" s="829"/>
      <c r="M20" s="830"/>
      <c r="N20" s="249"/>
    </row>
    <row r="21" spans="1:14" ht="12.75">
      <c r="A21" s="494"/>
      <c r="B21" s="776"/>
      <c r="C21" s="825"/>
      <c r="D21" s="501"/>
      <c r="E21" s="776"/>
      <c r="F21" s="829"/>
      <c r="G21" s="830"/>
      <c r="H21" s="310"/>
      <c r="I21" s="829"/>
      <c r="J21" s="830"/>
      <c r="K21" s="249"/>
      <c r="L21" s="829"/>
      <c r="M21" s="830"/>
      <c r="N21" s="249"/>
    </row>
    <row r="22" spans="1:14" ht="12.75">
      <c r="A22" s="191"/>
      <c r="B22" s="819"/>
      <c r="C22" s="806"/>
      <c r="D22" s="795"/>
      <c r="E22" s="796"/>
      <c r="F22" s="500"/>
      <c r="G22" s="501"/>
      <c r="H22" s="312"/>
      <c r="I22" s="500"/>
      <c r="J22" s="501"/>
      <c r="K22" s="250"/>
      <c r="L22" s="500"/>
      <c r="M22" s="501"/>
      <c r="N22" s="250"/>
    </row>
    <row r="23" spans="1:14" ht="12.75">
      <c r="A23" s="191"/>
      <c r="B23" s="819"/>
      <c r="C23" s="806"/>
      <c r="D23" s="795"/>
      <c r="E23" s="796"/>
      <c r="F23" s="500"/>
      <c r="G23" s="501"/>
      <c r="H23" s="312"/>
      <c r="I23" s="500"/>
      <c r="J23" s="501"/>
      <c r="K23" s="250"/>
      <c r="L23" s="500"/>
      <c r="M23" s="501"/>
      <c r="N23" s="250"/>
    </row>
    <row r="24" spans="1:14" ht="12.75">
      <c r="A24" s="208"/>
      <c r="B24" s="819"/>
      <c r="C24" s="806"/>
      <c r="D24" s="795"/>
      <c r="E24" s="796"/>
      <c r="F24" s="500"/>
      <c r="G24" s="501"/>
      <c r="H24" s="312"/>
      <c r="I24" s="500"/>
      <c r="J24" s="501"/>
      <c r="K24" s="250"/>
      <c r="L24" s="500"/>
      <c r="M24" s="501"/>
      <c r="N24" s="250"/>
    </row>
    <row r="25" spans="1:14" ht="12.75">
      <c r="A25" s="405"/>
      <c r="B25" s="817"/>
      <c r="C25" s="807"/>
      <c r="D25" s="797"/>
      <c r="E25" s="798"/>
      <c r="F25" s="552"/>
      <c r="G25" s="553"/>
      <c r="H25" s="400"/>
      <c r="I25" s="552"/>
      <c r="J25" s="553"/>
      <c r="K25" s="400"/>
      <c r="L25" s="552"/>
      <c r="M25" s="553"/>
      <c r="N25" s="400"/>
    </row>
    <row r="26" spans="1:14" ht="12.75">
      <c r="A26" s="208"/>
      <c r="B26" s="166"/>
      <c r="C26" s="809"/>
      <c r="D26" s="801"/>
      <c r="E26" s="800"/>
      <c r="F26" s="500"/>
      <c r="G26" s="501"/>
      <c r="H26" s="312"/>
      <c r="I26" s="500"/>
      <c r="J26" s="501"/>
      <c r="K26" s="312"/>
      <c r="L26" s="500"/>
      <c r="M26" s="501"/>
      <c r="N26" s="312"/>
    </row>
    <row r="27" spans="1:14" ht="12.75">
      <c r="A27" s="405"/>
      <c r="B27" s="383"/>
      <c r="C27" s="808"/>
      <c r="D27" s="802"/>
      <c r="E27" s="799"/>
      <c r="F27" s="477"/>
      <c r="G27" s="474"/>
      <c r="H27" s="438"/>
      <c r="I27" s="477"/>
      <c r="J27" s="474"/>
      <c r="K27" s="438"/>
      <c r="L27" s="477"/>
      <c r="M27" s="474"/>
      <c r="N27" s="438"/>
    </row>
    <row r="28" spans="1:14" ht="12.75">
      <c r="A28" s="208"/>
      <c r="B28" s="166"/>
      <c r="C28" s="176"/>
      <c r="D28" s="212"/>
      <c r="E28" s="166"/>
      <c r="F28" s="500"/>
      <c r="G28" s="501"/>
      <c r="H28" s="312"/>
      <c r="I28" s="500"/>
      <c r="J28" s="501"/>
      <c r="K28" s="312"/>
      <c r="L28" s="500"/>
      <c r="M28" s="501"/>
      <c r="N28" s="312"/>
    </row>
    <row r="29" spans="1:14" ht="12.75">
      <c r="A29" s="405"/>
      <c r="B29" s="383"/>
      <c r="C29" s="546"/>
      <c r="D29" s="402"/>
      <c r="E29" s="383"/>
      <c r="F29" s="477"/>
      <c r="G29" s="474"/>
      <c r="H29" s="438"/>
      <c r="I29" s="477"/>
      <c r="J29" s="474"/>
      <c r="K29" s="438"/>
      <c r="L29" s="477"/>
      <c r="M29" s="474"/>
      <c r="N29" s="438"/>
    </row>
    <row r="30" spans="1:14" ht="12.75">
      <c r="A30" s="208"/>
      <c r="B30" s="166"/>
      <c r="C30" s="176"/>
      <c r="D30" s="112"/>
      <c r="E30" s="248"/>
      <c r="F30" s="311"/>
      <c r="G30" s="301"/>
      <c r="H30" s="312"/>
      <c r="I30" s="311"/>
      <c r="J30" s="301"/>
      <c r="K30" s="312"/>
      <c r="L30" s="311"/>
      <c r="M30" s="301"/>
      <c r="N30" s="312"/>
    </row>
    <row r="31" spans="1:14" ht="12.75">
      <c r="A31" s="208"/>
      <c r="B31" s="166"/>
      <c r="C31" s="176"/>
      <c r="D31" s="112"/>
      <c r="E31" s="248"/>
      <c r="F31" s="311"/>
      <c r="G31" s="301"/>
      <c r="H31" s="312"/>
      <c r="I31" s="311"/>
      <c r="J31" s="301"/>
      <c r="K31" s="312"/>
      <c r="L31" s="311"/>
      <c r="M31" s="301"/>
      <c r="N31" s="312"/>
    </row>
    <row r="32" spans="1:14" ht="12.75">
      <c r="A32" s="208"/>
      <c r="B32" s="166"/>
      <c r="C32" s="176"/>
      <c r="D32" s="112"/>
      <c r="E32" s="166"/>
      <c r="F32" s="311"/>
      <c r="G32" s="301"/>
      <c r="H32" s="312"/>
      <c r="I32" s="311"/>
      <c r="J32" s="301"/>
      <c r="K32" s="312"/>
      <c r="L32" s="311"/>
      <c r="M32" s="301"/>
      <c r="N32" s="312"/>
    </row>
    <row r="33" spans="1:14" ht="12.75">
      <c r="A33" s="168"/>
      <c r="B33" s="166"/>
      <c r="C33" s="176"/>
      <c r="D33" s="112"/>
      <c r="E33" s="166"/>
      <c r="F33" s="311"/>
      <c r="G33" s="301"/>
      <c r="H33" s="166"/>
      <c r="I33" s="311"/>
      <c r="J33" s="301"/>
      <c r="K33" s="166"/>
      <c r="L33" s="311"/>
      <c r="M33" s="301"/>
      <c r="N33" s="166"/>
    </row>
    <row r="34" spans="1:14" ht="12.75">
      <c r="A34" s="189"/>
      <c r="B34" s="190"/>
      <c r="C34" s="39"/>
      <c r="D34" s="23"/>
      <c r="E34" s="190"/>
      <c r="F34" s="308"/>
      <c r="G34" s="299"/>
      <c r="H34" s="190"/>
      <c r="I34" s="308"/>
      <c r="J34" s="299"/>
      <c r="K34" s="190"/>
      <c r="L34" s="308"/>
      <c r="M34" s="299"/>
      <c r="N34" s="190"/>
    </row>
    <row r="35" spans="1:14" ht="12.75">
      <c r="A35" s="177"/>
      <c r="B35" s="820"/>
      <c r="C35" s="810" t="s">
        <v>11</v>
      </c>
      <c r="D35" s="303" t="s">
        <v>11</v>
      </c>
      <c r="E35" s="288"/>
      <c r="F35" s="303" t="s">
        <v>11</v>
      </c>
      <c r="G35" s="336" t="s">
        <v>11</v>
      </c>
      <c r="H35" s="313"/>
      <c r="I35" s="303" t="s">
        <v>11</v>
      </c>
      <c r="J35" s="336" t="s">
        <v>11</v>
      </c>
      <c r="K35" s="313"/>
      <c r="L35" s="303" t="s">
        <v>11</v>
      </c>
      <c r="M35" s="336" t="s">
        <v>11</v>
      </c>
      <c r="N35" s="313"/>
    </row>
    <row r="36" spans="1:14" ht="12.75">
      <c r="A36" s="177"/>
      <c r="B36" s="820"/>
      <c r="C36" s="811" t="s">
        <v>10</v>
      </c>
      <c r="D36" s="304" t="s">
        <v>19</v>
      </c>
      <c r="E36" s="335"/>
      <c r="F36" s="304" t="s">
        <v>10</v>
      </c>
      <c r="G36" s="337" t="s">
        <v>19</v>
      </c>
      <c r="H36" s="314"/>
      <c r="I36" s="304" t="s">
        <v>10</v>
      </c>
      <c r="J36" s="337" t="s">
        <v>19</v>
      </c>
      <c r="K36" s="314"/>
      <c r="L36" s="304" t="s">
        <v>10</v>
      </c>
      <c r="M36" s="337" t="s">
        <v>19</v>
      </c>
      <c r="N36" s="314"/>
    </row>
    <row r="37" spans="1:14" ht="16.5" thickBot="1">
      <c r="A37" s="821"/>
      <c r="B37" s="822"/>
      <c r="C37" s="334">
        <f>SUM(C10:C33)</f>
        <v>36974</v>
      </c>
      <c r="D37" s="862">
        <f>SUM(D10:D33)</f>
        <v>2347442</v>
      </c>
      <c r="E37" s="326"/>
      <c r="F37" s="334">
        <f>SUM(F10:F33)</f>
        <v>22130</v>
      </c>
      <c r="G37" s="862">
        <f>SUM(G10:G33)</f>
        <v>907330</v>
      </c>
      <c r="H37" s="326"/>
      <c r="I37" s="334">
        <f>SUM(I10:I33)</f>
        <v>8500</v>
      </c>
      <c r="J37" s="862">
        <f>SUM(J10:J33)</f>
        <v>913291.84</v>
      </c>
      <c r="K37" s="326"/>
      <c r="L37" s="334">
        <f>SUM(L10:L33)</f>
        <v>251019</v>
      </c>
      <c r="M37" s="862">
        <f>SUM(M10:M33)</f>
        <v>4448343.63</v>
      </c>
      <c r="N37" s="326"/>
    </row>
    <row r="38" spans="1:14" ht="13.5" thickBot="1">
      <c r="A38" s="194"/>
      <c r="B38" s="51"/>
      <c r="C38" s="52"/>
      <c r="D38" s="52"/>
      <c r="E38" s="52"/>
      <c r="F38" s="305"/>
      <c r="G38" s="305"/>
      <c r="H38" s="51"/>
      <c r="I38" s="305"/>
      <c r="J38" s="305"/>
      <c r="K38" s="51"/>
      <c r="L38" s="305"/>
      <c r="M38" s="305"/>
      <c r="N38" s="195"/>
    </row>
    <row r="39" spans="1:17" ht="16.5" thickBot="1">
      <c r="A39" s="196" t="s">
        <v>24</v>
      </c>
      <c r="B39" s="55"/>
      <c r="C39" s="56"/>
      <c r="D39" s="56"/>
      <c r="E39" s="56"/>
      <c r="F39" s="101" t="s">
        <v>51</v>
      </c>
      <c r="G39" s="102"/>
      <c r="H39" s="861" t="s">
        <v>52</v>
      </c>
      <c r="I39" s="101"/>
      <c r="J39" s="102"/>
      <c r="K39" s="184"/>
      <c r="L39" s="101"/>
      <c r="M39" s="102"/>
      <c r="N39" s="863"/>
      <c r="Q39" t="s">
        <v>23</v>
      </c>
    </row>
    <row r="40" spans="1:14" ht="16.5" thickTop="1">
      <c r="A40" s="205" t="s">
        <v>354</v>
      </c>
      <c r="B40" s="206"/>
      <c r="C40" s="61"/>
      <c r="D40" s="61"/>
      <c r="E40" s="61"/>
      <c r="F40" s="62"/>
      <c r="G40" s="859">
        <f>COUNTA(C10:C33)</f>
        <v>4</v>
      </c>
      <c r="H40" s="176"/>
      <c r="I40" s="60"/>
      <c r="J40" s="232">
        <f>D37/C37</f>
        <v>63.48899226483475</v>
      </c>
      <c r="K40" s="19"/>
      <c r="L40" s="62"/>
      <c r="M40" s="63"/>
      <c r="N40" s="170"/>
    </row>
    <row r="41" spans="1:14" ht="15.75">
      <c r="A41" s="197" t="s">
        <v>355</v>
      </c>
      <c r="B41" s="60"/>
      <c r="C41" s="61"/>
      <c r="D41" s="61"/>
      <c r="E41" s="61"/>
      <c r="F41" s="62"/>
      <c r="G41" s="860">
        <f>COUNTA(F10:F33)</f>
        <v>2</v>
      </c>
      <c r="H41" s="546"/>
      <c r="I41" s="60"/>
      <c r="J41" s="232">
        <f>G37/F37</f>
        <v>41</v>
      </c>
      <c r="K41" s="19"/>
      <c r="L41" s="62"/>
      <c r="M41" s="63"/>
      <c r="N41" s="170"/>
    </row>
    <row r="42" spans="1:14" ht="15.75">
      <c r="A42" s="205" t="s">
        <v>356</v>
      </c>
      <c r="B42" s="349"/>
      <c r="C42" s="176"/>
      <c r="D42" s="176"/>
      <c r="E42" s="176"/>
      <c r="F42" s="350"/>
      <c r="G42" s="860">
        <f>COUNTA(I10:I33)</f>
        <v>1</v>
      </c>
      <c r="H42" s="546"/>
      <c r="I42" s="206"/>
      <c r="J42" s="352">
        <f>J37/I37</f>
        <v>107.44609882352941</v>
      </c>
      <c r="K42" s="112"/>
      <c r="L42" s="350"/>
      <c r="M42" s="351"/>
      <c r="N42" s="166"/>
    </row>
    <row r="43" spans="1:14" ht="16.5" thickBot="1">
      <c r="A43" s="199" t="s">
        <v>357</v>
      </c>
      <c r="B43" s="200"/>
      <c r="C43" s="201"/>
      <c r="D43" s="201"/>
      <c r="E43" s="201"/>
      <c r="F43" s="202"/>
      <c r="G43" s="864">
        <f>COUNTA(L10:L33)</f>
        <v>3</v>
      </c>
      <c r="H43" s="858"/>
      <c r="I43" s="857"/>
      <c r="J43" s="329">
        <f>M37/L37</f>
        <v>17.721143140559082</v>
      </c>
      <c r="K43" s="175"/>
      <c r="L43" s="202"/>
      <c r="M43" s="203"/>
      <c r="N43" s="822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9.421875" style="0" customWidth="1"/>
    <col min="12" max="12" width="11.8515625" style="0" customWidth="1"/>
    <col min="15" max="15" width="8.28125" style="0" customWidth="1"/>
    <col min="17" max="17" width="12.140625" style="0" customWidth="1"/>
  </cols>
  <sheetData>
    <row r="1" spans="2:8" ht="30.75">
      <c r="B1" s="1" t="s">
        <v>66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57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88" t="s">
        <v>10</v>
      </c>
      <c r="L6" s="89" t="s">
        <v>11</v>
      </c>
      <c r="M6" s="89" t="s">
        <v>11</v>
      </c>
      <c r="N6" s="94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88" t="s">
        <v>18</v>
      </c>
      <c r="H7" s="89" t="s">
        <v>19</v>
      </c>
      <c r="I7" s="89" t="s">
        <v>18</v>
      </c>
      <c r="J7" s="89" t="s">
        <v>18</v>
      </c>
      <c r="K7" s="88" t="s">
        <v>18</v>
      </c>
      <c r="L7" s="89" t="s">
        <v>19</v>
      </c>
      <c r="M7" s="89" t="s">
        <v>18</v>
      </c>
      <c r="N7" s="94" t="s">
        <v>18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20</v>
      </c>
      <c r="I8" s="90" t="s">
        <v>19</v>
      </c>
      <c r="J8" s="90" t="s">
        <v>19</v>
      </c>
      <c r="K8" s="92"/>
      <c r="L8" s="90" t="s">
        <v>20</v>
      </c>
      <c r="M8" s="90" t="s">
        <v>19</v>
      </c>
      <c r="N8" s="95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2.75">
      <c r="A10" s="426"/>
      <c r="B10" s="841"/>
      <c r="C10" s="842"/>
      <c r="D10" s="843"/>
      <c r="E10" s="427"/>
      <c r="F10" s="842"/>
      <c r="G10" s="429"/>
      <c r="H10" s="430"/>
      <c r="I10" s="418"/>
      <c r="J10" s="442"/>
      <c r="K10" s="417"/>
      <c r="L10" s="431"/>
      <c r="M10" s="418"/>
      <c r="N10" s="419"/>
      <c r="P10" s="31">
        <f>J10*G10</f>
        <v>0</v>
      </c>
      <c r="Q10" s="31">
        <f>N10*K10</f>
        <v>0</v>
      </c>
    </row>
    <row r="11" spans="1:17" ht="12.75">
      <c r="A11" s="395"/>
      <c r="B11" s="725"/>
      <c r="C11" s="852"/>
      <c r="D11" s="853"/>
      <c r="E11" s="854"/>
      <c r="F11" s="852"/>
      <c r="G11" s="385"/>
      <c r="H11" s="381"/>
      <c r="I11" s="382"/>
      <c r="J11" s="382"/>
      <c r="K11" s="420"/>
      <c r="L11" s="381"/>
      <c r="M11" s="563"/>
      <c r="N11" s="124"/>
      <c r="P11" s="31">
        <f aca="true" t="shared" si="0" ref="P11:P26">J11*G11</f>
        <v>0</v>
      </c>
      <c r="Q11" s="31">
        <f aca="true" t="shared" si="1" ref="Q11:Q26">N11*K11</f>
        <v>0</v>
      </c>
    </row>
    <row r="12" spans="1:17" ht="12.75">
      <c r="A12" s="111"/>
      <c r="B12" s="112"/>
      <c r="C12" s="146"/>
      <c r="D12" s="148"/>
      <c r="E12" s="146"/>
      <c r="F12" s="146"/>
      <c r="G12" s="155"/>
      <c r="H12" s="154"/>
      <c r="I12" s="112"/>
      <c r="J12" s="112"/>
      <c r="K12" s="114"/>
      <c r="L12" s="154"/>
      <c r="M12" s="112"/>
      <c r="N12" s="124"/>
      <c r="P12" s="31">
        <f t="shared" si="0"/>
        <v>0</v>
      </c>
      <c r="Q12" s="31">
        <f t="shared" si="1"/>
        <v>0</v>
      </c>
    </row>
    <row r="13" spans="1:17" ht="12.75">
      <c r="A13" s="111"/>
      <c r="B13" s="112"/>
      <c r="C13" s="113"/>
      <c r="D13" s="130"/>
      <c r="E13" s="113"/>
      <c r="F13" s="113"/>
      <c r="G13" s="155"/>
      <c r="H13" s="154"/>
      <c r="I13" s="211"/>
      <c r="J13" s="211"/>
      <c r="K13" s="155"/>
      <c r="L13" s="154"/>
      <c r="M13" s="212"/>
      <c r="N13" s="213"/>
      <c r="P13" s="31">
        <f t="shared" si="0"/>
        <v>0</v>
      </c>
      <c r="Q13" s="31">
        <f t="shared" si="1"/>
        <v>0</v>
      </c>
    </row>
    <row r="14" spans="1:17" ht="12.75">
      <c r="A14" s="111"/>
      <c r="B14" s="112"/>
      <c r="C14" s="146"/>
      <c r="D14" s="148"/>
      <c r="E14" s="146"/>
      <c r="F14" s="146"/>
      <c r="G14" s="155"/>
      <c r="H14" s="153"/>
      <c r="I14" s="112"/>
      <c r="J14" s="112"/>
      <c r="K14" s="114"/>
      <c r="L14" s="154"/>
      <c r="M14" s="112"/>
      <c r="N14" s="124"/>
      <c r="P14" s="31">
        <f t="shared" si="0"/>
        <v>0</v>
      </c>
      <c r="Q14" s="31">
        <f t="shared" si="1"/>
        <v>0</v>
      </c>
    </row>
    <row r="15" spans="1:17" ht="12.75">
      <c r="A15" s="18"/>
      <c r="B15" s="19"/>
      <c r="C15" s="133"/>
      <c r="D15" s="133"/>
      <c r="E15" s="133"/>
      <c r="F15" s="133"/>
      <c r="G15" s="216"/>
      <c r="H15" s="182"/>
      <c r="I15" s="1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216"/>
      <c r="H16" s="182"/>
      <c r="I16" s="19"/>
      <c r="J16" s="1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216"/>
      <c r="H17" s="182"/>
      <c r="I17" s="19"/>
      <c r="J17" s="19"/>
      <c r="K17" s="18"/>
      <c r="L17" s="19"/>
      <c r="M17" s="19"/>
      <c r="N17" s="33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216"/>
      <c r="H18" s="182"/>
      <c r="I18" s="19"/>
      <c r="J18" s="19"/>
      <c r="K18" s="18"/>
      <c r="L18" s="19"/>
      <c r="M18" s="19"/>
      <c r="N18" s="33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216"/>
      <c r="H19" s="19"/>
      <c r="I19" s="19"/>
      <c r="J19" s="1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216"/>
      <c r="H20" s="19"/>
      <c r="I20" s="19"/>
      <c r="J20" s="19"/>
      <c r="K20" s="18"/>
      <c r="L20" s="19"/>
      <c r="M20" s="29"/>
      <c r="N20" s="33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18"/>
      <c r="H21" s="19"/>
      <c r="I21" s="29"/>
      <c r="J21" s="19"/>
      <c r="K21" s="18"/>
      <c r="L21" s="19"/>
      <c r="M21" s="19"/>
      <c r="N21" s="33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18"/>
      <c r="H22" s="19"/>
      <c r="I22" s="19"/>
      <c r="J22" s="1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18"/>
      <c r="H23" s="19"/>
      <c r="I23" s="29"/>
      <c r="J23" s="29"/>
      <c r="K23" s="18"/>
      <c r="L23" s="19"/>
      <c r="M23" s="19"/>
      <c r="N23" s="30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18"/>
      <c r="H24" s="19"/>
      <c r="I24" s="19"/>
      <c r="J24" s="19"/>
      <c r="K24" s="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12.75">
      <c r="A25" s="18"/>
      <c r="B25" s="19"/>
      <c r="C25" s="133"/>
      <c r="D25" s="133"/>
      <c r="E25" s="133"/>
      <c r="F25" s="133"/>
      <c r="G25" s="18"/>
      <c r="H25" s="19"/>
      <c r="I25" s="19"/>
      <c r="J25" s="19"/>
      <c r="K25" s="18"/>
      <c r="L25" s="19"/>
      <c r="M25" s="19"/>
      <c r="N25" s="30"/>
      <c r="P25" s="31">
        <f t="shared" si="0"/>
        <v>0</v>
      </c>
      <c r="Q25" s="31">
        <f t="shared" si="1"/>
        <v>0</v>
      </c>
    </row>
    <row r="26" spans="1:17" ht="15.75">
      <c r="A26" s="45"/>
      <c r="B26" s="19"/>
      <c r="C26" s="133"/>
      <c r="D26" s="133"/>
      <c r="E26" s="133"/>
      <c r="F26" s="133"/>
      <c r="G26" s="79"/>
      <c r="H26" s="46"/>
      <c r="I26" s="47"/>
      <c r="J26" s="47"/>
      <c r="K26" s="79"/>
      <c r="L26" s="80"/>
      <c r="M26" s="47"/>
      <c r="N26" s="33"/>
      <c r="P26" s="31">
        <f t="shared" si="0"/>
        <v>0</v>
      </c>
      <c r="Q26" s="31">
        <f t="shared" si="1"/>
        <v>0</v>
      </c>
    </row>
    <row r="27" spans="1:17" ht="12.75">
      <c r="A27" s="18"/>
      <c r="B27" s="19"/>
      <c r="C27" s="133"/>
      <c r="D27" s="133"/>
      <c r="E27" s="133"/>
      <c r="F27" s="133"/>
      <c r="G27" s="18"/>
      <c r="H27" s="19"/>
      <c r="I27" s="19"/>
      <c r="J27" s="19"/>
      <c r="K27" s="18"/>
      <c r="L27" s="19"/>
      <c r="M27" s="19"/>
      <c r="N27" s="30"/>
      <c r="P27" s="31">
        <f>J27*G27</f>
        <v>0</v>
      </c>
      <c r="Q27" s="31">
        <f>N27*K27</f>
        <v>0</v>
      </c>
    </row>
    <row r="28" spans="1:17" ht="15.75">
      <c r="A28" s="45"/>
      <c r="B28" s="19"/>
      <c r="C28" s="133"/>
      <c r="D28" s="133"/>
      <c r="E28" s="133"/>
      <c r="F28" s="133"/>
      <c r="G28" s="45"/>
      <c r="H28" s="19"/>
      <c r="I28" s="81"/>
      <c r="J28" s="19"/>
      <c r="K28" s="18"/>
      <c r="L28" s="81"/>
      <c r="M28" s="19"/>
      <c r="N28" s="30"/>
      <c r="P28" s="116">
        <f>J28*G28</f>
        <v>0</v>
      </c>
      <c r="Q28" s="116">
        <f>N28*K28</f>
        <v>0</v>
      </c>
    </row>
    <row r="29" spans="1:17" ht="12.75">
      <c r="A29" s="18"/>
      <c r="B29" s="19"/>
      <c r="C29" s="133"/>
      <c r="D29" s="133"/>
      <c r="E29" s="133"/>
      <c r="F29" s="133"/>
      <c r="G29" s="18"/>
      <c r="H29" s="19"/>
      <c r="I29" s="19"/>
      <c r="J29" s="19"/>
      <c r="K29" s="18"/>
      <c r="L29" s="19"/>
      <c r="M29" s="19"/>
      <c r="N29" s="30"/>
      <c r="P29" s="31"/>
      <c r="Q29" s="31"/>
    </row>
    <row r="30" spans="1:17" ht="3.75" customHeight="1" thickBot="1">
      <c r="A30" s="22"/>
      <c r="B30" s="23"/>
      <c r="C30" s="39"/>
      <c r="D30" s="39"/>
      <c r="E30" s="39"/>
      <c r="F30" s="39"/>
      <c r="G30" s="22"/>
      <c r="H30" s="39"/>
      <c r="I30" s="40"/>
      <c r="J30" s="40"/>
      <c r="K30" s="22"/>
      <c r="L30" s="39"/>
      <c r="M30" s="39"/>
      <c r="N30" s="41"/>
      <c r="P30" s="100"/>
      <c r="Q30" s="100"/>
    </row>
    <row r="31" spans="1:17" ht="13.5" thickTop="1">
      <c r="A31" s="42"/>
      <c r="B31" s="8"/>
      <c r="C31" s="96"/>
      <c r="D31" s="96"/>
      <c r="E31" s="96"/>
      <c r="F31" s="96"/>
      <c r="G31" s="16" t="s">
        <v>11</v>
      </c>
      <c r="H31" s="17" t="s">
        <v>11</v>
      </c>
      <c r="I31" s="8"/>
      <c r="K31" s="16" t="s">
        <v>11</v>
      </c>
      <c r="L31" s="17" t="s">
        <v>11</v>
      </c>
      <c r="M31" s="8"/>
      <c r="N31" s="43"/>
      <c r="P31" s="31">
        <f>SUM(P10:P28)</f>
        <v>0</v>
      </c>
      <c r="Q31" s="31">
        <f>SUM(Q10:Q28)</f>
        <v>0</v>
      </c>
    </row>
    <row r="32" spans="1:14" ht="12.75">
      <c r="A32" s="42"/>
      <c r="B32" s="8"/>
      <c r="C32" s="96"/>
      <c r="D32" s="96"/>
      <c r="E32" s="96"/>
      <c r="F32" s="96"/>
      <c r="G32" s="44" t="s">
        <v>10</v>
      </c>
      <c r="H32" s="20" t="s">
        <v>19</v>
      </c>
      <c r="I32" s="8"/>
      <c r="K32" s="44" t="s">
        <v>10</v>
      </c>
      <c r="L32" s="20" t="s">
        <v>19</v>
      </c>
      <c r="M32" s="8"/>
      <c r="N32" s="43"/>
    </row>
    <row r="33" spans="1:14" ht="15.75">
      <c r="A33" s="45"/>
      <c r="B33" s="19"/>
      <c r="C33" s="61"/>
      <c r="D33" s="61"/>
      <c r="E33" s="61"/>
      <c r="F33" s="61"/>
      <c r="G33" s="272">
        <f>SUM(G10:G29)</f>
        <v>0</v>
      </c>
      <c r="H33" s="370">
        <f>SUM(H10:H29)</f>
        <v>0</v>
      </c>
      <c r="I33" s="275"/>
      <c r="J33" s="276"/>
      <c r="K33" s="271">
        <f>SUM(K10:K29)</f>
        <v>0</v>
      </c>
      <c r="L33" s="278">
        <f>SUM(L10:L29)</f>
        <v>0</v>
      </c>
      <c r="M33" s="47"/>
      <c r="N33" s="49"/>
    </row>
    <row r="34" spans="1:14" ht="6" customHeight="1" thickBot="1">
      <c r="A34" s="50"/>
      <c r="B34" s="51"/>
      <c r="C34" s="51"/>
      <c r="D34" s="51"/>
      <c r="E34" s="51"/>
      <c r="F34" s="51"/>
      <c r="G34" s="50"/>
      <c r="H34" s="51"/>
      <c r="I34" s="51"/>
      <c r="J34" s="51"/>
      <c r="K34" s="50"/>
      <c r="L34" s="51"/>
      <c r="M34" s="51"/>
      <c r="N34" s="53"/>
    </row>
    <row r="35" spans="1:16" ht="16.5" thickBot="1">
      <c r="A35" s="54" t="s">
        <v>24</v>
      </c>
      <c r="B35" s="55"/>
      <c r="C35" s="55"/>
      <c r="D35" s="55"/>
      <c r="E35" s="55"/>
      <c r="F35" s="55"/>
      <c r="G35" s="106" t="s">
        <v>25</v>
      </c>
      <c r="H35" s="104"/>
      <c r="I35" s="106" t="s">
        <v>26</v>
      </c>
      <c r="J35" s="104"/>
      <c r="K35" s="104"/>
      <c r="L35" s="106" t="s">
        <v>41</v>
      </c>
      <c r="M35" s="104"/>
      <c r="N35" s="107"/>
      <c r="P35" s="31"/>
    </row>
    <row r="36" spans="1:14" ht="16.5" thickTop="1">
      <c r="A36" s="59" t="s">
        <v>28</v>
      </c>
      <c r="B36" s="60"/>
      <c r="C36" s="60"/>
      <c r="D36" s="60"/>
      <c r="E36" s="60"/>
      <c r="F36" s="60"/>
      <c r="G36" s="62"/>
      <c r="H36" s="63">
        <f>COUNTA(G10:G29)</f>
        <v>0</v>
      </c>
      <c r="I36" s="62"/>
      <c r="J36" s="64" t="e">
        <f>H33/G33</f>
        <v>#DIV/0!</v>
      </c>
      <c r="K36" s="64"/>
      <c r="L36" s="65"/>
      <c r="M36" s="64" t="e">
        <f>P31/G33</f>
        <v>#DIV/0!</v>
      </c>
      <c r="N36" s="68"/>
    </row>
    <row r="37" spans="1:14" ht="15.75">
      <c r="A37" s="59" t="s">
        <v>29</v>
      </c>
      <c r="B37" s="60"/>
      <c r="C37" s="60"/>
      <c r="D37" s="60"/>
      <c r="E37" s="60"/>
      <c r="F37" s="60"/>
      <c r="G37" s="62"/>
      <c r="H37" s="63">
        <f>COUNTA(K10:K29)</f>
        <v>0</v>
      </c>
      <c r="I37" s="62"/>
      <c r="J37" s="232" t="e">
        <f>L33/K33</f>
        <v>#DIV/0!</v>
      </c>
      <c r="K37" s="67"/>
      <c r="L37" s="65"/>
      <c r="M37" s="64" t="e">
        <f>Q31/K33</f>
        <v>#DIV/0!</v>
      </c>
      <c r="N37" s="68"/>
    </row>
    <row r="38" spans="1:14" ht="16.5" thickBot="1">
      <c r="A38" s="69" t="s">
        <v>30</v>
      </c>
      <c r="B38" s="70"/>
      <c r="C38" s="70"/>
      <c r="D38" s="70"/>
      <c r="E38" s="70"/>
      <c r="F38" s="70"/>
      <c r="G38" s="71"/>
      <c r="H38" s="72">
        <f>SUM(H36:H37)</f>
        <v>0</v>
      </c>
      <c r="I38" s="71"/>
      <c r="J38" s="233" t="e">
        <f>(H33+L33)/(G33+K33)</f>
        <v>#DIV/0!</v>
      </c>
      <c r="K38" s="74"/>
      <c r="L38" s="75"/>
      <c r="M38" s="73" t="e">
        <f>(P31+Q31)/(G33+K33)</f>
        <v>#DIV/0!</v>
      </c>
      <c r="N38" s="84"/>
    </row>
    <row r="40" ht="3.75" customHeight="1"/>
    <row r="44" ht="6" customHeight="1"/>
  </sheetData>
  <sheetProtection/>
  <printOptions horizontalCentered="1" verticalCentered="1"/>
  <pageMargins left="0.25" right="0.25" top="0.25" bottom="0.25" header="0" footer="0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2.28125" style="0" customWidth="1"/>
    <col min="11" max="11" width="10.28125" style="0" customWidth="1"/>
    <col min="12" max="12" width="13.00390625" style="0" customWidth="1"/>
    <col min="16" max="16" width="14.140625" style="0" customWidth="1"/>
    <col min="17" max="17" width="14.57421875" style="0" customWidth="1"/>
  </cols>
  <sheetData>
    <row r="1" spans="2:8" ht="30.75">
      <c r="B1" s="1" t="s">
        <v>66</v>
      </c>
      <c r="H1" s="2"/>
    </row>
    <row r="2" spans="2:13" ht="18">
      <c r="B2" s="3"/>
      <c r="G2" s="139" t="s">
        <v>0</v>
      </c>
      <c r="H2" s="139"/>
      <c r="I2" s="139"/>
      <c r="J2" s="139"/>
      <c r="K2" s="139"/>
      <c r="L2" s="139"/>
      <c r="M2" s="140"/>
    </row>
    <row r="3" spans="1:7" ht="19.5">
      <c r="A3" s="4" t="s">
        <v>58</v>
      </c>
      <c r="B3" s="3"/>
      <c r="G3" s="3"/>
    </row>
    <row r="4" spans="1:7" ht="16.5" thickBot="1">
      <c r="A4" s="3"/>
      <c r="B4" s="3"/>
      <c r="C4" s="5"/>
      <c r="D4" s="5"/>
      <c r="E4" s="5"/>
      <c r="F4" s="5"/>
      <c r="G4" s="3"/>
    </row>
    <row r="5" spans="1:14" ht="15.75">
      <c r="A5" s="6"/>
      <c r="B5" s="7"/>
      <c r="C5" s="8"/>
      <c r="D5" s="8"/>
      <c r="E5" s="8"/>
      <c r="F5" s="8"/>
      <c r="G5" s="9"/>
      <c r="H5" s="10" t="s">
        <v>2</v>
      </c>
      <c r="I5" s="11"/>
      <c r="J5" s="12"/>
      <c r="K5" s="156"/>
      <c r="L5" s="157" t="s">
        <v>3</v>
      </c>
      <c r="M5" s="158"/>
      <c r="N5" s="159"/>
    </row>
    <row r="6" spans="1:30" ht="22.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160" t="s">
        <v>10</v>
      </c>
      <c r="L6" s="89" t="s">
        <v>11</v>
      </c>
      <c r="M6" s="89" t="s">
        <v>11</v>
      </c>
      <c r="N6" s="161" t="s">
        <v>12</v>
      </c>
      <c r="S6" s="260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5" t="s">
        <v>17</v>
      </c>
      <c r="G7" s="88" t="s">
        <v>18</v>
      </c>
      <c r="H7" s="89" t="s">
        <v>19</v>
      </c>
      <c r="I7" s="89" t="s">
        <v>18</v>
      </c>
      <c r="J7" s="89" t="s">
        <v>18</v>
      </c>
      <c r="K7" s="160" t="s">
        <v>18</v>
      </c>
      <c r="L7" s="89" t="s">
        <v>19</v>
      </c>
      <c r="M7" s="89" t="s">
        <v>18</v>
      </c>
      <c r="N7" s="161" t="s">
        <v>18</v>
      </c>
      <c r="S7" s="261"/>
      <c r="T7" s="262"/>
      <c r="U7" s="261"/>
      <c r="V7" s="262"/>
      <c r="W7" s="261"/>
      <c r="X7" s="262"/>
      <c r="Y7" s="261"/>
      <c r="Z7" s="262"/>
      <c r="AA7" s="261"/>
      <c r="AB7" s="262"/>
      <c r="AC7" s="261"/>
      <c r="AD7" s="262"/>
    </row>
    <row r="8" spans="1:30" ht="15.75">
      <c r="A8" s="14"/>
      <c r="B8" s="19"/>
      <c r="C8" s="19"/>
      <c r="D8" s="19"/>
      <c r="E8" s="19"/>
      <c r="F8" s="19"/>
      <c r="G8" s="92"/>
      <c r="H8" s="90" t="s">
        <v>20</v>
      </c>
      <c r="I8" s="90" t="s">
        <v>19</v>
      </c>
      <c r="J8" s="90" t="s">
        <v>19</v>
      </c>
      <c r="K8" s="162"/>
      <c r="L8" s="90" t="s">
        <v>20</v>
      </c>
      <c r="M8" s="90" t="s">
        <v>19</v>
      </c>
      <c r="N8" s="163" t="s">
        <v>19</v>
      </c>
      <c r="P8" s="21" t="s">
        <v>21</v>
      </c>
      <c r="Q8" s="21" t="s">
        <v>22</v>
      </c>
      <c r="S8" s="263"/>
      <c r="T8" s="264"/>
      <c r="U8" s="263"/>
      <c r="V8" s="264"/>
      <c r="W8" s="263"/>
      <c r="X8" s="264"/>
      <c r="Y8" s="263"/>
      <c r="Z8" s="264"/>
      <c r="AA8" s="263"/>
      <c r="AB8" s="264"/>
      <c r="AC8" s="263"/>
      <c r="AD8" s="264"/>
    </row>
    <row r="9" spans="1:30" ht="3.75" customHeight="1">
      <c r="A9" s="129"/>
      <c r="B9" s="128"/>
      <c r="C9" s="128"/>
      <c r="D9" s="128"/>
      <c r="E9" s="128"/>
      <c r="F9" s="128"/>
      <c r="G9" s="127"/>
      <c r="H9" s="128"/>
      <c r="I9" s="128"/>
      <c r="J9" s="128"/>
      <c r="K9" s="164"/>
      <c r="L9" s="128"/>
      <c r="M9" s="128"/>
      <c r="N9" s="165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3.5" thickBot="1">
      <c r="A10" s="622">
        <v>40246</v>
      </c>
      <c r="B10" s="721" t="s">
        <v>160</v>
      </c>
      <c r="C10" s="722" t="s">
        <v>161</v>
      </c>
      <c r="D10" s="614"/>
      <c r="E10" s="614">
        <v>1</v>
      </c>
      <c r="F10" s="722" t="s">
        <v>162</v>
      </c>
      <c r="G10" s="615"/>
      <c r="H10" s="616"/>
      <c r="I10" s="617"/>
      <c r="J10" s="617"/>
      <c r="K10" s="625">
        <v>2730</v>
      </c>
      <c r="L10" s="746">
        <v>528445.16</v>
      </c>
      <c r="M10" s="627">
        <v>193.57</v>
      </c>
      <c r="N10" s="747">
        <v>162.67</v>
      </c>
      <c r="P10" s="31">
        <f>J10*G10</f>
        <v>0</v>
      </c>
      <c r="Q10" s="31">
        <f>M10*K10</f>
        <v>528446.1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3.5" thickBot="1">
      <c r="A11" s="675">
        <v>40260</v>
      </c>
      <c r="B11" s="731" t="s">
        <v>177</v>
      </c>
      <c r="C11" s="734" t="s">
        <v>115</v>
      </c>
      <c r="D11" s="679"/>
      <c r="E11" s="679">
        <v>1</v>
      </c>
      <c r="F11" s="734" t="s">
        <v>178</v>
      </c>
      <c r="G11" s="739"/>
      <c r="H11" s="684"/>
      <c r="I11" s="685"/>
      <c r="J11" s="685"/>
      <c r="K11" s="750">
        <v>2870</v>
      </c>
      <c r="L11" s="681">
        <v>608069.51</v>
      </c>
      <c r="M11" s="682">
        <v>211.86</v>
      </c>
      <c r="N11" s="719">
        <v>153.18</v>
      </c>
      <c r="P11" s="31">
        <f>J11*G11</f>
        <v>0</v>
      </c>
      <c r="Q11" s="31">
        <f>M11*K11</f>
        <v>608038.2000000001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2.75">
      <c r="A12" s="149">
        <v>40309</v>
      </c>
      <c r="B12" s="144" t="s">
        <v>245</v>
      </c>
      <c r="C12" s="121" t="s">
        <v>115</v>
      </c>
      <c r="D12" s="121" t="s">
        <v>152</v>
      </c>
      <c r="E12" s="121">
        <v>6</v>
      </c>
      <c r="F12" s="778" t="s">
        <v>246</v>
      </c>
      <c r="G12" s="210"/>
      <c r="H12" s="153"/>
      <c r="I12" s="115"/>
      <c r="J12" s="115"/>
      <c r="K12" s="247">
        <v>6087</v>
      </c>
      <c r="L12" s="154">
        <v>1062588.71</v>
      </c>
      <c r="M12" s="115">
        <v>174.56</v>
      </c>
      <c r="N12" s="167">
        <v>56.41</v>
      </c>
      <c r="P12" s="31"/>
      <c r="Q12" s="31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3.5" thickBot="1">
      <c r="A13" s="622">
        <v>40309</v>
      </c>
      <c r="B13" s="781" t="s">
        <v>255</v>
      </c>
      <c r="C13" s="722" t="s">
        <v>256</v>
      </c>
      <c r="D13" s="722" t="s">
        <v>152</v>
      </c>
      <c r="E13" s="614">
        <v>1</v>
      </c>
      <c r="F13" s="722" t="s">
        <v>257</v>
      </c>
      <c r="G13" s="615"/>
      <c r="H13" s="616"/>
      <c r="I13" s="617"/>
      <c r="J13" s="617"/>
      <c r="K13" s="618">
        <v>1724</v>
      </c>
      <c r="L13" s="626">
        <v>209038.11</v>
      </c>
      <c r="M13" s="617">
        <v>121.24</v>
      </c>
      <c r="N13" s="629">
        <v>93.8</v>
      </c>
      <c r="P13" s="31"/>
      <c r="Q13" s="31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3.5" thickBot="1">
      <c r="A14" s="675">
        <v>40526</v>
      </c>
      <c r="B14" s="877" t="s">
        <v>405</v>
      </c>
      <c r="C14" s="734" t="s">
        <v>60</v>
      </c>
      <c r="D14" s="679"/>
      <c r="E14" s="679">
        <v>1</v>
      </c>
      <c r="F14" s="734" t="s">
        <v>406</v>
      </c>
      <c r="G14" s="680"/>
      <c r="H14" s="681"/>
      <c r="I14" s="682"/>
      <c r="J14" s="682"/>
      <c r="K14" s="683">
        <v>1740</v>
      </c>
      <c r="L14" s="684">
        <v>233005.15</v>
      </c>
      <c r="M14" s="682">
        <v>133.91</v>
      </c>
      <c r="N14" s="719"/>
      <c r="P14" s="31"/>
      <c r="Q14" s="31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2.75">
      <c r="A15" s="149"/>
      <c r="B15" s="144"/>
      <c r="C15" s="121"/>
      <c r="D15" s="121"/>
      <c r="E15" s="121"/>
      <c r="F15" s="357"/>
      <c r="G15" s="210"/>
      <c r="H15" s="153"/>
      <c r="I15" s="115"/>
      <c r="J15" s="115"/>
      <c r="K15" s="247"/>
      <c r="L15" s="154"/>
      <c r="M15" s="115"/>
      <c r="N15" s="167"/>
      <c r="P15" s="31"/>
      <c r="Q15" s="31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2.75">
      <c r="A16" s="149"/>
      <c r="B16" s="144"/>
      <c r="C16" s="121"/>
      <c r="D16" s="121"/>
      <c r="E16" s="121"/>
      <c r="F16" s="286"/>
      <c r="G16" s="210"/>
      <c r="H16" s="153"/>
      <c r="I16" s="115"/>
      <c r="J16" s="115"/>
      <c r="K16" s="247"/>
      <c r="L16" s="154"/>
      <c r="M16" s="115"/>
      <c r="N16" s="167"/>
      <c r="P16" s="31"/>
      <c r="Q16" s="31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2.75">
      <c r="A17" s="373"/>
      <c r="B17" s="390"/>
      <c r="C17" s="376"/>
      <c r="D17" s="376"/>
      <c r="E17" s="376"/>
      <c r="F17" s="391"/>
      <c r="G17" s="377"/>
      <c r="H17" s="378"/>
      <c r="I17" s="379"/>
      <c r="J17" s="379"/>
      <c r="K17" s="380"/>
      <c r="L17" s="381"/>
      <c r="M17" s="379"/>
      <c r="N17" s="388"/>
      <c r="P17" s="31">
        <f>J17*G17</f>
        <v>0</v>
      </c>
      <c r="Q17" s="31">
        <f>M17*K17</f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2.75">
      <c r="A18" s="149"/>
      <c r="B18" s="144"/>
      <c r="C18" s="121"/>
      <c r="D18" s="121"/>
      <c r="E18" s="121"/>
      <c r="F18" s="286"/>
      <c r="G18" s="210"/>
      <c r="H18" s="153"/>
      <c r="I18" s="115"/>
      <c r="J18" s="115"/>
      <c r="K18" s="247"/>
      <c r="L18" s="154"/>
      <c r="M18" s="115"/>
      <c r="N18" s="167"/>
      <c r="P18" s="31"/>
      <c r="Q18" s="31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2.75">
      <c r="A19" s="149"/>
      <c r="B19" s="144"/>
      <c r="C19" s="121"/>
      <c r="D19" s="121"/>
      <c r="E19" s="121"/>
      <c r="F19" s="286"/>
      <c r="G19" s="210"/>
      <c r="H19" s="153"/>
      <c r="I19" s="115"/>
      <c r="J19" s="115"/>
      <c r="K19" s="247"/>
      <c r="L19" s="154"/>
      <c r="M19" s="115"/>
      <c r="N19" s="167"/>
      <c r="P19" s="31"/>
      <c r="Q19" s="31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2.75">
      <c r="A20" s="373"/>
      <c r="B20" s="390"/>
      <c r="C20" s="376"/>
      <c r="D20" s="376"/>
      <c r="E20" s="376"/>
      <c r="F20" s="404"/>
      <c r="G20" s="377"/>
      <c r="H20" s="378"/>
      <c r="I20" s="379"/>
      <c r="J20" s="379"/>
      <c r="K20" s="380"/>
      <c r="L20" s="381"/>
      <c r="M20" s="379"/>
      <c r="N20" s="388"/>
      <c r="P20" s="31"/>
      <c r="Q20" s="31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2.75">
      <c r="A21" s="149"/>
      <c r="B21" s="144"/>
      <c r="C21" s="121"/>
      <c r="D21" s="121"/>
      <c r="E21" s="121"/>
      <c r="F21" s="286"/>
      <c r="G21" s="210"/>
      <c r="H21" s="153"/>
      <c r="I21" s="115"/>
      <c r="J21" s="115"/>
      <c r="K21" s="247"/>
      <c r="L21" s="154"/>
      <c r="M21" s="115"/>
      <c r="N21" s="167"/>
      <c r="P21" s="31"/>
      <c r="Q21" s="31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2.75">
      <c r="A22" s="373"/>
      <c r="B22" s="390"/>
      <c r="C22" s="376"/>
      <c r="D22" s="376"/>
      <c r="E22" s="376"/>
      <c r="F22" s="391"/>
      <c r="G22" s="377"/>
      <c r="H22" s="378"/>
      <c r="I22" s="379"/>
      <c r="J22" s="379"/>
      <c r="K22" s="380"/>
      <c r="L22" s="381"/>
      <c r="M22" s="379"/>
      <c r="N22" s="388"/>
      <c r="P22" s="31"/>
      <c r="Q22" s="31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2.75">
      <c r="A23" s="149"/>
      <c r="B23" s="144"/>
      <c r="C23" s="121"/>
      <c r="D23" s="121"/>
      <c r="E23" s="121"/>
      <c r="F23" s="286"/>
      <c r="G23" s="210"/>
      <c r="H23" s="153"/>
      <c r="I23" s="115"/>
      <c r="J23" s="115"/>
      <c r="K23" s="247"/>
      <c r="L23" s="154"/>
      <c r="M23" s="115"/>
      <c r="N23" s="167"/>
      <c r="P23" s="31"/>
      <c r="Q23" s="31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2.75">
      <c r="A24" s="149"/>
      <c r="B24" s="144"/>
      <c r="C24" s="121"/>
      <c r="D24" s="121"/>
      <c r="E24" s="121"/>
      <c r="F24" s="357"/>
      <c r="G24" s="210"/>
      <c r="H24" s="153"/>
      <c r="I24" s="115"/>
      <c r="J24" s="115"/>
      <c r="K24" s="247"/>
      <c r="L24" s="154"/>
      <c r="M24" s="115"/>
      <c r="N24" s="167"/>
      <c r="P24" s="31">
        <f>J24*G24</f>
        <v>0</v>
      </c>
      <c r="Q24" s="31">
        <f>M24*K24</f>
        <v>0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3.5" thickBot="1">
      <c r="A25" s="109"/>
      <c r="B25" s="19"/>
      <c r="C25" s="108"/>
      <c r="D25" s="108"/>
      <c r="E25" s="108"/>
      <c r="F25" s="358"/>
      <c r="G25" s="18"/>
      <c r="H25" s="19"/>
      <c r="I25" s="29"/>
      <c r="J25" s="29"/>
      <c r="K25" s="169"/>
      <c r="L25" s="19"/>
      <c r="M25" s="19"/>
      <c r="N25" s="170"/>
      <c r="P25" s="31">
        <f>J25*G25</f>
        <v>0</v>
      </c>
      <c r="Q25" s="31">
        <f>M25*K25</f>
        <v>0</v>
      </c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</row>
    <row r="26" spans="1:30" ht="3.75" customHeight="1" thickBot="1">
      <c r="A26" s="22"/>
      <c r="B26" s="23"/>
      <c r="C26" s="23"/>
      <c r="D26" s="23"/>
      <c r="E26" s="23"/>
      <c r="F26" s="23"/>
      <c r="G26" s="22"/>
      <c r="H26" s="39"/>
      <c r="I26" s="40"/>
      <c r="J26" s="40"/>
      <c r="K26" s="171"/>
      <c r="L26" s="172" t="s">
        <v>3</v>
      </c>
      <c r="M26" s="173"/>
      <c r="N26" s="174"/>
      <c r="P26" s="266"/>
      <c r="Q26" s="267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2.75">
      <c r="A27" s="42"/>
      <c r="B27" s="8"/>
      <c r="C27" s="8"/>
      <c r="D27" s="8"/>
      <c r="E27" s="8"/>
      <c r="F27" s="8"/>
      <c r="G27" s="16" t="s">
        <v>11</v>
      </c>
      <c r="H27" s="17" t="s">
        <v>11</v>
      </c>
      <c r="I27" s="8"/>
      <c r="K27" s="16" t="s">
        <v>11</v>
      </c>
      <c r="L27" s="17" t="s">
        <v>11</v>
      </c>
      <c r="M27" s="8"/>
      <c r="N27" s="43"/>
      <c r="P27" s="226">
        <f>SUM(P10:P24)</f>
        <v>0</v>
      </c>
      <c r="Q27" s="226">
        <f>SUM(Q10:Q24)</f>
        <v>1136484.3</v>
      </c>
      <c r="S27" s="180"/>
      <c r="T27" s="96"/>
      <c r="U27" s="180"/>
      <c r="V27" s="96"/>
      <c r="W27" s="180"/>
      <c r="X27" s="96"/>
      <c r="Y27" s="180"/>
      <c r="Z27" s="96"/>
      <c r="AA27" s="180"/>
      <c r="AB27" s="96"/>
      <c r="AC27" s="180"/>
      <c r="AD27" s="96"/>
    </row>
    <row r="28" spans="1:30" ht="12.75">
      <c r="A28" s="42"/>
      <c r="B28" s="8"/>
      <c r="C28" s="8"/>
      <c r="D28" s="8"/>
      <c r="E28" s="8"/>
      <c r="F28" s="8"/>
      <c r="G28" s="44" t="s">
        <v>10</v>
      </c>
      <c r="H28" s="20" t="s">
        <v>19</v>
      </c>
      <c r="I28" s="8"/>
      <c r="K28" s="44" t="s">
        <v>10</v>
      </c>
      <c r="L28" s="20" t="s">
        <v>19</v>
      </c>
      <c r="M28" s="8"/>
      <c r="N28" s="43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</row>
    <row r="29" spans="1:30" ht="15.75">
      <c r="A29" s="45"/>
      <c r="B29" s="19"/>
      <c r="C29" s="19"/>
      <c r="D29" s="19"/>
      <c r="E29" s="19"/>
      <c r="F29" s="19"/>
      <c r="G29" s="272">
        <f>SUM(G10:G25)</f>
        <v>0</v>
      </c>
      <c r="H29" s="272">
        <f>SUM(H10:H25)</f>
        <v>0</v>
      </c>
      <c r="I29" s="47"/>
      <c r="J29" s="48"/>
      <c r="K29" s="273">
        <f>SUM(K10:K25)</f>
        <v>15151</v>
      </c>
      <c r="L29" s="272">
        <f>SUM(L10:L25)</f>
        <v>2641146.6399999997</v>
      </c>
      <c r="M29" s="47"/>
      <c r="N29" s="49"/>
      <c r="P29" s="8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6" customHeight="1" thickBot="1">
      <c r="A30" s="50"/>
      <c r="B30" s="51"/>
      <c r="C30" s="52"/>
      <c r="D30" s="52"/>
      <c r="E30" s="52"/>
      <c r="F30" s="52"/>
      <c r="G30" s="50"/>
      <c r="H30" s="51"/>
      <c r="I30" s="51"/>
      <c r="J30" s="51"/>
      <c r="K30" s="50"/>
      <c r="L30" s="51"/>
      <c r="M30" s="51"/>
      <c r="N30" s="53"/>
      <c r="S30" s="180"/>
      <c r="T30" s="96"/>
      <c r="U30" s="180"/>
      <c r="V30" s="96"/>
      <c r="W30" s="180"/>
      <c r="X30" s="96"/>
      <c r="Y30" s="180"/>
      <c r="Z30" s="96"/>
      <c r="AA30" s="180"/>
      <c r="AB30" s="96"/>
      <c r="AC30" s="180"/>
      <c r="AD30" s="96"/>
    </row>
    <row r="31" spans="1:30" ht="16.5" thickBot="1">
      <c r="A31" s="54" t="s">
        <v>24</v>
      </c>
      <c r="B31" s="55"/>
      <c r="C31" s="56"/>
      <c r="D31" s="56"/>
      <c r="E31" s="56"/>
      <c r="F31" s="56"/>
      <c r="G31" s="101" t="s">
        <v>25</v>
      </c>
      <c r="H31" s="102"/>
      <c r="I31" s="103" t="s">
        <v>26</v>
      </c>
      <c r="J31" s="104"/>
      <c r="K31" s="105"/>
      <c r="L31" s="57" t="s">
        <v>27</v>
      </c>
      <c r="M31" s="55"/>
      <c r="N31" s="58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</row>
    <row r="32" spans="1:30" ht="16.5" thickTop="1">
      <c r="A32" s="59" t="s">
        <v>28</v>
      </c>
      <c r="B32" s="60"/>
      <c r="C32" s="61"/>
      <c r="D32" s="61"/>
      <c r="E32" s="61"/>
      <c r="F32" s="61"/>
      <c r="G32" s="62"/>
      <c r="H32" s="63">
        <f>COUNTA(G10:G25)</f>
        <v>0</v>
      </c>
      <c r="I32" s="62"/>
      <c r="J32" s="64" t="e">
        <f>H29/G29</f>
        <v>#DIV/0!</v>
      </c>
      <c r="K32" s="64"/>
      <c r="L32" s="65"/>
      <c r="M32" s="64" t="e">
        <f>P27/G29</f>
        <v>#DIV/0!</v>
      </c>
      <c r="N32" s="6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5.75">
      <c r="A33" s="59" t="s">
        <v>29</v>
      </c>
      <c r="B33" s="60"/>
      <c r="C33" s="61"/>
      <c r="D33" s="61"/>
      <c r="E33" s="61"/>
      <c r="F33" s="61"/>
      <c r="G33" s="62"/>
      <c r="H33" s="63">
        <f>COUNTA(G11:G26)</f>
        <v>0</v>
      </c>
      <c r="I33" s="62"/>
      <c r="J33" s="64">
        <f>L29/K29</f>
        <v>174.32160517457592</v>
      </c>
      <c r="K33" s="67"/>
      <c r="L33" s="65"/>
      <c r="M33" s="64">
        <f>Q27/K29</f>
        <v>75.01051415748135</v>
      </c>
      <c r="N33" s="68"/>
      <c r="S33" s="180"/>
      <c r="T33" s="96"/>
      <c r="U33" s="180"/>
      <c r="V33" s="96"/>
      <c r="W33" s="180"/>
      <c r="X33" s="96"/>
      <c r="Y33" s="180"/>
      <c r="Z33" s="96"/>
      <c r="AA33" s="180"/>
      <c r="AB33" s="96"/>
      <c r="AC33" s="180"/>
      <c r="AD33" s="96"/>
    </row>
    <row r="34" spans="1:14" ht="16.5" thickBot="1">
      <c r="A34" s="69" t="s">
        <v>30</v>
      </c>
      <c r="B34" s="70"/>
      <c r="C34" s="5"/>
      <c r="D34" s="5"/>
      <c r="E34" s="5"/>
      <c r="F34" s="5"/>
      <c r="G34" s="71"/>
      <c r="H34" s="72">
        <f>SUM(H32+H33)</f>
        <v>0</v>
      </c>
      <c r="I34" s="71"/>
      <c r="J34" s="73">
        <f>(H29+L29)/(G29+K29)</f>
        <v>174.32160517457592</v>
      </c>
      <c r="K34" s="74"/>
      <c r="L34" s="75"/>
      <c r="M34" s="73">
        <f>(P27+Q27)/(G29+K29)</f>
        <v>75.01051415748135</v>
      </c>
      <c r="N34" s="76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9.421875" style="0" customWidth="1"/>
    <col min="12" max="12" width="11.8515625" style="0" customWidth="1"/>
    <col min="15" max="15" width="8.28125" style="0" customWidth="1"/>
    <col min="16" max="16" width="9.7109375" style="0" bestFit="1" customWidth="1"/>
    <col min="17" max="17" width="12.140625" style="0" customWidth="1"/>
  </cols>
  <sheetData>
    <row r="1" spans="2:8" ht="30.75">
      <c r="B1" s="1" t="s">
        <v>66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113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88" t="s">
        <v>10</v>
      </c>
      <c r="L6" s="89" t="s">
        <v>11</v>
      </c>
      <c r="M6" s="89" t="s">
        <v>11</v>
      </c>
      <c r="N6" s="94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88" t="s">
        <v>18</v>
      </c>
      <c r="H7" s="89" t="s">
        <v>19</v>
      </c>
      <c r="I7" s="89" t="s">
        <v>18</v>
      </c>
      <c r="J7" s="89" t="s">
        <v>18</v>
      </c>
      <c r="K7" s="88" t="s">
        <v>18</v>
      </c>
      <c r="L7" s="89" t="s">
        <v>19</v>
      </c>
      <c r="M7" s="89" t="s">
        <v>18</v>
      </c>
      <c r="N7" s="94" t="s">
        <v>18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20</v>
      </c>
      <c r="I8" s="90" t="s">
        <v>19</v>
      </c>
      <c r="J8" s="90" t="s">
        <v>19</v>
      </c>
      <c r="K8" s="92"/>
      <c r="L8" s="90" t="s">
        <v>20</v>
      </c>
      <c r="M8" s="90" t="s">
        <v>19</v>
      </c>
      <c r="N8" s="95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3.5" thickBot="1">
      <c r="A10" s="660">
        <v>40198</v>
      </c>
      <c r="B10" s="661" t="s">
        <v>114</v>
      </c>
      <c r="C10" s="662" t="s">
        <v>115</v>
      </c>
      <c r="D10" s="663" t="s">
        <v>71</v>
      </c>
      <c r="E10" s="664">
        <v>4</v>
      </c>
      <c r="F10" s="665" t="s">
        <v>116</v>
      </c>
      <c r="G10" s="666"/>
      <c r="H10" s="667"/>
      <c r="I10" s="668"/>
      <c r="J10" s="669"/>
      <c r="K10" s="670">
        <v>63631</v>
      </c>
      <c r="L10" s="671">
        <v>7895297.41</v>
      </c>
      <c r="M10" s="668">
        <v>124.08</v>
      </c>
      <c r="N10" s="672">
        <v>85.08</v>
      </c>
      <c r="P10" s="31">
        <f>J10*G10</f>
        <v>0</v>
      </c>
      <c r="Q10" s="31">
        <f>N10*K10</f>
        <v>5413725.4799999995</v>
      </c>
    </row>
    <row r="11" spans="1:17" ht="12.75">
      <c r="A11" s="426">
        <v>40386</v>
      </c>
      <c r="B11" s="841" t="s">
        <v>333</v>
      </c>
      <c r="C11" s="842" t="s">
        <v>115</v>
      </c>
      <c r="D11" s="843" t="s">
        <v>334</v>
      </c>
      <c r="E11" s="427">
        <v>3</v>
      </c>
      <c r="F11" s="842" t="s">
        <v>335</v>
      </c>
      <c r="G11" s="429">
        <v>12904</v>
      </c>
      <c r="H11" s="430">
        <v>1694604.16</v>
      </c>
      <c r="I11" s="418">
        <v>131.32</v>
      </c>
      <c r="J11" s="442">
        <v>96.01</v>
      </c>
      <c r="K11" s="114"/>
      <c r="L11" s="154"/>
      <c r="M11" s="115"/>
      <c r="N11" s="124"/>
      <c r="P11" s="234">
        <f aca="true" t="shared" si="0" ref="P11:P26">J11*G11</f>
        <v>1238913.04</v>
      </c>
      <c r="Q11" s="31">
        <f aca="true" t="shared" si="1" ref="Q11:Q26">N11*K11</f>
        <v>0</v>
      </c>
    </row>
    <row r="12" spans="1:17" ht="13.5" thickBot="1">
      <c r="A12" s="687">
        <v>40386</v>
      </c>
      <c r="B12" s="712" t="s">
        <v>336</v>
      </c>
      <c r="C12" s="848" t="s">
        <v>115</v>
      </c>
      <c r="D12" s="849" t="s">
        <v>334</v>
      </c>
      <c r="E12" s="850">
        <v>2</v>
      </c>
      <c r="F12" s="848" t="s">
        <v>337</v>
      </c>
      <c r="G12" s="625">
        <v>6198</v>
      </c>
      <c r="H12" s="626">
        <v>956278.98</v>
      </c>
      <c r="I12" s="627">
        <v>154.28</v>
      </c>
      <c r="J12" s="627">
        <v>116.19</v>
      </c>
      <c r="K12" s="631"/>
      <c r="L12" s="626"/>
      <c r="M12" s="627"/>
      <c r="N12" s="851"/>
      <c r="P12" s="234">
        <f t="shared" si="0"/>
        <v>720145.62</v>
      </c>
      <c r="Q12" s="31">
        <f t="shared" si="1"/>
        <v>0</v>
      </c>
    </row>
    <row r="13" spans="1:17" ht="12.75">
      <c r="A13" s="111"/>
      <c r="B13" s="112"/>
      <c r="C13" s="113"/>
      <c r="D13" s="130"/>
      <c r="E13" s="113"/>
      <c r="F13" s="113"/>
      <c r="G13" s="155"/>
      <c r="H13" s="154"/>
      <c r="I13" s="211"/>
      <c r="J13" s="211"/>
      <c r="K13" s="155"/>
      <c r="L13" s="154"/>
      <c r="M13" s="212"/>
      <c r="N13" s="213"/>
      <c r="P13" s="31">
        <f t="shared" si="0"/>
        <v>0</v>
      </c>
      <c r="Q13" s="31">
        <f t="shared" si="1"/>
        <v>0</v>
      </c>
    </row>
    <row r="14" spans="1:17" ht="12.75">
      <c r="A14" s="111"/>
      <c r="B14" s="112"/>
      <c r="C14" s="146"/>
      <c r="D14" s="148"/>
      <c r="E14" s="146"/>
      <c r="F14" s="146"/>
      <c r="G14" s="155"/>
      <c r="H14" s="153"/>
      <c r="I14" s="112"/>
      <c r="J14" s="112"/>
      <c r="K14" s="114"/>
      <c r="L14" s="154"/>
      <c r="M14" s="112"/>
      <c r="N14" s="124"/>
      <c r="P14" s="31">
        <f t="shared" si="0"/>
        <v>0</v>
      </c>
      <c r="Q14" s="31">
        <f t="shared" si="1"/>
        <v>0</v>
      </c>
    </row>
    <row r="15" spans="1:17" ht="12.75">
      <c r="A15" s="18"/>
      <c r="B15" s="19"/>
      <c r="C15" s="133"/>
      <c r="D15" s="133"/>
      <c r="E15" s="133"/>
      <c r="F15" s="133"/>
      <c r="G15" s="216"/>
      <c r="H15" s="182"/>
      <c r="I15" s="1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216"/>
      <c r="H16" s="182"/>
      <c r="I16" s="19"/>
      <c r="J16" s="1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216"/>
      <c r="H17" s="182"/>
      <c r="I17" s="19"/>
      <c r="J17" s="19"/>
      <c r="K17" s="18"/>
      <c r="L17" s="19"/>
      <c r="M17" s="19"/>
      <c r="N17" s="33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216"/>
      <c r="H18" s="182"/>
      <c r="I18" s="19"/>
      <c r="J18" s="19"/>
      <c r="K18" s="18"/>
      <c r="L18" s="19"/>
      <c r="M18" s="19"/>
      <c r="N18" s="33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216"/>
      <c r="H19" s="19"/>
      <c r="I19" s="19"/>
      <c r="J19" s="1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216"/>
      <c r="H20" s="19"/>
      <c r="I20" s="19"/>
      <c r="J20" s="19"/>
      <c r="K20" s="18"/>
      <c r="L20" s="19"/>
      <c r="M20" s="29"/>
      <c r="N20" s="33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18"/>
      <c r="H21" s="19"/>
      <c r="I21" s="29"/>
      <c r="J21" s="19"/>
      <c r="K21" s="18"/>
      <c r="L21" s="19"/>
      <c r="M21" s="19"/>
      <c r="N21" s="33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18"/>
      <c r="H22" s="19"/>
      <c r="I22" s="19"/>
      <c r="J22" s="1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18"/>
      <c r="H23" s="19"/>
      <c r="I23" s="29"/>
      <c r="J23" s="29"/>
      <c r="K23" s="18"/>
      <c r="L23" s="19"/>
      <c r="M23" s="19"/>
      <c r="N23" s="30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18"/>
      <c r="H24" s="19"/>
      <c r="I24" s="19"/>
      <c r="J24" s="19"/>
      <c r="K24" s="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12.75">
      <c r="A25" s="18"/>
      <c r="B25" s="19"/>
      <c r="C25" s="133"/>
      <c r="D25" s="133"/>
      <c r="E25" s="133"/>
      <c r="F25" s="133"/>
      <c r="G25" s="18"/>
      <c r="H25" s="19"/>
      <c r="I25" s="19"/>
      <c r="J25" s="19"/>
      <c r="K25" s="18"/>
      <c r="L25" s="19"/>
      <c r="M25" s="19"/>
      <c r="N25" s="30"/>
      <c r="P25" s="31">
        <f t="shared" si="0"/>
        <v>0</v>
      </c>
      <c r="Q25" s="31">
        <f t="shared" si="1"/>
        <v>0</v>
      </c>
    </row>
    <row r="26" spans="1:17" ht="15.75">
      <c r="A26" s="45"/>
      <c r="B26" s="19"/>
      <c r="C26" s="133"/>
      <c r="D26" s="133"/>
      <c r="E26" s="133"/>
      <c r="F26" s="133"/>
      <c r="G26" s="79"/>
      <c r="H26" s="46"/>
      <c r="I26" s="47"/>
      <c r="J26" s="47"/>
      <c r="K26" s="79"/>
      <c r="L26" s="80"/>
      <c r="M26" s="47"/>
      <c r="N26" s="33"/>
      <c r="P26" s="31">
        <f t="shared" si="0"/>
        <v>0</v>
      </c>
      <c r="Q26" s="31">
        <f t="shared" si="1"/>
        <v>0</v>
      </c>
    </row>
    <row r="27" spans="1:17" ht="12.75">
      <c r="A27" s="18"/>
      <c r="B27" s="19"/>
      <c r="C27" s="133"/>
      <c r="D27" s="133"/>
      <c r="E27" s="133"/>
      <c r="F27" s="133"/>
      <c r="G27" s="18"/>
      <c r="H27" s="19"/>
      <c r="I27" s="19"/>
      <c r="J27" s="19"/>
      <c r="K27" s="18"/>
      <c r="L27" s="19"/>
      <c r="M27" s="19"/>
      <c r="N27" s="30"/>
      <c r="P27" s="31">
        <f>J27*G27</f>
        <v>0</v>
      </c>
      <c r="Q27" s="31">
        <f>N27*K27</f>
        <v>0</v>
      </c>
    </row>
    <row r="28" spans="1:17" ht="15.75">
      <c r="A28" s="45"/>
      <c r="B28" s="19"/>
      <c r="C28" s="133"/>
      <c r="D28" s="133"/>
      <c r="E28" s="133"/>
      <c r="F28" s="133"/>
      <c r="G28" s="45"/>
      <c r="H28" s="19"/>
      <c r="I28" s="81"/>
      <c r="J28" s="19"/>
      <c r="K28" s="18"/>
      <c r="L28" s="81"/>
      <c r="M28" s="19"/>
      <c r="N28" s="30"/>
      <c r="P28" s="116">
        <f>J28*G28</f>
        <v>0</v>
      </c>
      <c r="Q28" s="116">
        <f>N28*K28</f>
        <v>0</v>
      </c>
    </row>
    <row r="29" spans="1:17" ht="12.75">
      <c r="A29" s="18"/>
      <c r="B29" s="19"/>
      <c r="C29" s="133"/>
      <c r="D29" s="133"/>
      <c r="E29" s="133"/>
      <c r="F29" s="133"/>
      <c r="G29" s="18"/>
      <c r="H29" s="19"/>
      <c r="I29" s="19"/>
      <c r="J29" s="19"/>
      <c r="K29" s="18"/>
      <c r="L29" s="19"/>
      <c r="M29" s="19"/>
      <c r="N29" s="30"/>
      <c r="P29" s="31"/>
      <c r="Q29" s="31"/>
    </row>
    <row r="30" spans="1:17" ht="3.75" customHeight="1" thickBot="1">
      <c r="A30" s="22"/>
      <c r="B30" s="23"/>
      <c r="C30" s="39"/>
      <c r="D30" s="39"/>
      <c r="E30" s="39"/>
      <c r="F30" s="39"/>
      <c r="G30" s="22"/>
      <c r="H30" s="39"/>
      <c r="I30" s="40"/>
      <c r="J30" s="40"/>
      <c r="K30" s="22"/>
      <c r="L30" s="39"/>
      <c r="M30" s="39"/>
      <c r="N30" s="41"/>
      <c r="P30" s="100"/>
      <c r="Q30" s="100"/>
    </row>
    <row r="31" spans="1:17" ht="13.5" thickTop="1">
      <c r="A31" s="42"/>
      <c r="B31" s="8"/>
      <c r="C31" s="96"/>
      <c r="D31" s="96"/>
      <c r="E31" s="96"/>
      <c r="F31" s="96"/>
      <c r="G31" s="16" t="s">
        <v>11</v>
      </c>
      <c r="H31" s="17" t="s">
        <v>11</v>
      </c>
      <c r="I31" s="8"/>
      <c r="K31" s="16" t="s">
        <v>11</v>
      </c>
      <c r="L31" s="17" t="s">
        <v>11</v>
      </c>
      <c r="M31" s="8"/>
      <c r="N31" s="43"/>
      <c r="P31" s="234">
        <f>SUM(P10:P28)</f>
        <v>1959058.6600000001</v>
      </c>
      <c r="Q31" s="31">
        <f>SUM(Q10:Q28)</f>
        <v>5413725.4799999995</v>
      </c>
    </row>
    <row r="32" spans="1:14" ht="12.75">
      <c r="A32" s="42"/>
      <c r="B32" s="8"/>
      <c r="C32" s="96"/>
      <c r="D32" s="96"/>
      <c r="E32" s="96"/>
      <c r="F32" s="96"/>
      <c r="G32" s="44" t="s">
        <v>10</v>
      </c>
      <c r="H32" s="20" t="s">
        <v>19</v>
      </c>
      <c r="I32" s="8"/>
      <c r="K32" s="44" t="s">
        <v>10</v>
      </c>
      <c r="L32" s="20" t="s">
        <v>19</v>
      </c>
      <c r="M32" s="8"/>
      <c r="N32" s="43"/>
    </row>
    <row r="33" spans="1:14" ht="15.75">
      <c r="A33" s="45"/>
      <c r="B33" s="19"/>
      <c r="C33" s="61"/>
      <c r="D33" s="61"/>
      <c r="E33" s="61"/>
      <c r="F33" s="61"/>
      <c r="G33" s="272">
        <f>SUM(G10:G29)</f>
        <v>19102</v>
      </c>
      <c r="H33" s="370">
        <f>SUM(H10:H29)</f>
        <v>2650883.1399999997</v>
      </c>
      <c r="I33" s="275"/>
      <c r="J33" s="276"/>
      <c r="K33" s="272">
        <f>SUM(K10:K29)</f>
        <v>63631</v>
      </c>
      <c r="L33" s="277">
        <f>SUM(L10:L29)</f>
        <v>7895297.41</v>
      </c>
      <c r="M33" s="47"/>
      <c r="N33" s="49"/>
    </row>
    <row r="34" spans="1:14" ht="6" customHeight="1" thickBot="1">
      <c r="A34" s="50"/>
      <c r="B34" s="51"/>
      <c r="C34" s="51"/>
      <c r="D34" s="51"/>
      <c r="E34" s="51"/>
      <c r="F34" s="51"/>
      <c r="G34" s="50"/>
      <c r="H34" s="51"/>
      <c r="I34" s="51"/>
      <c r="J34" s="51"/>
      <c r="K34" s="50"/>
      <c r="L34" s="51"/>
      <c r="M34" s="51"/>
      <c r="N34" s="53"/>
    </row>
    <row r="35" spans="1:16" ht="16.5" thickBot="1">
      <c r="A35" s="54" t="s">
        <v>24</v>
      </c>
      <c r="B35" s="55"/>
      <c r="C35" s="55"/>
      <c r="D35" s="55"/>
      <c r="E35" s="55"/>
      <c r="F35" s="55"/>
      <c r="G35" s="106" t="s">
        <v>25</v>
      </c>
      <c r="H35" s="104"/>
      <c r="I35" s="106" t="s">
        <v>26</v>
      </c>
      <c r="J35" s="104"/>
      <c r="K35" s="104"/>
      <c r="L35" s="106" t="s">
        <v>41</v>
      </c>
      <c r="M35" s="104"/>
      <c r="N35" s="107"/>
      <c r="P35" s="31"/>
    </row>
    <row r="36" spans="1:14" ht="16.5" thickTop="1">
      <c r="A36" s="59" t="s">
        <v>28</v>
      </c>
      <c r="B36" s="60"/>
      <c r="C36" s="60"/>
      <c r="D36" s="60"/>
      <c r="E36" s="60"/>
      <c r="F36" s="60"/>
      <c r="G36" s="62"/>
      <c r="H36" s="63">
        <f>COUNTA(G10:G29)</f>
        <v>2</v>
      </c>
      <c r="I36" s="62"/>
      <c r="J36" s="64">
        <f>H33/G33</f>
        <v>138.77516176316615</v>
      </c>
      <c r="K36" s="64"/>
      <c r="L36" s="65"/>
      <c r="M36" s="64">
        <f>P31/G33</f>
        <v>102.55777719610512</v>
      </c>
      <c r="N36" s="68"/>
    </row>
    <row r="37" spans="1:14" ht="15.75">
      <c r="A37" s="59" t="s">
        <v>29</v>
      </c>
      <c r="B37" s="60"/>
      <c r="C37" s="60"/>
      <c r="D37" s="60"/>
      <c r="E37" s="60"/>
      <c r="F37" s="60"/>
      <c r="G37" s="62"/>
      <c r="H37" s="63">
        <f>COUNTA(K10:K29)</f>
        <v>1</v>
      </c>
      <c r="I37" s="62"/>
      <c r="J37" s="232">
        <f>L33/K33</f>
        <v>124.0794174223256</v>
      </c>
      <c r="K37" s="67"/>
      <c r="L37" s="65"/>
      <c r="M37" s="64">
        <f>Q31/K33</f>
        <v>85.08</v>
      </c>
      <c r="N37" s="68"/>
    </row>
    <row r="38" spans="1:14" ht="16.5" thickBot="1">
      <c r="A38" s="69" t="s">
        <v>30</v>
      </c>
      <c r="B38" s="70"/>
      <c r="C38" s="70"/>
      <c r="D38" s="70"/>
      <c r="E38" s="70"/>
      <c r="F38" s="70"/>
      <c r="G38" s="71"/>
      <c r="H38" s="72">
        <f>SUM(H36:H37)</f>
        <v>3</v>
      </c>
      <c r="I38" s="71"/>
      <c r="J38" s="233">
        <f>(H33+L33)/(G33+K33)</f>
        <v>127.47247833391755</v>
      </c>
      <c r="K38" s="74"/>
      <c r="L38" s="75"/>
      <c r="M38" s="73">
        <f>(P31+Q31)/(G33+K33)</f>
        <v>89.11539699998791</v>
      </c>
      <c r="N38" s="84"/>
    </row>
    <row r="40" ht="3.75" customHeight="1"/>
    <row r="44" ht="6" customHeight="1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28125" style="0" customWidth="1"/>
    <col min="4" max="4" width="12.7109375" style="0" customWidth="1"/>
    <col min="5" max="5" width="9.28125" style="0" customWidth="1"/>
  </cols>
  <sheetData>
    <row r="1" ht="30.75">
      <c r="B1" s="1" t="s">
        <v>66</v>
      </c>
    </row>
    <row r="2" ht="15.75">
      <c r="B2" s="3"/>
    </row>
    <row r="3" spans="1:2" ht="19.5">
      <c r="A3" s="4" t="s">
        <v>239</v>
      </c>
      <c r="B3" s="3"/>
    </row>
    <row r="4" spans="1:5" ht="16.5" thickBot="1">
      <c r="A4" s="3"/>
      <c r="B4" s="3"/>
      <c r="C4" s="96"/>
      <c r="D4" s="96"/>
      <c r="E4" s="96"/>
    </row>
    <row r="5" spans="1:5" ht="15.75">
      <c r="A5" s="185"/>
      <c r="B5" s="186"/>
      <c r="C5" s="771" t="s">
        <v>242</v>
      </c>
      <c r="D5" s="319"/>
      <c r="E5" s="320"/>
    </row>
    <row r="6" spans="1:7" ht="15.75">
      <c r="A6" s="188" t="s">
        <v>4</v>
      </c>
      <c r="B6" s="15" t="s">
        <v>5</v>
      </c>
      <c r="C6" s="160" t="s">
        <v>10</v>
      </c>
      <c r="D6" s="89" t="s">
        <v>11</v>
      </c>
      <c r="E6" s="161" t="s">
        <v>11</v>
      </c>
      <c r="F6" s="96"/>
      <c r="G6" s="96"/>
    </row>
    <row r="7" spans="1:7" ht="15.75">
      <c r="A7" s="188" t="s">
        <v>13</v>
      </c>
      <c r="B7" s="15" t="s">
        <v>14</v>
      </c>
      <c r="C7" s="160" t="s">
        <v>18</v>
      </c>
      <c r="D7" s="89" t="s">
        <v>19</v>
      </c>
      <c r="E7" s="161" t="s">
        <v>18</v>
      </c>
      <c r="F7" s="96"/>
      <c r="G7" s="96"/>
    </row>
    <row r="8" spans="1:7" ht="12.75">
      <c r="A8" s="169"/>
      <c r="B8" s="19"/>
      <c r="C8" s="162"/>
      <c r="D8" s="90" t="s">
        <v>20</v>
      </c>
      <c r="E8" s="163" t="s">
        <v>19</v>
      </c>
      <c r="F8" s="96"/>
      <c r="G8" s="96"/>
    </row>
    <row r="9" spans="1:7" ht="3.75" customHeight="1">
      <c r="A9" s="189"/>
      <c r="B9" s="23"/>
      <c r="C9" s="189"/>
      <c r="D9" s="23"/>
      <c r="E9" s="190"/>
      <c r="F9" s="96"/>
      <c r="G9" s="96"/>
    </row>
    <row r="10" spans="1:7" ht="12.75">
      <c r="A10" s="772">
        <v>40337</v>
      </c>
      <c r="B10" s="542" t="s">
        <v>240</v>
      </c>
      <c r="C10" s="603">
        <v>15375</v>
      </c>
      <c r="D10" s="600"/>
      <c r="E10" s="543"/>
      <c r="F10" s="96"/>
      <c r="G10" s="96"/>
    </row>
    <row r="11" spans="1:7" ht="13.5" thickBot="1">
      <c r="A11" s="634">
        <v>40337</v>
      </c>
      <c r="B11" s="721" t="s">
        <v>241</v>
      </c>
      <c r="C11" s="635">
        <v>22889</v>
      </c>
      <c r="D11" s="636"/>
      <c r="E11" s="637"/>
      <c r="F11" s="96"/>
      <c r="G11" s="96"/>
    </row>
    <row r="12" spans="1:7" ht="12.75">
      <c r="A12" s="191"/>
      <c r="B12" s="112"/>
      <c r="C12" s="645"/>
      <c r="D12" s="646"/>
      <c r="E12" s="647"/>
      <c r="F12" s="96"/>
      <c r="G12" s="96"/>
    </row>
    <row r="13" spans="1:7" ht="12.75">
      <c r="A13" s="494"/>
      <c r="B13" s="550"/>
      <c r="C13" s="645"/>
      <c r="D13" s="648"/>
      <c r="E13" s="649"/>
      <c r="F13" s="96"/>
      <c r="G13" s="96"/>
    </row>
    <row r="14" spans="1:7" ht="12.75">
      <c r="A14" s="191"/>
      <c r="B14" s="446"/>
      <c r="C14" s="566"/>
      <c r="D14" s="567"/>
      <c r="E14" s="565"/>
      <c r="F14" s="96"/>
      <c r="G14" s="96"/>
    </row>
    <row r="15" spans="1:7" ht="12.75">
      <c r="A15" s="405"/>
      <c r="B15" s="444"/>
      <c r="C15" s="568"/>
      <c r="D15" s="601"/>
      <c r="E15" s="569"/>
      <c r="F15" s="96"/>
      <c r="G15" s="96"/>
    </row>
    <row r="16" spans="1:7" ht="12.75">
      <c r="A16" s="393"/>
      <c r="B16" s="556"/>
      <c r="C16" s="570"/>
      <c r="D16" s="571"/>
      <c r="E16" s="572"/>
      <c r="F16" s="96"/>
      <c r="G16" s="96"/>
    </row>
    <row r="17" spans="1:7" ht="12.75">
      <c r="A17" s="494"/>
      <c r="B17" s="176"/>
      <c r="C17" s="604"/>
      <c r="D17" s="602"/>
      <c r="E17" s="573"/>
      <c r="F17" s="96"/>
      <c r="G17" s="96"/>
    </row>
    <row r="18" spans="1:7" ht="12.75">
      <c r="A18" s="405"/>
      <c r="B18" s="444"/>
      <c r="C18" s="568"/>
      <c r="D18" s="601"/>
      <c r="E18" s="569"/>
      <c r="F18" s="96"/>
      <c r="G18" s="96"/>
    </row>
    <row r="19" spans="1:7" ht="12.75">
      <c r="A19" s="405"/>
      <c r="B19" s="444"/>
      <c r="C19" s="568"/>
      <c r="D19" s="601"/>
      <c r="E19" s="652"/>
      <c r="F19" s="96"/>
      <c r="G19" s="96"/>
    </row>
    <row r="20" spans="1:7" ht="12.75">
      <c r="A20" s="405"/>
      <c r="B20" s="599"/>
      <c r="C20" s="568"/>
      <c r="D20" s="601"/>
      <c r="E20" s="652"/>
      <c r="F20" s="96"/>
      <c r="G20" s="96"/>
    </row>
    <row r="21" spans="1:7" ht="12.75">
      <c r="A21" s="405"/>
      <c r="B21" s="382"/>
      <c r="C21" s="568"/>
      <c r="D21" s="601"/>
      <c r="E21" s="652"/>
      <c r="F21" s="96"/>
      <c r="G21" s="96"/>
    </row>
    <row r="22" spans="1:7" ht="12.75">
      <c r="A22" s="208"/>
      <c r="B22" s="723"/>
      <c r="C22" s="645"/>
      <c r="D22" s="646"/>
      <c r="E22" s="724"/>
      <c r="F22" s="96"/>
      <c r="G22" s="96"/>
    </row>
    <row r="23" spans="1:7" ht="12.75">
      <c r="A23" s="208"/>
      <c r="B23" s="244"/>
      <c r="C23" s="645"/>
      <c r="D23" s="646"/>
      <c r="E23" s="653"/>
      <c r="F23" s="96"/>
      <c r="G23" s="96"/>
    </row>
    <row r="24" spans="1:7" ht="12.75">
      <c r="A24" s="405"/>
      <c r="B24" s="725"/>
      <c r="C24" s="568"/>
      <c r="D24" s="601"/>
      <c r="E24" s="652"/>
      <c r="F24" s="96"/>
      <c r="G24" s="96"/>
    </row>
    <row r="25" spans="1:7" ht="12.75">
      <c r="A25" s="208"/>
      <c r="B25" s="244"/>
      <c r="C25" s="645"/>
      <c r="D25" s="646"/>
      <c r="E25" s="727"/>
      <c r="F25" s="96"/>
      <c r="G25" s="96"/>
    </row>
    <row r="26" spans="1:7" ht="12.75">
      <c r="A26" s="405"/>
      <c r="B26" s="730"/>
      <c r="C26" s="568"/>
      <c r="D26" s="601"/>
      <c r="E26" s="728"/>
      <c r="F26" s="96"/>
      <c r="G26" s="96"/>
    </row>
    <row r="27" spans="1:7" ht="12.75">
      <c r="A27" s="405"/>
      <c r="B27" s="725"/>
      <c r="C27" s="568"/>
      <c r="D27" s="601"/>
      <c r="E27" s="728"/>
      <c r="F27" s="96"/>
      <c r="G27" s="96"/>
    </row>
    <row r="28" spans="1:7" ht="12.75">
      <c r="A28" s="405"/>
      <c r="B28" s="590"/>
      <c r="C28" s="568"/>
      <c r="D28" s="601"/>
      <c r="E28" s="728"/>
      <c r="F28" s="96"/>
      <c r="G28" s="96"/>
    </row>
    <row r="29" spans="1:7" ht="12.75">
      <c r="A29" s="208"/>
      <c r="B29" s="723"/>
      <c r="C29" s="645"/>
      <c r="D29" s="646"/>
      <c r="E29" s="729"/>
      <c r="F29" s="96"/>
      <c r="G29" s="96"/>
    </row>
    <row r="30" spans="1:7" ht="12.75">
      <c r="A30" s="405"/>
      <c r="B30" s="730"/>
      <c r="C30" s="645"/>
      <c r="D30" s="646"/>
      <c r="E30" s="727"/>
      <c r="F30" s="96"/>
      <c r="G30" s="96"/>
    </row>
    <row r="31" spans="1:7" ht="12.75">
      <c r="A31" s="208"/>
      <c r="B31" s="244"/>
      <c r="C31" s="645"/>
      <c r="D31" s="646"/>
      <c r="E31" s="729"/>
      <c r="F31" s="96"/>
      <c r="G31" s="96"/>
    </row>
    <row r="32" spans="1:7" ht="12.75">
      <c r="A32" s="208"/>
      <c r="B32" s="244"/>
      <c r="C32" s="645"/>
      <c r="D32" s="646"/>
      <c r="E32" s="729"/>
      <c r="F32" s="96"/>
      <c r="G32" s="96"/>
    </row>
    <row r="33" spans="1:7" ht="12.75">
      <c r="A33" s="208"/>
      <c r="B33" s="244"/>
      <c r="C33" s="645"/>
      <c r="D33" s="646"/>
      <c r="E33" s="729"/>
      <c r="F33" s="96"/>
      <c r="G33" s="96"/>
    </row>
    <row r="34" spans="1:7" ht="12.75">
      <c r="A34" s="405"/>
      <c r="B34" s="725"/>
      <c r="C34" s="568"/>
      <c r="D34" s="601"/>
      <c r="E34" s="728"/>
      <c r="F34" s="96"/>
      <c r="G34" s="96"/>
    </row>
    <row r="35" spans="1:7" ht="12.75">
      <c r="A35" s="208"/>
      <c r="B35" s="453"/>
      <c r="C35" s="645"/>
      <c r="D35" s="646"/>
      <c r="E35" s="729"/>
      <c r="F35" s="96"/>
      <c r="G35" s="96"/>
    </row>
    <row r="36" spans="1:7" ht="12.75">
      <c r="A36" s="405"/>
      <c r="B36" s="382"/>
      <c r="C36" s="568"/>
      <c r="D36" s="601"/>
      <c r="E36" s="728"/>
      <c r="F36" s="96"/>
      <c r="G36" s="96"/>
    </row>
    <row r="37" spans="1:7" ht="12.75">
      <c r="A37" s="208"/>
      <c r="B37" s="112"/>
      <c r="C37" s="168"/>
      <c r="D37" s="112"/>
      <c r="E37" s="248"/>
      <c r="F37" s="96"/>
      <c r="G37" s="96"/>
    </row>
    <row r="38" spans="1:7" ht="12.75">
      <c r="A38" s="208"/>
      <c r="B38" s="112"/>
      <c r="C38" s="168"/>
      <c r="D38" s="112"/>
      <c r="E38" s="248"/>
      <c r="F38" s="96"/>
      <c r="G38" s="96"/>
    </row>
    <row r="39" spans="1:7" ht="12.75">
      <c r="A39" s="208"/>
      <c r="B39" s="112"/>
      <c r="C39" s="168"/>
      <c r="D39" s="112"/>
      <c r="E39" s="248"/>
      <c r="F39" s="96"/>
      <c r="G39" s="96"/>
    </row>
    <row r="40" spans="1:7" ht="12.75">
      <c r="A40" s="208"/>
      <c r="B40" s="112"/>
      <c r="C40" s="168"/>
      <c r="D40" s="112"/>
      <c r="E40" s="166"/>
      <c r="F40" s="96"/>
      <c r="G40" s="96"/>
    </row>
    <row r="41" spans="1:7" ht="12.75">
      <c r="A41" s="168"/>
      <c r="B41" s="112"/>
      <c r="C41" s="168"/>
      <c r="D41" s="112"/>
      <c r="E41" s="166"/>
      <c r="F41" s="96"/>
      <c r="G41" s="96"/>
    </row>
    <row r="42" spans="1:7" ht="3.75" customHeight="1">
      <c r="A42" s="189"/>
      <c r="B42" s="23"/>
      <c r="C42" s="189"/>
      <c r="D42" s="23"/>
      <c r="E42" s="190"/>
      <c r="F42" s="96"/>
      <c r="G42" s="96"/>
    </row>
    <row r="43" spans="1:7" ht="12.75">
      <c r="A43" s="177"/>
      <c r="B43" s="8"/>
      <c r="C43" s="332" t="s">
        <v>11</v>
      </c>
      <c r="D43" s="303" t="s">
        <v>11</v>
      </c>
      <c r="E43" s="288"/>
      <c r="F43" s="96"/>
      <c r="G43" s="96"/>
    </row>
    <row r="44" spans="1:7" ht="12.75">
      <c r="A44" s="177"/>
      <c r="B44" s="8"/>
      <c r="C44" s="333" t="s">
        <v>10</v>
      </c>
      <c r="D44" s="304" t="s">
        <v>19</v>
      </c>
      <c r="E44" s="335"/>
      <c r="F44" s="96"/>
      <c r="G44" s="96"/>
    </row>
    <row r="45" spans="1:7" ht="16.5" thickBot="1">
      <c r="A45" s="193"/>
      <c r="B45" s="19"/>
      <c r="C45" s="334">
        <f>SUM(C14:C41)</f>
        <v>0</v>
      </c>
      <c r="D45" s="315">
        <f>SUM(D14:D41)</f>
        <v>0</v>
      </c>
      <c r="E45" s="326"/>
      <c r="F45" s="96"/>
      <c r="G45" s="96"/>
    </row>
    <row r="46" spans="1:7" ht="6" customHeight="1" thickBot="1">
      <c r="A46" s="194"/>
      <c r="B46" s="51"/>
      <c r="C46" s="52"/>
      <c r="D46" s="52"/>
      <c r="E46" s="773"/>
      <c r="F46" s="96"/>
      <c r="G46" s="96"/>
    </row>
    <row r="47" spans="1:7" ht="16.5" thickBot="1">
      <c r="A47" s="196" t="s">
        <v>24</v>
      </c>
      <c r="B47" s="55"/>
      <c r="C47" s="56"/>
      <c r="D47" s="56"/>
      <c r="E47" s="774"/>
      <c r="F47" s="96"/>
      <c r="G47" s="96"/>
    </row>
    <row r="48" spans="1:5" ht="16.5" thickTop="1">
      <c r="A48" s="205" t="s">
        <v>53</v>
      </c>
      <c r="B48" s="206"/>
      <c r="C48" s="61"/>
      <c r="D48" s="61"/>
      <c r="E48" s="775"/>
    </row>
    <row r="49" spans="1:5" ht="15.75">
      <c r="A49" s="197" t="s">
        <v>54</v>
      </c>
      <c r="B49" s="60"/>
      <c r="C49" s="61"/>
      <c r="D49" s="61"/>
      <c r="E49" s="775"/>
    </row>
    <row r="50" spans="1:5" ht="15.75">
      <c r="A50" s="205" t="s">
        <v>55</v>
      </c>
      <c r="B50" s="349"/>
      <c r="C50" s="176"/>
      <c r="D50" s="176"/>
      <c r="E50" s="776"/>
    </row>
    <row r="51" spans="1:5" ht="16.5" thickBot="1">
      <c r="A51" s="199" t="s">
        <v>56</v>
      </c>
      <c r="B51" s="200"/>
      <c r="C51" s="201"/>
      <c r="D51" s="201"/>
      <c r="E51" s="777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8" max="8" width="10.140625" style="0" customWidth="1"/>
    <col min="9" max="9" width="12.28125" style="0" customWidth="1"/>
    <col min="12" max="12" width="10.28125" style="0" customWidth="1"/>
    <col min="13" max="13" width="13.00390625" style="0" customWidth="1"/>
    <col min="17" max="17" width="16.8515625" style="0" customWidth="1"/>
    <col min="18" max="18" width="15.8515625" style="0" customWidth="1"/>
  </cols>
  <sheetData>
    <row r="1" spans="2:9" ht="30.75">
      <c r="B1" s="1" t="s">
        <v>66</v>
      </c>
      <c r="C1" s="1"/>
      <c r="I1" s="2"/>
    </row>
    <row r="2" spans="2:14" ht="18">
      <c r="B2" s="3"/>
      <c r="C2" s="3"/>
      <c r="H2" s="139"/>
      <c r="I2" s="139"/>
      <c r="J2" s="139"/>
      <c r="K2" s="139"/>
      <c r="L2" s="139"/>
      <c r="M2" s="139"/>
      <c r="N2" s="140"/>
    </row>
    <row r="3" spans="1:8" ht="19.5">
      <c r="A3" s="4" t="s">
        <v>31</v>
      </c>
      <c r="B3" s="3"/>
      <c r="C3" s="3"/>
      <c r="H3" s="3"/>
    </row>
    <row r="4" spans="1:8" ht="16.5" thickBot="1">
      <c r="A4" s="3"/>
      <c r="B4" s="3"/>
      <c r="C4" s="526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156"/>
      <c r="M5" s="157" t="s">
        <v>3</v>
      </c>
      <c r="N5" s="158"/>
      <c r="O5" s="159"/>
    </row>
    <row r="6" spans="1:31" ht="68.25">
      <c r="A6" s="14" t="s">
        <v>4</v>
      </c>
      <c r="B6" s="15" t="s">
        <v>5</v>
      </c>
      <c r="C6" s="532" t="s">
        <v>61</v>
      </c>
      <c r="D6" s="536" t="s">
        <v>61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160" t="s">
        <v>10</v>
      </c>
      <c r="M6" s="89" t="s">
        <v>11</v>
      </c>
      <c r="N6" s="89" t="s">
        <v>11</v>
      </c>
      <c r="O6" s="161" t="s">
        <v>12</v>
      </c>
      <c r="T6" s="260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160" t="s">
        <v>18</v>
      </c>
      <c r="M7" s="89" t="s">
        <v>19</v>
      </c>
      <c r="N7" s="89" t="s">
        <v>18</v>
      </c>
      <c r="O7" s="161" t="s">
        <v>18</v>
      </c>
      <c r="T7" s="261"/>
      <c r="U7" s="262"/>
      <c r="V7" s="261"/>
      <c r="W7" s="262"/>
      <c r="X7" s="261"/>
      <c r="Y7" s="262"/>
      <c r="Z7" s="261"/>
      <c r="AA7" s="262"/>
      <c r="AB7" s="261"/>
      <c r="AC7" s="262"/>
      <c r="AD7" s="261"/>
      <c r="AE7" s="262"/>
    </row>
    <row r="8" spans="1:31" ht="15.75">
      <c r="A8" s="14"/>
      <c r="B8" s="19"/>
      <c r="C8" s="534" t="s">
        <v>60</v>
      </c>
      <c r="D8" s="537" t="s">
        <v>62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162"/>
      <c r="M8" s="90" t="s">
        <v>20</v>
      </c>
      <c r="N8" s="90" t="s">
        <v>19</v>
      </c>
      <c r="O8" s="163" t="s">
        <v>19</v>
      </c>
      <c r="Q8" s="21" t="s">
        <v>21</v>
      </c>
      <c r="R8" s="21" t="s">
        <v>22</v>
      </c>
      <c r="T8" s="263"/>
      <c r="U8" s="264"/>
      <c r="V8" s="263"/>
      <c r="W8" s="264"/>
      <c r="X8" s="263"/>
      <c r="Y8" s="264"/>
      <c r="Z8" s="263"/>
      <c r="AA8" s="264"/>
      <c r="AB8" s="263"/>
      <c r="AC8" s="264"/>
      <c r="AD8" s="263"/>
      <c r="AE8" s="264"/>
    </row>
    <row r="9" spans="1:31" ht="3.75" customHeight="1">
      <c r="A9" s="129"/>
      <c r="B9" s="128"/>
      <c r="C9" s="128"/>
      <c r="D9" s="128"/>
      <c r="E9" s="128"/>
      <c r="F9" s="128"/>
      <c r="G9" s="128"/>
      <c r="H9" s="127"/>
      <c r="I9" s="128"/>
      <c r="J9" s="128"/>
      <c r="K9" s="128"/>
      <c r="L9" s="164"/>
      <c r="M9" s="128"/>
      <c r="N9" s="128"/>
      <c r="O9" s="165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2.75">
      <c r="A10" s="149">
        <v>40190</v>
      </c>
      <c r="B10" s="446" t="s">
        <v>74</v>
      </c>
      <c r="C10" s="240"/>
      <c r="D10" s="342" t="s">
        <v>70</v>
      </c>
      <c r="E10" s="357" t="s">
        <v>71</v>
      </c>
      <c r="F10" s="121">
        <v>3</v>
      </c>
      <c r="G10" s="357" t="s">
        <v>75</v>
      </c>
      <c r="H10" s="210">
        <v>8217</v>
      </c>
      <c r="I10" s="153">
        <v>583132.74</v>
      </c>
      <c r="J10" s="115">
        <v>70.97</v>
      </c>
      <c r="K10" s="115">
        <v>39.64</v>
      </c>
      <c r="L10" s="155"/>
      <c r="M10" s="154"/>
      <c r="N10" s="112"/>
      <c r="O10" s="365"/>
      <c r="Q10" s="466">
        <f aca="true" t="shared" si="0" ref="Q10:Q32">K10*H10</f>
        <v>325721.88</v>
      </c>
      <c r="R10" s="466">
        <f aca="true" t="shared" si="1" ref="R10:R40">N10*L10</f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3.5" thickBot="1">
      <c r="A11" s="622">
        <v>40190</v>
      </c>
      <c r="B11" s="610" t="s">
        <v>78</v>
      </c>
      <c r="C11" s="623"/>
      <c r="D11" s="624" t="s">
        <v>70</v>
      </c>
      <c r="E11" s="613" t="s">
        <v>71</v>
      </c>
      <c r="F11" s="614">
        <v>3</v>
      </c>
      <c r="G11" s="613" t="s">
        <v>79</v>
      </c>
      <c r="H11" s="625">
        <v>8053</v>
      </c>
      <c r="I11" s="626">
        <v>525131.76</v>
      </c>
      <c r="J11" s="627">
        <v>65.21</v>
      </c>
      <c r="K11" s="620">
        <v>38.12</v>
      </c>
      <c r="L11" s="628"/>
      <c r="M11" s="616"/>
      <c r="N11" s="617"/>
      <c r="O11" s="629"/>
      <c r="Q11" s="466">
        <f t="shared" si="0"/>
        <v>306980.36</v>
      </c>
      <c r="R11" s="466">
        <f t="shared" si="1"/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3.5" thickBot="1">
      <c r="A12" s="675">
        <v>40198</v>
      </c>
      <c r="B12" s="676" t="s">
        <v>108</v>
      </c>
      <c r="C12" s="677"/>
      <c r="D12" s="678" t="s">
        <v>109</v>
      </c>
      <c r="E12" s="679" t="s">
        <v>71</v>
      </c>
      <c r="F12" s="679">
        <v>2</v>
      </c>
      <c r="G12" s="678" t="s">
        <v>110</v>
      </c>
      <c r="H12" s="680">
        <v>9185</v>
      </c>
      <c r="I12" s="681">
        <v>1469172.92</v>
      </c>
      <c r="J12" s="682">
        <v>159.96</v>
      </c>
      <c r="K12" s="682">
        <v>53.31</v>
      </c>
      <c r="L12" s="683"/>
      <c r="M12" s="684"/>
      <c r="N12" s="685"/>
      <c r="O12" s="686"/>
      <c r="Q12" s="466">
        <f t="shared" si="0"/>
        <v>489652.35000000003</v>
      </c>
      <c r="R12" s="466">
        <f t="shared" si="1"/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2.75">
      <c r="A13" s="149">
        <v>40218</v>
      </c>
      <c r="B13" s="709" t="s">
        <v>141</v>
      </c>
      <c r="C13" s="674"/>
      <c r="D13" s="711" t="s">
        <v>109</v>
      </c>
      <c r="E13" s="710" t="s">
        <v>71</v>
      </c>
      <c r="F13" s="121">
        <v>2</v>
      </c>
      <c r="G13" s="710" t="s">
        <v>142</v>
      </c>
      <c r="H13" s="155">
        <v>11696</v>
      </c>
      <c r="I13" s="154">
        <v>1146403.94</v>
      </c>
      <c r="J13" s="112">
        <v>98.02</v>
      </c>
      <c r="K13" s="145">
        <v>34.67</v>
      </c>
      <c r="L13" s="228"/>
      <c r="M13" s="153"/>
      <c r="N13" s="115"/>
      <c r="O13" s="167"/>
      <c r="Q13" s="466">
        <f t="shared" si="0"/>
        <v>405500.32</v>
      </c>
      <c r="R13" s="466">
        <f t="shared" si="1"/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3.5" thickBot="1">
      <c r="A14" s="687">
        <v>40218</v>
      </c>
      <c r="B14" s="712" t="s">
        <v>143</v>
      </c>
      <c r="C14" s="713"/>
      <c r="D14" s="690" t="s">
        <v>109</v>
      </c>
      <c r="E14" s="714" t="s">
        <v>71</v>
      </c>
      <c r="F14" s="692">
        <v>2</v>
      </c>
      <c r="G14" s="715" t="s">
        <v>142</v>
      </c>
      <c r="H14" s="625">
        <v>11696</v>
      </c>
      <c r="I14" s="626">
        <v>1146726.48</v>
      </c>
      <c r="J14" s="632">
        <v>98.04</v>
      </c>
      <c r="K14" s="632">
        <v>34.67</v>
      </c>
      <c r="L14" s="628"/>
      <c r="M14" s="616"/>
      <c r="N14" s="617"/>
      <c r="O14" s="629"/>
      <c r="Q14" s="466">
        <f t="shared" si="0"/>
        <v>405500.32</v>
      </c>
      <c r="R14" s="466">
        <f t="shared" si="1"/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3.5" thickBot="1">
      <c r="A15" s="736">
        <v>40246</v>
      </c>
      <c r="B15" s="685" t="s">
        <v>151</v>
      </c>
      <c r="C15" s="737" t="s">
        <v>60</v>
      </c>
      <c r="D15" s="737" t="s">
        <v>23</v>
      </c>
      <c r="E15" s="761" t="s">
        <v>152</v>
      </c>
      <c r="F15" s="762">
        <v>3</v>
      </c>
      <c r="G15" s="738" t="s">
        <v>153</v>
      </c>
      <c r="H15" s="739"/>
      <c r="I15" s="684"/>
      <c r="J15" s="740"/>
      <c r="K15" s="740"/>
      <c r="L15" s="683">
        <v>5406</v>
      </c>
      <c r="M15" s="684">
        <v>456240.92</v>
      </c>
      <c r="N15" s="685">
        <v>84.4</v>
      </c>
      <c r="O15" s="719">
        <v>53.67</v>
      </c>
      <c r="Q15" s="466">
        <f t="shared" si="0"/>
        <v>0</v>
      </c>
      <c r="R15" s="466">
        <f t="shared" si="1"/>
        <v>456266.4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2.75">
      <c r="A16" s="149">
        <v>40281</v>
      </c>
      <c r="B16" s="709" t="s">
        <v>196</v>
      </c>
      <c r="C16" s="735"/>
      <c r="D16" s="230" t="s">
        <v>70</v>
      </c>
      <c r="E16" s="239" t="s">
        <v>23</v>
      </c>
      <c r="F16" s="113">
        <v>1</v>
      </c>
      <c r="G16" s="710" t="s">
        <v>197</v>
      </c>
      <c r="H16" s="210">
        <v>6859</v>
      </c>
      <c r="I16" s="153">
        <v>587531.27</v>
      </c>
      <c r="J16" s="115">
        <v>85.66</v>
      </c>
      <c r="K16" s="115">
        <v>46.66</v>
      </c>
      <c r="L16" s="247"/>
      <c r="M16" s="154"/>
      <c r="N16" s="115"/>
      <c r="O16" s="167"/>
      <c r="Q16" s="466">
        <f t="shared" si="0"/>
        <v>320040.94</v>
      </c>
      <c r="R16" s="466">
        <f t="shared" si="1"/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2.75">
      <c r="A17" s="149"/>
      <c r="B17" s="709" t="s">
        <v>202</v>
      </c>
      <c r="C17" s="230"/>
      <c r="D17" s="230" t="s">
        <v>70</v>
      </c>
      <c r="E17" s="710" t="s">
        <v>71</v>
      </c>
      <c r="F17" s="121">
        <v>2</v>
      </c>
      <c r="G17" s="710" t="s">
        <v>203</v>
      </c>
      <c r="H17" s="210">
        <v>6084</v>
      </c>
      <c r="I17" s="154">
        <v>498868.03</v>
      </c>
      <c r="J17" s="145">
        <v>82</v>
      </c>
      <c r="K17" s="112">
        <v>40.88</v>
      </c>
      <c r="L17" s="228"/>
      <c r="M17" s="153"/>
      <c r="N17" s="115"/>
      <c r="O17" s="167"/>
      <c r="Q17" s="466">
        <f t="shared" si="0"/>
        <v>248713.92</v>
      </c>
      <c r="R17" s="466">
        <f t="shared" si="1"/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2.75">
      <c r="A18" s="149"/>
      <c r="B18" s="144" t="s">
        <v>204</v>
      </c>
      <c r="C18" s="342"/>
      <c r="D18" s="342" t="s">
        <v>70</v>
      </c>
      <c r="E18" s="710" t="s">
        <v>71</v>
      </c>
      <c r="F18" s="121">
        <v>2</v>
      </c>
      <c r="G18" s="710" t="s">
        <v>205</v>
      </c>
      <c r="H18" s="210">
        <v>7371</v>
      </c>
      <c r="I18" s="153">
        <v>596217.67</v>
      </c>
      <c r="J18" s="115">
        <v>77.23</v>
      </c>
      <c r="K18" s="115">
        <v>40.88</v>
      </c>
      <c r="L18" s="247"/>
      <c r="M18" s="154"/>
      <c r="N18" s="115"/>
      <c r="O18" s="167"/>
      <c r="Q18" s="466">
        <f t="shared" si="0"/>
        <v>301326.48000000004</v>
      </c>
      <c r="R18" s="466">
        <f t="shared" si="1"/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373"/>
      <c r="B19" s="390" t="s">
        <v>206</v>
      </c>
      <c r="C19" s="394"/>
      <c r="D19" s="440" t="s">
        <v>70</v>
      </c>
      <c r="E19" s="749" t="s">
        <v>71</v>
      </c>
      <c r="F19" s="376">
        <v>2</v>
      </c>
      <c r="G19" s="749" t="s">
        <v>207</v>
      </c>
      <c r="H19" s="377"/>
      <c r="I19" s="378"/>
      <c r="J19" s="379"/>
      <c r="K19" s="379"/>
      <c r="L19" s="377">
        <v>10113</v>
      </c>
      <c r="M19" s="378">
        <v>766636.81</v>
      </c>
      <c r="N19" s="379">
        <v>75.81</v>
      </c>
      <c r="O19" s="379">
        <v>54.07</v>
      </c>
      <c r="Q19" s="466">
        <f t="shared" si="0"/>
        <v>0</v>
      </c>
      <c r="R19" s="466">
        <f t="shared" si="1"/>
        <v>766666.53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3.5" thickBot="1">
      <c r="A20" s="622">
        <v>40281</v>
      </c>
      <c r="B20" s="721" t="s">
        <v>208</v>
      </c>
      <c r="C20" s="611"/>
      <c r="D20" s="630" t="s">
        <v>70</v>
      </c>
      <c r="E20" s="722" t="s">
        <v>71</v>
      </c>
      <c r="F20" s="614">
        <v>2</v>
      </c>
      <c r="G20" s="722" t="s">
        <v>209</v>
      </c>
      <c r="H20" s="615"/>
      <c r="I20" s="616"/>
      <c r="J20" s="617"/>
      <c r="K20" s="617"/>
      <c r="L20" s="618">
        <v>7693</v>
      </c>
      <c r="M20" s="626">
        <v>526445.07</v>
      </c>
      <c r="N20" s="617">
        <v>68.43</v>
      </c>
      <c r="O20" s="629">
        <v>50.21</v>
      </c>
      <c r="Q20" s="466">
        <f t="shared" si="0"/>
        <v>0</v>
      </c>
      <c r="R20" s="466">
        <f t="shared" si="1"/>
        <v>526431.9900000001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49">
        <v>40337</v>
      </c>
      <c r="B21" s="709" t="s">
        <v>292</v>
      </c>
      <c r="C21" s="230"/>
      <c r="D21" s="371" t="s">
        <v>238</v>
      </c>
      <c r="E21" s="710" t="s">
        <v>161</v>
      </c>
      <c r="F21" s="121">
        <v>2</v>
      </c>
      <c r="G21" s="710" t="s">
        <v>293</v>
      </c>
      <c r="H21" s="155"/>
      <c r="I21" s="154"/>
      <c r="J21" s="145"/>
      <c r="K21" s="112"/>
      <c r="L21" s="210">
        <v>28844</v>
      </c>
      <c r="M21" s="153">
        <v>2896969.96</v>
      </c>
      <c r="N21" s="115">
        <v>100.44</v>
      </c>
      <c r="O21" s="292">
        <v>53.08</v>
      </c>
      <c r="P21" s="538"/>
      <c r="Q21" s="466">
        <f t="shared" si="0"/>
        <v>0</v>
      </c>
      <c r="R21" s="466">
        <f t="shared" si="1"/>
        <v>2897091.36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149"/>
      <c r="B22" s="709" t="s">
        <v>294</v>
      </c>
      <c r="C22" s="230"/>
      <c r="D22" s="371" t="s">
        <v>70</v>
      </c>
      <c r="E22" s="121"/>
      <c r="F22" s="121">
        <v>1</v>
      </c>
      <c r="G22" s="710" t="s">
        <v>295</v>
      </c>
      <c r="H22" s="155">
        <v>2996</v>
      </c>
      <c r="I22" s="154">
        <v>262612.04</v>
      </c>
      <c r="J22" s="112">
        <v>87.67</v>
      </c>
      <c r="K22" s="112">
        <v>45.95</v>
      </c>
      <c r="L22" s="447"/>
      <c r="M22" s="154"/>
      <c r="N22" s="115"/>
      <c r="O22" s="167"/>
      <c r="Q22" s="466">
        <f t="shared" si="0"/>
        <v>137666.2</v>
      </c>
      <c r="R22" s="466">
        <f t="shared" si="1"/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373"/>
      <c r="B23" s="748" t="s">
        <v>311</v>
      </c>
      <c r="C23" s="394"/>
      <c r="D23" s="422" t="s">
        <v>70</v>
      </c>
      <c r="E23" s="749" t="s">
        <v>71</v>
      </c>
      <c r="F23" s="376">
        <v>2</v>
      </c>
      <c r="G23" s="404" t="s">
        <v>312</v>
      </c>
      <c r="H23" s="385">
        <v>21751</v>
      </c>
      <c r="I23" s="381">
        <v>1841722.66</v>
      </c>
      <c r="J23" s="379">
        <v>84.67</v>
      </c>
      <c r="K23" s="379">
        <v>52.48</v>
      </c>
      <c r="L23" s="380"/>
      <c r="M23" s="381"/>
      <c r="N23" s="379"/>
      <c r="O23" s="388"/>
      <c r="Q23" s="466">
        <f t="shared" si="0"/>
        <v>1141492.48</v>
      </c>
      <c r="R23" s="466">
        <f t="shared" si="1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ht="13.5" thickBot="1">
      <c r="A24" s="622">
        <v>40337</v>
      </c>
      <c r="B24" s="781" t="s">
        <v>315</v>
      </c>
      <c r="C24" s="624"/>
      <c r="D24" s="630" t="s">
        <v>70</v>
      </c>
      <c r="E24" s="614"/>
      <c r="F24" s="614">
        <v>1</v>
      </c>
      <c r="G24" s="722" t="s">
        <v>316</v>
      </c>
      <c r="H24" s="615"/>
      <c r="I24" s="616"/>
      <c r="J24" s="617"/>
      <c r="K24" s="617"/>
      <c r="L24" s="618">
        <v>4505</v>
      </c>
      <c r="M24" s="626">
        <v>439777.59</v>
      </c>
      <c r="N24" s="617">
        <v>97.63</v>
      </c>
      <c r="O24" s="629">
        <v>29.13</v>
      </c>
      <c r="Q24" s="466">
        <f t="shared" si="0"/>
        <v>0</v>
      </c>
      <c r="R24" s="466">
        <f t="shared" si="1"/>
        <v>439823.14999999997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ht="12.75">
      <c r="A25" s="149">
        <v>40386</v>
      </c>
      <c r="B25" s="144" t="s">
        <v>326</v>
      </c>
      <c r="C25" s="783"/>
      <c r="D25" s="371" t="s">
        <v>70</v>
      </c>
      <c r="E25" s="121"/>
      <c r="F25" s="121">
        <v>1</v>
      </c>
      <c r="G25" s="705" t="s">
        <v>327</v>
      </c>
      <c r="H25" s="210">
        <v>4661</v>
      </c>
      <c r="I25" s="153">
        <v>379143.26</v>
      </c>
      <c r="J25" s="115">
        <v>81.34</v>
      </c>
      <c r="K25" s="115">
        <v>52.86</v>
      </c>
      <c r="L25" s="247"/>
      <c r="M25" s="154"/>
      <c r="N25" s="115"/>
      <c r="O25" s="167"/>
      <c r="Q25" s="466">
        <f t="shared" si="0"/>
        <v>246380.46</v>
      </c>
      <c r="R25" s="466">
        <f t="shared" si="1"/>
        <v>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12.75">
      <c r="A26" s="149"/>
      <c r="B26" s="144" t="s">
        <v>328</v>
      </c>
      <c r="C26" s="240"/>
      <c r="D26" s="371" t="s">
        <v>115</v>
      </c>
      <c r="E26" s="121" t="s">
        <v>71</v>
      </c>
      <c r="F26" s="121">
        <v>6</v>
      </c>
      <c r="G26" s="710" t="s">
        <v>118</v>
      </c>
      <c r="H26" s="210">
        <v>65016</v>
      </c>
      <c r="I26" s="153">
        <v>4356005.87</v>
      </c>
      <c r="J26" s="115">
        <v>67</v>
      </c>
      <c r="K26" s="115">
        <v>57.05</v>
      </c>
      <c r="L26" s="247"/>
      <c r="M26" s="154"/>
      <c r="N26" s="115"/>
      <c r="O26" s="167"/>
      <c r="Q26" s="466">
        <f t="shared" si="0"/>
        <v>3709162.8</v>
      </c>
      <c r="R26" s="466">
        <f t="shared" si="1"/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149"/>
      <c r="B27" s="144" t="s">
        <v>329</v>
      </c>
      <c r="C27" s="240"/>
      <c r="D27" s="371" t="s">
        <v>70</v>
      </c>
      <c r="E27" s="121"/>
      <c r="F27" s="121">
        <v>1</v>
      </c>
      <c r="G27" s="710" t="s">
        <v>330</v>
      </c>
      <c r="H27" s="210">
        <v>12047</v>
      </c>
      <c r="I27" s="153">
        <v>814916.2</v>
      </c>
      <c r="J27" s="115">
        <v>67.65</v>
      </c>
      <c r="K27" s="115">
        <v>42.71</v>
      </c>
      <c r="L27" s="247"/>
      <c r="M27" s="154"/>
      <c r="N27" s="115"/>
      <c r="O27" s="167"/>
      <c r="Q27" s="466">
        <f t="shared" si="0"/>
        <v>514527.37</v>
      </c>
      <c r="R27" s="466">
        <f>N27*L27</f>
        <v>0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ht="13.5" thickBot="1">
      <c r="A28" s="622">
        <v>40386</v>
      </c>
      <c r="B28" s="781" t="s">
        <v>331</v>
      </c>
      <c r="C28" s="844"/>
      <c r="D28" s="630" t="s">
        <v>70</v>
      </c>
      <c r="E28" s="722" t="s">
        <v>71</v>
      </c>
      <c r="F28" s="614">
        <v>4</v>
      </c>
      <c r="G28" s="845" t="s">
        <v>332</v>
      </c>
      <c r="H28" s="615"/>
      <c r="I28" s="616"/>
      <c r="J28" s="617"/>
      <c r="K28" s="617"/>
      <c r="L28" s="618">
        <v>26151</v>
      </c>
      <c r="M28" s="626">
        <v>1863773</v>
      </c>
      <c r="N28" s="617">
        <v>71.27</v>
      </c>
      <c r="O28" s="629">
        <v>58.19</v>
      </c>
      <c r="Q28" s="466">
        <f t="shared" si="0"/>
        <v>0</v>
      </c>
      <c r="R28" s="466">
        <f t="shared" si="1"/>
        <v>1863781.7699999998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ht="13.5" thickBot="1">
      <c r="A29" s="675">
        <v>40387</v>
      </c>
      <c r="B29" s="877" t="s">
        <v>370</v>
      </c>
      <c r="C29" s="878"/>
      <c r="D29" s="733" t="s">
        <v>70</v>
      </c>
      <c r="E29" s="734" t="s">
        <v>71</v>
      </c>
      <c r="F29" s="679">
        <v>2</v>
      </c>
      <c r="G29" s="734" t="s">
        <v>371</v>
      </c>
      <c r="H29" s="680"/>
      <c r="I29" s="681"/>
      <c r="J29" s="682"/>
      <c r="K29" s="682"/>
      <c r="L29" s="683">
        <v>13810</v>
      </c>
      <c r="M29" s="684">
        <v>1080699.64</v>
      </c>
      <c r="N29" s="682">
        <v>78.25</v>
      </c>
      <c r="O29" s="719">
        <v>43.73</v>
      </c>
      <c r="Q29" s="466">
        <f t="shared" si="0"/>
        <v>0</v>
      </c>
      <c r="R29" s="466">
        <f t="shared" si="1"/>
        <v>1080632.5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ht="12.75">
      <c r="A30" s="149">
        <v>40491</v>
      </c>
      <c r="B30" s="144" t="s">
        <v>401</v>
      </c>
      <c r="C30" s="240"/>
      <c r="D30" s="371" t="s">
        <v>70</v>
      </c>
      <c r="E30" s="710" t="s">
        <v>71</v>
      </c>
      <c r="F30" s="121">
        <v>4</v>
      </c>
      <c r="G30" s="710" t="s">
        <v>402</v>
      </c>
      <c r="H30" s="210">
        <v>15039</v>
      </c>
      <c r="I30" s="153">
        <v>1389835.07</v>
      </c>
      <c r="J30" s="115">
        <v>92.42</v>
      </c>
      <c r="K30" s="115">
        <v>33.74</v>
      </c>
      <c r="L30" s="247"/>
      <c r="M30" s="154"/>
      <c r="N30" s="115"/>
      <c r="O30" s="167"/>
      <c r="Q30" s="466">
        <f t="shared" si="0"/>
        <v>507415.86000000004</v>
      </c>
      <c r="R30" s="466">
        <f t="shared" si="1"/>
        <v>0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ht="13.5" thickBot="1">
      <c r="A31" s="622">
        <v>40491</v>
      </c>
      <c r="B31" s="781" t="s">
        <v>403</v>
      </c>
      <c r="C31" s="844"/>
      <c r="D31" s="630" t="s">
        <v>70</v>
      </c>
      <c r="E31" s="722" t="s">
        <v>71</v>
      </c>
      <c r="F31" s="614">
        <v>4</v>
      </c>
      <c r="G31" s="722" t="s">
        <v>402</v>
      </c>
      <c r="H31" s="615">
        <v>15039</v>
      </c>
      <c r="I31" s="616">
        <v>1164629.64</v>
      </c>
      <c r="J31" s="617">
        <v>77.44</v>
      </c>
      <c r="K31" s="617">
        <v>32.08</v>
      </c>
      <c r="L31" s="618"/>
      <c r="M31" s="626"/>
      <c r="N31" s="617"/>
      <c r="O31" s="629"/>
      <c r="Q31" s="466">
        <f t="shared" si="0"/>
        <v>482451.12</v>
      </c>
      <c r="R31" s="466">
        <f t="shared" si="1"/>
        <v>0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ht="12.75">
      <c r="A32" s="149">
        <v>40526</v>
      </c>
      <c r="B32" s="144" t="s">
        <v>407</v>
      </c>
      <c r="C32" s="240"/>
      <c r="D32" s="371" t="s">
        <v>70</v>
      </c>
      <c r="E32" s="710" t="s">
        <v>71</v>
      </c>
      <c r="F32" s="121">
        <v>3</v>
      </c>
      <c r="G32" s="710" t="s">
        <v>75</v>
      </c>
      <c r="H32" s="210">
        <v>8214</v>
      </c>
      <c r="I32" s="153">
        <v>636206.4</v>
      </c>
      <c r="J32" s="115">
        <v>77.45</v>
      </c>
      <c r="K32" s="115">
        <v>43.2</v>
      </c>
      <c r="L32" s="247"/>
      <c r="M32" s="154"/>
      <c r="N32" s="115"/>
      <c r="O32" s="167"/>
      <c r="Q32" s="466">
        <f t="shared" si="0"/>
        <v>354844.80000000005</v>
      </c>
      <c r="R32" s="466">
        <f t="shared" si="1"/>
        <v>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ht="13.5" thickBot="1">
      <c r="A33" s="622">
        <v>40526</v>
      </c>
      <c r="B33" s="781" t="s">
        <v>412</v>
      </c>
      <c r="C33" s="844"/>
      <c r="D33" s="630" t="s">
        <v>70</v>
      </c>
      <c r="E33" s="722" t="s">
        <v>71</v>
      </c>
      <c r="F33" s="614">
        <v>3</v>
      </c>
      <c r="G33" s="708" t="s">
        <v>413</v>
      </c>
      <c r="H33" s="615"/>
      <c r="I33" s="616"/>
      <c r="J33" s="617"/>
      <c r="K33" s="617"/>
      <c r="L33" s="618">
        <v>5069</v>
      </c>
      <c r="M33" s="626">
        <v>429960.38</v>
      </c>
      <c r="N33" s="900">
        <v>84.83</v>
      </c>
      <c r="O33" s="629">
        <v>53.94</v>
      </c>
      <c r="Q33" s="466">
        <f aca="true" t="shared" si="2" ref="Q33:Q52">K33*H33</f>
        <v>0</v>
      </c>
      <c r="R33" s="466">
        <f t="shared" si="1"/>
        <v>430003.27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ht="12.75">
      <c r="A34" s="899"/>
      <c r="B34" s="144"/>
      <c r="C34" s="240"/>
      <c r="D34" s="371"/>
      <c r="E34" s="121"/>
      <c r="F34" s="121"/>
      <c r="G34" s="357"/>
      <c r="H34" s="210"/>
      <c r="I34" s="153"/>
      <c r="J34" s="115"/>
      <c r="K34" s="115"/>
      <c r="L34" s="247"/>
      <c r="M34" s="154"/>
      <c r="N34" s="115"/>
      <c r="O34" s="167"/>
      <c r="Q34" s="466">
        <f t="shared" si="2"/>
        <v>0</v>
      </c>
      <c r="R34" s="466">
        <f t="shared" si="1"/>
        <v>0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ht="12.75">
      <c r="A35" s="149"/>
      <c r="B35" s="390"/>
      <c r="C35" s="375"/>
      <c r="D35" s="422"/>
      <c r="E35" s="376"/>
      <c r="F35" s="376"/>
      <c r="G35" s="389"/>
      <c r="H35" s="377"/>
      <c r="I35" s="378"/>
      <c r="J35" s="379"/>
      <c r="K35" s="379"/>
      <c r="L35" s="380"/>
      <c r="M35" s="381"/>
      <c r="N35" s="379"/>
      <c r="O35" s="388"/>
      <c r="Q35" s="466">
        <f t="shared" si="2"/>
        <v>0</v>
      </c>
      <c r="R35" s="466">
        <f t="shared" si="1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ht="12.75">
      <c r="A36" s="149"/>
      <c r="B36" s="144"/>
      <c r="C36" s="240"/>
      <c r="D36" s="371"/>
      <c r="E36" s="121"/>
      <c r="F36" s="121"/>
      <c r="G36" s="357"/>
      <c r="H36" s="210"/>
      <c r="I36" s="153"/>
      <c r="J36" s="115"/>
      <c r="K36" s="115"/>
      <c r="L36" s="247"/>
      <c r="M36" s="154"/>
      <c r="N36" s="115"/>
      <c r="O36" s="167"/>
      <c r="Q36" s="466">
        <f t="shared" si="2"/>
        <v>0</v>
      </c>
      <c r="R36" s="466">
        <f t="shared" si="1"/>
        <v>0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ht="12.75">
      <c r="A37" s="149"/>
      <c r="B37" s="144"/>
      <c r="C37" s="240"/>
      <c r="D37" s="121"/>
      <c r="E37" s="121"/>
      <c r="F37" s="121"/>
      <c r="G37" s="357"/>
      <c r="H37" s="210"/>
      <c r="I37" s="153"/>
      <c r="J37" s="115"/>
      <c r="K37" s="115"/>
      <c r="L37" s="247"/>
      <c r="M37" s="154"/>
      <c r="N37" s="115"/>
      <c r="O37" s="167"/>
      <c r="Q37" s="466">
        <f t="shared" si="2"/>
        <v>0</v>
      </c>
      <c r="R37" s="466">
        <f t="shared" si="1"/>
        <v>0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ht="12.75">
      <c r="A38" s="149"/>
      <c r="B38" s="144"/>
      <c r="C38" s="240"/>
      <c r="D38" s="121"/>
      <c r="E38" s="121"/>
      <c r="F38" s="121"/>
      <c r="G38" s="357"/>
      <c r="H38" s="210"/>
      <c r="I38" s="153"/>
      <c r="J38" s="115"/>
      <c r="K38" s="115"/>
      <c r="L38" s="247"/>
      <c r="M38" s="154"/>
      <c r="N38" s="115"/>
      <c r="O38" s="167"/>
      <c r="Q38" s="466">
        <f t="shared" si="2"/>
        <v>0</v>
      </c>
      <c r="R38" s="466">
        <f>N38*L38</f>
        <v>0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ht="12.75">
      <c r="A39" s="149"/>
      <c r="B39" s="144"/>
      <c r="C39" s="240"/>
      <c r="D39" s="121"/>
      <c r="E39" s="121"/>
      <c r="F39" s="121"/>
      <c r="G39" s="357"/>
      <c r="H39" s="210"/>
      <c r="I39" s="153"/>
      <c r="J39" s="115"/>
      <c r="K39" s="115"/>
      <c r="L39" s="247"/>
      <c r="M39" s="154"/>
      <c r="N39" s="115"/>
      <c r="O39" s="167"/>
      <c r="Q39" s="466">
        <f t="shared" si="2"/>
        <v>0</v>
      </c>
      <c r="R39" s="466">
        <f t="shared" si="1"/>
        <v>0</v>
      </c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ht="12.75">
      <c r="A40" s="149"/>
      <c r="B40" s="144"/>
      <c r="C40" s="240"/>
      <c r="D40" s="121"/>
      <c r="E40" s="121"/>
      <c r="F40" s="121"/>
      <c r="G40" s="357"/>
      <c r="H40" s="210"/>
      <c r="I40" s="153"/>
      <c r="J40" s="115"/>
      <c r="K40" s="115"/>
      <c r="L40" s="247"/>
      <c r="M40" s="154"/>
      <c r="N40" s="115"/>
      <c r="O40" s="167"/>
      <c r="Q40" s="466">
        <f t="shared" si="2"/>
        <v>0</v>
      </c>
      <c r="R40" s="466">
        <f t="shared" si="1"/>
        <v>0</v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ht="12.75">
      <c r="A41" s="149"/>
      <c r="B41" s="144"/>
      <c r="C41" s="240"/>
      <c r="D41" s="121"/>
      <c r="E41" s="121"/>
      <c r="F41" s="121"/>
      <c r="G41" s="286"/>
      <c r="H41" s="210"/>
      <c r="I41" s="153"/>
      <c r="J41" s="115"/>
      <c r="K41" s="115"/>
      <c r="L41" s="247"/>
      <c r="M41" s="154"/>
      <c r="N41" s="115"/>
      <c r="O41" s="167"/>
      <c r="Q41" s="466">
        <f t="shared" si="2"/>
        <v>0</v>
      </c>
      <c r="R41" s="466">
        <f aca="true" t="shared" si="3" ref="R41:R46">N41*L41</f>
        <v>0</v>
      </c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ht="12.75">
      <c r="A42" s="373"/>
      <c r="B42" s="390"/>
      <c r="C42" s="375"/>
      <c r="D42" s="376"/>
      <c r="E42" s="376"/>
      <c r="F42" s="376"/>
      <c r="G42" s="389"/>
      <c r="H42" s="377"/>
      <c r="I42" s="378"/>
      <c r="J42" s="379"/>
      <c r="K42" s="379"/>
      <c r="L42" s="380"/>
      <c r="M42" s="381"/>
      <c r="N42" s="379"/>
      <c r="O42" s="388"/>
      <c r="Q42" s="466">
        <f t="shared" si="2"/>
        <v>0</v>
      </c>
      <c r="R42" s="466">
        <f t="shared" si="3"/>
        <v>0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1:31" ht="12.75">
      <c r="A43" s="149"/>
      <c r="B43" s="144"/>
      <c r="C43" s="240"/>
      <c r="D43" s="121"/>
      <c r="E43" s="121"/>
      <c r="F43" s="121"/>
      <c r="G43" s="357"/>
      <c r="H43" s="210"/>
      <c r="I43" s="153"/>
      <c r="J43" s="115"/>
      <c r="K43" s="115"/>
      <c r="L43" s="247"/>
      <c r="M43" s="154"/>
      <c r="N43" s="115"/>
      <c r="O43" s="167"/>
      <c r="Q43" s="466">
        <f t="shared" si="2"/>
        <v>0</v>
      </c>
      <c r="R43" s="466">
        <f t="shared" si="3"/>
        <v>0</v>
      </c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</row>
    <row r="44" spans="1:31" ht="12.75">
      <c r="A44" s="149"/>
      <c r="B44" s="144"/>
      <c r="C44" s="240"/>
      <c r="D44" s="121"/>
      <c r="E44" s="121"/>
      <c r="F44" s="121"/>
      <c r="G44" s="357"/>
      <c r="H44" s="210"/>
      <c r="I44" s="153"/>
      <c r="J44" s="115"/>
      <c r="K44" s="115"/>
      <c r="L44" s="247"/>
      <c r="M44" s="154"/>
      <c r="N44" s="115"/>
      <c r="O44" s="167"/>
      <c r="Q44" s="466">
        <f t="shared" si="2"/>
        <v>0</v>
      </c>
      <c r="R44" s="466">
        <f t="shared" si="3"/>
        <v>0</v>
      </c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</row>
    <row r="45" spans="1:31" ht="12.75">
      <c r="A45" s="373"/>
      <c r="B45" s="390"/>
      <c r="C45" s="375"/>
      <c r="D45" s="376"/>
      <c r="E45" s="376"/>
      <c r="F45" s="376"/>
      <c r="G45" s="389"/>
      <c r="H45" s="377"/>
      <c r="I45" s="378"/>
      <c r="J45" s="379"/>
      <c r="K45" s="379"/>
      <c r="L45" s="380"/>
      <c r="M45" s="381"/>
      <c r="N45" s="379"/>
      <c r="O45" s="388"/>
      <c r="Q45" s="466">
        <f t="shared" si="2"/>
        <v>0</v>
      </c>
      <c r="R45" s="466">
        <f t="shared" si="3"/>
        <v>0</v>
      </c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</row>
    <row r="46" spans="1:31" ht="12.75">
      <c r="A46" s="149"/>
      <c r="B46" s="144"/>
      <c r="C46" s="240"/>
      <c r="D46" s="121"/>
      <c r="E46" s="121"/>
      <c r="F46" s="121"/>
      <c r="G46" s="357"/>
      <c r="H46" s="210"/>
      <c r="I46" s="153"/>
      <c r="J46" s="115"/>
      <c r="K46" s="115"/>
      <c r="L46" s="247"/>
      <c r="M46" s="154"/>
      <c r="N46" s="115"/>
      <c r="O46" s="167"/>
      <c r="Q46" s="466">
        <f t="shared" si="2"/>
        <v>0</v>
      </c>
      <c r="R46" s="466">
        <f t="shared" si="3"/>
        <v>0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</row>
    <row r="47" spans="1:31" ht="12.75">
      <c r="A47" s="373"/>
      <c r="B47" s="390"/>
      <c r="C47" s="375"/>
      <c r="D47" s="376"/>
      <c r="E47" s="376"/>
      <c r="F47" s="376"/>
      <c r="G47" s="389"/>
      <c r="H47" s="377"/>
      <c r="I47" s="378"/>
      <c r="J47" s="379"/>
      <c r="K47" s="379"/>
      <c r="L47" s="380"/>
      <c r="M47" s="381"/>
      <c r="N47" s="379"/>
      <c r="O47" s="388"/>
      <c r="Q47" s="466">
        <f t="shared" si="2"/>
        <v>0</v>
      </c>
      <c r="R47" s="466">
        <f aca="true" t="shared" si="4" ref="R47:R72">N47*L47</f>
        <v>0</v>
      </c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</row>
    <row r="48" spans="1:31" ht="12.75">
      <c r="A48" s="149"/>
      <c r="B48" s="144"/>
      <c r="C48" s="240"/>
      <c r="D48" s="121"/>
      <c r="E48" s="121"/>
      <c r="F48" s="121"/>
      <c r="G48" s="357"/>
      <c r="H48" s="210"/>
      <c r="I48" s="153"/>
      <c r="J48" s="115"/>
      <c r="K48" s="115"/>
      <c r="L48" s="247"/>
      <c r="M48" s="154"/>
      <c r="N48" s="115"/>
      <c r="O48" s="167"/>
      <c r="Q48" s="466">
        <f t="shared" si="2"/>
        <v>0</v>
      </c>
      <c r="R48" s="466">
        <f t="shared" si="4"/>
        <v>0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</row>
    <row r="49" spans="1:31" ht="12.75">
      <c r="A49" s="149"/>
      <c r="B49" s="144"/>
      <c r="C49" s="143"/>
      <c r="D49" s="121"/>
      <c r="E49" s="121"/>
      <c r="F49" s="121"/>
      <c r="G49" s="357"/>
      <c r="H49" s="210"/>
      <c r="I49" s="153"/>
      <c r="J49" s="115"/>
      <c r="K49" s="115"/>
      <c r="L49" s="247"/>
      <c r="M49" s="154"/>
      <c r="N49" s="115"/>
      <c r="O49" s="167"/>
      <c r="Q49" s="466">
        <f t="shared" si="2"/>
        <v>0</v>
      </c>
      <c r="R49" s="466">
        <f t="shared" si="4"/>
        <v>0</v>
      </c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</row>
    <row r="50" spans="1:31" ht="12.75">
      <c r="A50" s="373"/>
      <c r="B50" s="390"/>
      <c r="C50" s="508"/>
      <c r="D50" s="376"/>
      <c r="E50" s="376"/>
      <c r="F50" s="376"/>
      <c r="G50" s="389"/>
      <c r="H50" s="377"/>
      <c r="I50" s="378"/>
      <c r="J50" s="379"/>
      <c r="K50" s="379"/>
      <c r="L50" s="380"/>
      <c r="M50" s="381"/>
      <c r="N50" s="379"/>
      <c r="O50" s="388"/>
      <c r="Q50" s="466">
        <f t="shared" si="2"/>
        <v>0</v>
      </c>
      <c r="R50" s="466">
        <f t="shared" si="4"/>
        <v>0</v>
      </c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</row>
    <row r="51" spans="1:31" ht="12.75">
      <c r="A51" s="373"/>
      <c r="B51" s="390"/>
      <c r="C51" s="508"/>
      <c r="D51" s="376"/>
      <c r="E51" s="376"/>
      <c r="F51" s="376"/>
      <c r="G51" s="389"/>
      <c r="H51" s="377"/>
      <c r="I51" s="378"/>
      <c r="J51" s="379"/>
      <c r="K51" s="379"/>
      <c r="L51" s="380"/>
      <c r="M51" s="381"/>
      <c r="N51" s="379"/>
      <c r="O51" s="388"/>
      <c r="Q51" s="466">
        <f t="shared" si="2"/>
        <v>0</v>
      </c>
      <c r="R51" s="466">
        <f t="shared" si="4"/>
        <v>0</v>
      </c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:31" ht="12.75">
      <c r="A52" s="149"/>
      <c r="B52" s="144"/>
      <c r="C52" s="143"/>
      <c r="D52" s="121"/>
      <c r="E52" s="121"/>
      <c r="F52" s="121"/>
      <c r="G52" s="357"/>
      <c r="H52" s="210"/>
      <c r="I52" s="153"/>
      <c r="J52" s="115"/>
      <c r="K52" s="115"/>
      <c r="L52" s="247"/>
      <c r="M52" s="154"/>
      <c r="N52" s="115"/>
      <c r="O52" s="167"/>
      <c r="Q52" s="466">
        <f t="shared" si="2"/>
        <v>0</v>
      </c>
      <c r="R52" s="466">
        <f t="shared" si="4"/>
        <v>0</v>
      </c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</row>
    <row r="53" spans="1:31" ht="12.75">
      <c r="A53" s="373"/>
      <c r="B53" s="390"/>
      <c r="C53" s="508"/>
      <c r="D53" s="376"/>
      <c r="E53" s="376"/>
      <c r="F53" s="376"/>
      <c r="G53" s="391"/>
      <c r="H53" s="377"/>
      <c r="I53" s="378"/>
      <c r="J53" s="379"/>
      <c r="K53" s="379"/>
      <c r="L53" s="380"/>
      <c r="M53" s="381"/>
      <c r="N53" s="379"/>
      <c r="O53" s="388"/>
      <c r="Q53" s="466">
        <f aca="true" t="shared" si="5" ref="Q53:Q60">K53*H53</f>
        <v>0</v>
      </c>
      <c r="R53" s="466">
        <f t="shared" si="4"/>
        <v>0</v>
      </c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</row>
    <row r="54" spans="1:31" ht="12.75">
      <c r="A54" s="373"/>
      <c r="B54" s="390"/>
      <c r="C54" s="508"/>
      <c r="D54" s="376"/>
      <c r="E54" s="376"/>
      <c r="F54" s="376"/>
      <c r="G54" s="389"/>
      <c r="H54" s="377"/>
      <c r="I54" s="378"/>
      <c r="J54" s="379"/>
      <c r="K54" s="379"/>
      <c r="L54" s="380"/>
      <c r="M54" s="381"/>
      <c r="N54" s="379"/>
      <c r="O54" s="388"/>
      <c r="Q54" s="466">
        <f t="shared" si="5"/>
        <v>0</v>
      </c>
      <c r="R54" s="466">
        <f t="shared" si="4"/>
        <v>0</v>
      </c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</row>
    <row r="55" spans="1:31" ht="12.75">
      <c r="A55" s="149"/>
      <c r="B55" s="144"/>
      <c r="C55" s="143"/>
      <c r="D55" s="121"/>
      <c r="E55" s="121"/>
      <c r="F55" s="121"/>
      <c r="G55" s="357"/>
      <c r="H55" s="210"/>
      <c r="I55" s="153"/>
      <c r="J55" s="115"/>
      <c r="K55" s="115"/>
      <c r="L55" s="247"/>
      <c r="M55" s="154"/>
      <c r="N55" s="115"/>
      <c r="O55" s="167"/>
      <c r="Q55" s="466">
        <f t="shared" si="5"/>
        <v>0</v>
      </c>
      <c r="R55" s="466">
        <f t="shared" si="4"/>
        <v>0</v>
      </c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</row>
    <row r="56" spans="1:31" ht="12.75">
      <c r="A56" s="373"/>
      <c r="B56" s="390"/>
      <c r="C56" s="508"/>
      <c r="D56" s="376"/>
      <c r="E56" s="376"/>
      <c r="F56" s="376"/>
      <c r="G56" s="389"/>
      <c r="H56" s="377"/>
      <c r="I56" s="378"/>
      <c r="J56" s="379"/>
      <c r="K56" s="379"/>
      <c r="L56" s="380"/>
      <c r="M56" s="381"/>
      <c r="N56" s="379"/>
      <c r="O56" s="388"/>
      <c r="Q56" s="466">
        <f t="shared" si="5"/>
        <v>0</v>
      </c>
      <c r="R56" s="466">
        <f t="shared" si="4"/>
        <v>0</v>
      </c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</row>
    <row r="57" spans="1:31" ht="12.75">
      <c r="A57" s="149"/>
      <c r="B57" s="144"/>
      <c r="C57" s="143"/>
      <c r="D57" s="121"/>
      <c r="E57" s="578"/>
      <c r="F57" s="121"/>
      <c r="G57" s="357"/>
      <c r="H57" s="210"/>
      <c r="I57" s="153"/>
      <c r="J57" s="115"/>
      <c r="K57" s="115"/>
      <c r="L57" s="247"/>
      <c r="M57" s="154"/>
      <c r="N57" s="115"/>
      <c r="O57" s="167"/>
      <c r="Q57" s="466">
        <f t="shared" si="5"/>
        <v>0</v>
      </c>
      <c r="R57" s="466">
        <f t="shared" si="4"/>
        <v>0</v>
      </c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</row>
    <row r="58" spans="1:31" ht="12.75">
      <c r="A58" s="373"/>
      <c r="B58" s="390"/>
      <c r="C58" s="508"/>
      <c r="D58" s="376"/>
      <c r="E58" s="376"/>
      <c r="F58" s="376"/>
      <c r="G58" s="389"/>
      <c r="H58" s="377"/>
      <c r="I58" s="378"/>
      <c r="J58" s="379"/>
      <c r="K58" s="379"/>
      <c r="L58" s="380"/>
      <c r="M58" s="520"/>
      <c r="N58" s="379"/>
      <c r="O58" s="388"/>
      <c r="Q58" s="466">
        <f t="shared" si="5"/>
        <v>0</v>
      </c>
      <c r="R58" s="466">
        <f t="shared" si="4"/>
        <v>0</v>
      </c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</row>
    <row r="59" spans="1:31" ht="12.75">
      <c r="A59" s="149"/>
      <c r="B59" s="144"/>
      <c r="C59" s="143"/>
      <c r="D59" s="121"/>
      <c r="E59" s="121"/>
      <c r="F59" s="121"/>
      <c r="G59" s="357"/>
      <c r="H59" s="210"/>
      <c r="I59" s="153"/>
      <c r="J59" s="115"/>
      <c r="K59" s="115"/>
      <c r="L59" s="247"/>
      <c r="M59" s="154"/>
      <c r="N59" s="115"/>
      <c r="O59" s="167"/>
      <c r="Q59" s="466">
        <f t="shared" si="5"/>
        <v>0</v>
      </c>
      <c r="R59" s="466">
        <f t="shared" si="4"/>
        <v>0</v>
      </c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</row>
    <row r="60" spans="1:31" ht="12.75">
      <c r="A60" s="373"/>
      <c r="B60" s="390"/>
      <c r="C60" s="508"/>
      <c r="D60" s="376"/>
      <c r="E60" s="376"/>
      <c r="F60" s="376"/>
      <c r="G60" s="391"/>
      <c r="H60" s="377"/>
      <c r="I60" s="378"/>
      <c r="J60" s="379"/>
      <c r="K60" s="379"/>
      <c r="L60" s="380"/>
      <c r="M60" s="381"/>
      <c r="N60" s="379"/>
      <c r="O60" s="388"/>
      <c r="Q60" s="466">
        <f t="shared" si="5"/>
        <v>0</v>
      </c>
      <c r="R60" s="466">
        <f t="shared" si="4"/>
        <v>0</v>
      </c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</row>
    <row r="61" spans="1:31" ht="12.75">
      <c r="A61" s="373"/>
      <c r="B61" s="390"/>
      <c r="C61" s="508"/>
      <c r="D61" s="376"/>
      <c r="E61" s="376"/>
      <c r="F61" s="376"/>
      <c r="G61" s="389"/>
      <c r="H61" s="377"/>
      <c r="I61" s="378"/>
      <c r="J61" s="379"/>
      <c r="K61" s="379"/>
      <c r="L61" s="380"/>
      <c r="M61" s="381"/>
      <c r="N61" s="379"/>
      <c r="O61" s="388"/>
      <c r="Q61" s="466">
        <f aca="true" t="shared" si="6" ref="Q61:Q67">K61*H61</f>
        <v>0</v>
      </c>
      <c r="R61" s="466">
        <f t="shared" si="4"/>
        <v>0</v>
      </c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1:31" ht="12.75">
      <c r="A62" s="373"/>
      <c r="B62" s="390"/>
      <c r="C62" s="508"/>
      <c r="D62" s="376"/>
      <c r="E62" s="376"/>
      <c r="F62" s="376"/>
      <c r="G62" s="389"/>
      <c r="H62" s="377"/>
      <c r="I62" s="378"/>
      <c r="J62" s="379"/>
      <c r="K62" s="379"/>
      <c r="L62" s="380"/>
      <c r="M62" s="381"/>
      <c r="N62" s="379"/>
      <c r="O62" s="388"/>
      <c r="Q62" s="466">
        <f t="shared" si="6"/>
        <v>0</v>
      </c>
      <c r="R62" s="466">
        <f t="shared" si="4"/>
        <v>0</v>
      </c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ht="12.75">
      <c r="A63" s="149"/>
      <c r="B63" s="144"/>
      <c r="C63" s="143"/>
      <c r="D63" s="121"/>
      <c r="E63" s="121"/>
      <c r="F63" s="121"/>
      <c r="G63" s="357"/>
      <c r="H63" s="210"/>
      <c r="I63" s="153"/>
      <c r="J63" s="115"/>
      <c r="K63" s="115"/>
      <c r="L63" s="247"/>
      <c r="M63" s="154"/>
      <c r="N63" s="115"/>
      <c r="O63" s="167"/>
      <c r="Q63" s="466">
        <f t="shared" si="6"/>
        <v>0</v>
      </c>
      <c r="R63" s="466">
        <f t="shared" si="4"/>
        <v>0</v>
      </c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</row>
    <row r="64" spans="1:31" ht="12.75">
      <c r="A64" s="373"/>
      <c r="B64" s="390"/>
      <c r="C64" s="508"/>
      <c r="D64" s="376"/>
      <c r="E64" s="376"/>
      <c r="F64" s="376"/>
      <c r="G64" s="389"/>
      <c r="H64" s="377"/>
      <c r="I64" s="378"/>
      <c r="J64" s="379"/>
      <c r="K64" s="379"/>
      <c r="L64" s="380"/>
      <c r="M64" s="381"/>
      <c r="N64" s="379"/>
      <c r="O64" s="388"/>
      <c r="Q64" s="466">
        <f t="shared" si="6"/>
        <v>0</v>
      </c>
      <c r="R64" s="466">
        <f t="shared" si="4"/>
        <v>0</v>
      </c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</row>
    <row r="65" spans="1:31" ht="12.75">
      <c r="A65" s="373"/>
      <c r="B65" s="390"/>
      <c r="C65" s="508"/>
      <c r="D65" s="376"/>
      <c r="E65" s="376"/>
      <c r="F65" s="376"/>
      <c r="G65" s="389"/>
      <c r="H65" s="377"/>
      <c r="I65" s="378"/>
      <c r="J65" s="379"/>
      <c r="K65" s="379"/>
      <c r="L65" s="380"/>
      <c r="M65" s="381"/>
      <c r="N65" s="379"/>
      <c r="O65" s="388"/>
      <c r="Q65" s="466">
        <f t="shared" si="6"/>
        <v>0</v>
      </c>
      <c r="R65" s="466">
        <f t="shared" si="4"/>
        <v>0</v>
      </c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ht="12.75">
      <c r="A66" s="373"/>
      <c r="B66" s="390"/>
      <c r="C66" s="508"/>
      <c r="D66" s="376"/>
      <c r="E66" s="376"/>
      <c r="F66" s="376"/>
      <c r="G66" s="389"/>
      <c r="H66" s="377"/>
      <c r="I66" s="378"/>
      <c r="J66" s="379"/>
      <c r="K66" s="379"/>
      <c r="L66" s="380"/>
      <c r="M66" s="381"/>
      <c r="N66" s="379"/>
      <c r="O66" s="388"/>
      <c r="Q66" s="466">
        <f t="shared" si="6"/>
        <v>0</v>
      </c>
      <c r="R66" s="466">
        <f t="shared" si="4"/>
        <v>0</v>
      </c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1:31" ht="12.75">
      <c r="A67" s="373"/>
      <c r="B67" s="390"/>
      <c r="C67" s="508"/>
      <c r="D67" s="376"/>
      <c r="E67" s="376"/>
      <c r="F67" s="376"/>
      <c r="G67" s="509"/>
      <c r="H67" s="377"/>
      <c r="I67" s="378"/>
      <c r="J67" s="379"/>
      <c r="K67" s="379"/>
      <c r="L67" s="380"/>
      <c r="M67" s="381"/>
      <c r="N67" s="379"/>
      <c r="O67" s="388"/>
      <c r="Q67" s="466">
        <f t="shared" si="6"/>
        <v>0</v>
      </c>
      <c r="R67" s="466">
        <f t="shared" si="4"/>
        <v>0</v>
      </c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</row>
    <row r="68" spans="1:31" ht="12.75">
      <c r="A68" s="373"/>
      <c r="B68" s="390"/>
      <c r="C68" s="508"/>
      <c r="D68" s="376"/>
      <c r="E68" s="376"/>
      <c r="F68" s="376"/>
      <c r="G68" s="389"/>
      <c r="H68" s="377"/>
      <c r="I68" s="378"/>
      <c r="J68" s="379"/>
      <c r="K68" s="379"/>
      <c r="L68" s="380"/>
      <c r="M68" s="381"/>
      <c r="N68" s="379"/>
      <c r="O68" s="388"/>
      <c r="Q68" s="466">
        <f>K68*H68</f>
        <v>0</v>
      </c>
      <c r="R68" s="466">
        <f t="shared" si="4"/>
        <v>0</v>
      </c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</row>
    <row r="69" spans="1:31" ht="12.75">
      <c r="A69" s="149"/>
      <c r="B69" s="144"/>
      <c r="C69" s="143"/>
      <c r="D69" s="121"/>
      <c r="E69" s="121"/>
      <c r="F69" s="121"/>
      <c r="G69" s="357"/>
      <c r="H69" s="210"/>
      <c r="I69" s="153"/>
      <c r="J69" s="115"/>
      <c r="K69" s="115"/>
      <c r="L69" s="247"/>
      <c r="M69" s="154"/>
      <c r="N69" s="115"/>
      <c r="O69" s="167"/>
      <c r="Q69" s="466">
        <f>K69*H69</f>
        <v>0</v>
      </c>
      <c r="R69" s="466">
        <f t="shared" si="4"/>
        <v>0</v>
      </c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1:31" ht="12.75">
      <c r="A70" s="373"/>
      <c r="B70" s="390"/>
      <c r="C70" s="508"/>
      <c r="D70" s="376"/>
      <c r="E70" s="376"/>
      <c r="F70" s="376"/>
      <c r="G70" s="389"/>
      <c r="H70" s="377"/>
      <c r="I70" s="378"/>
      <c r="J70" s="379"/>
      <c r="K70" s="379"/>
      <c r="L70" s="380"/>
      <c r="M70" s="381"/>
      <c r="N70" s="379"/>
      <c r="O70" s="388"/>
      <c r="Q70" s="466">
        <f>K70*H70</f>
        <v>0</v>
      </c>
      <c r="R70" s="466">
        <f t="shared" si="4"/>
        <v>0</v>
      </c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</row>
    <row r="71" spans="1:31" ht="12.75">
      <c r="A71" s="373"/>
      <c r="B71" s="390"/>
      <c r="C71" s="508"/>
      <c r="D71" s="376"/>
      <c r="E71" s="376"/>
      <c r="F71" s="376"/>
      <c r="G71" s="389"/>
      <c r="H71" s="377"/>
      <c r="I71" s="378"/>
      <c r="J71" s="379"/>
      <c r="K71" s="379"/>
      <c r="L71" s="380"/>
      <c r="M71" s="381"/>
      <c r="N71" s="379"/>
      <c r="O71" s="388"/>
      <c r="Q71" s="466">
        <f>K71*H71</f>
        <v>0</v>
      </c>
      <c r="R71" s="466">
        <f t="shared" si="4"/>
        <v>0</v>
      </c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1:31" ht="13.5" thickBot="1">
      <c r="A72" s="109"/>
      <c r="B72" s="19"/>
      <c r="C72" s="19"/>
      <c r="D72" s="108"/>
      <c r="E72" s="108"/>
      <c r="F72" s="108"/>
      <c r="G72" s="358"/>
      <c r="H72" s="18"/>
      <c r="I72" s="19"/>
      <c r="J72" s="29"/>
      <c r="K72" s="29"/>
      <c r="L72" s="169"/>
      <c r="M72" s="19"/>
      <c r="N72" s="19"/>
      <c r="O72" s="170"/>
      <c r="Q72" s="466">
        <f>K72*H72</f>
        <v>0</v>
      </c>
      <c r="R72" s="466">
        <f t="shared" si="4"/>
        <v>0</v>
      </c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</row>
    <row r="73" spans="1:31" ht="3.75" customHeight="1" thickBot="1">
      <c r="A73" s="22"/>
      <c r="B73" s="23"/>
      <c r="C73" s="23"/>
      <c r="D73" s="23"/>
      <c r="E73" s="23"/>
      <c r="F73" s="23"/>
      <c r="G73" s="23"/>
      <c r="H73" s="22"/>
      <c r="I73" s="39"/>
      <c r="J73" s="40"/>
      <c r="K73" s="40"/>
      <c r="L73" s="171"/>
      <c r="M73" s="172"/>
      <c r="N73" s="173"/>
      <c r="O73" s="174"/>
      <c r="Q73" s="467"/>
      <c r="R73" s="468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1:31" ht="12.75">
      <c r="A74" s="42"/>
      <c r="B74" s="8"/>
      <c r="C74" s="16" t="s">
        <v>63</v>
      </c>
      <c r="D74" s="16" t="s">
        <v>63</v>
      </c>
      <c r="E74" s="8"/>
      <c r="F74" s="8"/>
      <c r="G74" s="8"/>
      <c r="H74" s="16" t="s">
        <v>11</v>
      </c>
      <c r="I74" s="17" t="s">
        <v>11</v>
      </c>
      <c r="J74" s="8"/>
      <c r="L74" s="16" t="s">
        <v>11</v>
      </c>
      <c r="M74" s="17" t="s">
        <v>11</v>
      </c>
      <c r="N74" s="8"/>
      <c r="O74" s="43"/>
      <c r="Q74" s="469">
        <f>SUM(Q10:Q68)</f>
        <v>9897377.66</v>
      </c>
      <c r="R74" s="469">
        <f>SUM(R10:R68)</f>
        <v>8460696.97</v>
      </c>
      <c r="T74" s="180"/>
      <c r="U74" s="96"/>
      <c r="V74" s="180"/>
      <c r="W74" s="96"/>
      <c r="X74" s="180"/>
      <c r="Y74" s="96"/>
      <c r="Z74" s="180"/>
      <c r="AA74" s="96"/>
      <c r="AB74" s="180"/>
      <c r="AC74" s="96"/>
      <c r="AD74" s="180"/>
      <c r="AE74" s="96"/>
    </row>
    <row r="75" spans="1:31" ht="12.75">
      <c r="A75" s="42"/>
      <c r="B75" s="8"/>
      <c r="C75" s="44" t="s">
        <v>64</v>
      </c>
      <c r="D75" s="44" t="s">
        <v>64</v>
      </c>
      <c r="E75" s="8"/>
      <c r="F75" s="8"/>
      <c r="G75" s="8"/>
      <c r="H75" s="44" t="s">
        <v>10</v>
      </c>
      <c r="I75" s="20" t="s">
        <v>19</v>
      </c>
      <c r="J75" s="8"/>
      <c r="L75" s="44" t="s">
        <v>10</v>
      </c>
      <c r="M75" s="20" t="s">
        <v>19</v>
      </c>
      <c r="N75" s="8"/>
      <c r="O75" s="43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</row>
    <row r="76" spans="1:31" ht="15.75">
      <c r="A76" s="45"/>
      <c r="B76" s="19"/>
      <c r="C76" s="272">
        <f>COUNTA(C10:C72)</f>
        <v>1</v>
      </c>
      <c r="D76" s="272">
        <f>COUNTA(D10:D72)</f>
        <v>24</v>
      </c>
      <c r="E76" s="19"/>
      <c r="F76" s="19"/>
      <c r="G76" s="19"/>
      <c r="H76" s="272">
        <f>SUM(H10:H72)</f>
        <v>213924</v>
      </c>
      <c r="I76" s="272">
        <f>SUM(I10:I72)</f>
        <v>17398255.95</v>
      </c>
      <c r="J76" s="47"/>
      <c r="K76" s="48"/>
      <c r="L76" s="273">
        <f>SUM(L10:L72)</f>
        <v>101591</v>
      </c>
      <c r="M76" s="272">
        <f>SUM(M10:M72)</f>
        <v>8460503.37</v>
      </c>
      <c r="N76" s="47"/>
      <c r="O76" s="49"/>
      <c r="Q76" s="8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ht="6" customHeight="1" thickBot="1">
      <c r="A77" s="50"/>
      <c r="B77" s="51"/>
      <c r="C77" s="51"/>
      <c r="D77" s="52"/>
      <c r="E77" s="52"/>
      <c r="F77" s="52"/>
      <c r="G77" s="52"/>
      <c r="H77" s="50"/>
      <c r="I77" s="51"/>
      <c r="J77" s="51"/>
      <c r="K77" s="51"/>
      <c r="L77" s="50"/>
      <c r="M77" s="51"/>
      <c r="N77" s="51"/>
      <c r="O77" s="53"/>
      <c r="T77" s="180"/>
      <c r="U77" s="96"/>
      <c r="V77" s="180"/>
      <c r="W77" s="96"/>
      <c r="X77" s="180"/>
      <c r="Y77" s="96"/>
      <c r="Z77" s="180"/>
      <c r="AA77" s="96"/>
      <c r="AB77" s="180"/>
      <c r="AC77" s="96"/>
      <c r="AD77" s="180"/>
      <c r="AE77" s="96"/>
    </row>
    <row r="78" spans="1:31" ht="16.5" thickBot="1">
      <c r="A78" s="54" t="s">
        <v>24</v>
      </c>
      <c r="B78" s="55"/>
      <c r="C78" s="55"/>
      <c r="D78" s="56"/>
      <c r="E78" s="56"/>
      <c r="F78" s="56"/>
      <c r="G78" s="56"/>
      <c r="H78" s="101" t="s">
        <v>25</v>
      </c>
      <c r="I78" s="102"/>
      <c r="J78" s="103" t="s">
        <v>26</v>
      </c>
      <c r="K78" s="104"/>
      <c r="L78" s="105"/>
      <c r="M78" s="57" t="s">
        <v>27</v>
      </c>
      <c r="N78" s="55"/>
      <c r="O78" s="58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</row>
    <row r="79" spans="1:31" ht="16.5" thickTop="1">
      <c r="A79" s="59" t="s">
        <v>28</v>
      </c>
      <c r="B79" s="60"/>
      <c r="C79" s="60"/>
      <c r="D79" s="61"/>
      <c r="E79" s="61"/>
      <c r="F79" s="61"/>
      <c r="G79" s="61"/>
      <c r="H79" s="62"/>
      <c r="I79" s="63">
        <f>COUNTA(H10:H72)</f>
        <v>16</v>
      </c>
      <c r="J79" s="62"/>
      <c r="K79" s="64">
        <f>I76/H76</f>
        <v>81.32914469624725</v>
      </c>
      <c r="L79" s="64"/>
      <c r="M79" s="65"/>
      <c r="N79" s="64">
        <f>Q74/H76</f>
        <v>46.265859183635314</v>
      </c>
      <c r="O79" s="6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1:31" ht="15.75">
      <c r="A80" s="59" t="s">
        <v>29</v>
      </c>
      <c r="B80" s="60"/>
      <c r="C80" s="60"/>
      <c r="D80" s="61"/>
      <c r="E80" s="61"/>
      <c r="F80" s="61"/>
      <c r="G80" s="61"/>
      <c r="H80" s="62"/>
      <c r="I80" s="63">
        <f>COUNTA(H11:H73)</f>
        <v>15</v>
      </c>
      <c r="J80" s="62"/>
      <c r="K80" s="64">
        <f>M76/L76</f>
        <v>83.28004813418511</v>
      </c>
      <c r="L80" s="67"/>
      <c r="M80" s="65"/>
      <c r="N80" s="64">
        <f>R74/L76</f>
        <v>83.28195381480644</v>
      </c>
      <c r="O80" s="68"/>
      <c r="T80" s="180"/>
      <c r="U80" s="96"/>
      <c r="V80" s="180"/>
      <c r="W80" s="96"/>
      <c r="X80" s="180"/>
      <c r="Y80" s="96"/>
      <c r="Z80" s="180"/>
      <c r="AA80" s="96"/>
      <c r="AB80" s="180"/>
      <c r="AC80" s="96"/>
      <c r="AD80" s="180"/>
      <c r="AE80" s="96"/>
    </row>
    <row r="81" spans="1:15" ht="16.5" thickBot="1">
      <c r="A81" s="69" t="s">
        <v>30</v>
      </c>
      <c r="B81" s="70"/>
      <c r="C81" s="70"/>
      <c r="D81" s="5"/>
      <c r="E81" s="5"/>
      <c r="F81" s="5"/>
      <c r="G81" s="5"/>
      <c r="H81" s="71"/>
      <c r="I81" s="72">
        <f>SUM(I79+I80)</f>
        <v>31</v>
      </c>
      <c r="J81" s="71"/>
      <c r="K81" s="73">
        <f>(I76+M76)/(H76+L76)</f>
        <v>81.95730573823748</v>
      </c>
      <c r="L81" s="74"/>
      <c r="M81" s="75"/>
      <c r="N81" s="73">
        <f>(Q74+R74)/(H76+L76)</f>
        <v>58.18447500118854</v>
      </c>
      <c r="O81" s="76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1.7109375" style="0" customWidth="1"/>
    <col min="13" max="13" width="12.140625" style="0" customWidth="1"/>
    <col min="17" max="18" width="13.7109375" style="0" customWidth="1"/>
  </cols>
  <sheetData>
    <row r="2" spans="2:14" ht="30.75">
      <c r="B2" s="1" t="s">
        <v>66</v>
      </c>
      <c r="C2" s="1"/>
      <c r="G2" s="215"/>
      <c r="I2" s="2"/>
      <c r="N2" s="31"/>
    </row>
    <row r="3" spans="2:14" ht="18">
      <c r="B3" s="3"/>
      <c r="C3" s="3"/>
      <c r="G3" s="215"/>
      <c r="H3" s="139"/>
      <c r="I3" s="139"/>
      <c r="J3" s="139"/>
      <c r="K3" s="139"/>
      <c r="L3" s="139"/>
      <c r="M3" s="139"/>
      <c r="N3" s="140"/>
    </row>
    <row r="4" spans="1:14" ht="19.5">
      <c r="A4" s="4" t="s">
        <v>32</v>
      </c>
      <c r="B4" s="3"/>
      <c r="C4" s="3"/>
      <c r="H4" s="3"/>
      <c r="N4" s="31"/>
    </row>
    <row r="5" spans="1:14" ht="16.5" thickBot="1">
      <c r="A5" s="3"/>
      <c r="B5" s="3"/>
      <c r="C5" s="3"/>
      <c r="D5" s="5"/>
      <c r="E5" s="5"/>
      <c r="F5" s="5"/>
      <c r="G5" s="5"/>
      <c r="H5" s="3"/>
      <c r="N5" s="31"/>
    </row>
    <row r="6" spans="1:15" ht="15.75">
      <c r="A6" s="185"/>
      <c r="B6" s="186"/>
      <c r="C6" s="186"/>
      <c r="D6" s="186"/>
      <c r="E6" s="186"/>
      <c r="F6" s="186"/>
      <c r="G6" s="186"/>
      <c r="H6" s="156"/>
      <c r="I6" s="157" t="s">
        <v>2</v>
      </c>
      <c r="J6" s="158"/>
      <c r="K6" s="159"/>
      <c r="L6" s="187"/>
      <c r="M6" s="157" t="s">
        <v>3</v>
      </c>
      <c r="N6" s="217"/>
      <c r="O6" s="159"/>
    </row>
    <row r="7" spans="1:32" ht="68.25">
      <c r="A7" s="188" t="s">
        <v>4</v>
      </c>
      <c r="B7" s="15" t="s">
        <v>5</v>
      </c>
      <c r="C7" s="532" t="s">
        <v>61</v>
      </c>
      <c r="D7" s="536" t="s">
        <v>61</v>
      </c>
      <c r="E7" s="15" t="s">
        <v>7</v>
      </c>
      <c r="F7" s="15" t="s">
        <v>8</v>
      </c>
      <c r="G7" s="15" t="s">
        <v>9</v>
      </c>
      <c r="H7" s="160" t="s">
        <v>10</v>
      </c>
      <c r="I7" s="89" t="s">
        <v>11</v>
      </c>
      <c r="J7" s="89" t="s">
        <v>11</v>
      </c>
      <c r="K7" s="161" t="s">
        <v>12</v>
      </c>
      <c r="L7" s="88" t="s">
        <v>10</v>
      </c>
      <c r="M7" s="89" t="s">
        <v>11</v>
      </c>
      <c r="N7" s="91" t="s">
        <v>11</v>
      </c>
      <c r="O7" s="161" t="s">
        <v>12</v>
      </c>
      <c r="T7" s="260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88" t="s">
        <v>13</v>
      </c>
      <c r="B8" s="15" t="s">
        <v>14</v>
      </c>
      <c r="C8" s="15"/>
      <c r="D8" s="15"/>
      <c r="E8" s="15" t="s">
        <v>15</v>
      </c>
      <c r="F8" s="15" t="s">
        <v>16</v>
      </c>
      <c r="G8" s="15" t="s">
        <v>17</v>
      </c>
      <c r="H8" s="160" t="s">
        <v>18</v>
      </c>
      <c r="I8" s="89" t="s">
        <v>19</v>
      </c>
      <c r="J8" s="89" t="s">
        <v>18</v>
      </c>
      <c r="K8" s="161" t="s">
        <v>18</v>
      </c>
      <c r="L8" s="88" t="s">
        <v>18</v>
      </c>
      <c r="M8" s="89" t="s">
        <v>19</v>
      </c>
      <c r="N8" s="91" t="s">
        <v>18</v>
      </c>
      <c r="O8" s="161" t="s">
        <v>18</v>
      </c>
      <c r="T8" s="261"/>
      <c r="U8" s="262"/>
      <c r="V8" s="261"/>
      <c r="W8" s="262"/>
      <c r="X8" s="261"/>
      <c r="Y8" s="262"/>
      <c r="Z8" s="261"/>
      <c r="AA8" s="262"/>
      <c r="AB8" s="261"/>
      <c r="AC8" s="262"/>
      <c r="AD8" s="261"/>
      <c r="AE8" s="262"/>
      <c r="AF8" s="96"/>
    </row>
    <row r="9" spans="1:32" ht="15.75">
      <c r="A9" s="169"/>
      <c r="B9" s="19"/>
      <c r="C9" s="534" t="s">
        <v>60</v>
      </c>
      <c r="D9" s="537" t="s">
        <v>62</v>
      </c>
      <c r="E9" s="19"/>
      <c r="F9" s="19"/>
      <c r="G9" s="19"/>
      <c r="H9" s="169"/>
      <c r="I9" s="90" t="s">
        <v>20</v>
      </c>
      <c r="J9" s="90" t="s">
        <v>19</v>
      </c>
      <c r="K9" s="163" t="s">
        <v>19</v>
      </c>
      <c r="L9" s="92"/>
      <c r="M9" s="90" t="s">
        <v>20</v>
      </c>
      <c r="N9" s="93" t="s">
        <v>19</v>
      </c>
      <c r="O9" s="163" t="s">
        <v>19</v>
      </c>
      <c r="Q9" s="21" t="s">
        <v>21</v>
      </c>
      <c r="R9" s="21" t="s">
        <v>22</v>
      </c>
      <c r="T9" s="263"/>
      <c r="U9" s="264"/>
      <c r="V9" s="263"/>
      <c r="W9" s="264"/>
      <c r="X9" s="263"/>
      <c r="Y9" s="264"/>
      <c r="Z9" s="263"/>
      <c r="AA9" s="264"/>
      <c r="AB9" s="263"/>
      <c r="AC9" s="264"/>
      <c r="AD9" s="263"/>
      <c r="AE9" s="264"/>
      <c r="AF9" s="96"/>
    </row>
    <row r="10" spans="1:32" ht="3.75" customHeight="1">
      <c r="A10" s="189"/>
      <c r="B10" s="23"/>
      <c r="C10" s="23"/>
      <c r="D10" s="23"/>
      <c r="E10" s="23"/>
      <c r="F10" s="23"/>
      <c r="G10" s="23"/>
      <c r="H10" s="189"/>
      <c r="I10" s="23"/>
      <c r="J10" s="23"/>
      <c r="K10" s="190"/>
      <c r="L10" s="22"/>
      <c r="M10" s="23"/>
      <c r="N10" s="77"/>
      <c r="O10" s="190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191">
        <v>40204</v>
      </c>
      <c r="B11" s="120" t="s">
        <v>121</v>
      </c>
      <c r="C11" s="574" t="s">
        <v>60</v>
      </c>
      <c r="D11" s="342"/>
      <c r="E11" s="121"/>
      <c r="F11" s="121">
        <v>1</v>
      </c>
      <c r="G11" s="121" t="s">
        <v>122</v>
      </c>
      <c r="H11" s="155"/>
      <c r="I11" s="154"/>
      <c r="J11" s="115"/>
      <c r="K11" s="115"/>
      <c r="L11" s="228">
        <v>809</v>
      </c>
      <c r="M11" s="153">
        <v>126165.02</v>
      </c>
      <c r="N11" s="115">
        <v>156.01</v>
      </c>
      <c r="O11" s="167">
        <v>52.06</v>
      </c>
      <c r="P11" s="151"/>
      <c r="Q11" s="116">
        <f>(K11*H11)</f>
        <v>0</v>
      </c>
      <c r="R11" s="116">
        <f>(O11*L11)</f>
        <v>42116.54</v>
      </c>
      <c r="S11" s="96"/>
      <c r="T11" s="96"/>
      <c r="U11" s="26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191"/>
      <c r="B12" s="120" t="s">
        <v>128</v>
      </c>
      <c r="C12" s="231" t="s">
        <v>60</v>
      </c>
      <c r="D12" s="121"/>
      <c r="E12" s="121"/>
      <c r="F12" s="121">
        <v>1</v>
      </c>
      <c r="G12" s="705" t="s">
        <v>124</v>
      </c>
      <c r="H12" s="247"/>
      <c r="I12" s="154"/>
      <c r="J12" s="115"/>
      <c r="K12" s="167"/>
      <c r="L12" s="247">
        <v>1553</v>
      </c>
      <c r="M12" s="154">
        <v>125873.9</v>
      </c>
      <c r="N12" s="115">
        <v>81.03</v>
      </c>
      <c r="O12" s="167">
        <v>43.1</v>
      </c>
      <c r="Q12" s="31">
        <f aca="true" t="shared" si="0" ref="Q12:Q28">(K12*H12)</f>
        <v>0</v>
      </c>
      <c r="R12" s="31">
        <f aca="true" t="shared" si="1" ref="R12:R28">(O12*L12)</f>
        <v>66934.3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191"/>
      <c r="B13" s="120" t="s">
        <v>129</v>
      </c>
      <c r="C13" s="231" t="s">
        <v>60</v>
      </c>
      <c r="D13" s="231" t="s">
        <v>23</v>
      </c>
      <c r="E13" s="121"/>
      <c r="F13" s="121">
        <v>1</v>
      </c>
      <c r="G13" s="181" t="s">
        <v>122</v>
      </c>
      <c r="H13" s="247"/>
      <c r="I13" s="154"/>
      <c r="J13" s="115"/>
      <c r="K13" s="167"/>
      <c r="L13" s="210">
        <v>977</v>
      </c>
      <c r="M13" s="153">
        <v>98955.43</v>
      </c>
      <c r="N13" s="115">
        <v>101.25</v>
      </c>
      <c r="O13" s="167">
        <v>84.61</v>
      </c>
      <c r="Q13" s="31">
        <f t="shared" si="0"/>
        <v>0</v>
      </c>
      <c r="R13" s="31">
        <f t="shared" si="1"/>
        <v>82663.97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2.75">
      <c r="A14" s="191"/>
      <c r="B14" s="120" t="s">
        <v>132</v>
      </c>
      <c r="C14" s="231" t="s">
        <v>60</v>
      </c>
      <c r="D14" s="231" t="s">
        <v>23</v>
      </c>
      <c r="E14" s="121"/>
      <c r="F14" s="121">
        <v>1</v>
      </c>
      <c r="G14" s="181" t="s">
        <v>133</v>
      </c>
      <c r="H14" s="247"/>
      <c r="I14" s="154"/>
      <c r="J14" s="115"/>
      <c r="K14" s="167"/>
      <c r="L14" s="210">
        <v>1524</v>
      </c>
      <c r="M14" s="153">
        <v>171322.14</v>
      </c>
      <c r="N14" s="115">
        <v>112.41</v>
      </c>
      <c r="O14" s="167">
        <v>41.67</v>
      </c>
      <c r="Q14" s="31">
        <f t="shared" si="0"/>
        <v>0</v>
      </c>
      <c r="R14" s="31">
        <f t="shared" si="1"/>
        <v>63505.08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91"/>
      <c r="B15" s="120" t="s">
        <v>134</v>
      </c>
      <c r="C15" s="231"/>
      <c r="D15" s="231" t="s">
        <v>70</v>
      </c>
      <c r="E15" s="121"/>
      <c r="F15" s="121">
        <v>1</v>
      </c>
      <c r="G15" s="181" t="s">
        <v>135</v>
      </c>
      <c r="H15" s="247"/>
      <c r="I15" s="153"/>
      <c r="J15" s="115"/>
      <c r="K15" s="167"/>
      <c r="L15" s="210">
        <v>1035</v>
      </c>
      <c r="M15" s="153">
        <v>115269.81</v>
      </c>
      <c r="N15" s="115">
        <v>111.37</v>
      </c>
      <c r="O15" s="167">
        <v>46.11</v>
      </c>
      <c r="Q15" s="31">
        <f t="shared" si="0"/>
        <v>0</v>
      </c>
      <c r="R15" s="31">
        <f t="shared" si="1"/>
        <v>47723.85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3.5" thickBot="1">
      <c r="A16" s="634">
        <v>40204</v>
      </c>
      <c r="B16" s="706" t="s">
        <v>136</v>
      </c>
      <c r="C16" s="707"/>
      <c r="D16" s="623" t="s">
        <v>70</v>
      </c>
      <c r="E16" s="614"/>
      <c r="F16" s="614">
        <v>2</v>
      </c>
      <c r="G16" s="708" t="s">
        <v>137</v>
      </c>
      <c r="H16" s="618"/>
      <c r="I16" s="626"/>
      <c r="J16" s="617"/>
      <c r="K16" s="629"/>
      <c r="L16" s="615">
        <v>3000</v>
      </c>
      <c r="M16" s="616">
        <v>246689.17</v>
      </c>
      <c r="N16" s="617">
        <v>82.23</v>
      </c>
      <c r="O16" s="629">
        <v>15.73</v>
      </c>
      <c r="Q16" s="31">
        <f t="shared" si="0"/>
        <v>0</v>
      </c>
      <c r="R16" s="31">
        <f t="shared" si="1"/>
        <v>47190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3.5" thickBot="1">
      <c r="A17" s="716">
        <v>40218</v>
      </c>
      <c r="B17" s="676" t="s">
        <v>138</v>
      </c>
      <c r="C17" s="677" t="s">
        <v>60</v>
      </c>
      <c r="D17" s="717"/>
      <c r="E17" s="679" t="s">
        <v>139</v>
      </c>
      <c r="F17" s="679">
        <v>3</v>
      </c>
      <c r="G17" s="718" t="s">
        <v>140</v>
      </c>
      <c r="H17" s="683"/>
      <c r="I17" s="684"/>
      <c r="J17" s="682"/>
      <c r="K17" s="719"/>
      <c r="L17" s="680">
        <v>3627</v>
      </c>
      <c r="M17" s="681">
        <v>304553.35</v>
      </c>
      <c r="N17" s="682">
        <v>83.96</v>
      </c>
      <c r="O17" s="719">
        <v>42.91</v>
      </c>
      <c r="Q17" s="31">
        <f t="shared" si="0"/>
        <v>0</v>
      </c>
      <c r="R17" s="31">
        <f t="shared" si="1"/>
        <v>155634.56999999998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111">
        <v>40232</v>
      </c>
      <c r="B18" s="244" t="s">
        <v>146</v>
      </c>
      <c r="C18" s="547" t="s">
        <v>60</v>
      </c>
      <c r="D18" s="576"/>
      <c r="E18" s="113"/>
      <c r="F18" s="113">
        <v>1</v>
      </c>
      <c r="G18" s="720" t="s">
        <v>144</v>
      </c>
      <c r="H18" s="155"/>
      <c r="I18" s="154"/>
      <c r="J18" s="115"/>
      <c r="K18" s="115"/>
      <c r="L18" s="207">
        <v>1130</v>
      </c>
      <c r="M18" s="154">
        <v>111250.71</v>
      </c>
      <c r="N18" s="212">
        <v>98.43</v>
      </c>
      <c r="O18" s="110">
        <v>51.96</v>
      </c>
      <c r="Q18" s="31">
        <f t="shared" si="0"/>
        <v>0</v>
      </c>
      <c r="R18" s="31">
        <f t="shared" si="1"/>
        <v>58714.8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2.75">
      <c r="A19" s="111"/>
      <c r="B19" s="244" t="s">
        <v>147</v>
      </c>
      <c r="C19" s="547" t="s">
        <v>60</v>
      </c>
      <c r="D19" s="372"/>
      <c r="E19" s="113"/>
      <c r="F19" s="113">
        <v>1</v>
      </c>
      <c r="G19" s="720" t="s">
        <v>145</v>
      </c>
      <c r="H19" s="155"/>
      <c r="I19" s="154"/>
      <c r="J19" s="115"/>
      <c r="K19" s="115"/>
      <c r="L19" s="207">
        <v>967</v>
      </c>
      <c r="M19" s="154">
        <v>132698.09</v>
      </c>
      <c r="N19" s="212">
        <v>137.19</v>
      </c>
      <c r="O19" s="110">
        <v>49.62</v>
      </c>
      <c r="Q19" s="31">
        <f t="shared" si="0"/>
        <v>0</v>
      </c>
      <c r="R19" s="31">
        <f t="shared" si="1"/>
        <v>47982.54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3.5" thickBot="1">
      <c r="A20" s="634">
        <v>40232</v>
      </c>
      <c r="B20" s="721" t="s">
        <v>148</v>
      </c>
      <c r="C20" s="623"/>
      <c r="D20" s="630" t="s">
        <v>70</v>
      </c>
      <c r="E20" s="614"/>
      <c r="F20" s="614">
        <v>1</v>
      </c>
      <c r="G20" s="722" t="s">
        <v>149</v>
      </c>
      <c r="H20" s="618"/>
      <c r="I20" s="626"/>
      <c r="J20" s="617"/>
      <c r="K20" s="629"/>
      <c r="L20" s="615">
        <v>1330</v>
      </c>
      <c r="M20" s="616">
        <v>138733.98</v>
      </c>
      <c r="N20" s="632">
        <v>104.31</v>
      </c>
      <c r="O20" s="629">
        <v>57.85</v>
      </c>
      <c r="Q20" s="31">
        <f t="shared" si="0"/>
        <v>0</v>
      </c>
      <c r="R20" s="31">
        <f t="shared" si="1"/>
        <v>76940.5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191">
        <v>40246</v>
      </c>
      <c r="B21" s="709" t="s">
        <v>154</v>
      </c>
      <c r="C21" s="231"/>
      <c r="D21" s="371" t="s">
        <v>70</v>
      </c>
      <c r="E21" s="710" t="s">
        <v>139</v>
      </c>
      <c r="F21" s="121">
        <v>3</v>
      </c>
      <c r="G21" s="705" t="s">
        <v>155</v>
      </c>
      <c r="H21" s="247"/>
      <c r="I21" s="154"/>
      <c r="J21" s="115"/>
      <c r="K21" s="167"/>
      <c r="L21" s="210">
        <v>3247</v>
      </c>
      <c r="M21" s="153">
        <v>376191.71</v>
      </c>
      <c r="N21" s="211">
        <v>115.85</v>
      </c>
      <c r="O21" s="167">
        <v>46.85</v>
      </c>
      <c r="Q21" s="31">
        <f t="shared" si="0"/>
        <v>0</v>
      </c>
      <c r="R21" s="31">
        <f t="shared" si="1"/>
        <v>152121.95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91"/>
      <c r="B22" s="709" t="s">
        <v>156</v>
      </c>
      <c r="C22" s="342" t="s">
        <v>60</v>
      </c>
      <c r="D22" s="121"/>
      <c r="E22" s="710" t="s">
        <v>139</v>
      </c>
      <c r="F22" s="121">
        <v>2</v>
      </c>
      <c r="G22" s="705" t="s">
        <v>157</v>
      </c>
      <c r="H22" s="247"/>
      <c r="I22" s="154"/>
      <c r="J22" s="115"/>
      <c r="K22" s="167"/>
      <c r="L22" s="210">
        <v>4197</v>
      </c>
      <c r="M22" s="153">
        <v>439317.44</v>
      </c>
      <c r="N22" s="211">
        <v>104.68</v>
      </c>
      <c r="O22" s="167">
        <v>36.06</v>
      </c>
      <c r="Q22" s="31">
        <f t="shared" si="0"/>
        <v>0</v>
      </c>
      <c r="R22" s="31">
        <f t="shared" si="1"/>
        <v>151343.82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3.5" thickBot="1">
      <c r="A23" s="634">
        <v>40246</v>
      </c>
      <c r="B23" s="721" t="s">
        <v>163</v>
      </c>
      <c r="C23" s="623"/>
      <c r="D23" s="630" t="s">
        <v>70</v>
      </c>
      <c r="E23" s="614"/>
      <c r="F23" s="614">
        <v>1</v>
      </c>
      <c r="G23" s="708" t="s">
        <v>145</v>
      </c>
      <c r="H23" s="618"/>
      <c r="I23" s="626"/>
      <c r="J23" s="617"/>
      <c r="K23" s="629"/>
      <c r="L23" s="615">
        <v>1189</v>
      </c>
      <c r="M23" s="616">
        <v>131684.63</v>
      </c>
      <c r="N23" s="632">
        <v>110.76</v>
      </c>
      <c r="O23" s="629">
        <v>53.51</v>
      </c>
      <c r="Q23" s="31">
        <f t="shared" si="0"/>
        <v>0</v>
      </c>
      <c r="R23" s="31">
        <f t="shared" si="1"/>
        <v>63623.39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91">
        <v>40260</v>
      </c>
      <c r="B24" s="120" t="s">
        <v>169</v>
      </c>
      <c r="C24" s="231" t="s">
        <v>60</v>
      </c>
      <c r="D24" s="741"/>
      <c r="E24" s="121"/>
      <c r="F24" s="121">
        <v>1</v>
      </c>
      <c r="G24" s="705" t="s">
        <v>170</v>
      </c>
      <c r="H24" s="247"/>
      <c r="I24" s="154"/>
      <c r="J24" s="115"/>
      <c r="K24" s="167"/>
      <c r="L24" s="210">
        <v>1024</v>
      </c>
      <c r="M24" s="153">
        <v>109724.34</v>
      </c>
      <c r="N24" s="211">
        <v>107.18</v>
      </c>
      <c r="O24" s="167">
        <v>48.34</v>
      </c>
      <c r="Q24" s="31">
        <f t="shared" si="0"/>
        <v>0</v>
      </c>
      <c r="R24" s="31">
        <f t="shared" si="1"/>
        <v>49500.16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191"/>
      <c r="B25" s="120" t="s">
        <v>173</v>
      </c>
      <c r="C25" s="231"/>
      <c r="D25" s="371" t="s">
        <v>70</v>
      </c>
      <c r="E25" s="121" t="s">
        <v>174</v>
      </c>
      <c r="F25" s="121">
        <v>2</v>
      </c>
      <c r="G25" s="705" t="s">
        <v>72</v>
      </c>
      <c r="H25" s="247"/>
      <c r="I25" s="154"/>
      <c r="J25" s="115"/>
      <c r="K25" s="167"/>
      <c r="L25" s="210">
        <v>5435</v>
      </c>
      <c r="M25" s="153">
        <v>820431.38</v>
      </c>
      <c r="N25" s="211">
        <v>150.96</v>
      </c>
      <c r="O25" s="167">
        <v>39.81</v>
      </c>
      <c r="Q25" s="31">
        <f t="shared" si="0"/>
        <v>0</v>
      </c>
      <c r="R25" s="31">
        <f t="shared" si="1"/>
        <v>216367.35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91"/>
      <c r="B26" s="120" t="s">
        <v>175</v>
      </c>
      <c r="C26" s="231"/>
      <c r="D26" s="371" t="s">
        <v>70</v>
      </c>
      <c r="E26" s="121"/>
      <c r="F26" s="121">
        <v>1</v>
      </c>
      <c r="G26" s="710" t="s">
        <v>176</v>
      </c>
      <c r="H26" s="228"/>
      <c r="I26" s="153"/>
      <c r="J26" s="115"/>
      <c r="K26" s="167"/>
      <c r="L26" s="155">
        <v>2636</v>
      </c>
      <c r="M26" s="154">
        <v>376732.97</v>
      </c>
      <c r="N26" s="211">
        <v>142.9</v>
      </c>
      <c r="O26" s="167">
        <v>54.31</v>
      </c>
      <c r="Q26" s="31">
        <f t="shared" si="0"/>
        <v>0</v>
      </c>
      <c r="R26" s="31">
        <f t="shared" si="1"/>
        <v>143161.16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2.75">
      <c r="A27" s="191"/>
      <c r="B27" s="709" t="s">
        <v>181</v>
      </c>
      <c r="C27" s="342"/>
      <c r="D27" s="710" t="s">
        <v>182</v>
      </c>
      <c r="E27" s="710" t="s">
        <v>161</v>
      </c>
      <c r="F27" s="121">
        <v>2</v>
      </c>
      <c r="G27" s="710" t="s">
        <v>183</v>
      </c>
      <c r="H27" s="228"/>
      <c r="I27" s="153"/>
      <c r="J27" s="115"/>
      <c r="K27" s="167"/>
      <c r="L27" s="155">
        <v>5177</v>
      </c>
      <c r="M27" s="154">
        <v>1219221.55</v>
      </c>
      <c r="N27" s="211">
        <v>235.52</v>
      </c>
      <c r="O27" s="167">
        <v>473.97</v>
      </c>
      <c r="Q27" s="31">
        <f t="shared" si="0"/>
        <v>0</v>
      </c>
      <c r="R27" s="31">
        <f t="shared" si="1"/>
        <v>2453742.69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2.75">
      <c r="A28" s="393"/>
      <c r="B28" s="748" t="s">
        <v>184</v>
      </c>
      <c r="C28" s="394"/>
      <c r="D28" s="422" t="s">
        <v>70</v>
      </c>
      <c r="E28" s="749" t="s">
        <v>139</v>
      </c>
      <c r="F28" s="376">
        <v>3</v>
      </c>
      <c r="G28" s="749" t="s">
        <v>185</v>
      </c>
      <c r="H28" s="380"/>
      <c r="I28" s="381"/>
      <c r="J28" s="379"/>
      <c r="K28" s="388"/>
      <c r="L28" s="380">
        <v>4616</v>
      </c>
      <c r="M28" s="381">
        <v>709997.62</v>
      </c>
      <c r="N28" s="379">
        <v>153.83</v>
      </c>
      <c r="O28" s="388">
        <v>47.33</v>
      </c>
      <c r="Q28" s="31">
        <f t="shared" si="0"/>
        <v>0</v>
      </c>
      <c r="R28" s="31">
        <f t="shared" si="1"/>
        <v>218475.28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2.75">
      <c r="A29" s="191"/>
      <c r="B29" s="709" t="s">
        <v>186</v>
      </c>
      <c r="C29" s="342" t="s">
        <v>60</v>
      </c>
      <c r="D29" s="371"/>
      <c r="E29" s="710" t="s">
        <v>187</v>
      </c>
      <c r="F29" s="121">
        <v>2</v>
      </c>
      <c r="G29" s="710" t="s">
        <v>188</v>
      </c>
      <c r="H29" s="247"/>
      <c r="I29" s="154"/>
      <c r="J29" s="115"/>
      <c r="K29" s="167"/>
      <c r="L29" s="210">
        <v>1816</v>
      </c>
      <c r="M29" s="153">
        <v>158171.04</v>
      </c>
      <c r="N29" s="211">
        <v>87.08</v>
      </c>
      <c r="O29" s="167">
        <v>47.12</v>
      </c>
      <c r="Q29" s="31">
        <f aca="true" t="shared" si="2" ref="Q29:Q44">(K29*H29)</f>
        <v>0</v>
      </c>
      <c r="R29" s="31">
        <f aca="true" t="shared" si="3" ref="R29:R44">(O29*L29)</f>
        <v>85569.92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2.75">
      <c r="A30" s="191"/>
      <c r="B30" s="709" t="s">
        <v>189</v>
      </c>
      <c r="C30" s="342" t="s">
        <v>60</v>
      </c>
      <c r="D30" s="371"/>
      <c r="E30" s="710" t="s">
        <v>139</v>
      </c>
      <c r="F30" s="121">
        <v>3</v>
      </c>
      <c r="G30" s="710" t="s">
        <v>190</v>
      </c>
      <c r="H30" s="247"/>
      <c r="I30" s="154"/>
      <c r="J30" s="115"/>
      <c r="K30" s="167"/>
      <c r="L30" s="210">
        <v>4348</v>
      </c>
      <c r="M30" s="153">
        <v>536227.82</v>
      </c>
      <c r="N30" s="211">
        <v>123.33</v>
      </c>
      <c r="O30" s="167">
        <v>49.09</v>
      </c>
      <c r="Q30" s="31">
        <f t="shared" si="2"/>
        <v>0</v>
      </c>
      <c r="R30" s="31">
        <f t="shared" si="3"/>
        <v>213443.32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3.5" thickBot="1">
      <c r="A31" s="634">
        <v>40260</v>
      </c>
      <c r="B31" s="721" t="s">
        <v>191</v>
      </c>
      <c r="C31" s="623"/>
      <c r="D31" s="630" t="s">
        <v>70</v>
      </c>
      <c r="E31" s="614"/>
      <c r="F31" s="614">
        <v>1</v>
      </c>
      <c r="G31" s="708" t="s">
        <v>192</v>
      </c>
      <c r="H31" s="618"/>
      <c r="I31" s="626"/>
      <c r="J31" s="617"/>
      <c r="K31" s="629"/>
      <c r="L31" s="615">
        <v>1168</v>
      </c>
      <c r="M31" s="616">
        <v>134390.87</v>
      </c>
      <c r="N31" s="632">
        <v>115.08</v>
      </c>
      <c r="O31" s="629">
        <v>51.96</v>
      </c>
      <c r="Q31" s="31">
        <f t="shared" si="2"/>
        <v>0</v>
      </c>
      <c r="R31" s="31">
        <f t="shared" si="3"/>
        <v>60689.28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191">
        <v>40281</v>
      </c>
      <c r="B32" s="709" t="s">
        <v>211</v>
      </c>
      <c r="C32" s="342" t="s">
        <v>60</v>
      </c>
      <c r="D32" s="371"/>
      <c r="E32" s="121"/>
      <c r="F32" s="121">
        <v>1</v>
      </c>
      <c r="G32" s="705" t="s">
        <v>212</v>
      </c>
      <c r="H32" s="228">
        <v>1775</v>
      </c>
      <c r="I32" s="153">
        <v>255958.55</v>
      </c>
      <c r="J32" s="115">
        <v>144.2</v>
      </c>
      <c r="K32" s="167">
        <v>34.56</v>
      </c>
      <c r="L32" s="155"/>
      <c r="M32" s="154"/>
      <c r="N32" s="211"/>
      <c r="O32" s="167"/>
      <c r="Q32" s="31">
        <f t="shared" si="2"/>
        <v>61344.00000000001</v>
      </c>
      <c r="R32" s="31">
        <f t="shared" si="3"/>
        <v>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13.5" thickBot="1">
      <c r="A33" s="634">
        <v>40281</v>
      </c>
      <c r="B33" s="721" t="s">
        <v>213</v>
      </c>
      <c r="C33" s="624" t="s">
        <v>60</v>
      </c>
      <c r="D33" s="763"/>
      <c r="E33" s="614"/>
      <c r="F33" s="614">
        <v>1</v>
      </c>
      <c r="G33" s="708" t="s">
        <v>214</v>
      </c>
      <c r="H33" s="628">
        <v>1325</v>
      </c>
      <c r="I33" s="616">
        <v>199947.5</v>
      </c>
      <c r="J33" s="617">
        <v>150.9</v>
      </c>
      <c r="K33" s="629">
        <v>46.3</v>
      </c>
      <c r="L33" s="615"/>
      <c r="M33" s="616"/>
      <c r="N33" s="632"/>
      <c r="O33" s="629"/>
      <c r="Q33" s="31">
        <f t="shared" si="2"/>
        <v>61347.49999999999</v>
      </c>
      <c r="R33" s="31">
        <f t="shared" si="3"/>
        <v>0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18" ht="12.75">
      <c r="A34" s="191">
        <v>40295</v>
      </c>
      <c r="B34" s="120" t="s">
        <v>228</v>
      </c>
      <c r="C34" s="544"/>
      <c r="D34" s="371" t="s">
        <v>70</v>
      </c>
      <c r="E34" s="121" t="s">
        <v>139</v>
      </c>
      <c r="F34" s="121">
        <v>3</v>
      </c>
      <c r="G34" s="705" t="s">
        <v>229</v>
      </c>
      <c r="H34" s="228"/>
      <c r="I34" s="153"/>
      <c r="J34" s="115"/>
      <c r="K34" s="167"/>
      <c r="L34" s="155">
        <v>4228</v>
      </c>
      <c r="M34" s="154">
        <v>325404.55</v>
      </c>
      <c r="N34" s="211">
        <v>76.97</v>
      </c>
      <c r="O34" s="167">
        <v>42.07</v>
      </c>
      <c r="Q34" s="31">
        <f t="shared" si="2"/>
        <v>0</v>
      </c>
      <c r="R34" s="31">
        <f t="shared" si="3"/>
        <v>177871.96</v>
      </c>
    </row>
    <row r="35" spans="1:18" ht="12.75">
      <c r="A35" s="191"/>
      <c r="B35" s="120" t="s">
        <v>230</v>
      </c>
      <c r="C35" s="544"/>
      <c r="D35" s="371" t="s">
        <v>70</v>
      </c>
      <c r="E35" s="121" t="s">
        <v>231</v>
      </c>
      <c r="F35" s="121">
        <v>2</v>
      </c>
      <c r="G35" s="705" t="s">
        <v>157</v>
      </c>
      <c r="H35" s="228"/>
      <c r="I35" s="153"/>
      <c r="J35" s="115"/>
      <c r="K35" s="167"/>
      <c r="L35" s="155">
        <v>2694</v>
      </c>
      <c r="M35" s="154">
        <v>258293.94</v>
      </c>
      <c r="N35" s="211">
        <v>95.87</v>
      </c>
      <c r="O35" s="167">
        <v>48.22</v>
      </c>
      <c r="Q35" s="31">
        <f t="shared" si="2"/>
        <v>0</v>
      </c>
      <c r="R35" s="31">
        <f t="shared" si="3"/>
        <v>129904.68</v>
      </c>
    </row>
    <row r="36" spans="1:18" ht="12.75">
      <c r="A36" s="191"/>
      <c r="B36" s="120" t="s">
        <v>232</v>
      </c>
      <c r="C36" s="544" t="s">
        <v>60</v>
      </c>
      <c r="D36" s="371"/>
      <c r="E36" s="121"/>
      <c r="F36" s="121">
        <v>1</v>
      </c>
      <c r="G36" s="705" t="s">
        <v>145</v>
      </c>
      <c r="H36" s="228"/>
      <c r="I36" s="153"/>
      <c r="J36" s="115"/>
      <c r="K36" s="167"/>
      <c r="L36" s="155">
        <v>1199</v>
      </c>
      <c r="M36" s="154">
        <v>138834.16</v>
      </c>
      <c r="N36" s="211">
        <v>115.78</v>
      </c>
      <c r="O36" s="167">
        <v>49.68</v>
      </c>
      <c r="Q36" s="31">
        <f t="shared" si="2"/>
        <v>0</v>
      </c>
      <c r="R36" s="31">
        <f t="shared" si="3"/>
        <v>59566.32</v>
      </c>
    </row>
    <row r="37" spans="1:18" ht="12.75">
      <c r="A37" s="191"/>
      <c r="B37" s="120" t="s">
        <v>233</v>
      </c>
      <c r="C37" s="231"/>
      <c r="D37" s="371" t="s">
        <v>70</v>
      </c>
      <c r="E37" s="121" t="s">
        <v>139</v>
      </c>
      <c r="F37" s="121">
        <v>2</v>
      </c>
      <c r="G37" s="710" t="s">
        <v>234</v>
      </c>
      <c r="H37" s="247"/>
      <c r="I37" s="154"/>
      <c r="J37" s="115"/>
      <c r="K37" s="167"/>
      <c r="L37" s="210">
        <v>3793</v>
      </c>
      <c r="M37" s="153">
        <v>317491.36</v>
      </c>
      <c r="N37" s="211">
        <v>83.72</v>
      </c>
      <c r="O37" s="167">
        <v>38.34</v>
      </c>
      <c r="Q37" s="31">
        <f t="shared" si="2"/>
        <v>0</v>
      </c>
      <c r="R37" s="31">
        <f t="shared" si="3"/>
        <v>145423.62000000002</v>
      </c>
    </row>
    <row r="38" spans="1:18" ht="12.75">
      <c r="A38" s="191"/>
      <c r="B38" s="120" t="s">
        <v>235</v>
      </c>
      <c r="C38" s="231"/>
      <c r="D38" s="371" t="s">
        <v>70</v>
      </c>
      <c r="E38" s="121"/>
      <c r="F38" s="147">
        <v>1</v>
      </c>
      <c r="G38" s="710" t="s">
        <v>236</v>
      </c>
      <c r="H38" s="247"/>
      <c r="I38" s="154"/>
      <c r="J38" s="115"/>
      <c r="K38" s="167"/>
      <c r="L38" s="210">
        <v>676</v>
      </c>
      <c r="M38" s="153">
        <v>112900.28</v>
      </c>
      <c r="N38" s="211">
        <v>167.07</v>
      </c>
      <c r="O38" s="167">
        <v>57.3</v>
      </c>
      <c r="Q38" s="31">
        <f t="shared" si="2"/>
        <v>0</v>
      </c>
      <c r="R38" s="31">
        <f t="shared" si="3"/>
        <v>38734.799999999996</v>
      </c>
    </row>
    <row r="39" spans="1:18" ht="13.5" thickBot="1">
      <c r="A39" s="634">
        <v>40295</v>
      </c>
      <c r="B39" s="706" t="s">
        <v>237</v>
      </c>
      <c r="C39" s="623"/>
      <c r="D39" s="630" t="s">
        <v>238</v>
      </c>
      <c r="E39" s="614"/>
      <c r="F39" s="766">
        <v>1</v>
      </c>
      <c r="G39" s="722" t="s">
        <v>133</v>
      </c>
      <c r="H39" s="618"/>
      <c r="I39" s="626"/>
      <c r="J39" s="617"/>
      <c r="K39" s="629"/>
      <c r="L39" s="615">
        <v>2333</v>
      </c>
      <c r="M39" s="616">
        <v>415588.76</v>
      </c>
      <c r="N39" s="632">
        <v>178.15</v>
      </c>
      <c r="O39" s="629">
        <v>82.71</v>
      </c>
      <c r="Q39" s="31">
        <f t="shared" si="2"/>
        <v>0</v>
      </c>
      <c r="R39" s="31">
        <f t="shared" si="3"/>
        <v>192962.43</v>
      </c>
    </row>
    <row r="40" spans="1:18" ht="12.75">
      <c r="A40" s="191">
        <v>40309</v>
      </c>
      <c r="B40" s="709" t="s">
        <v>247</v>
      </c>
      <c r="C40" s="342" t="s">
        <v>60</v>
      </c>
      <c r="D40" s="371"/>
      <c r="E40" s="710" t="s">
        <v>139</v>
      </c>
      <c r="F40" s="121">
        <v>2</v>
      </c>
      <c r="G40" s="710" t="s">
        <v>248</v>
      </c>
      <c r="H40" s="247"/>
      <c r="I40" s="154"/>
      <c r="J40" s="115"/>
      <c r="K40" s="167"/>
      <c r="L40" s="210">
        <v>3380</v>
      </c>
      <c r="M40" s="153">
        <v>372731.81</v>
      </c>
      <c r="N40" s="211">
        <v>110.27</v>
      </c>
      <c r="O40" s="167">
        <v>48.22</v>
      </c>
      <c r="Q40" s="31">
        <f t="shared" si="2"/>
        <v>0</v>
      </c>
      <c r="R40" s="31">
        <f t="shared" si="3"/>
        <v>162983.6</v>
      </c>
    </row>
    <row r="41" spans="1:18" ht="12.75">
      <c r="A41" s="393"/>
      <c r="B41" s="748" t="s">
        <v>250</v>
      </c>
      <c r="C41" s="394"/>
      <c r="D41" s="586" t="s">
        <v>70</v>
      </c>
      <c r="E41" s="376"/>
      <c r="F41" s="376">
        <v>1</v>
      </c>
      <c r="G41" s="749" t="s">
        <v>145</v>
      </c>
      <c r="H41" s="380"/>
      <c r="I41" s="381"/>
      <c r="J41" s="379"/>
      <c r="K41" s="388"/>
      <c r="L41" s="377">
        <v>1343</v>
      </c>
      <c r="M41" s="378">
        <v>252205.54</v>
      </c>
      <c r="N41" s="515">
        <v>187.81</v>
      </c>
      <c r="O41" s="388">
        <v>68.46</v>
      </c>
      <c r="Q41" s="31">
        <f t="shared" si="2"/>
        <v>0</v>
      </c>
      <c r="R41" s="31">
        <f t="shared" si="3"/>
        <v>91941.78</v>
      </c>
    </row>
    <row r="42" spans="1:18" ht="12.75">
      <c r="A42" s="191"/>
      <c r="B42" s="709" t="s">
        <v>251</v>
      </c>
      <c r="C42" s="371" t="s">
        <v>60</v>
      </c>
      <c r="D42" s="371"/>
      <c r="E42" s="121"/>
      <c r="F42" s="121">
        <v>1</v>
      </c>
      <c r="G42" s="710" t="s">
        <v>252</v>
      </c>
      <c r="H42" s="247"/>
      <c r="I42" s="154"/>
      <c r="J42" s="115"/>
      <c r="K42" s="167"/>
      <c r="L42" s="155">
        <v>1136</v>
      </c>
      <c r="M42" s="154">
        <v>128026.5</v>
      </c>
      <c r="N42" s="211">
        <v>112.67</v>
      </c>
      <c r="O42" s="167">
        <v>46.47</v>
      </c>
      <c r="Q42" s="31">
        <f t="shared" si="2"/>
        <v>0</v>
      </c>
      <c r="R42" s="31">
        <f t="shared" si="3"/>
        <v>52789.92</v>
      </c>
    </row>
    <row r="43" spans="1:18" ht="12.75">
      <c r="A43" s="191"/>
      <c r="B43" s="709" t="s">
        <v>260</v>
      </c>
      <c r="C43" s="342" t="s">
        <v>60</v>
      </c>
      <c r="D43" s="371"/>
      <c r="E43" s="286"/>
      <c r="F43" s="121">
        <v>1</v>
      </c>
      <c r="G43" s="710" t="s">
        <v>133</v>
      </c>
      <c r="H43" s="247"/>
      <c r="I43" s="154"/>
      <c r="J43" s="115"/>
      <c r="K43" s="167"/>
      <c r="L43" s="210">
        <v>1328</v>
      </c>
      <c r="M43" s="153">
        <v>178160.01</v>
      </c>
      <c r="N43" s="211">
        <v>134.2</v>
      </c>
      <c r="O43" s="167">
        <v>49.9</v>
      </c>
      <c r="Q43" s="31">
        <f t="shared" si="2"/>
        <v>0</v>
      </c>
      <c r="R43" s="31">
        <f t="shared" si="3"/>
        <v>66267.2</v>
      </c>
    </row>
    <row r="44" spans="1:18" ht="12.75">
      <c r="A44" s="191"/>
      <c r="B44" s="709" t="s">
        <v>267</v>
      </c>
      <c r="C44" s="231"/>
      <c r="D44" s="710" t="s">
        <v>268</v>
      </c>
      <c r="E44" s="710" t="s">
        <v>174</v>
      </c>
      <c r="F44" s="121">
        <v>4</v>
      </c>
      <c r="G44" s="705" t="s">
        <v>269</v>
      </c>
      <c r="H44" s="247"/>
      <c r="I44" s="154"/>
      <c r="J44" s="115"/>
      <c r="K44" s="167"/>
      <c r="L44" s="210">
        <v>11259</v>
      </c>
      <c r="M44" s="153">
        <v>1178193.16</v>
      </c>
      <c r="N44" s="211">
        <v>104.64</v>
      </c>
      <c r="O44" s="167">
        <v>49.98</v>
      </c>
      <c r="Q44" s="31">
        <f t="shared" si="2"/>
        <v>0</v>
      </c>
      <c r="R44" s="31">
        <f t="shared" si="3"/>
        <v>562724.82</v>
      </c>
    </row>
    <row r="45" spans="1:18" ht="13.5" thickBot="1">
      <c r="A45" s="634">
        <v>40309</v>
      </c>
      <c r="B45" s="721" t="s">
        <v>278</v>
      </c>
      <c r="C45" s="623"/>
      <c r="D45" s="630" t="s">
        <v>70</v>
      </c>
      <c r="E45" s="722" t="s">
        <v>71</v>
      </c>
      <c r="F45" s="614">
        <v>3</v>
      </c>
      <c r="G45" s="722" t="s">
        <v>279</v>
      </c>
      <c r="H45" s="628">
        <v>7443</v>
      </c>
      <c r="I45" s="616">
        <v>604101.89</v>
      </c>
      <c r="J45" s="617">
        <v>81.16</v>
      </c>
      <c r="K45" s="629">
        <v>43.17</v>
      </c>
      <c r="L45" s="625"/>
      <c r="M45" s="626"/>
      <c r="N45" s="632"/>
      <c r="O45" s="629"/>
      <c r="Q45" s="31">
        <f aca="true" t="shared" si="4" ref="Q45:Q60">(K45*H45)</f>
        <v>321314.31</v>
      </c>
      <c r="R45" s="31">
        <f aca="true" t="shared" si="5" ref="R45:R60">(O45*L45)</f>
        <v>0</v>
      </c>
    </row>
    <row r="46" spans="1:18" ht="12.75">
      <c r="A46" s="191">
        <v>40337</v>
      </c>
      <c r="B46" s="120" t="s">
        <v>288</v>
      </c>
      <c r="C46" s="544"/>
      <c r="D46" s="371" t="s">
        <v>70</v>
      </c>
      <c r="E46" s="121"/>
      <c r="F46" s="121">
        <v>1</v>
      </c>
      <c r="G46" s="121" t="s">
        <v>214</v>
      </c>
      <c r="H46" s="247">
        <v>2279</v>
      </c>
      <c r="I46" s="154">
        <v>387851.2</v>
      </c>
      <c r="J46" s="115">
        <v>170.18</v>
      </c>
      <c r="K46" s="167">
        <v>39.51</v>
      </c>
      <c r="L46" s="210"/>
      <c r="M46" s="153"/>
      <c r="N46" s="211"/>
      <c r="O46" s="167"/>
      <c r="Q46" s="31">
        <f t="shared" si="4"/>
        <v>90043.29</v>
      </c>
      <c r="R46" s="31">
        <f t="shared" si="5"/>
        <v>0</v>
      </c>
    </row>
    <row r="47" spans="1:18" ht="12.75">
      <c r="A47" s="149"/>
      <c r="B47" s="709" t="s">
        <v>296</v>
      </c>
      <c r="C47" s="342" t="s">
        <v>60</v>
      </c>
      <c r="D47" s="121"/>
      <c r="E47" s="710" t="s">
        <v>139</v>
      </c>
      <c r="F47" s="121">
        <v>2</v>
      </c>
      <c r="G47" s="710" t="s">
        <v>297</v>
      </c>
      <c r="H47" s="155">
        <v>1968</v>
      </c>
      <c r="I47" s="154">
        <v>220516.65</v>
      </c>
      <c r="J47" s="112">
        <v>112.07</v>
      </c>
      <c r="K47" s="112">
        <v>45.55</v>
      </c>
      <c r="L47" s="210"/>
      <c r="M47" s="153"/>
      <c r="N47" s="211"/>
      <c r="O47" s="167"/>
      <c r="Q47" s="31">
        <f t="shared" si="4"/>
        <v>89642.4</v>
      </c>
      <c r="R47" s="31">
        <f t="shared" si="5"/>
        <v>0</v>
      </c>
    </row>
    <row r="48" spans="1:18" ht="12.75">
      <c r="A48" s="373"/>
      <c r="B48" s="748" t="s">
        <v>298</v>
      </c>
      <c r="C48" s="384" t="s">
        <v>60</v>
      </c>
      <c r="D48" s="376"/>
      <c r="E48" s="749" t="s">
        <v>139</v>
      </c>
      <c r="F48" s="376">
        <v>2</v>
      </c>
      <c r="G48" s="749" t="s">
        <v>299</v>
      </c>
      <c r="H48" s="377">
        <v>2714</v>
      </c>
      <c r="I48" s="378">
        <v>321954.1</v>
      </c>
      <c r="J48" s="379">
        <v>118.62</v>
      </c>
      <c r="K48" s="379">
        <v>46.59</v>
      </c>
      <c r="L48" s="377"/>
      <c r="M48" s="378"/>
      <c r="N48" s="392"/>
      <c r="O48" s="388"/>
      <c r="Q48" s="31">
        <f t="shared" si="4"/>
        <v>126445.26000000001</v>
      </c>
      <c r="R48" s="31">
        <f t="shared" si="5"/>
        <v>0</v>
      </c>
    </row>
    <row r="49" spans="1:18" ht="12.75">
      <c r="A49" s="393"/>
      <c r="B49" s="748" t="s">
        <v>302</v>
      </c>
      <c r="C49" s="394"/>
      <c r="D49" s="422" t="s">
        <v>70</v>
      </c>
      <c r="E49" s="376"/>
      <c r="F49" s="376">
        <v>1</v>
      </c>
      <c r="G49" s="782" t="s">
        <v>303</v>
      </c>
      <c r="H49" s="380"/>
      <c r="I49" s="381"/>
      <c r="J49" s="379"/>
      <c r="K49" s="388"/>
      <c r="L49" s="377">
        <v>1350</v>
      </c>
      <c r="M49" s="378">
        <v>127045.37</v>
      </c>
      <c r="N49" s="392">
        <v>94.11</v>
      </c>
      <c r="O49" s="388">
        <v>47.27</v>
      </c>
      <c r="Q49" s="31">
        <f t="shared" si="4"/>
        <v>0</v>
      </c>
      <c r="R49" s="31">
        <f t="shared" si="5"/>
        <v>63814.50000000001</v>
      </c>
    </row>
    <row r="50" spans="1:18" ht="13.5" thickBot="1">
      <c r="A50" s="634">
        <v>40337</v>
      </c>
      <c r="B50" s="721" t="s">
        <v>304</v>
      </c>
      <c r="C50" s="784"/>
      <c r="D50" s="630" t="s">
        <v>70</v>
      </c>
      <c r="E50" s="614"/>
      <c r="F50" s="614">
        <v>1</v>
      </c>
      <c r="G50" s="722" t="s">
        <v>305</v>
      </c>
      <c r="H50" s="628"/>
      <c r="I50" s="616"/>
      <c r="J50" s="617"/>
      <c r="K50" s="629"/>
      <c r="L50" s="625">
        <v>1251</v>
      </c>
      <c r="M50" s="626">
        <v>105001.43</v>
      </c>
      <c r="N50" s="632">
        <v>83.92</v>
      </c>
      <c r="O50" s="629">
        <v>35.71</v>
      </c>
      <c r="Q50" s="31">
        <f t="shared" si="4"/>
        <v>0</v>
      </c>
      <c r="R50" s="31">
        <f t="shared" si="5"/>
        <v>44673.21</v>
      </c>
    </row>
    <row r="51" spans="1:18" ht="13.5" thickBot="1">
      <c r="A51" s="716">
        <v>40401</v>
      </c>
      <c r="B51" s="731" t="s">
        <v>378</v>
      </c>
      <c r="C51" s="888" t="s">
        <v>60</v>
      </c>
      <c r="D51" s="733"/>
      <c r="E51" s="679"/>
      <c r="F51" s="679">
        <v>1</v>
      </c>
      <c r="G51" s="889" t="s">
        <v>135</v>
      </c>
      <c r="H51" s="683"/>
      <c r="I51" s="684"/>
      <c r="J51" s="682"/>
      <c r="K51" s="719"/>
      <c r="L51" s="680">
        <v>919</v>
      </c>
      <c r="M51" s="681">
        <v>129911.41</v>
      </c>
      <c r="N51" s="740">
        <v>141.4</v>
      </c>
      <c r="O51" s="719">
        <v>54.87</v>
      </c>
      <c r="Q51" s="31">
        <f t="shared" si="4"/>
        <v>0</v>
      </c>
      <c r="R51" s="31">
        <f t="shared" si="5"/>
        <v>50425.53</v>
      </c>
    </row>
    <row r="52" spans="1:18" ht="12.75">
      <c r="A52" s="191">
        <v>40491</v>
      </c>
      <c r="B52" s="120" t="s">
        <v>395</v>
      </c>
      <c r="C52" s="231" t="s">
        <v>60</v>
      </c>
      <c r="D52" s="371"/>
      <c r="E52" s="121" t="s">
        <v>139</v>
      </c>
      <c r="F52" s="121">
        <v>2</v>
      </c>
      <c r="G52" s="181" t="s">
        <v>396</v>
      </c>
      <c r="H52" s="247"/>
      <c r="I52" s="154"/>
      <c r="J52" s="115"/>
      <c r="K52" s="167"/>
      <c r="L52" s="210">
        <v>2321</v>
      </c>
      <c r="M52" s="153">
        <v>218010.76</v>
      </c>
      <c r="N52" s="211">
        <v>93.92</v>
      </c>
      <c r="O52" s="167">
        <v>46.25</v>
      </c>
      <c r="Q52" s="31">
        <f t="shared" si="4"/>
        <v>0</v>
      </c>
      <c r="R52" s="31">
        <f t="shared" si="5"/>
        <v>107346.25</v>
      </c>
    </row>
    <row r="53" spans="1:18" ht="13.5" thickBot="1">
      <c r="A53" s="634">
        <v>40491</v>
      </c>
      <c r="B53" s="721" t="s">
        <v>397</v>
      </c>
      <c r="C53" s="624" t="s">
        <v>60</v>
      </c>
      <c r="D53" s="630"/>
      <c r="E53" s="722" t="s">
        <v>231</v>
      </c>
      <c r="F53" s="614">
        <v>2</v>
      </c>
      <c r="G53" s="708" t="s">
        <v>299</v>
      </c>
      <c r="H53" s="618">
        <v>2729</v>
      </c>
      <c r="I53" s="626">
        <v>278029.01</v>
      </c>
      <c r="J53" s="617">
        <v>101.88</v>
      </c>
      <c r="K53" s="629">
        <v>47.09</v>
      </c>
      <c r="L53" s="615"/>
      <c r="M53" s="616"/>
      <c r="N53" s="632"/>
      <c r="O53" s="629"/>
      <c r="Q53" s="31">
        <f t="shared" si="4"/>
        <v>128508.61000000002</v>
      </c>
      <c r="R53" s="31">
        <f t="shared" si="5"/>
        <v>0</v>
      </c>
    </row>
    <row r="54" spans="1:18" ht="12.75">
      <c r="A54" s="208">
        <v>40526</v>
      </c>
      <c r="B54" s="244" t="s">
        <v>404</v>
      </c>
      <c r="C54" s="547"/>
      <c r="D54" s="372" t="s">
        <v>70</v>
      </c>
      <c r="E54" s="720" t="s">
        <v>23</v>
      </c>
      <c r="F54" s="113">
        <v>1</v>
      </c>
      <c r="G54" s="892" t="s">
        <v>305</v>
      </c>
      <c r="H54" s="247"/>
      <c r="I54" s="154"/>
      <c r="J54" s="115"/>
      <c r="K54" s="167"/>
      <c r="L54" s="155">
        <v>1020</v>
      </c>
      <c r="M54" s="154">
        <v>133260.17</v>
      </c>
      <c r="N54" s="211">
        <v>130.62</v>
      </c>
      <c r="O54" s="167">
        <v>61.16</v>
      </c>
      <c r="Q54" s="31">
        <f t="shared" si="4"/>
        <v>0</v>
      </c>
      <c r="R54" s="31">
        <f t="shared" si="5"/>
        <v>62383.2</v>
      </c>
    </row>
    <row r="55" spans="1:18" ht="12.75">
      <c r="A55" s="405"/>
      <c r="B55" s="725" t="s">
        <v>414</v>
      </c>
      <c r="C55" s="893" t="s">
        <v>60</v>
      </c>
      <c r="D55" s="584"/>
      <c r="E55" s="894" t="s">
        <v>139</v>
      </c>
      <c r="F55" s="397">
        <v>2</v>
      </c>
      <c r="G55" s="895" t="s">
        <v>137</v>
      </c>
      <c r="H55" s="380"/>
      <c r="I55" s="381"/>
      <c r="J55" s="379"/>
      <c r="K55" s="388"/>
      <c r="L55" s="385">
        <v>2250</v>
      </c>
      <c r="M55" s="381">
        <v>223361.99</v>
      </c>
      <c r="N55" s="392">
        <v>99.27</v>
      </c>
      <c r="O55" s="388">
        <v>45.96</v>
      </c>
      <c r="Q55" s="31">
        <f t="shared" si="4"/>
        <v>0</v>
      </c>
      <c r="R55" s="31">
        <f t="shared" si="5"/>
        <v>103410</v>
      </c>
    </row>
    <row r="56" spans="1:18" ht="12.75">
      <c r="A56" s="208"/>
      <c r="B56" s="244" t="s">
        <v>415</v>
      </c>
      <c r="C56" s="372" t="s">
        <v>60</v>
      </c>
      <c r="D56" s="576"/>
      <c r="E56" s="130"/>
      <c r="F56" s="113">
        <v>1</v>
      </c>
      <c r="G56" s="892" t="s">
        <v>122</v>
      </c>
      <c r="H56" s="247"/>
      <c r="I56" s="154"/>
      <c r="J56" s="115"/>
      <c r="K56" s="167"/>
      <c r="L56" s="155">
        <v>808</v>
      </c>
      <c r="M56" s="154">
        <v>112675.98</v>
      </c>
      <c r="N56" s="211">
        <v>139.41</v>
      </c>
      <c r="O56" s="167">
        <v>53.5</v>
      </c>
      <c r="Q56" s="31">
        <f t="shared" si="4"/>
        <v>0</v>
      </c>
      <c r="R56" s="31">
        <f t="shared" si="5"/>
        <v>43228</v>
      </c>
    </row>
    <row r="57" spans="1:18" ht="13.5" thickBot="1">
      <c r="A57" s="654">
        <v>40526</v>
      </c>
      <c r="B57" s="712" t="s">
        <v>416</v>
      </c>
      <c r="C57" s="690" t="s">
        <v>60</v>
      </c>
      <c r="D57" s="896"/>
      <c r="E57" s="897"/>
      <c r="F57" s="692">
        <v>1</v>
      </c>
      <c r="G57" s="898" t="s">
        <v>214</v>
      </c>
      <c r="H57" s="618">
        <v>1020</v>
      </c>
      <c r="I57" s="626">
        <v>261321.45</v>
      </c>
      <c r="J57" s="617">
        <v>256.13</v>
      </c>
      <c r="K57" s="629">
        <v>47.35</v>
      </c>
      <c r="L57" s="625"/>
      <c r="M57" s="626"/>
      <c r="N57" s="632"/>
      <c r="O57" s="629"/>
      <c r="Q57" s="31">
        <f t="shared" si="4"/>
        <v>48297</v>
      </c>
      <c r="R57" s="31">
        <f t="shared" si="5"/>
        <v>0</v>
      </c>
    </row>
    <row r="58" spans="1:18" ht="12.75">
      <c r="A58" s="208"/>
      <c r="B58" s="112"/>
      <c r="C58" s="138"/>
      <c r="D58" s="576"/>
      <c r="E58" s="130"/>
      <c r="F58" s="113"/>
      <c r="G58" s="209"/>
      <c r="H58" s="247"/>
      <c r="I58" s="154"/>
      <c r="J58" s="115"/>
      <c r="K58" s="167"/>
      <c r="L58" s="155"/>
      <c r="M58" s="154"/>
      <c r="N58" s="211"/>
      <c r="O58" s="167"/>
      <c r="Q58" s="31">
        <f t="shared" si="4"/>
        <v>0</v>
      </c>
      <c r="R58" s="31">
        <f t="shared" si="5"/>
        <v>0</v>
      </c>
    </row>
    <row r="59" spans="1:18" ht="12.75">
      <c r="A59" s="208"/>
      <c r="B59" s="112"/>
      <c r="C59" s="547"/>
      <c r="D59" s="372"/>
      <c r="E59" s="130"/>
      <c r="F59" s="113"/>
      <c r="G59" s="113"/>
      <c r="H59" s="247"/>
      <c r="I59" s="154"/>
      <c r="J59" s="115"/>
      <c r="K59" s="167"/>
      <c r="L59" s="155"/>
      <c r="M59" s="154"/>
      <c r="N59" s="211"/>
      <c r="O59" s="167"/>
      <c r="Q59" s="31">
        <f t="shared" si="4"/>
        <v>0</v>
      </c>
      <c r="R59" s="31">
        <f t="shared" si="5"/>
        <v>0</v>
      </c>
    </row>
    <row r="60" spans="1:18" ht="12.75">
      <c r="A60" s="208"/>
      <c r="B60" s="112"/>
      <c r="C60" s="138"/>
      <c r="D60" s="372"/>
      <c r="E60" s="398"/>
      <c r="F60" s="397"/>
      <c r="G60" s="407"/>
      <c r="H60" s="380"/>
      <c r="I60" s="381"/>
      <c r="J60" s="379"/>
      <c r="K60" s="388"/>
      <c r="L60" s="380"/>
      <c r="M60" s="381"/>
      <c r="N60" s="379"/>
      <c r="O60" s="388"/>
      <c r="Q60" s="31">
        <f t="shared" si="4"/>
        <v>0</v>
      </c>
      <c r="R60" s="31">
        <f t="shared" si="5"/>
        <v>0</v>
      </c>
    </row>
    <row r="61" spans="1:18" ht="12.75">
      <c r="A61" s="405"/>
      <c r="B61" s="382"/>
      <c r="C61" s="548"/>
      <c r="D61" s="584"/>
      <c r="E61" s="398"/>
      <c r="F61" s="397"/>
      <c r="G61" s="585"/>
      <c r="H61" s="380"/>
      <c r="I61" s="381"/>
      <c r="J61" s="379"/>
      <c r="K61" s="388"/>
      <c r="L61" s="385"/>
      <c r="M61" s="381"/>
      <c r="N61" s="392"/>
      <c r="O61" s="388"/>
      <c r="Q61" s="31">
        <f aca="true" t="shared" si="6" ref="Q61:Q76">(K61*H61)</f>
        <v>0</v>
      </c>
      <c r="R61" s="31">
        <f aca="true" t="shared" si="7" ref="R61:R76">(O61*L61)</f>
        <v>0</v>
      </c>
    </row>
    <row r="62" spans="1:18" ht="12.75">
      <c r="A62" s="208"/>
      <c r="B62" s="112"/>
      <c r="C62" s="547"/>
      <c r="D62" s="372"/>
      <c r="E62" s="130"/>
      <c r="F62" s="113"/>
      <c r="G62" s="209"/>
      <c r="H62" s="447"/>
      <c r="I62" s="154"/>
      <c r="J62" s="115"/>
      <c r="K62" s="167"/>
      <c r="L62" s="155"/>
      <c r="M62" s="154"/>
      <c r="N62" s="448"/>
      <c r="O62" s="167"/>
      <c r="Q62" s="31">
        <f t="shared" si="6"/>
        <v>0</v>
      </c>
      <c r="R62" s="31">
        <f t="shared" si="7"/>
        <v>0</v>
      </c>
    </row>
    <row r="63" spans="1:18" ht="12.75">
      <c r="A63" s="405"/>
      <c r="B63" s="382"/>
      <c r="C63" s="548"/>
      <c r="D63" s="584"/>
      <c r="E63" s="398"/>
      <c r="F63" s="397"/>
      <c r="G63" s="407"/>
      <c r="H63" s="380"/>
      <c r="I63" s="381"/>
      <c r="J63" s="379"/>
      <c r="K63" s="388"/>
      <c r="L63" s="385"/>
      <c r="M63" s="381"/>
      <c r="N63" s="449"/>
      <c r="O63" s="388"/>
      <c r="Q63" s="31">
        <f t="shared" si="6"/>
        <v>0</v>
      </c>
      <c r="R63" s="31">
        <f t="shared" si="7"/>
        <v>0</v>
      </c>
    </row>
    <row r="64" spans="1:18" ht="12.75">
      <c r="A64" s="208"/>
      <c r="B64" s="112"/>
      <c r="C64" s="138"/>
      <c r="D64" s="372"/>
      <c r="E64" s="130"/>
      <c r="F64" s="113"/>
      <c r="G64" s="209"/>
      <c r="H64" s="247"/>
      <c r="I64" s="154"/>
      <c r="J64" s="115"/>
      <c r="K64" s="167"/>
      <c r="L64" s="155"/>
      <c r="M64" s="154"/>
      <c r="N64" s="448"/>
      <c r="O64" s="250"/>
      <c r="Q64" s="31">
        <f t="shared" si="6"/>
        <v>0</v>
      </c>
      <c r="R64" s="31">
        <f t="shared" si="7"/>
        <v>0</v>
      </c>
    </row>
    <row r="65" spans="1:18" ht="12.75">
      <c r="A65" s="405"/>
      <c r="B65" s="382"/>
      <c r="C65" s="548"/>
      <c r="D65" s="584"/>
      <c r="E65" s="398"/>
      <c r="F65" s="397"/>
      <c r="G65" s="407"/>
      <c r="H65" s="380"/>
      <c r="I65" s="381"/>
      <c r="J65" s="379"/>
      <c r="K65" s="388"/>
      <c r="L65" s="385"/>
      <c r="M65" s="381"/>
      <c r="N65" s="449"/>
      <c r="O65" s="400"/>
      <c r="Q65" s="31">
        <f t="shared" si="6"/>
        <v>0</v>
      </c>
      <c r="R65" s="31">
        <f t="shared" si="7"/>
        <v>0</v>
      </c>
    </row>
    <row r="66" spans="1:18" ht="12.75">
      <c r="A66" s="208"/>
      <c r="B66" s="112"/>
      <c r="C66" s="138"/>
      <c r="D66" s="372"/>
      <c r="E66" s="130"/>
      <c r="F66" s="113"/>
      <c r="G66" s="209"/>
      <c r="H66" s="247"/>
      <c r="I66" s="154"/>
      <c r="J66" s="115"/>
      <c r="K66" s="167"/>
      <c r="L66" s="155"/>
      <c r="M66" s="154"/>
      <c r="N66" s="448"/>
      <c r="O66" s="249"/>
      <c r="Q66" s="31">
        <f t="shared" si="6"/>
        <v>0</v>
      </c>
      <c r="R66" s="31">
        <f t="shared" si="7"/>
        <v>0</v>
      </c>
    </row>
    <row r="67" spans="1:18" ht="12.75">
      <c r="A67" s="208"/>
      <c r="B67" s="112"/>
      <c r="C67" s="547"/>
      <c r="D67" s="372"/>
      <c r="E67" s="130"/>
      <c r="F67" s="113"/>
      <c r="G67" s="209"/>
      <c r="H67" s="247"/>
      <c r="I67" s="154"/>
      <c r="J67" s="115"/>
      <c r="K67" s="167"/>
      <c r="L67" s="155"/>
      <c r="M67" s="154"/>
      <c r="N67" s="448"/>
      <c r="O67" s="249"/>
      <c r="Q67" s="31">
        <f t="shared" si="6"/>
        <v>0</v>
      </c>
      <c r="R67" s="31">
        <f t="shared" si="7"/>
        <v>0</v>
      </c>
    </row>
    <row r="68" spans="1:18" ht="12.75">
      <c r="A68" s="208"/>
      <c r="B68" s="112"/>
      <c r="C68" s="547"/>
      <c r="D68" s="372"/>
      <c r="E68" s="130"/>
      <c r="F68" s="113"/>
      <c r="G68" s="209"/>
      <c r="H68" s="247"/>
      <c r="I68" s="154"/>
      <c r="J68" s="115"/>
      <c r="K68" s="167"/>
      <c r="L68" s="155"/>
      <c r="M68" s="154"/>
      <c r="N68" s="448"/>
      <c r="O68" s="249"/>
      <c r="Q68" s="31">
        <f t="shared" si="6"/>
        <v>0</v>
      </c>
      <c r="R68" s="31">
        <f t="shared" si="7"/>
        <v>0</v>
      </c>
    </row>
    <row r="69" spans="1:18" ht="12.75">
      <c r="A69" s="405"/>
      <c r="B69" s="382"/>
      <c r="C69" s="548"/>
      <c r="D69" s="441"/>
      <c r="E69" s="398"/>
      <c r="F69" s="397"/>
      <c r="G69" s="407"/>
      <c r="H69" s="380"/>
      <c r="I69" s="381"/>
      <c r="J69" s="379"/>
      <c r="K69" s="388"/>
      <c r="L69" s="385"/>
      <c r="M69" s="381"/>
      <c r="N69" s="449"/>
      <c r="O69" s="400"/>
      <c r="Q69" s="31">
        <f t="shared" si="6"/>
        <v>0</v>
      </c>
      <c r="R69" s="31">
        <f t="shared" si="7"/>
        <v>0</v>
      </c>
    </row>
    <row r="70" spans="1:18" ht="12.75">
      <c r="A70" s="405"/>
      <c r="B70" s="382"/>
      <c r="C70" s="548"/>
      <c r="D70" s="441"/>
      <c r="E70" s="398"/>
      <c r="F70" s="397"/>
      <c r="G70" s="407"/>
      <c r="H70" s="380"/>
      <c r="I70" s="381"/>
      <c r="J70" s="379"/>
      <c r="K70" s="388"/>
      <c r="L70" s="385"/>
      <c r="M70" s="381"/>
      <c r="N70" s="449"/>
      <c r="O70" s="400"/>
      <c r="Q70" s="31">
        <f t="shared" si="6"/>
        <v>0</v>
      </c>
      <c r="R70" s="31">
        <f t="shared" si="7"/>
        <v>0</v>
      </c>
    </row>
    <row r="71" spans="1:18" ht="12.75">
      <c r="A71" s="208"/>
      <c r="B71" s="112"/>
      <c r="C71" s="138"/>
      <c r="D71" s="576"/>
      <c r="E71" s="130"/>
      <c r="F71" s="113"/>
      <c r="G71" s="209"/>
      <c r="H71" s="247"/>
      <c r="I71" s="154"/>
      <c r="J71" s="115"/>
      <c r="K71" s="167"/>
      <c r="L71" s="155"/>
      <c r="M71" s="154"/>
      <c r="N71" s="448"/>
      <c r="O71" s="249"/>
      <c r="Q71" s="31">
        <f t="shared" si="6"/>
        <v>0</v>
      </c>
      <c r="R71" s="31">
        <f t="shared" si="7"/>
        <v>0</v>
      </c>
    </row>
    <row r="72" spans="1:18" ht="12.75">
      <c r="A72" s="208"/>
      <c r="B72" s="112"/>
      <c r="C72" s="138"/>
      <c r="D72" s="372"/>
      <c r="E72" s="130"/>
      <c r="F72" s="113"/>
      <c r="G72" s="209"/>
      <c r="H72" s="247"/>
      <c r="I72" s="154"/>
      <c r="J72" s="115"/>
      <c r="K72" s="167"/>
      <c r="L72" s="155"/>
      <c r="M72" s="154"/>
      <c r="N72" s="448"/>
      <c r="O72" s="249"/>
      <c r="Q72" s="31">
        <f t="shared" si="6"/>
        <v>0</v>
      </c>
      <c r="R72" s="31">
        <f t="shared" si="7"/>
        <v>0</v>
      </c>
    </row>
    <row r="73" spans="1:18" ht="12.75">
      <c r="A73" s="405"/>
      <c r="B73" s="382"/>
      <c r="C73" s="548"/>
      <c r="D73" s="441"/>
      <c r="E73" s="398"/>
      <c r="F73" s="397"/>
      <c r="G73" s="407"/>
      <c r="H73" s="380"/>
      <c r="I73" s="381"/>
      <c r="J73" s="379"/>
      <c r="K73" s="388"/>
      <c r="L73" s="385"/>
      <c r="M73" s="381"/>
      <c r="N73" s="449"/>
      <c r="O73" s="400"/>
      <c r="Q73" s="31">
        <f t="shared" si="6"/>
        <v>0</v>
      </c>
      <c r="R73" s="31">
        <f t="shared" si="7"/>
        <v>0</v>
      </c>
    </row>
    <row r="74" spans="1:18" ht="12.75">
      <c r="A74" s="208"/>
      <c r="B74" s="112"/>
      <c r="C74" s="547"/>
      <c r="D74" s="372"/>
      <c r="E74" s="583"/>
      <c r="F74" s="113"/>
      <c r="G74" s="209"/>
      <c r="H74" s="247"/>
      <c r="I74" s="154"/>
      <c r="J74" s="115"/>
      <c r="K74" s="167"/>
      <c r="L74" s="155"/>
      <c r="M74" s="154"/>
      <c r="N74" s="448"/>
      <c r="O74" s="249"/>
      <c r="Q74" s="31">
        <f t="shared" si="6"/>
        <v>0</v>
      </c>
      <c r="R74" s="31">
        <f t="shared" si="7"/>
        <v>0</v>
      </c>
    </row>
    <row r="75" spans="1:18" ht="12.75">
      <c r="A75" s="405"/>
      <c r="B75" s="382"/>
      <c r="C75" s="548"/>
      <c r="D75" s="441"/>
      <c r="E75" s="398"/>
      <c r="F75" s="397"/>
      <c r="G75" s="407"/>
      <c r="H75" s="380"/>
      <c r="I75" s="381"/>
      <c r="J75" s="382"/>
      <c r="K75" s="383"/>
      <c r="L75" s="385"/>
      <c r="M75" s="381"/>
      <c r="N75" s="392"/>
      <c r="O75" s="400"/>
      <c r="Q75" s="31">
        <f t="shared" si="6"/>
        <v>0</v>
      </c>
      <c r="R75" s="31">
        <f t="shared" si="7"/>
        <v>0</v>
      </c>
    </row>
    <row r="76" spans="1:18" ht="12.75">
      <c r="A76" s="208"/>
      <c r="B76" s="112"/>
      <c r="C76" s="138"/>
      <c r="D76" s="372"/>
      <c r="E76" s="130"/>
      <c r="F76" s="113"/>
      <c r="G76" s="209"/>
      <c r="H76" s="247"/>
      <c r="I76" s="154"/>
      <c r="J76" s="115"/>
      <c r="K76" s="167"/>
      <c r="L76" s="155"/>
      <c r="M76" s="154"/>
      <c r="N76" s="211"/>
      <c r="O76" s="249"/>
      <c r="Q76" s="31">
        <f t="shared" si="6"/>
        <v>0</v>
      </c>
      <c r="R76" s="31">
        <f t="shared" si="7"/>
        <v>0</v>
      </c>
    </row>
    <row r="77" spans="1:18" ht="12.75">
      <c r="A77" s="208"/>
      <c r="B77" s="112"/>
      <c r="C77" s="547"/>
      <c r="D77" s="372"/>
      <c r="E77" s="130"/>
      <c r="F77" s="113"/>
      <c r="G77" s="209"/>
      <c r="H77" s="247"/>
      <c r="I77" s="154"/>
      <c r="J77" s="115"/>
      <c r="K77" s="167"/>
      <c r="L77" s="155"/>
      <c r="M77" s="154"/>
      <c r="N77" s="211"/>
      <c r="O77" s="249"/>
      <c r="Q77" s="31">
        <f aca="true" t="shared" si="8" ref="Q77:Q100">(K77*H77)</f>
        <v>0</v>
      </c>
      <c r="R77" s="31">
        <f aca="true" t="shared" si="9" ref="R77:R100">(O77*L77)</f>
        <v>0</v>
      </c>
    </row>
    <row r="78" spans="1:18" ht="12.75">
      <c r="A78" s="405"/>
      <c r="B78" s="382"/>
      <c r="C78" s="406"/>
      <c r="D78" s="584"/>
      <c r="E78" s="398"/>
      <c r="F78" s="397"/>
      <c r="G78" s="407"/>
      <c r="H78" s="380"/>
      <c r="I78" s="381"/>
      <c r="J78" s="379"/>
      <c r="K78" s="388"/>
      <c r="L78" s="385"/>
      <c r="M78" s="381"/>
      <c r="N78" s="392"/>
      <c r="O78" s="400"/>
      <c r="Q78" s="116">
        <f t="shared" si="8"/>
        <v>0</v>
      </c>
      <c r="R78" s="116">
        <f t="shared" si="9"/>
        <v>0</v>
      </c>
    </row>
    <row r="79" spans="1:18" ht="12.75">
      <c r="A79" s="208"/>
      <c r="B79" s="112"/>
      <c r="C79" s="547"/>
      <c r="D79" s="113"/>
      <c r="E79" s="583"/>
      <c r="F79" s="113"/>
      <c r="G79" s="209"/>
      <c r="H79" s="247"/>
      <c r="I79" s="154"/>
      <c r="J79" s="115"/>
      <c r="K79" s="167"/>
      <c r="L79" s="155"/>
      <c r="M79" s="154"/>
      <c r="N79" s="211"/>
      <c r="O79" s="249"/>
      <c r="Q79" s="116">
        <f t="shared" si="8"/>
        <v>0</v>
      </c>
      <c r="R79" s="31">
        <f t="shared" si="9"/>
        <v>0</v>
      </c>
    </row>
    <row r="80" spans="1:18" ht="12.75">
      <c r="A80" s="208"/>
      <c r="B80" s="112"/>
      <c r="C80" s="547"/>
      <c r="D80" s="113"/>
      <c r="E80" s="130"/>
      <c r="F80" s="113"/>
      <c r="G80" s="209"/>
      <c r="H80" s="247"/>
      <c r="I80" s="154"/>
      <c r="J80" s="115"/>
      <c r="K80" s="167"/>
      <c r="L80" s="155"/>
      <c r="M80" s="154"/>
      <c r="N80" s="211"/>
      <c r="O80" s="167"/>
      <c r="Q80" s="116">
        <f t="shared" si="8"/>
        <v>0</v>
      </c>
      <c r="R80" s="31">
        <f t="shared" si="9"/>
        <v>0</v>
      </c>
    </row>
    <row r="81" spans="1:18" ht="12.75">
      <c r="A81" s="405"/>
      <c r="B81" s="382"/>
      <c r="C81" s="548"/>
      <c r="D81" s="397"/>
      <c r="E81" s="398"/>
      <c r="F81" s="397"/>
      <c r="G81" s="408"/>
      <c r="H81" s="380"/>
      <c r="I81" s="381"/>
      <c r="J81" s="379"/>
      <c r="K81" s="388"/>
      <c r="L81" s="385"/>
      <c r="M81" s="381"/>
      <c r="N81" s="392"/>
      <c r="O81" s="388"/>
      <c r="Q81" s="116">
        <f t="shared" si="8"/>
        <v>0</v>
      </c>
      <c r="R81" s="116">
        <f t="shared" si="9"/>
        <v>0</v>
      </c>
    </row>
    <row r="82" spans="1:18" ht="12.75">
      <c r="A82" s="208"/>
      <c r="B82" s="112"/>
      <c r="C82" s="547"/>
      <c r="D82" s="113"/>
      <c r="E82" s="130"/>
      <c r="F82" s="459"/>
      <c r="G82" s="214"/>
      <c r="H82" s="247"/>
      <c r="I82" s="154"/>
      <c r="J82" s="115"/>
      <c r="K82" s="167"/>
      <c r="L82" s="155"/>
      <c r="M82" s="154"/>
      <c r="N82" s="211"/>
      <c r="O82" s="167"/>
      <c r="Q82" s="116">
        <f t="shared" si="8"/>
        <v>0</v>
      </c>
      <c r="R82" s="116">
        <f t="shared" si="9"/>
        <v>0</v>
      </c>
    </row>
    <row r="83" spans="1:18" ht="12.75">
      <c r="A83" s="208"/>
      <c r="B83" s="112"/>
      <c r="C83" s="547"/>
      <c r="D83" s="113"/>
      <c r="E83" s="583"/>
      <c r="F83" s="459"/>
      <c r="G83" s="214"/>
      <c r="H83" s="247"/>
      <c r="I83" s="154"/>
      <c r="J83" s="115"/>
      <c r="K83" s="167"/>
      <c r="L83" s="155"/>
      <c r="M83" s="154"/>
      <c r="N83" s="211"/>
      <c r="O83" s="167"/>
      <c r="Q83" s="116"/>
      <c r="R83" s="116">
        <f t="shared" si="9"/>
        <v>0</v>
      </c>
    </row>
    <row r="84" spans="1:18" ht="12.75">
      <c r="A84" s="208"/>
      <c r="B84" s="112"/>
      <c r="C84" s="547"/>
      <c r="D84" s="113"/>
      <c r="E84" s="583"/>
      <c r="F84" s="113"/>
      <c r="G84" s="214"/>
      <c r="H84" s="247"/>
      <c r="I84" s="154"/>
      <c r="J84" s="115"/>
      <c r="K84" s="167"/>
      <c r="L84" s="155"/>
      <c r="M84" s="154"/>
      <c r="N84" s="211"/>
      <c r="O84" s="167"/>
      <c r="Q84" s="116">
        <f t="shared" si="8"/>
        <v>0</v>
      </c>
      <c r="R84" s="116">
        <f t="shared" si="9"/>
        <v>0</v>
      </c>
    </row>
    <row r="85" spans="1:18" ht="12.75">
      <c r="A85" s="208"/>
      <c r="B85" s="112"/>
      <c r="C85" s="547"/>
      <c r="D85" s="113"/>
      <c r="E85" s="130"/>
      <c r="F85" s="113"/>
      <c r="G85" s="214"/>
      <c r="H85" s="247"/>
      <c r="I85" s="154"/>
      <c r="J85" s="115"/>
      <c r="K85" s="167"/>
      <c r="L85" s="227"/>
      <c r="M85" s="268"/>
      <c r="N85" s="211"/>
      <c r="O85" s="167"/>
      <c r="Q85" s="116">
        <f t="shared" si="8"/>
        <v>0</v>
      </c>
      <c r="R85" s="116">
        <f>(O85*L85)</f>
        <v>0</v>
      </c>
    </row>
    <row r="86" spans="1:18" ht="12.75">
      <c r="A86" s="405"/>
      <c r="B86" s="382"/>
      <c r="C86" s="548"/>
      <c r="D86" s="397"/>
      <c r="E86" s="588"/>
      <c r="F86" s="397"/>
      <c r="G86" s="408"/>
      <c r="H86" s="380"/>
      <c r="I86" s="381"/>
      <c r="J86" s="379"/>
      <c r="K86" s="388"/>
      <c r="L86" s="385"/>
      <c r="M86" s="381"/>
      <c r="N86" s="392"/>
      <c r="O86" s="388"/>
      <c r="Q86" s="116">
        <f t="shared" si="8"/>
        <v>0</v>
      </c>
      <c r="R86" s="116">
        <f t="shared" si="9"/>
        <v>0</v>
      </c>
    </row>
    <row r="87" spans="1:18" ht="12.75">
      <c r="A87" s="208"/>
      <c r="B87" s="112"/>
      <c r="C87" s="547"/>
      <c r="D87" s="113"/>
      <c r="E87" s="130"/>
      <c r="F87" s="113"/>
      <c r="G87" s="214"/>
      <c r="H87" s="247"/>
      <c r="I87" s="154"/>
      <c r="J87" s="115"/>
      <c r="K87" s="167"/>
      <c r="L87" s="155"/>
      <c r="M87" s="154"/>
      <c r="N87" s="211"/>
      <c r="O87" s="167"/>
      <c r="Q87" s="116">
        <f t="shared" si="8"/>
        <v>0</v>
      </c>
      <c r="R87" s="116">
        <f t="shared" si="9"/>
        <v>0</v>
      </c>
    </row>
    <row r="88" spans="1:18" ht="12.75">
      <c r="A88" s="111"/>
      <c r="B88" s="112"/>
      <c r="C88" s="242"/>
      <c r="D88" s="113"/>
      <c r="E88" s="130"/>
      <c r="F88" s="113"/>
      <c r="G88" s="113"/>
      <c r="H88" s="155"/>
      <c r="I88" s="154"/>
      <c r="J88" s="211"/>
      <c r="K88" s="211"/>
      <c r="L88" s="247"/>
      <c r="M88" s="154"/>
      <c r="N88" s="211"/>
      <c r="O88" s="249"/>
      <c r="Q88" s="116">
        <f t="shared" si="8"/>
        <v>0</v>
      </c>
      <c r="R88" s="116">
        <f t="shared" si="9"/>
        <v>0</v>
      </c>
    </row>
    <row r="89" spans="1:18" ht="12.75">
      <c r="A89" s="149"/>
      <c r="B89" s="144"/>
      <c r="C89" s="240"/>
      <c r="D89" s="121"/>
      <c r="E89" s="120"/>
      <c r="F89" s="121"/>
      <c r="G89" s="113"/>
      <c r="H89" s="210"/>
      <c r="I89" s="153"/>
      <c r="J89" s="115"/>
      <c r="K89" s="115"/>
      <c r="L89" s="247"/>
      <c r="M89" s="154"/>
      <c r="N89" s="212"/>
      <c r="O89" s="250"/>
      <c r="P89" t="s">
        <v>65</v>
      </c>
      <c r="Q89" s="116">
        <f t="shared" si="8"/>
        <v>0</v>
      </c>
      <c r="R89" s="116">
        <f t="shared" si="9"/>
        <v>0</v>
      </c>
    </row>
    <row r="90" spans="1:18" ht="12.75">
      <c r="A90" s="395"/>
      <c r="B90" s="382"/>
      <c r="C90" s="396"/>
      <c r="D90" s="397"/>
      <c r="E90" s="398"/>
      <c r="F90" s="397"/>
      <c r="G90" s="397"/>
      <c r="H90" s="385"/>
      <c r="I90" s="381"/>
      <c r="J90" s="392"/>
      <c r="K90" s="392"/>
      <c r="L90" s="380"/>
      <c r="M90" s="381"/>
      <c r="N90" s="402"/>
      <c r="O90" s="403"/>
      <c r="Q90" s="116">
        <f t="shared" si="8"/>
        <v>0</v>
      </c>
      <c r="R90" s="116">
        <f t="shared" si="9"/>
        <v>0</v>
      </c>
    </row>
    <row r="91" spans="1:18" ht="12.75">
      <c r="A91" s="111"/>
      <c r="B91" s="112"/>
      <c r="C91" s="242"/>
      <c r="D91" s="113"/>
      <c r="E91" s="130"/>
      <c r="F91" s="113"/>
      <c r="G91" s="113"/>
      <c r="H91" s="155"/>
      <c r="I91" s="154"/>
      <c r="J91" s="211"/>
      <c r="K91" s="211"/>
      <c r="L91" s="247"/>
      <c r="M91" s="154"/>
      <c r="N91" s="212"/>
      <c r="O91" s="250"/>
      <c r="Q91" s="116">
        <f t="shared" si="8"/>
        <v>0</v>
      </c>
      <c r="R91" s="116">
        <f t="shared" si="9"/>
        <v>0</v>
      </c>
    </row>
    <row r="92" spans="1:18" ht="12.75">
      <c r="A92" s="111"/>
      <c r="B92" s="112"/>
      <c r="C92" s="241"/>
      <c r="D92" s="113"/>
      <c r="E92" s="130"/>
      <c r="F92" s="113"/>
      <c r="G92" s="113"/>
      <c r="H92" s="155"/>
      <c r="I92" s="154"/>
      <c r="J92" s="211"/>
      <c r="K92" s="211"/>
      <c r="L92" s="247"/>
      <c r="M92" s="154"/>
      <c r="N92" s="212"/>
      <c r="O92" s="250"/>
      <c r="Q92" s="116">
        <f t="shared" si="8"/>
        <v>0</v>
      </c>
      <c r="R92" s="116">
        <f t="shared" si="9"/>
        <v>0</v>
      </c>
    </row>
    <row r="93" spans="1:18" ht="12.75">
      <c r="A93" s="111"/>
      <c r="B93" s="112"/>
      <c r="C93" s="241"/>
      <c r="D93" s="113"/>
      <c r="E93" s="130"/>
      <c r="F93" s="113"/>
      <c r="G93" s="113"/>
      <c r="H93" s="155"/>
      <c r="I93" s="154"/>
      <c r="J93" s="211"/>
      <c r="K93" s="211"/>
      <c r="L93" s="247"/>
      <c r="M93" s="154"/>
      <c r="N93" s="211"/>
      <c r="O93" s="249"/>
      <c r="Q93" s="116">
        <f t="shared" si="8"/>
        <v>0</v>
      </c>
      <c r="R93" s="116">
        <f t="shared" si="9"/>
        <v>0</v>
      </c>
    </row>
    <row r="94" spans="1:18" ht="12.75">
      <c r="A94" s="208"/>
      <c r="B94" s="112"/>
      <c r="C94" s="138"/>
      <c r="D94" s="113"/>
      <c r="E94" s="130"/>
      <c r="F94" s="113"/>
      <c r="G94" s="214"/>
      <c r="H94" s="247"/>
      <c r="I94" s="154"/>
      <c r="J94" s="115"/>
      <c r="K94" s="167"/>
      <c r="L94" s="155"/>
      <c r="M94" s="154"/>
      <c r="N94" s="211"/>
      <c r="O94" s="167"/>
      <c r="Q94" s="116">
        <f t="shared" si="8"/>
        <v>0</v>
      </c>
      <c r="R94" s="116">
        <f t="shared" si="9"/>
        <v>0</v>
      </c>
    </row>
    <row r="95" spans="1:18" ht="12.75">
      <c r="A95" s="208"/>
      <c r="B95" s="112"/>
      <c r="C95" s="138"/>
      <c r="D95" s="113"/>
      <c r="E95" s="130"/>
      <c r="F95" s="113"/>
      <c r="G95" s="214"/>
      <c r="H95" s="247"/>
      <c r="I95" s="154"/>
      <c r="J95" s="115"/>
      <c r="K95" s="167"/>
      <c r="L95" s="155"/>
      <c r="M95" s="154"/>
      <c r="N95" s="211"/>
      <c r="O95" s="167"/>
      <c r="Q95" s="116">
        <f t="shared" si="8"/>
        <v>0</v>
      </c>
      <c r="R95" s="116">
        <f t="shared" si="9"/>
        <v>0</v>
      </c>
    </row>
    <row r="96" spans="1:18" ht="12.75">
      <c r="A96" s="208"/>
      <c r="B96" s="112"/>
      <c r="C96" s="137"/>
      <c r="D96" s="113"/>
      <c r="E96" s="130"/>
      <c r="F96" s="113"/>
      <c r="G96" s="214"/>
      <c r="H96" s="247"/>
      <c r="I96" s="154"/>
      <c r="J96" s="115"/>
      <c r="K96" s="167"/>
      <c r="L96" s="155"/>
      <c r="M96" s="154"/>
      <c r="N96" s="211"/>
      <c r="O96" s="167"/>
      <c r="Q96" s="116">
        <f t="shared" si="8"/>
        <v>0</v>
      </c>
      <c r="R96" s="116">
        <f t="shared" si="9"/>
        <v>0</v>
      </c>
    </row>
    <row r="97" spans="1:18" ht="12.75">
      <c r="A97" s="208"/>
      <c r="B97" s="112"/>
      <c r="C97" s="137"/>
      <c r="D97" s="113"/>
      <c r="E97" s="130"/>
      <c r="F97" s="113"/>
      <c r="G97" s="214"/>
      <c r="H97" s="247"/>
      <c r="I97" s="154"/>
      <c r="J97" s="115"/>
      <c r="K97" s="167"/>
      <c r="L97" s="155"/>
      <c r="M97" s="154"/>
      <c r="N97" s="211"/>
      <c r="O97" s="167"/>
      <c r="Q97" s="116">
        <f t="shared" si="8"/>
        <v>0</v>
      </c>
      <c r="R97" s="116">
        <f t="shared" si="9"/>
        <v>0</v>
      </c>
    </row>
    <row r="98" spans="1:18" ht="12.75">
      <c r="A98" s="208"/>
      <c r="B98" s="112"/>
      <c r="C98" s="138"/>
      <c r="D98" s="113"/>
      <c r="E98" s="130"/>
      <c r="F98" s="113"/>
      <c r="G98" s="214"/>
      <c r="H98" s="247"/>
      <c r="I98" s="154"/>
      <c r="J98" s="115"/>
      <c r="K98" s="167"/>
      <c r="L98" s="155"/>
      <c r="M98" s="154"/>
      <c r="N98" s="211"/>
      <c r="O98" s="167"/>
      <c r="Q98" s="116">
        <f t="shared" si="8"/>
        <v>0</v>
      </c>
      <c r="R98" s="116">
        <f t="shared" si="9"/>
        <v>0</v>
      </c>
    </row>
    <row r="99" spans="1:18" ht="12.75">
      <c r="A99" s="208"/>
      <c r="B99" s="112"/>
      <c r="C99" s="137"/>
      <c r="D99" s="113"/>
      <c r="E99" s="130"/>
      <c r="F99" s="113"/>
      <c r="G99" s="214"/>
      <c r="H99" s="247"/>
      <c r="I99" s="154"/>
      <c r="J99" s="115"/>
      <c r="K99" s="167"/>
      <c r="L99" s="155"/>
      <c r="M99" s="154"/>
      <c r="N99" s="211"/>
      <c r="O99" s="167"/>
      <c r="Q99" s="116">
        <f t="shared" si="8"/>
        <v>0</v>
      </c>
      <c r="R99" s="116">
        <f t="shared" si="9"/>
        <v>0</v>
      </c>
    </row>
    <row r="100" spans="1:18" ht="12.75">
      <c r="A100" s="208"/>
      <c r="B100" s="112"/>
      <c r="C100" s="137"/>
      <c r="D100" s="113"/>
      <c r="E100" s="452"/>
      <c r="F100" s="113"/>
      <c r="G100" s="214"/>
      <c r="H100" s="247"/>
      <c r="I100" s="154"/>
      <c r="J100" s="115"/>
      <c r="K100" s="167"/>
      <c r="L100" s="155"/>
      <c r="M100" s="154"/>
      <c r="N100" s="211"/>
      <c r="O100" s="167"/>
      <c r="Q100" s="116">
        <f t="shared" si="8"/>
        <v>0</v>
      </c>
      <c r="R100" s="116">
        <f t="shared" si="9"/>
        <v>0</v>
      </c>
    </row>
    <row r="101" spans="1:18" ht="12.75">
      <c r="A101" s="405"/>
      <c r="B101" s="382"/>
      <c r="C101" s="406"/>
      <c r="D101" s="397"/>
      <c r="E101" s="397"/>
      <c r="F101" s="397"/>
      <c r="G101" s="408"/>
      <c r="H101" s="380"/>
      <c r="I101" s="381"/>
      <c r="J101" s="379"/>
      <c r="K101" s="388"/>
      <c r="L101" s="385"/>
      <c r="M101" s="381"/>
      <c r="N101" s="392"/>
      <c r="O101" s="388"/>
      <c r="Q101" s="116">
        <f aca="true" t="shared" si="10" ref="Q101:Q116">(K101*H101)</f>
        <v>0</v>
      </c>
      <c r="R101" s="116">
        <f aca="true" t="shared" si="11" ref="R101:R116">(O101*L101)</f>
        <v>0</v>
      </c>
    </row>
    <row r="102" spans="1:18" ht="12.75">
      <c r="A102" s="208"/>
      <c r="B102" s="112"/>
      <c r="C102" s="138"/>
      <c r="D102" s="113"/>
      <c r="E102" s="130"/>
      <c r="F102" s="113"/>
      <c r="G102" s="141"/>
      <c r="H102" s="247"/>
      <c r="I102" s="154"/>
      <c r="J102" s="115"/>
      <c r="K102" s="167"/>
      <c r="L102" s="155"/>
      <c r="M102" s="154"/>
      <c r="N102" s="211"/>
      <c r="O102" s="167"/>
      <c r="Q102" s="116">
        <f t="shared" si="10"/>
        <v>0</v>
      </c>
      <c r="R102" s="116">
        <f t="shared" si="11"/>
        <v>0</v>
      </c>
    </row>
    <row r="103" spans="1:18" ht="12.75">
      <c r="A103" s="208"/>
      <c r="B103" s="112"/>
      <c r="C103" s="137"/>
      <c r="D103" s="113"/>
      <c r="E103" s="130"/>
      <c r="F103" s="113"/>
      <c r="G103" s="243"/>
      <c r="H103" s="247"/>
      <c r="I103" s="154"/>
      <c r="J103" s="115"/>
      <c r="K103" s="167"/>
      <c r="L103" s="155"/>
      <c r="M103" s="154"/>
      <c r="N103" s="211"/>
      <c r="O103" s="167"/>
      <c r="Q103" s="116">
        <f t="shared" si="10"/>
        <v>0</v>
      </c>
      <c r="R103" s="116">
        <f t="shared" si="11"/>
        <v>0</v>
      </c>
    </row>
    <row r="104" spans="1:18" ht="12.75">
      <c r="A104" s="405"/>
      <c r="B104" s="382"/>
      <c r="C104" s="406"/>
      <c r="D104" s="397"/>
      <c r="E104" s="397"/>
      <c r="F104" s="397"/>
      <c r="G104" s="409"/>
      <c r="H104" s="380"/>
      <c r="I104" s="381"/>
      <c r="J104" s="379"/>
      <c r="K104" s="388"/>
      <c r="L104" s="385"/>
      <c r="M104" s="381"/>
      <c r="N104" s="392"/>
      <c r="O104" s="388"/>
      <c r="Q104" s="116">
        <f t="shared" si="10"/>
        <v>0</v>
      </c>
      <c r="R104" s="116">
        <f t="shared" si="11"/>
        <v>0</v>
      </c>
    </row>
    <row r="105" spans="1:18" ht="12.75">
      <c r="A105" s="208"/>
      <c r="B105" s="112"/>
      <c r="C105" s="138"/>
      <c r="D105" s="113"/>
      <c r="E105" s="113"/>
      <c r="F105" s="113"/>
      <c r="G105" s="243"/>
      <c r="H105" s="247"/>
      <c r="I105" s="154"/>
      <c r="J105" s="115"/>
      <c r="K105" s="167"/>
      <c r="L105" s="155"/>
      <c r="M105" s="154"/>
      <c r="N105" s="211"/>
      <c r="O105" s="167"/>
      <c r="Q105" s="116">
        <f t="shared" si="10"/>
        <v>0</v>
      </c>
      <c r="R105" s="116">
        <f t="shared" si="11"/>
        <v>0</v>
      </c>
    </row>
    <row r="106" spans="1:18" ht="12.75">
      <c r="A106" s="208"/>
      <c r="B106" s="112"/>
      <c r="C106" s="138"/>
      <c r="D106" s="113"/>
      <c r="E106" s="130"/>
      <c r="F106" s="113"/>
      <c r="G106" s="141"/>
      <c r="H106" s="247"/>
      <c r="I106" s="154"/>
      <c r="J106" s="115"/>
      <c r="K106" s="167"/>
      <c r="L106" s="155"/>
      <c r="M106" s="154"/>
      <c r="N106" s="211"/>
      <c r="O106" s="167"/>
      <c r="Q106" s="116">
        <f t="shared" si="10"/>
        <v>0</v>
      </c>
      <c r="R106" s="116">
        <f t="shared" si="11"/>
        <v>0</v>
      </c>
    </row>
    <row r="107" spans="1:18" ht="12.75">
      <c r="A107" s="208"/>
      <c r="B107" s="112"/>
      <c r="C107" s="138"/>
      <c r="D107" s="113"/>
      <c r="E107" s="130"/>
      <c r="F107" s="113"/>
      <c r="G107" s="141"/>
      <c r="H107" s="247"/>
      <c r="I107" s="154"/>
      <c r="J107" s="115"/>
      <c r="K107" s="167"/>
      <c r="L107" s="155"/>
      <c r="M107" s="154"/>
      <c r="N107" s="211"/>
      <c r="O107" s="167"/>
      <c r="Q107" s="116">
        <f t="shared" si="10"/>
        <v>0</v>
      </c>
      <c r="R107" s="116">
        <f t="shared" si="11"/>
        <v>0</v>
      </c>
    </row>
    <row r="108" spans="1:18" ht="12.75">
      <c r="A108" s="208"/>
      <c r="B108" s="112"/>
      <c r="C108" s="138"/>
      <c r="D108" s="113"/>
      <c r="E108" s="130"/>
      <c r="F108" s="113"/>
      <c r="G108" s="141"/>
      <c r="H108" s="247"/>
      <c r="I108" s="154"/>
      <c r="J108" s="115"/>
      <c r="K108" s="167"/>
      <c r="L108" s="155"/>
      <c r="M108" s="154"/>
      <c r="N108" s="211"/>
      <c r="O108" s="167"/>
      <c r="Q108" s="116">
        <f t="shared" si="10"/>
        <v>0</v>
      </c>
      <c r="R108" s="116">
        <f t="shared" si="11"/>
        <v>0</v>
      </c>
    </row>
    <row r="109" spans="1:18" ht="12.75">
      <c r="A109" s="208"/>
      <c r="B109" s="112"/>
      <c r="C109" s="138"/>
      <c r="D109" s="113"/>
      <c r="E109" s="130"/>
      <c r="F109" s="113"/>
      <c r="G109" s="141"/>
      <c r="H109" s="247"/>
      <c r="I109" s="154"/>
      <c r="J109" s="115"/>
      <c r="K109" s="167"/>
      <c r="L109" s="155"/>
      <c r="M109" s="154"/>
      <c r="N109" s="211"/>
      <c r="O109" s="167"/>
      <c r="Q109" s="116">
        <f t="shared" si="10"/>
        <v>0</v>
      </c>
      <c r="R109" s="116">
        <f t="shared" si="11"/>
        <v>0</v>
      </c>
    </row>
    <row r="110" spans="1:18" ht="12.75">
      <c r="A110" s="208"/>
      <c r="B110" s="112"/>
      <c r="C110" s="138"/>
      <c r="D110" s="113"/>
      <c r="E110" s="130"/>
      <c r="F110" s="113"/>
      <c r="G110" s="141"/>
      <c r="H110" s="247"/>
      <c r="I110" s="154"/>
      <c r="J110" s="115"/>
      <c r="K110" s="167"/>
      <c r="L110" s="155"/>
      <c r="M110" s="154"/>
      <c r="N110" s="211"/>
      <c r="O110" s="167"/>
      <c r="Q110" s="116">
        <f t="shared" si="10"/>
        <v>0</v>
      </c>
      <c r="R110" s="116">
        <f t="shared" si="11"/>
        <v>0</v>
      </c>
    </row>
    <row r="111" spans="1:18" ht="12.75">
      <c r="A111" s="208"/>
      <c r="B111" s="112"/>
      <c r="C111" s="138"/>
      <c r="D111" s="113"/>
      <c r="E111" s="130"/>
      <c r="F111" s="113"/>
      <c r="G111" s="141"/>
      <c r="H111" s="247"/>
      <c r="I111" s="154"/>
      <c r="J111" s="115"/>
      <c r="K111" s="167"/>
      <c r="L111" s="155"/>
      <c r="M111" s="154"/>
      <c r="N111" s="211"/>
      <c r="O111" s="167"/>
      <c r="Q111" s="116">
        <f t="shared" si="10"/>
        <v>0</v>
      </c>
      <c r="R111" s="116">
        <f t="shared" si="11"/>
        <v>0</v>
      </c>
    </row>
    <row r="112" spans="1:18" ht="12.75">
      <c r="A112" s="208"/>
      <c r="B112" s="112"/>
      <c r="C112" s="138"/>
      <c r="D112" s="113"/>
      <c r="E112" s="130"/>
      <c r="F112" s="113"/>
      <c r="G112" s="141"/>
      <c r="H112" s="247"/>
      <c r="I112" s="154"/>
      <c r="J112" s="115"/>
      <c r="K112" s="167"/>
      <c r="L112" s="155"/>
      <c r="M112" s="154"/>
      <c r="N112" s="211"/>
      <c r="O112" s="167"/>
      <c r="Q112" s="116">
        <f t="shared" si="10"/>
        <v>0</v>
      </c>
      <c r="R112" s="116">
        <f t="shared" si="11"/>
        <v>0</v>
      </c>
    </row>
    <row r="113" spans="1:18" ht="12.75">
      <c r="A113" s="405"/>
      <c r="B113" s="382"/>
      <c r="C113" s="406"/>
      <c r="D113" s="397"/>
      <c r="E113" s="398"/>
      <c r="F113" s="397"/>
      <c r="G113" s="516"/>
      <c r="H113" s="380"/>
      <c r="I113" s="381"/>
      <c r="J113" s="379"/>
      <c r="K113" s="388"/>
      <c r="L113" s="385"/>
      <c r="M113" s="381"/>
      <c r="N113" s="392"/>
      <c r="O113" s="388"/>
      <c r="Q113" s="116">
        <f t="shared" si="10"/>
        <v>0</v>
      </c>
      <c r="R113" s="116">
        <f t="shared" si="11"/>
        <v>0</v>
      </c>
    </row>
    <row r="114" spans="1:18" ht="12.75">
      <c r="A114" s="208"/>
      <c r="B114" s="244"/>
      <c r="C114" s="138"/>
      <c r="D114" s="113"/>
      <c r="E114" s="130"/>
      <c r="F114" s="113"/>
      <c r="G114" s="458"/>
      <c r="H114" s="247"/>
      <c r="I114" s="154"/>
      <c r="J114" s="115"/>
      <c r="K114" s="167"/>
      <c r="L114" s="155"/>
      <c r="M114" s="154"/>
      <c r="N114" s="211"/>
      <c r="O114" s="167"/>
      <c r="Q114" s="116">
        <f t="shared" si="10"/>
        <v>0</v>
      </c>
      <c r="R114" s="116">
        <f t="shared" si="11"/>
        <v>0</v>
      </c>
    </row>
    <row r="115" spans="1:18" ht="12.75">
      <c r="A115" s="208"/>
      <c r="B115" s="112"/>
      <c r="C115" s="138"/>
      <c r="D115" s="113"/>
      <c r="E115" s="130"/>
      <c r="F115" s="113"/>
      <c r="G115" s="458"/>
      <c r="H115" s="247"/>
      <c r="I115" s="154"/>
      <c r="J115" s="115"/>
      <c r="K115" s="167"/>
      <c r="L115" s="155"/>
      <c r="M115" s="154"/>
      <c r="N115" s="211"/>
      <c r="O115" s="167"/>
      <c r="Q115" s="116">
        <f t="shared" si="10"/>
        <v>0</v>
      </c>
      <c r="R115" s="116">
        <f t="shared" si="11"/>
        <v>0</v>
      </c>
    </row>
    <row r="116" spans="1:18" ht="12.75">
      <c r="A116" s="208"/>
      <c r="B116" s="112"/>
      <c r="C116" s="138"/>
      <c r="D116" s="113"/>
      <c r="E116" s="130"/>
      <c r="F116" s="113"/>
      <c r="G116" s="141"/>
      <c r="H116" s="247"/>
      <c r="I116" s="154"/>
      <c r="J116" s="115"/>
      <c r="K116" s="167"/>
      <c r="L116" s="155"/>
      <c r="M116" s="154"/>
      <c r="N116" s="211"/>
      <c r="O116" s="167"/>
      <c r="Q116" s="116">
        <f t="shared" si="10"/>
        <v>0</v>
      </c>
      <c r="R116" s="116">
        <f t="shared" si="11"/>
        <v>0</v>
      </c>
    </row>
    <row r="117" spans="1:18" ht="12.75">
      <c r="A117" s="208"/>
      <c r="B117" s="112"/>
      <c r="C117" s="245"/>
      <c r="D117" s="459"/>
      <c r="E117" s="130"/>
      <c r="F117" s="113"/>
      <c r="G117" s="141"/>
      <c r="H117" s="247"/>
      <c r="I117" s="154"/>
      <c r="J117" s="115"/>
      <c r="K117" s="167"/>
      <c r="L117" s="155"/>
      <c r="M117" s="154"/>
      <c r="N117" s="211"/>
      <c r="O117" s="167"/>
      <c r="Q117" s="116">
        <f aca="true" t="shared" si="12" ref="Q117:Q123">(K117*H117)</f>
        <v>0</v>
      </c>
      <c r="R117" s="116">
        <f aca="true" t="shared" si="13" ref="R117:R123">(O117*L117)</f>
        <v>0</v>
      </c>
    </row>
    <row r="118" spans="1:18" ht="12.75">
      <c r="A118" s="208"/>
      <c r="B118" s="112"/>
      <c r="C118" s="138"/>
      <c r="D118" s="113"/>
      <c r="E118" s="130"/>
      <c r="F118" s="113"/>
      <c r="G118" s="141"/>
      <c r="H118" s="247"/>
      <c r="I118" s="154"/>
      <c r="J118" s="115"/>
      <c r="K118" s="167"/>
      <c r="L118" s="155"/>
      <c r="M118" s="154"/>
      <c r="N118" s="211"/>
      <c r="O118" s="167"/>
      <c r="Q118" s="116">
        <f t="shared" si="12"/>
        <v>0</v>
      </c>
      <c r="R118" s="116">
        <f t="shared" si="13"/>
        <v>0</v>
      </c>
    </row>
    <row r="119" spans="1:18" ht="12.75">
      <c r="A119" s="208"/>
      <c r="B119" s="112"/>
      <c r="C119" s="138"/>
      <c r="D119" s="113"/>
      <c r="E119" s="130"/>
      <c r="F119" s="113"/>
      <c r="G119" s="141"/>
      <c r="H119" s="247"/>
      <c r="I119" s="154"/>
      <c r="J119" s="115"/>
      <c r="K119" s="167"/>
      <c r="L119" s="155"/>
      <c r="M119" s="154"/>
      <c r="N119" s="211"/>
      <c r="O119" s="167"/>
      <c r="Q119" s="116">
        <f t="shared" si="12"/>
        <v>0</v>
      </c>
      <c r="R119" s="116">
        <f t="shared" si="13"/>
        <v>0</v>
      </c>
    </row>
    <row r="120" spans="1:18" ht="12.75">
      <c r="A120" s="208"/>
      <c r="B120" s="112"/>
      <c r="C120" s="138"/>
      <c r="D120" s="113"/>
      <c r="E120" s="130"/>
      <c r="F120" s="113"/>
      <c r="G120" s="141"/>
      <c r="H120" s="247"/>
      <c r="I120" s="154"/>
      <c r="J120" s="115"/>
      <c r="K120" s="167"/>
      <c r="L120" s="155"/>
      <c r="M120" s="154"/>
      <c r="N120" s="211"/>
      <c r="O120" s="167"/>
      <c r="Q120" s="116">
        <f t="shared" si="12"/>
        <v>0</v>
      </c>
      <c r="R120" s="116">
        <f t="shared" si="13"/>
        <v>0</v>
      </c>
    </row>
    <row r="121" spans="1:18" ht="12.75">
      <c r="A121" s="208"/>
      <c r="B121" s="112"/>
      <c r="C121" s="138"/>
      <c r="D121" s="113"/>
      <c r="E121" s="130"/>
      <c r="F121" s="113"/>
      <c r="G121" s="141"/>
      <c r="H121" s="247"/>
      <c r="I121" s="154"/>
      <c r="J121" s="115"/>
      <c r="K121" s="167"/>
      <c r="L121" s="155"/>
      <c r="M121" s="154"/>
      <c r="N121" s="211"/>
      <c r="O121" s="167"/>
      <c r="Q121" s="116">
        <f t="shared" si="12"/>
        <v>0</v>
      </c>
      <c r="R121" s="116">
        <f t="shared" si="13"/>
        <v>0</v>
      </c>
    </row>
    <row r="122" spans="1:31" ht="12.75">
      <c r="A122" s="208"/>
      <c r="B122" s="112"/>
      <c r="C122" s="138"/>
      <c r="D122" s="113"/>
      <c r="E122" s="130"/>
      <c r="F122" s="113"/>
      <c r="G122" s="141"/>
      <c r="H122" s="247"/>
      <c r="I122" s="154"/>
      <c r="J122" s="115"/>
      <c r="K122" s="167"/>
      <c r="L122" s="155"/>
      <c r="M122" s="154"/>
      <c r="N122" s="211"/>
      <c r="O122" s="167"/>
      <c r="Q122" s="116">
        <f t="shared" si="12"/>
        <v>0</v>
      </c>
      <c r="R122" s="116">
        <f t="shared" si="13"/>
        <v>0</v>
      </c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ht="12.75">
      <c r="A123" s="405"/>
      <c r="B123" s="382"/>
      <c r="C123" s="401"/>
      <c r="D123" s="397"/>
      <c r="E123" s="398"/>
      <c r="F123" s="397"/>
      <c r="G123" s="516"/>
      <c r="H123" s="380"/>
      <c r="I123" s="381"/>
      <c r="J123" s="379"/>
      <c r="K123" s="388"/>
      <c r="L123" s="385"/>
      <c r="M123" s="381"/>
      <c r="N123" s="392"/>
      <c r="O123" s="388"/>
      <c r="Q123" s="116">
        <f t="shared" si="12"/>
        <v>0</v>
      </c>
      <c r="R123" s="116">
        <f t="shared" si="13"/>
        <v>0</v>
      </c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ht="12.75">
      <c r="A124" s="405"/>
      <c r="B124" s="382"/>
      <c r="C124" s="406"/>
      <c r="D124" s="397"/>
      <c r="E124" s="398"/>
      <c r="F124" s="397"/>
      <c r="G124" s="516"/>
      <c r="H124" s="380"/>
      <c r="I124" s="381"/>
      <c r="J124" s="379"/>
      <c r="K124" s="388"/>
      <c r="L124" s="385"/>
      <c r="M124" s="381"/>
      <c r="N124" s="392"/>
      <c r="O124" s="388"/>
      <c r="Q124" s="116">
        <f aca="true" t="shared" si="14" ref="Q124:Q131">(K124*H124)</f>
        <v>0</v>
      </c>
      <c r="R124" s="116">
        <f aca="true" t="shared" si="15" ref="R124:R131">(O124*L124)</f>
        <v>0</v>
      </c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ht="12.75">
      <c r="A125" s="208"/>
      <c r="B125" s="382"/>
      <c r="C125" s="406"/>
      <c r="D125" s="397"/>
      <c r="E125" s="398"/>
      <c r="F125" s="397"/>
      <c r="G125" s="516"/>
      <c r="H125" s="380"/>
      <c r="I125" s="381"/>
      <c r="J125" s="379"/>
      <c r="K125" s="388"/>
      <c r="L125" s="385"/>
      <c r="M125" s="381"/>
      <c r="N125" s="392"/>
      <c r="O125" s="388"/>
      <c r="Q125" s="116">
        <f t="shared" si="14"/>
        <v>0</v>
      </c>
      <c r="R125" s="116">
        <f t="shared" si="15"/>
        <v>0</v>
      </c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</row>
    <row r="126" spans="1:31" ht="12.75">
      <c r="A126" s="208"/>
      <c r="B126" s="112"/>
      <c r="C126" s="245"/>
      <c r="D126" s="113"/>
      <c r="E126" s="130"/>
      <c r="F126" s="113"/>
      <c r="G126" s="141"/>
      <c r="H126" s="247"/>
      <c r="I126" s="154"/>
      <c r="J126" s="115"/>
      <c r="K126" s="167"/>
      <c r="L126" s="155"/>
      <c r="M126" s="154"/>
      <c r="N126" s="211"/>
      <c r="O126" s="167"/>
      <c r="Q126" s="116">
        <f t="shared" si="14"/>
        <v>0</v>
      </c>
      <c r="R126" s="116">
        <f t="shared" si="15"/>
        <v>0</v>
      </c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</row>
    <row r="127" spans="1:31" ht="12.75">
      <c r="A127" s="405"/>
      <c r="B127" s="382"/>
      <c r="C127" s="401"/>
      <c r="D127" s="397"/>
      <c r="E127" s="398"/>
      <c r="F127" s="397"/>
      <c r="G127" s="516"/>
      <c r="H127" s="380"/>
      <c r="I127" s="381"/>
      <c r="J127" s="379"/>
      <c r="K127" s="388"/>
      <c r="L127" s="385"/>
      <c r="M127" s="381"/>
      <c r="N127" s="392"/>
      <c r="O127" s="388"/>
      <c r="Q127" s="116">
        <f t="shared" si="14"/>
        <v>0</v>
      </c>
      <c r="R127" s="116">
        <f t="shared" si="15"/>
        <v>0</v>
      </c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</row>
    <row r="128" spans="1:31" ht="12.75">
      <c r="A128" s="405"/>
      <c r="B128" s="382"/>
      <c r="C128" s="401"/>
      <c r="D128" s="397"/>
      <c r="E128" s="398"/>
      <c r="F128" s="397"/>
      <c r="G128" s="516"/>
      <c r="H128" s="380"/>
      <c r="I128" s="381"/>
      <c r="J128" s="379"/>
      <c r="K128" s="388"/>
      <c r="L128" s="385"/>
      <c r="M128" s="381"/>
      <c r="N128" s="392"/>
      <c r="O128" s="388"/>
      <c r="Q128" s="116">
        <f t="shared" si="14"/>
        <v>0</v>
      </c>
      <c r="R128" s="116">
        <f t="shared" si="15"/>
        <v>0</v>
      </c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</row>
    <row r="129" spans="1:31" ht="12.75">
      <c r="A129" s="405"/>
      <c r="B129" s="382"/>
      <c r="C129" s="401"/>
      <c r="D129" s="397"/>
      <c r="E129" s="398"/>
      <c r="F129" s="397"/>
      <c r="G129" s="516"/>
      <c r="H129" s="380"/>
      <c r="I129" s="381"/>
      <c r="J129" s="379"/>
      <c r="K129" s="388"/>
      <c r="L129" s="385"/>
      <c r="M129" s="381"/>
      <c r="N129" s="515"/>
      <c r="O129" s="388"/>
      <c r="Q129" s="116">
        <f t="shared" si="14"/>
        <v>0</v>
      </c>
      <c r="R129" s="116">
        <f t="shared" si="15"/>
        <v>0</v>
      </c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</row>
    <row r="130" spans="1:31" ht="12.75">
      <c r="A130" s="208"/>
      <c r="B130" s="112"/>
      <c r="C130" s="245"/>
      <c r="D130" s="113"/>
      <c r="E130" s="130"/>
      <c r="F130" s="113"/>
      <c r="G130" s="141"/>
      <c r="H130" s="247"/>
      <c r="I130" s="154"/>
      <c r="J130" s="115"/>
      <c r="K130" s="167"/>
      <c r="L130" s="155"/>
      <c r="M130" s="154"/>
      <c r="N130" s="517"/>
      <c r="O130" s="457"/>
      <c r="Q130" s="116">
        <f t="shared" si="14"/>
        <v>0</v>
      </c>
      <c r="R130" s="116">
        <f t="shared" si="15"/>
        <v>0</v>
      </c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</row>
    <row r="131" spans="1:31" ht="12.75">
      <c r="A131" s="208"/>
      <c r="B131" s="112"/>
      <c r="C131" s="245"/>
      <c r="D131" s="113"/>
      <c r="E131" s="130"/>
      <c r="F131" s="113"/>
      <c r="G131" s="141"/>
      <c r="H131" s="247"/>
      <c r="I131" s="154"/>
      <c r="J131" s="115"/>
      <c r="K131" s="167"/>
      <c r="L131" s="155"/>
      <c r="M131" s="154"/>
      <c r="N131" s="211"/>
      <c r="O131" s="167"/>
      <c r="Q131" s="116">
        <f t="shared" si="14"/>
        <v>0</v>
      </c>
      <c r="R131" s="116">
        <f t="shared" si="15"/>
        <v>0</v>
      </c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</row>
    <row r="132" spans="1:31" ht="12.75">
      <c r="A132" s="405"/>
      <c r="B132" s="382"/>
      <c r="C132" s="401"/>
      <c r="D132" s="397"/>
      <c r="E132" s="519"/>
      <c r="F132" s="397"/>
      <c r="G132" s="516"/>
      <c r="H132" s="380"/>
      <c r="I132" s="381"/>
      <c r="J132" s="379"/>
      <c r="K132" s="388"/>
      <c r="L132" s="385"/>
      <c r="M132" s="520"/>
      <c r="N132" s="211"/>
      <c r="O132" s="167"/>
      <c r="Q132" s="116">
        <f aca="true" t="shared" si="16" ref="Q132:Q137">(K132*H132)</f>
        <v>0</v>
      </c>
      <c r="R132" s="116">
        <f aca="true" t="shared" si="17" ref="R132:R137">(O132*L132)</f>
        <v>0</v>
      </c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</row>
    <row r="133" spans="1:31" ht="12.75">
      <c r="A133" s="405"/>
      <c r="B133" s="382"/>
      <c r="C133" s="401"/>
      <c r="D133" s="397"/>
      <c r="E133" s="398"/>
      <c r="F133" s="397"/>
      <c r="G133" s="518"/>
      <c r="H133" s="380"/>
      <c r="I133" s="381"/>
      <c r="J133" s="379"/>
      <c r="K133" s="388"/>
      <c r="L133" s="385"/>
      <c r="M133" s="520"/>
      <c r="N133" s="515"/>
      <c r="O133" s="457"/>
      <c r="Q133" s="116">
        <f t="shared" si="16"/>
        <v>0</v>
      </c>
      <c r="R133" s="116">
        <f t="shared" si="17"/>
        <v>0</v>
      </c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</row>
    <row r="134" spans="1:31" ht="12.75">
      <c r="A134" s="208"/>
      <c r="B134" s="112"/>
      <c r="C134" s="245"/>
      <c r="D134" s="113"/>
      <c r="E134" s="130"/>
      <c r="F134" s="113"/>
      <c r="G134" s="521"/>
      <c r="H134" s="247"/>
      <c r="I134" s="154"/>
      <c r="J134" s="115"/>
      <c r="K134" s="167"/>
      <c r="L134" s="247"/>
      <c r="M134" s="522"/>
      <c r="N134" s="211"/>
      <c r="O134" s="388"/>
      <c r="Q134" s="116">
        <f t="shared" si="16"/>
        <v>0</v>
      </c>
      <c r="R134" s="116">
        <f t="shared" si="17"/>
        <v>0</v>
      </c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</row>
    <row r="135" spans="1:31" ht="12.75">
      <c r="A135" s="465"/>
      <c r="B135" s="8"/>
      <c r="C135" s="460"/>
      <c r="D135" s="461"/>
      <c r="E135" s="462"/>
      <c r="F135" s="461"/>
      <c r="G135" s="482"/>
      <c r="H135" s="455"/>
      <c r="I135" s="456"/>
      <c r="J135" s="78"/>
      <c r="K135" s="457"/>
      <c r="L135" s="455"/>
      <c r="M135" s="456"/>
      <c r="N135" s="463"/>
      <c r="O135" s="457"/>
      <c r="Q135" s="116">
        <f t="shared" si="16"/>
        <v>0</v>
      </c>
      <c r="R135" s="116">
        <f t="shared" si="17"/>
        <v>0</v>
      </c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</row>
    <row r="136" spans="1:31" ht="12.75">
      <c r="A136" s="483"/>
      <c r="B136" s="470"/>
      <c r="C136" s="471"/>
      <c r="D136" s="472"/>
      <c r="E136" s="473"/>
      <c r="F136" s="472"/>
      <c r="G136" s="484"/>
      <c r="H136" s="477"/>
      <c r="I136" s="474"/>
      <c r="J136" s="475"/>
      <c r="K136" s="478"/>
      <c r="L136" s="477"/>
      <c r="M136" s="474"/>
      <c r="N136" s="476"/>
      <c r="O136" s="478"/>
      <c r="Q136" s="116">
        <f t="shared" si="16"/>
        <v>0</v>
      </c>
      <c r="R136" s="116">
        <f t="shared" si="17"/>
        <v>0</v>
      </c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</row>
    <row r="137" spans="1:31" ht="12.75">
      <c r="A137" s="483"/>
      <c r="B137" s="470"/>
      <c r="C137" s="471"/>
      <c r="D137" s="472"/>
      <c r="E137" s="473"/>
      <c r="F137" s="472"/>
      <c r="G137" s="484"/>
      <c r="H137" s="477"/>
      <c r="I137" s="474"/>
      <c r="J137" s="475"/>
      <c r="K137" s="478"/>
      <c r="L137" s="477"/>
      <c r="M137" s="474"/>
      <c r="N137" s="476"/>
      <c r="O137" s="478"/>
      <c r="Q137" s="116">
        <f t="shared" si="16"/>
        <v>0</v>
      </c>
      <c r="R137" s="116">
        <f t="shared" si="17"/>
        <v>0</v>
      </c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</row>
    <row r="138" spans="1:31" ht="12.75">
      <c r="A138" s="483"/>
      <c r="B138" s="470"/>
      <c r="C138" s="471"/>
      <c r="D138" s="472"/>
      <c r="E138" s="473"/>
      <c r="F138" s="472"/>
      <c r="G138" s="484"/>
      <c r="H138" s="477"/>
      <c r="I138" s="474"/>
      <c r="J138" s="475"/>
      <c r="K138" s="478"/>
      <c r="L138" s="477"/>
      <c r="M138" s="474"/>
      <c r="N138" s="476"/>
      <c r="O138" s="478"/>
      <c r="Q138" s="116">
        <f aca="true" t="shared" si="18" ref="Q138:Q144">(K138*H138)</f>
        <v>0</v>
      </c>
      <c r="R138" s="116">
        <f aca="true" t="shared" si="19" ref="R138:R144">(O138*L138)</f>
        <v>0</v>
      </c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</row>
    <row r="139" spans="1:31" ht="12.75">
      <c r="A139" s="483"/>
      <c r="B139" s="470"/>
      <c r="C139" s="471"/>
      <c r="D139" s="472"/>
      <c r="E139" s="473"/>
      <c r="F139" s="472"/>
      <c r="G139" s="484"/>
      <c r="H139" s="477"/>
      <c r="I139" s="474"/>
      <c r="J139" s="475"/>
      <c r="K139" s="478"/>
      <c r="L139" s="477"/>
      <c r="M139" s="474"/>
      <c r="N139" s="476"/>
      <c r="O139" s="478"/>
      <c r="Q139" s="116">
        <f t="shared" si="18"/>
        <v>0</v>
      </c>
      <c r="R139" s="116">
        <f t="shared" si="19"/>
        <v>0</v>
      </c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</row>
    <row r="140" spans="1:31" ht="12.75">
      <c r="A140" s="483"/>
      <c r="B140" s="470"/>
      <c r="C140" s="471"/>
      <c r="D140" s="472"/>
      <c r="E140" s="473"/>
      <c r="F140" s="472"/>
      <c r="G140" s="484"/>
      <c r="H140" s="477"/>
      <c r="I140" s="474"/>
      <c r="J140" s="475"/>
      <c r="K140" s="478"/>
      <c r="L140" s="477"/>
      <c r="M140" s="474"/>
      <c r="N140" s="476"/>
      <c r="O140" s="478"/>
      <c r="Q140" s="116">
        <f t="shared" si="18"/>
        <v>0</v>
      </c>
      <c r="R140" s="116">
        <f t="shared" si="19"/>
        <v>0</v>
      </c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</row>
    <row r="141" spans="1:31" ht="12.75">
      <c r="A141" s="483"/>
      <c r="B141" s="470"/>
      <c r="C141" s="471"/>
      <c r="D141" s="472"/>
      <c r="E141" s="473"/>
      <c r="F141" s="472"/>
      <c r="G141" s="484"/>
      <c r="H141" s="477"/>
      <c r="I141" s="474"/>
      <c r="J141" s="475"/>
      <c r="K141" s="478"/>
      <c r="L141" s="477"/>
      <c r="M141" s="474"/>
      <c r="N141" s="476"/>
      <c r="O141" s="478"/>
      <c r="Q141" s="116">
        <f t="shared" si="18"/>
        <v>0</v>
      </c>
      <c r="R141" s="116">
        <f t="shared" si="19"/>
        <v>0</v>
      </c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</row>
    <row r="142" spans="1:31" ht="12.75">
      <c r="A142" s="483"/>
      <c r="B142" s="470"/>
      <c r="C142" s="471"/>
      <c r="D142" s="472"/>
      <c r="E142" s="473"/>
      <c r="F142" s="472"/>
      <c r="G142" s="484"/>
      <c r="H142" s="477"/>
      <c r="I142" s="474"/>
      <c r="J142" s="475"/>
      <c r="K142" s="478"/>
      <c r="L142" s="477"/>
      <c r="M142" s="474"/>
      <c r="N142" s="476"/>
      <c r="O142" s="478"/>
      <c r="Q142" s="116">
        <f t="shared" si="18"/>
        <v>0</v>
      </c>
      <c r="R142" s="116">
        <f t="shared" si="19"/>
        <v>0</v>
      </c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</row>
    <row r="143" spans="1:31" ht="12.75">
      <c r="A143" s="493"/>
      <c r="B143" s="486"/>
      <c r="C143" s="540"/>
      <c r="D143" s="487"/>
      <c r="F143" s="487"/>
      <c r="G143" s="488"/>
      <c r="H143" s="477"/>
      <c r="I143" s="474"/>
      <c r="J143" s="475"/>
      <c r="K143" s="478"/>
      <c r="L143" s="489"/>
      <c r="M143" s="490"/>
      <c r="N143" s="491"/>
      <c r="O143" s="492"/>
      <c r="Q143" s="116">
        <f t="shared" si="18"/>
        <v>0</v>
      </c>
      <c r="R143" s="116">
        <f t="shared" si="19"/>
        <v>0</v>
      </c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</row>
    <row r="144" spans="1:31" ht="12.75">
      <c r="A144" s="483"/>
      <c r="B144" s="470"/>
      <c r="C144" s="471"/>
      <c r="D144" s="472"/>
      <c r="E144" s="473"/>
      <c r="F144" s="472"/>
      <c r="G144" s="484"/>
      <c r="H144" s="477"/>
      <c r="I144" s="474"/>
      <c r="J144" s="475"/>
      <c r="K144" s="478"/>
      <c r="L144" s="477"/>
      <c r="M144" s="474"/>
      <c r="N144" s="476"/>
      <c r="O144" s="478"/>
      <c r="Q144" s="116">
        <f t="shared" si="18"/>
        <v>0</v>
      </c>
      <c r="R144" s="116">
        <f t="shared" si="19"/>
        <v>0</v>
      </c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</row>
    <row r="145" spans="1:31" ht="12.75">
      <c r="A145" s="494"/>
      <c r="B145" s="495"/>
      <c r="C145" s="496"/>
      <c r="D145" s="497"/>
      <c r="E145" s="498"/>
      <c r="F145" s="497"/>
      <c r="G145" s="499"/>
      <c r="H145" s="500"/>
      <c r="I145" s="501"/>
      <c r="J145" s="502"/>
      <c r="K145" s="503"/>
      <c r="L145" s="500"/>
      <c r="M145" s="501"/>
      <c r="N145" s="504"/>
      <c r="O145" s="503"/>
      <c r="Q145" s="116">
        <f>(K145*H145)</f>
        <v>0</v>
      </c>
      <c r="R145" s="116">
        <f>(O145*L145)</f>
        <v>0</v>
      </c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</row>
    <row r="146" spans="1:31" ht="12.75">
      <c r="A146" s="483"/>
      <c r="B146" s="470"/>
      <c r="C146" s="471"/>
      <c r="D146" s="472"/>
      <c r="E146" s="473"/>
      <c r="F146" s="472"/>
      <c r="G146" s="484"/>
      <c r="H146" s="477"/>
      <c r="I146" s="474"/>
      <c r="J146" s="475"/>
      <c r="K146" s="478"/>
      <c r="L146" s="477"/>
      <c r="M146" s="474"/>
      <c r="N146" s="476"/>
      <c r="O146" s="478"/>
      <c r="Q146" s="116">
        <f>(K146*H146)</f>
        <v>0</v>
      </c>
      <c r="R146" s="116">
        <f>(O146*L146)</f>
        <v>0</v>
      </c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</row>
    <row r="147" spans="1:31" ht="12.75">
      <c r="A147" s="483"/>
      <c r="B147" s="470"/>
      <c r="C147" s="471"/>
      <c r="D147" s="472"/>
      <c r="E147" s="473"/>
      <c r="F147" s="472"/>
      <c r="G147" s="484"/>
      <c r="H147" s="477"/>
      <c r="I147" s="474"/>
      <c r="J147" s="475"/>
      <c r="K147" s="478"/>
      <c r="L147" s="477"/>
      <c r="M147" s="474"/>
      <c r="N147" s="476"/>
      <c r="O147" s="478"/>
      <c r="Q147" s="116">
        <f>(K147*H147)</f>
        <v>0</v>
      </c>
      <c r="R147" s="116">
        <f>(O147*L147)</f>
        <v>0</v>
      </c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</row>
    <row r="148" spans="1:31" ht="12.75">
      <c r="A148" s="483"/>
      <c r="B148" s="470"/>
      <c r="C148" s="471"/>
      <c r="D148" s="472"/>
      <c r="E148" s="473"/>
      <c r="F148" s="472"/>
      <c r="G148" s="484"/>
      <c r="H148" s="477"/>
      <c r="I148" s="474"/>
      <c r="J148" s="475"/>
      <c r="K148" s="478"/>
      <c r="L148" s="477"/>
      <c r="M148" s="474"/>
      <c r="N148" s="476"/>
      <c r="O148" s="478"/>
      <c r="Q148" s="116">
        <f>(K148*H148)</f>
        <v>0</v>
      </c>
      <c r="R148" s="116">
        <f>(O148*L148)</f>
        <v>0</v>
      </c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</row>
    <row r="149" spans="1:31" ht="12.75">
      <c r="A149" s="483"/>
      <c r="B149" s="470"/>
      <c r="C149" s="471"/>
      <c r="D149" s="472"/>
      <c r="E149" s="473"/>
      <c r="F149" s="472"/>
      <c r="G149" s="484"/>
      <c r="H149" s="477"/>
      <c r="I149" s="474"/>
      <c r="J149" s="475"/>
      <c r="K149" s="478"/>
      <c r="L149" s="477"/>
      <c r="M149" s="474"/>
      <c r="N149" s="476"/>
      <c r="O149" s="478"/>
      <c r="Q149" s="116">
        <f>(K149*H149)</f>
        <v>0</v>
      </c>
      <c r="R149" s="116">
        <f>(O149*L149)</f>
        <v>0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</row>
    <row r="150" spans="1:31" ht="12.75">
      <c r="A150" s="494"/>
      <c r="B150" s="495"/>
      <c r="C150" s="496"/>
      <c r="D150" s="497"/>
      <c r="E150" s="498"/>
      <c r="F150" s="497"/>
      <c r="G150" s="499"/>
      <c r="H150" s="500"/>
      <c r="I150" s="501"/>
      <c r="J150" s="502"/>
      <c r="K150" s="503"/>
      <c r="L150" s="500"/>
      <c r="M150" s="501"/>
      <c r="N150" s="504"/>
      <c r="O150" s="503"/>
      <c r="Q150" s="116"/>
      <c r="R150" s="11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</row>
    <row r="151" spans="1:31" ht="12.75">
      <c r="A151" s="483"/>
      <c r="B151" s="470"/>
      <c r="C151" s="471"/>
      <c r="D151" s="472"/>
      <c r="E151" s="473"/>
      <c r="F151" s="472"/>
      <c r="G151" s="484"/>
      <c r="H151" s="477"/>
      <c r="I151" s="474"/>
      <c r="J151" s="475"/>
      <c r="K151" s="478"/>
      <c r="L151" s="477"/>
      <c r="M151" s="474"/>
      <c r="N151" s="476"/>
      <c r="O151" s="478"/>
      <c r="Q151" s="116"/>
      <c r="R151" s="11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</row>
    <row r="152" spans="1:31" ht="12.75">
      <c r="A152" s="483"/>
      <c r="B152" s="470"/>
      <c r="C152" s="471"/>
      <c r="D152" s="472"/>
      <c r="E152" s="473"/>
      <c r="F152" s="472"/>
      <c r="G152" s="484"/>
      <c r="H152" s="477"/>
      <c r="I152" s="474"/>
      <c r="J152" s="475"/>
      <c r="K152" s="478"/>
      <c r="L152" s="477"/>
      <c r="M152" s="474"/>
      <c r="N152" s="476"/>
      <c r="O152" s="478"/>
      <c r="Q152" s="116"/>
      <c r="R152" s="11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</row>
    <row r="153" spans="1:31" ht="12.75">
      <c r="A153" s="483"/>
      <c r="B153" s="470"/>
      <c r="C153" s="471"/>
      <c r="D153" s="472"/>
      <c r="E153" s="473"/>
      <c r="F153" s="472"/>
      <c r="G153" s="484"/>
      <c r="H153" s="477"/>
      <c r="I153" s="474"/>
      <c r="J153" s="475"/>
      <c r="K153" s="478"/>
      <c r="L153" s="477"/>
      <c r="M153" s="474"/>
      <c r="N153" s="476"/>
      <c r="O153" s="478"/>
      <c r="Q153" s="116"/>
      <c r="R153" s="11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</row>
    <row r="154" spans="1:31" ht="12.75">
      <c r="A154" s="483"/>
      <c r="B154" s="470"/>
      <c r="C154" s="471"/>
      <c r="D154" s="472"/>
      <c r="E154" s="473"/>
      <c r="F154" s="472"/>
      <c r="G154" s="484"/>
      <c r="H154" s="477"/>
      <c r="I154" s="474"/>
      <c r="J154" s="475"/>
      <c r="K154" s="478"/>
      <c r="L154" s="477"/>
      <c r="M154" s="474"/>
      <c r="N154" s="476"/>
      <c r="O154" s="478"/>
      <c r="Q154" s="116"/>
      <c r="R154" s="11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</row>
    <row r="155" spans="1:31" ht="13.5" thickBot="1">
      <c r="A155" s="485"/>
      <c r="B155" s="479"/>
      <c r="C155" s="479"/>
      <c r="D155" s="479"/>
      <c r="E155" s="479"/>
      <c r="F155" s="479"/>
      <c r="G155" s="464"/>
      <c r="H155" s="445"/>
      <c r="I155" s="479"/>
      <c r="J155" s="480"/>
      <c r="K155" s="481"/>
      <c r="L155" s="445"/>
      <c r="M155" s="479"/>
      <c r="N155" s="480"/>
      <c r="O155" s="481"/>
      <c r="Q155" s="86"/>
      <c r="R155" s="86"/>
      <c r="T155" s="179"/>
      <c r="U155" s="26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</row>
    <row r="156" spans="1:31" ht="3.75" customHeight="1" thickBot="1">
      <c r="A156" s="189"/>
      <c r="B156" s="23"/>
      <c r="C156" s="23"/>
      <c r="D156" s="23"/>
      <c r="E156" s="23"/>
      <c r="F156" s="23"/>
      <c r="G156" s="23"/>
      <c r="H156" s="189"/>
      <c r="I156" s="39"/>
      <c r="J156" s="40"/>
      <c r="K156" s="218"/>
      <c r="L156" s="22"/>
      <c r="M156" s="39"/>
      <c r="N156" s="40"/>
      <c r="O156" s="218"/>
      <c r="Q156" s="270"/>
      <c r="R156" s="270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</row>
    <row r="157" spans="1:31" ht="13.5" thickTop="1">
      <c r="A157" s="177"/>
      <c r="B157" s="8"/>
      <c r="C157" s="252" t="s">
        <v>63</v>
      </c>
      <c r="D157" s="252" t="s">
        <v>63</v>
      </c>
      <c r="E157" s="8"/>
      <c r="F157" s="8"/>
      <c r="G157" s="8"/>
      <c r="H157" s="252" t="s">
        <v>11</v>
      </c>
      <c r="I157" s="17" t="s">
        <v>11</v>
      </c>
      <c r="J157" s="8"/>
      <c r="K157" s="178"/>
      <c r="L157" s="16" t="s">
        <v>11</v>
      </c>
      <c r="M157" s="17" t="s">
        <v>11</v>
      </c>
      <c r="N157" s="78"/>
      <c r="O157" s="219"/>
      <c r="Q157" s="511">
        <f>SUM(Q11:Q149)</f>
        <v>926942.37</v>
      </c>
      <c r="R157" s="511">
        <f>SUM(R11:R149)</f>
        <v>6653896.290000001</v>
      </c>
      <c r="T157" s="180"/>
      <c r="U157" s="96"/>
      <c r="V157" s="180"/>
      <c r="W157" s="96"/>
      <c r="X157" s="180"/>
      <c r="Y157" s="96"/>
      <c r="Z157" s="180"/>
      <c r="AA157" s="96"/>
      <c r="AB157" s="180"/>
      <c r="AC157" s="96"/>
      <c r="AD157" s="180"/>
      <c r="AE157" s="96"/>
    </row>
    <row r="158" spans="1:31" ht="12.75">
      <c r="A158" s="177"/>
      <c r="B158" s="8"/>
      <c r="C158" s="253" t="s">
        <v>64</v>
      </c>
      <c r="D158" s="253" t="s">
        <v>64</v>
      </c>
      <c r="E158" s="8"/>
      <c r="F158" s="8"/>
      <c r="G158" s="8"/>
      <c r="H158" s="253" t="s">
        <v>10</v>
      </c>
      <c r="I158" s="20" t="s">
        <v>19</v>
      </c>
      <c r="J158" s="8"/>
      <c r="K158" s="178"/>
      <c r="L158" s="44" t="s">
        <v>10</v>
      </c>
      <c r="M158" s="20" t="s">
        <v>19</v>
      </c>
      <c r="N158" s="8"/>
      <c r="O158" s="178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</row>
    <row r="159" spans="1:31" ht="15.75">
      <c r="A159" s="193"/>
      <c r="B159" s="19"/>
      <c r="C159" s="369">
        <f>COUNTA(C11:C107)</f>
        <v>25</v>
      </c>
      <c r="D159" s="369">
        <f>COUNTA(D11:D107)</f>
        <v>24</v>
      </c>
      <c r="E159" s="19"/>
      <c r="F159" s="19"/>
      <c r="G159" s="19"/>
      <c r="H159" s="369">
        <f>SUM(H11:H107)</f>
        <v>21253</v>
      </c>
      <c r="I159" s="274">
        <f>SUM(I11:I107)</f>
        <v>2529680.3499999996</v>
      </c>
      <c r="J159" s="275"/>
      <c r="K159" s="279"/>
      <c r="L159" s="272">
        <f>SUM(L11:L107)</f>
        <v>94093</v>
      </c>
      <c r="M159" s="277">
        <f>SUM(M11:M107)</f>
        <v>11310700.149999999</v>
      </c>
      <c r="N159" s="47"/>
      <c r="O159" s="220"/>
      <c r="T159" s="180"/>
      <c r="U159" s="96"/>
      <c r="V159" s="180"/>
      <c r="W159" s="96"/>
      <c r="X159" s="180"/>
      <c r="Y159" s="96"/>
      <c r="Z159" s="180"/>
      <c r="AA159" s="96"/>
      <c r="AB159" s="180"/>
      <c r="AC159" s="96"/>
      <c r="AD159" s="180"/>
      <c r="AE159" s="96"/>
    </row>
    <row r="160" spans="1:15" ht="6" customHeight="1" thickBot="1">
      <c r="A160" s="194"/>
      <c r="B160" s="51"/>
      <c r="C160" s="51"/>
      <c r="D160" s="52"/>
      <c r="E160" s="52"/>
      <c r="F160" s="52"/>
      <c r="G160" s="52"/>
      <c r="H160" s="254"/>
      <c r="I160" s="255"/>
      <c r="J160" s="255"/>
      <c r="K160" s="256"/>
      <c r="L160" s="50"/>
      <c r="M160" s="51"/>
      <c r="N160" s="51"/>
      <c r="O160" s="195"/>
    </row>
    <row r="161" spans="1:15" ht="16.5" thickBot="1">
      <c r="A161" s="196" t="s">
        <v>24</v>
      </c>
      <c r="B161" s="55"/>
      <c r="C161" s="55"/>
      <c r="D161" s="56"/>
      <c r="E161" s="56"/>
      <c r="F161" s="56"/>
      <c r="G161" s="56"/>
      <c r="H161" s="101" t="s">
        <v>25</v>
      </c>
      <c r="I161" s="102"/>
      <c r="J161" s="103" t="s">
        <v>26</v>
      </c>
      <c r="K161" s="104"/>
      <c r="L161" s="105"/>
      <c r="M161" s="57" t="s">
        <v>27</v>
      </c>
      <c r="N161" s="55"/>
      <c r="O161" s="221"/>
    </row>
    <row r="162" spans="1:15" ht="16.5" thickTop="1">
      <c r="A162" s="197" t="s">
        <v>28</v>
      </c>
      <c r="B162" s="60"/>
      <c r="C162" s="60"/>
      <c r="D162" s="61"/>
      <c r="E162" s="61"/>
      <c r="F162" s="61"/>
      <c r="G162" s="61"/>
      <c r="H162" s="62"/>
      <c r="I162" s="63">
        <f>COUNTA(H11:H155)</f>
        <v>8</v>
      </c>
      <c r="J162" s="62"/>
      <c r="K162" s="64">
        <f>I159/H159</f>
        <v>119.02697736790098</v>
      </c>
      <c r="L162" s="60"/>
      <c r="M162" s="62"/>
      <c r="N162" s="64">
        <f>Q157/H159</f>
        <v>43.614660047993226</v>
      </c>
      <c r="O162" s="222"/>
    </row>
    <row r="163" spans="1:15" ht="15.75">
      <c r="A163" s="197" t="s">
        <v>29</v>
      </c>
      <c r="B163" s="60"/>
      <c r="C163" s="60"/>
      <c r="D163" s="61"/>
      <c r="E163" s="61"/>
      <c r="F163" s="61"/>
      <c r="G163" s="61"/>
      <c r="H163" s="62"/>
      <c r="I163" s="63">
        <f>COUNTA(L11:L155)</f>
        <v>39</v>
      </c>
      <c r="J163" s="62"/>
      <c r="K163" s="64">
        <f>M159/L159</f>
        <v>120.20766847693238</v>
      </c>
      <c r="L163" s="67"/>
      <c r="M163" s="65"/>
      <c r="N163" s="64">
        <f>R157/L159</f>
        <v>70.71616687745104</v>
      </c>
      <c r="O163" s="198"/>
    </row>
    <row r="164" spans="1:15" ht="16.5" thickBot="1">
      <c r="A164" s="199" t="s">
        <v>30</v>
      </c>
      <c r="B164" s="200"/>
      <c r="C164" s="200"/>
      <c r="D164" s="201"/>
      <c r="E164" s="201"/>
      <c r="F164" s="201"/>
      <c r="G164" s="201"/>
      <c r="H164" s="202"/>
      <c r="I164" s="203">
        <f>SUM(I162:I163)</f>
        <v>47</v>
      </c>
      <c r="J164" s="202"/>
      <c r="K164" s="97">
        <f>(I159+M159)/(H159+L159)</f>
        <v>119.99012102717042</v>
      </c>
      <c r="L164" s="223"/>
      <c r="M164" s="224"/>
      <c r="N164" s="97">
        <f>(Q157+R157)/(H159+L159)</f>
        <v>65.72259688242333</v>
      </c>
      <c r="O164" s="225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0.140625" style="0" bestFit="1" customWidth="1"/>
    <col min="13" max="13" width="12.421875" style="0" customWidth="1"/>
    <col min="17" max="17" width="16.00390625" style="0" customWidth="1"/>
    <col min="18" max="18" width="20.8515625" style="0" customWidth="1"/>
  </cols>
  <sheetData>
    <row r="2" spans="1:10" ht="30.75" thickBot="1">
      <c r="A2" s="98"/>
      <c r="B2" s="99" t="s">
        <v>66</v>
      </c>
      <c r="C2" s="99"/>
      <c r="D2" s="100"/>
      <c r="E2" s="100"/>
      <c r="F2" s="100"/>
      <c r="G2" s="100"/>
      <c r="H2" s="100"/>
      <c r="I2" s="100"/>
      <c r="J2" s="96"/>
    </row>
    <row r="3" spans="8:14" ht="18.75" thickTop="1">
      <c r="H3" s="139"/>
      <c r="I3" s="139"/>
      <c r="J3" s="139"/>
      <c r="K3" s="139"/>
      <c r="L3" s="139"/>
      <c r="M3" s="139"/>
      <c r="N3" s="140"/>
    </row>
    <row r="4" spans="1:8" ht="19.5">
      <c r="A4" s="4" t="s">
        <v>33</v>
      </c>
      <c r="B4" s="3"/>
      <c r="C4" s="3"/>
      <c r="H4" s="3"/>
    </row>
    <row r="5" spans="1:8" ht="16.5" thickBot="1">
      <c r="A5" s="3"/>
      <c r="B5" s="3"/>
      <c r="C5" s="526"/>
      <c r="D5" s="5"/>
      <c r="E5" s="5"/>
      <c r="F5" s="5"/>
      <c r="G5" s="5"/>
      <c r="H5" s="3"/>
    </row>
    <row r="6" spans="1:15" ht="15.75">
      <c r="A6" s="6"/>
      <c r="B6" s="7"/>
      <c r="C6" s="8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31" ht="68.25">
      <c r="A7" s="14" t="s">
        <v>4</v>
      </c>
      <c r="B7" s="15" t="s">
        <v>5</v>
      </c>
      <c r="C7" s="532" t="s">
        <v>61</v>
      </c>
      <c r="D7" s="536" t="s">
        <v>61</v>
      </c>
      <c r="E7" s="15" t="s">
        <v>7</v>
      </c>
      <c r="F7" s="15" t="s">
        <v>8</v>
      </c>
      <c r="G7" s="15" t="s">
        <v>9</v>
      </c>
      <c r="H7" s="88" t="s">
        <v>10</v>
      </c>
      <c r="I7" s="89" t="s">
        <v>11</v>
      </c>
      <c r="J7" s="89" t="s">
        <v>11</v>
      </c>
      <c r="K7" s="89" t="s">
        <v>12</v>
      </c>
      <c r="L7" s="88" t="s">
        <v>10</v>
      </c>
      <c r="M7" s="89" t="s">
        <v>11</v>
      </c>
      <c r="N7" s="89" t="s">
        <v>11</v>
      </c>
      <c r="O7" s="94" t="s">
        <v>12</v>
      </c>
      <c r="S7" s="96"/>
      <c r="T7" s="260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1" ht="15.75">
      <c r="A8" s="14" t="s">
        <v>13</v>
      </c>
      <c r="B8" s="15" t="s">
        <v>14</v>
      </c>
      <c r="C8" s="15"/>
      <c r="D8" s="15"/>
      <c r="E8" s="15" t="s">
        <v>15</v>
      </c>
      <c r="F8" s="15" t="s">
        <v>16</v>
      </c>
      <c r="G8" s="15" t="s">
        <v>17</v>
      </c>
      <c r="H8" s="88" t="s">
        <v>34</v>
      </c>
      <c r="I8" s="89" t="s">
        <v>19</v>
      </c>
      <c r="J8" s="89" t="s">
        <v>18</v>
      </c>
      <c r="K8" s="89" t="s">
        <v>18</v>
      </c>
      <c r="L8" s="88" t="s">
        <v>18</v>
      </c>
      <c r="M8" s="89" t="s">
        <v>19</v>
      </c>
      <c r="N8" s="89" t="s">
        <v>18</v>
      </c>
      <c r="O8" s="94" t="s">
        <v>18</v>
      </c>
      <c r="S8" s="96"/>
      <c r="T8" s="261"/>
      <c r="U8" s="262"/>
      <c r="V8" s="261"/>
      <c r="W8" s="262"/>
      <c r="X8" s="261"/>
      <c r="Y8" s="262"/>
      <c r="Z8" s="261"/>
      <c r="AA8" s="262"/>
      <c r="AB8" s="261"/>
      <c r="AC8" s="262"/>
      <c r="AD8" s="261"/>
      <c r="AE8" s="262"/>
    </row>
    <row r="9" spans="1:31" ht="15.75">
      <c r="A9" s="18"/>
      <c r="B9" s="19"/>
      <c r="C9" s="534" t="s">
        <v>60</v>
      </c>
      <c r="D9" s="537" t="s">
        <v>62</v>
      </c>
      <c r="E9" s="19"/>
      <c r="F9" s="19"/>
      <c r="G9" s="19"/>
      <c r="H9" s="92"/>
      <c r="I9" s="90" t="s">
        <v>20</v>
      </c>
      <c r="J9" s="90" t="s">
        <v>19</v>
      </c>
      <c r="K9" s="90" t="s">
        <v>19</v>
      </c>
      <c r="L9" s="92"/>
      <c r="M9" s="90" t="s">
        <v>20</v>
      </c>
      <c r="N9" s="90" t="s">
        <v>19</v>
      </c>
      <c r="O9" s="95" t="s">
        <v>19</v>
      </c>
      <c r="Q9" s="21" t="s">
        <v>21</v>
      </c>
      <c r="R9" s="21" t="s">
        <v>22</v>
      </c>
      <c r="S9" s="96"/>
      <c r="T9" s="263"/>
      <c r="U9" s="264"/>
      <c r="V9" s="263"/>
      <c r="W9" s="264"/>
      <c r="X9" s="263"/>
      <c r="Y9" s="264"/>
      <c r="Z9" s="263"/>
      <c r="AA9" s="264"/>
      <c r="AB9" s="263"/>
      <c r="AC9" s="264"/>
      <c r="AD9" s="263"/>
      <c r="AE9" s="264"/>
    </row>
    <row r="10" spans="1:31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2.75">
      <c r="A11" s="410">
        <v>40190</v>
      </c>
      <c r="B11" s="605" t="s">
        <v>69</v>
      </c>
      <c r="C11" s="606"/>
      <c r="D11" s="591" t="s">
        <v>70</v>
      </c>
      <c r="E11" s="560" t="s">
        <v>71</v>
      </c>
      <c r="F11" s="413">
        <v>2</v>
      </c>
      <c r="G11" s="560" t="s">
        <v>72</v>
      </c>
      <c r="H11" s="421">
        <v>9563</v>
      </c>
      <c r="I11" s="415">
        <v>890498.78</v>
      </c>
      <c r="J11" s="416">
        <v>93.12</v>
      </c>
      <c r="K11" s="416">
        <v>46.24</v>
      </c>
      <c r="L11" s="417"/>
      <c r="M11" s="418"/>
      <c r="N11" s="416"/>
      <c r="O11" s="419"/>
      <c r="Q11" s="226">
        <f>K11*H11</f>
        <v>442193.12</v>
      </c>
      <c r="R11" s="258">
        <f>O11*L11</f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3.5" thickBot="1">
      <c r="A12" s="622">
        <v>40190</v>
      </c>
      <c r="B12" s="610" t="s">
        <v>73</v>
      </c>
      <c r="C12" s="623"/>
      <c r="D12" s="630" t="s">
        <v>70</v>
      </c>
      <c r="E12" s="613" t="s">
        <v>71</v>
      </c>
      <c r="F12" s="614">
        <v>2</v>
      </c>
      <c r="G12" s="613"/>
      <c r="H12" s="615">
        <v>9563</v>
      </c>
      <c r="I12" s="616">
        <v>898147.49</v>
      </c>
      <c r="J12" s="617">
        <v>93.92</v>
      </c>
      <c r="K12" s="617">
        <v>46.24</v>
      </c>
      <c r="L12" s="631"/>
      <c r="M12" s="626"/>
      <c r="N12" s="632"/>
      <c r="O12" s="633"/>
      <c r="Q12" s="31">
        <f aca="true" t="shared" si="0" ref="Q12:Q33">K12*H12</f>
        <v>442193.12</v>
      </c>
      <c r="R12" s="31">
        <f aca="true" t="shared" si="1" ref="R12:R33">O12*L12</f>
        <v>0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2.75">
      <c r="A13" s="111">
        <v>40198</v>
      </c>
      <c r="B13" s="112" t="s">
        <v>104</v>
      </c>
      <c r="C13" s="138"/>
      <c r="D13" s="372" t="s">
        <v>70</v>
      </c>
      <c r="E13" s="113" t="s">
        <v>71</v>
      </c>
      <c r="F13" s="113">
        <v>3</v>
      </c>
      <c r="G13" s="245" t="s">
        <v>105</v>
      </c>
      <c r="H13" s="155">
        <v>6219</v>
      </c>
      <c r="I13" s="154">
        <v>637593.39</v>
      </c>
      <c r="J13" s="115">
        <v>102.53</v>
      </c>
      <c r="K13" s="115">
        <v>46.19</v>
      </c>
      <c r="L13" s="207"/>
      <c r="M13" s="154"/>
      <c r="N13" s="212"/>
      <c r="O13" s="110"/>
      <c r="Q13" s="31">
        <f t="shared" si="0"/>
        <v>287255.61</v>
      </c>
      <c r="R13" s="31">
        <f t="shared" si="1"/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11"/>
      <c r="B14" s="112" t="s">
        <v>106</v>
      </c>
      <c r="C14" s="138"/>
      <c r="D14" s="372" t="s">
        <v>70</v>
      </c>
      <c r="E14" s="113" t="s">
        <v>71</v>
      </c>
      <c r="F14" s="113">
        <v>3</v>
      </c>
      <c r="G14" s="245" t="s">
        <v>105</v>
      </c>
      <c r="H14" s="155">
        <v>6017</v>
      </c>
      <c r="I14" s="154">
        <v>654524.85</v>
      </c>
      <c r="J14" s="115">
        <v>108.78</v>
      </c>
      <c r="K14" s="115">
        <v>46.24</v>
      </c>
      <c r="L14" s="207"/>
      <c r="M14" s="154"/>
      <c r="N14" s="212"/>
      <c r="O14" s="110"/>
      <c r="Q14" s="31">
        <f t="shared" si="0"/>
        <v>278226.08</v>
      </c>
      <c r="R14" s="31">
        <f t="shared" si="1"/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11"/>
      <c r="B15" s="450" t="s">
        <v>111</v>
      </c>
      <c r="C15" s="547"/>
      <c r="D15" s="372" t="s">
        <v>70</v>
      </c>
      <c r="E15" s="245" t="s">
        <v>71</v>
      </c>
      <c r="F15" s="113">
        <v>3</v>
      </c>
      <c r="G15" s="245" t="s">
        <v>105</v>
      </c>
      <c r="H15" s="155">
        <v>10078</v>
      </c>
      <c r="I15" s="154">
        <v>1134336.41</v>
      </c>
      <c r="J15" s="115">
        <v>112.56</v>
      </c>
      <c r="K15" s="115">
        <v>44.77</v>
      </c>
      <c r="L15" s="207"/>
      <c r="M15" s="154"/>
      <c r="N15" s="212"/>
      <c r="O15" s="110"/>
      <c r="Q15" s="31">
        <f t="shared" si="0"/>
        <v>451192.06000000006</v>
      </c>
      <c r="R15" s="31">
        <f t="shared" si="1"/>
        <v>0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3.5" thickBot="1">
      <c r="A16" s="687">
        <v>40198</v>
      </c>
      <c r="B16" s="688" t="s">
        <v>112</v>
      </c>
      <c r="C16" s="689"/>
      <c r="D16" s="690" t="s">
        <v>70</v>
      </c>
      <c r="E16" s="691" t="s">
        <v>71</v>
      </c>
      <c r="F16" s="692">
        <v>3</v>
      </c>
      <c r="G16" s="691" t="s">
        <v>105</v>
      </c>
      <c r="H16" s="625">
        <v>19639</v>
      </c>
      <c r="I16" s="626">
        <v>837929.38</v>
      </c>
      <c r="J16" s="617">
        <v>42.67</v>
      </c>
      <c r="K16" s="617">
        <v>17.9</v>
      </c>
      <c r="L16" s="693"/>
      <c r="M16" s="626"/>
      <c r="N16" s="659"/>
      <c r="O16" s="633"/>
      <c r="Q16" s="31">
        <f t="shared" si="0"/>
        <v>351538.1</v>
      </c>
      <c r="R16" s="31">
        <f t="shared" si="1"/>
        <v>0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3.5" thickBot="1">
      <c r="A17" s="111">
        <v>40386</v>
      </c>
      <c r="B17" s="244" t="s">
        <v>320</v>
      </c>
      <c r="C17" s="547"/>
      <c r="D17" s="576" t="s">
        <v>70</v>
      </c>
      <c r="E17" s="113" t="s">
        <v>71</v>
      </c>
      <c r="F17" s="113">
        <v>3</v>
      </c>
      <c r="G17" s="691" t="s">
        <v>105</v>
      </c>
      <c r="H17" s="155">
        <v>10082</v>
      </c>
      <c r="I17" s="154">
        <v>721341.36</v>
      </c>
      <c r="J17" s="115">
        <v>71.55</v>
      </c>
      <c r="K17" s="115">
        <v>40.21</v>
      </c>
      <c r="L17" s="207"/>
      <c r="M17" s="154"/>
      <c r="N17" s="212"/>
      <c r="O17" s="110"/>
      <c r="Q17" s="31">
        <f t="shared" si="0"/>
        <v>405397.22000000003</v>
      </c>
      <c r="R17" s="31">
        <f t="shared" si="1"/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3.5" thickBot="1">
      <c r="A18" s="111"/>
      <c r="B18" s="244" t="s">
        <v>321</v>
      </c>
      <c r="C18" s="547"/>
      <c r="D18" s="372" t="s">
        <v>70</v>
      </c>
      <c r="E18" s="113" t="s">
        <v>71</v>
      </c>
      <c r="F18" s="113">
        <v>3</v>
      </c>
      <c r="G18" s="691" t="s">
        <v>105</v>
      </c>
      <c r="H18" s="155">
        <v>10082</v>
      </c>
      <c r="I18" s="154">
        <v>712378.75</v>
      </c>
      <c r="J18" s="115">
        <v>70.66</v>
      </c>
      <c r="K18" s="115">
        <v>40.02</v>
      </c>
      <c r="L18" s="207"/>
      <c r="M18" s="154"/>
      <c r="N18" s="212"/>
      <c r="O18" s="110"/>
      <c r="Q18" s="31">
        <f t="shared" si="0"/>
        <v>403481.64</v>
      </c>
      <c r="R18" s="31">
        <f t="shared" si="1"/>
        <v>0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3.5" thickBot="1">
      <c r="A19" s="111"/>
      <c r="B19" s="112" t="s">
        <v>322</v>
      </c>
      <c r="C19" s="547"/>
      <c r="D19" s="372" t="s">
        <v>70</v>
      </c>
      <c r="E19" s="113" t="s">
        <v>71</v>
      </c>
      <c r="F19" s="113">
        <v>3</v>
      </c>
      <c r="G19" s="691" t="s">
        <v>105</v>
      </c>
      <c r="H19" s="155">
        <v>11708</v>
      </c>
      <c r="I19" s="154">
        <v>465540.99</v>
      </c>
      <c r="J19" s="115">
        <v>39.76</v>
      </c>
      <c r="K19" s="115">
        <v>39.58</v>
      </c>
      <c r="L19" s="207"/>
      <c r="M19" s="154"/>
      <c r="N19" s="212"/>
      <c r="O19" s="110"/>
      <c r="Q19" s="31">
        <f t="shared" si="0"/>
        <v>463402.63999999996</v>
      </c>
      <c r="R19" s="31">
        <f t="shared" si="1"/>
        <v>0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3.5" thickBot="1">
      <c r="A20" s="687">
        <v>40386</v>
      </c>
      <c r="B20" s="767" t="s">
        <v>323</v>
      </c>
      <c r="C20" s="689"/>
      <c r="D20" s="846" t="s">
        <v>70</v>
      </c>
      <c r="E20" s="847" t="s">
        <v>71</v>
      </c>
      <c r="F20" s="847">
        <v>3</v>
      </c>
      <c r="G20" s="691" t="s">
        <v>105</v>
      </c>
      <c r="H20" s="625">
        <v>11708</v>
      </c>
      <c r="I20" s="626">
        <v>802905.2</v>
      </c>
      <c r="J20" s="617">
        <v>68.58</v>
      </c>
      <c r="K20" s="617">
        <v>39.87</v>
      </c>
      <c r="L20" s="693"/>
      <c r="M20" s="626"/>
      <c r="N20" s="659"/>
      <c r="O20" s="633"/>
      <c r="Q20" s="31">
        <f t="shared" si="0"/>
        <v>466797.95999999996</v>
      </c>
      <c r="R20" s="31">
        <f t="shared" si="1"/>
        <v>0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11">
        <v>40401</v>
      </c>
      <c r="B21" s="112" t="s">
        <v>379</v>
      </c>
      <c r="C21" s="547"/>
      <c r="D21" s="372" t="s">
        <v>70</v>
      </c>
      <c r="E21" s="113" t="s">
        <v>71</v>
      </c>
      <c r="F21" s="113">
        <v>3</v>
      </c>
      <c r="G21" s="720" t="s">
        <v>380</v>
      </c>
      <c r="H21" s="155">
        <v>5462</v>
      </c>
      <c r="I21" s="154">
        <v>545805.21</v>
      </c>
      <c r="J21" s="115">
        <v>99.93</v>
      </c>
      <c r="K21" s="115">
        <v>44</v>
      </c>
      <c r="L21" s="207"/>
      <c r="M21" s="154"/>
      <c r="N21" s="212"/>
      <c r="O21" s="110"/>
      <c r="Q21" s="31">
        <f t="shared" si="0"/>
        <v>240328</v>
      </c>
      <c r="R21" s="31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111"/>
      <c r="B22" s="112" t="s">
        <v>381</v>
      </c>
      <c r="C22" s="547"/>
      <c r="D22" s="372" t="s">
        <v>70</v>
      </c>
      <c r="E22" s="113" t="s">
        <v>71</v>
      </c>
      <c r="F22" s="113">
        <v>3</v>
      </c>
      <c r="G22" s="720" t="s">
        <v>380</v>
      </c>
      <c r="H22" s="155">
        <v>5462</v>
      </c>
      <c r="I22" s="154">
        <v>538635.76</v>
      </c>
      <c r="J22" s="115">
        <v>98.62</v>
      </c>
      <c r="K22" s="115">
        <v>44.06</v>
      </c>
      <c r="L22" s="207"/>
      <c r="M22" s="154"/>
      <c r="N22" s="212"/>
      <c r="O22" s="110"/>
      <c r="Q22" s="31">
        <f t="shared" si="0"/>
        <v>240655.72</v>
      </c>
      <c r="R22" s="31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111"/>
      <c r="B23" s="112" t="s">
        <v>382</v>
      </c>
      <c r="C23" s="547"/>
      <c r="D23" s="372" t="s">
        <v>70</v>
      </c>
      <c r="E23" s="113" t="s">
        <v>71</v>
      </c>
      <c r="F23" s="113">
        <v>3</v>
      </c>
      <c r="G23" s="720" t="s">
        <v>383</v>
      </c>
      <c r="H23" s="155">
        <v>5572</v>
      </c>
      <c r="I23" s="154">
        <v>536939.82</v>
      </c>
      <c r="J23" s="115">
        <v>96.36</v>
      </c>
      <c r="K23" s="115">
        <v>43.93</v>
      </c>
      <c r="L23" s="207"/>
      <c r="M23" s="154"/>
      <c r="N23" s="212"/>
      <c r="O23" s="110"/>
      <c r="Q23" s="31">
        <f t="shared" si="0"/>
        <v>244777.96</v>
      </c>
      <c r="R23" s="31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ht="12.75">
      <c r="A24" s="111"/>
      <c r="B24" s="112" t="s">
        <v>384</v>
      </c>
      <c r="C24" s="547"/>
      <c r="D24" s="372" t="s">
        <v>70</v>
      </c>
      <c r="E24" s="113" t="s">
        <v>71</v>
      </c>
      <c r="F24" s="113">
        <v>3</v>
      </c>
      <c r="G24" s="720" t="s">
        <v>383</v>
      </c>
      <c r="H24" s="155">
        <v>5572</v>
      </c>
      <c r="I24" s="154">
        <v>553447.14</v>
      </c>
      <c r="J24" s="115">
        <v>99.33</v>
      </c>
      <c r="K24" s="115">
        <v>43.93</v>
      </c>
      <c r="L24" s="207"/>
      <c r="M24" s="154"/>
      <c r="N24" s="212"/>
      <c r="O24" s="110"/>
      <c r="Q24" s="31">
        <f t="shared" si="0"/>
        <v>244777.96</v>
      </c>
      <c r="R24" s="31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ht="12.75">
      <c r="A25" s="111"/>
      <c r="B25" s="112" t="s">
        <v>385</v>
      </c>
      <c r="C25" s="547"/>
      <c r="D25" s="372" t="s">
        <v>70</v>
      </c>
      <c r="E25" s="113" t="s">
        <v>71</v>
      </c>
      <c r="F25" s="113">
        <v>4</v>
      </c>
      <c r="G25" s="720" t="s">
        <v>386</v>
      </c>
      <c r="H25" s="155">
        <v>7009</v>
      </c>
      <c r="I25" s="154">
        <v>768238.85</v>
      </c>
      <c r="J25" s="115">
        <v>109.61</v>
      </c>
      <c r="K25" s="115">
        <v>34.27</v>
      </c>
      <c r="L25" s="207"/>
      <c r="M25" s="154"/>
      <c r="N25" s="212"/>
      <c r="O25" s="110"/>
      <c r="Q25" s="31">
        <f t="shared" si="0"/>
        <v>240198.43000000002</v>
      </c>
      <c r="R25" s="31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12.75">
      <c r="A26" s="111"/>
      <c r="B26" s="112" t="s">
        <v>387</v>
      </c>
      <c r="C26" s="547"/>
      <c r="D26" s="372" t="s">
        <v>70</v>
      </c>
      <c r="E26" s="113" t="s">
        <v>71</v>
      </c>
      <c r="F26" s="113">
        <v>4</v>
      </c>
      <c r="G26" s="720" t="s">
        <v>386</v>
      </c>
      <c r="H26" s="155">
        <v>7009</v>
      </c>
      <c r="I26" s="154">
        <v>844309.79</v>
      </c>
      <c r="J26" s="115">
        <v>120.47</v>
      </c>
      <c r="K26" s="115">
        <v>36.33</v>
      </c>
      <c r="L26" s="207"/>
      <c r="M26" s="154"/>
      <c r="N26" s="212"/>
      <c r="O26" s="110"/>
      <c r="Q26" s="31">
        <f t="shared" si="0"/>
        <v>254636.97</v>
      </c>
      <c r="R26" s="31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111"/>
      <c r="B27" s="112" t="s">
        <v>388</v>
      </c>
      <c r="C27" s="547"/>
      <c r="D27" s="372" t="s">
        <v>70</v>
      </c>
      <c r="E27" s="113" t="s">
        <v>71</v>
      </c>
      <c r="F27" s="113">
        <v>3</v>
      </c>
      <c r="G27" s="720" t="s">
        <v>389</v>
      </c>
      <c r="H27" s="155">
        <v>8437</v>
      </c>
      <c r="I27" s="154">
        <v>651566.96</v>
      </c>
      <c r="J27" s="115">
        <v>77.23</v>
      </c>
      <c r="K27" s="115">
        <v>43.53</v>
      </c>
      <c r="L27" s="207"/>
      <c r="M27" s="154"/>
      <c r="N27" s="212"/>
      <c r="O27" s="110"/>
      <c r="Q27" s="31">
        <f t="shared" si="0"/>
        <v>367262.61</v>
      </c>
      <c r="R27" s="31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ht="13.5" thickBot="1">
      <c r="A28" s="687">
        <v>40401</v>
      </c>
      <c r="B28" s="627" t="s">
        <v>390</v>
      </c>
      <c r="C28" s="689"/>
      <c r="D28" s="690" t="s">
        <v>70</v>
      </c>
      <c r="E28" s="692" t="s">
        <v>71</v>
      </c>
      <c r="F28" s="692">
        <v>3</v>
      </c>
      <c r="G28" s="715" t="s">
        <v>389</v>
      </c>
      <c r="H28" s="625">
        <v>8437</v>
      </c>
      <c r="I28" s="626">
        <v>670706.32</v>
      </c>
      <c r="J28" s="617">
        <v>79.5</v>
      </c>
      <c r="K28" s="617">
        <v>44.92</v>
      </c>
      <c r="L28" s="693"/>
      <c r="M28" s="626"/>
      <c r="N28" s="659"/>
      <c r="O28" s="633"/>
      <c r="Q28" s="31">
        <f t="shared" si="0"/>
        <v>378990.04000000004</v>
      </c>
      <c r="R28" s="31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ht="12.75">
      <c r="A29" s="111">
        <v>40526</v>
      </c>
      <c r="B29" s="244" t="s">
        <v>408</v>
      </c>
      <c r="C29" s="547"/>
      <c r="D29" s="372" t="s">
        <v>70</v>
      </c>
      <c r="E29" s="720" t="s">
        <v>139</v>
      </c>
      <c r="F29" s="720">
        <v>3</v>
      </c>
      <c r="G29" s="720" t="s">
        <v>409</v>
      </c>
      <c r="H29" s="155"/>
      <c r="I29" s="154"/>
      <c r="J29" s="115"/>
      <c r="K29" s="115"/>
      <c r="L29" s="207">
        <v>1655</v>
      </c>
      <c r="M29" s="154">
        <v>177506.59</v>
      </c>
      <c r="N29" s="212">
        <v>107.23</v>
      </c>
      <c r="O29" s="110">
        <v>39.27</v>
      </c>
      <c r="Q29" s="31"/>
      <c r="R29" s="31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ht="13.5" thickBot="1">
      <c r="A30" s="687">
        <v>40526</v>
      </c>
      <c r="B30" s="712" t="s">
        <v>417</v>
      </c>
      <c r="C30" s="689"/>
      <c r="D30" s="690" t="s">
        <v>70</v>
      </c>
      <c r="E30" s="715" t="s">
        <v>71</v>
      </c>
      <c r="F30" s="692">
        <v>3</v>
      </c>
      <c r="G30" s="715" t="s">
        <v>279</v>
      </c>
      <c r="H30" s="625">
        <v>9445</v>
      </c>
      <c r="I30" s="626">
        <v>838799.23</v>
      </c>
      <c r="J30" s="617">
        <v>88.81</v>
      </c>
      <c r="K30" s="617">
        <v>40.04</v>
      </c>
      <c r="L30" s="693"/>
      <c r="M30" s="626"/>
      <c r="N30" s="659"/>
      <c r="O30" s="633"/>
      <c r="Q30" s="31"/>
      <c r="R30" s="31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ht="12.75">
      <c r="A31" s="111"/>
      <c r="B31" s="112"/>
      <c r="C31" s="138"/>
      <c r="D31" s="372"/>
      <c r="E31" s="113"/>
      <c r="F31" s="113"/>
      <c r="G31" s="259"/>
      <c r="H31" s="155"/>
      <c r="I31" s="154"/>
      <c r="J31" s="115"/>
      <c r="K31" s="115"/>
      <c r="L31" s="207"/>
      <c r="M31" s="154"/>
      <c r="N31" s="212"/>
      <c r="O31" s="110"/>
      <c r="Q31" s="31">
        <f t="shared" si="0"/>
        <v>0</v>
      </c>
      <c r="R31" s="31">
        <f t="shared" si="1"/>
        <v>0</v>
      </c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ht="12.75">
      <c r="A32" s="111"/>
      <c r="B32" s="112"/>
      <c r="C32" s="112"/>
      <c r="D32" s="113"/>
      <c r="E32" s="113"/>
      <c r="F32" s="113"/>
      <c r="G32" s="239"/>
      <c r="H32" s="155"/>
      <c r="I32" s="154"/>
      <c r="J32" s="145"/>
      <c r="K32" s="112"/>
      <c r="L32" s="114"/>
      <c r="M32" s="112"/>
      <c r="N32" s="115"/>
      <c r="O32" s="110"/>
      <c r="Q32" s="31">
        <f t="shared" si="0"/>
        <v>0</v>
      </c>
      <c r="R32" s="31">
        <f t="shared" si="1"/>
        <v>0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ht="12.75">
      <c r="A33" s="18"/>
      <c r="B33" s="19"/>
      <c r="C33" s="19"/>
      <c r="D33" s="19"/>
      <c r="E33" s="19"/>
      <c r="F33" s="19"/>
      <c r="G33" s="19"/>
      <c r="H33" s="18"/>
      <c r="I33" s="182"/>
      <c r="J33" s="19"/>
      <c r="K33" s="19"/>
      <c r="L33" s="18"/>
      <c r="M33" s="19"/>
      <c r="N33" s="19"/>
      <c r="O33" s="30"/>
      <c r="Q33" s="31">
        <f t="shared" si="0"/>
        <v>0</v>
      </c>
      <c r="R33" s="31">
        <f t="shared" si="1"/>
        <v>0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ht="12.75">
      <c r="A34" s="18"/>
      <c r="B34" s="19"/>
      <c r="C34" s="19"/>
      <c r="D34" s="19"/>
      <c r="E34" s="19"/>
      <c r="F34" s="19"/>
      <c r="G34" s="19"/>
      <c r="H34" s="18"/>
      <c r="I34" s="19"/>
      <c r="J34" s="19"/>
      <c r="K34" s="19"/>
      <c r="L34" s="18"/>
      <c r="M34" s="19"/>
      <c r="N34" s="19"/>
      <c r="O34" s="30"/>
      <c r="Q34" s="31">
        <f>K34*H34</f>
        <v>0</v>
      </c>
      <c r="R34" s="31">
        <f>O34*L34</f>
        <v>0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ht="3.75" customHeight="1" thickBot="1">
      <c r="A35" s="22"/>
      <c r="B35" s="23"/>
      <c r="C35" s="23"/>
      <c r="D35" s="23"/>
      <c r="E35" s="23"/>
      <c r="F35" s="23"/>
      <c r="G35" s="23"/>
      <c r="H35" s="22"/>
      <c r="I35" s="23"/>
      <c r="J35" s="77"/>
      <c r="K35" s="77"/>
      <c r="L35" s="22"/>
      <c r="M35" s="23"/>
      <c r="N35" s="23"/>
      <c r="O35" s="24"/>
      <c r="Q35" s="87" t="e">
        <f>I35/H35</f>
        <v>#DIV/0!</v>
      </c>
      <c r="R35" s="82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ht="13.5" thickTop="1">
      <c r="A36" s="42"/>
      <c r="B36" s="8"/>
      <c r="C36" s="16" t="s">
        <v>63</v>
      </c>
      <c r="D36" s="16" t="s">
        <v>63</v>
      </c>
      <c r="E36" s="8"/>
      <c r="F36" s="8"/>
      <c r="G36" s="8"/>
      <c r="H36" s="16" t="s">
        <v>11</v>
      </c>
      <c r="I36" s="17" t="s">
        <v>11</v>
      </c>
      <c r="J36" s="8"/>
      <c r="L36" s="16" t="s">
        <v>11</v>
      </c>
      <c r="M36" s="17" t="s">
        <v>11</v>
      </c>
      <c r="N36" s="8"/>
      <c r="O36" s="43"/>
      <c r="Q36" s="31">
        <f>SUM(Q11:Q34)</f>
        <v>6203305.24</v>
      </c>
      <c r="R36" s="31">
        <f>SUM(R11:R34)</f>
        <v>0</v>
      </c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ht="12.75">
      <c r="A37" s="42"/>
      <c r="B37" s="8"/>
      <c r="C37" s="44" t="s">
        <v>64</v>
      </c>
      <c r="D37" s="44" t="s">
        <v>64</v>
      </c>
      <c r="E37" s="8"/>
      <c r="F37" s="8"/>
      <c r="G37" s="8"/>
      <c r="H37" s="44" t="s">
        <v>10</v>
      </c>
      <c r="I37" s="20" t="s">
        <v>19</v>
      </c>
      <c r="J37" s="8"/>
      <c r="L37" s="44" t="s">
        <v>10</v>
      </c>
      <c r="M37" s="20" t="s">
        <v>19</v>
      </c>
      <c r="N37" s="8"/>
      <c r="O37" s="43"/>
      <c r="Q37" s="31"/>
      <c r="R37" s="31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ht="15.75">
      <c r="A38" s="45"/>
      <c r="B38" s="19"/>
      <c r="C38" s="272">
        <f>COUNTA(C11:C34)</f>
        <v>0</v>
      </c>
      <c r="D38" s="272">
        <f>COUNTA(D11:D34)</f>
        <v>20</v>
      </c>
      <c r="E38" s="19"/>
      <c r="F38" s="19"/>
      <c r="G38" s="19"/>
      <c r="H38" s="272">
        <f>SUM(H11:H34)</f>
        <v>167064</v>
      </c>
      <c r="I38" s="346">
        <f>SUM(I11:I34)</f>
        <v>13703645.680000003</v>
      </c>
      <c r="J38" s="275"/>
      <c r="K38" s="276"/>
      <c r="L38" s="272">
        <f>SUM(L11:L34)</f>
        <v>1655</v>
      </c>
      <c r="M38" s="277">
        <f>SUM(M11:M34)</f>
        <v>177506.59</v>
      </c>
      <c r="N38" s="47"/>
      <c r="O38" s="49"/>
      <c r="Q38" s="31"/>
      <c r="R38" s="31"/>
      <c r="S38" s="96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</row>
    <row r="39" spans="1:31" ht="6" customHeight="1" thickBot="1">
      <c r="A39" s="85" t="s">
        <v>35</v>
      </c>
      <c r="B39" s="51"/>
      <c r="C39" s="51"/>
      <c r="D39" s="52"/>
      <c r="E39" s="52"/>
      <c r="F39" s="52"/>
      <c r="G39" s="52"/>
      <c r="H39" s="50"/>
      <c r="I39" s="51"/>
      <c r="J39" s="51"/>
      <c r="K39" s="51"/>
      <c r="L39" s="50"/>
      <c r="M39" s="51"/>
      <c r="N39" s="51"/>
      <c r="O39" s="53"/>
      <c r="Q39" s="31"/>
      <c r="R39" s="31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ht="16.5" thickBot="1">
      <c r="A40" s="54" t="s">
        <v>24</v>
      </c>
      <c r="B40" s="55"/>
      <c r="C40" s="55"/>
      <c r="D40" s="56"/>
      <c r="E40" s="56"/>
      <c r="F40" s="56"/>
      <c r="G40" s="56"/>
      <c r="H40" s="101" t="s">
        <v>25</v>
      </c>
      <c r="I40" s="102"/>
      <c r="J40" s="103" t="s">
        <v>26</v>
      </c>
      <c r="K40" s="104"/>
      <c r="L40" s="105"/>
      <c r="M40" s="57" t="s">
        <v>27</v>
      </c>
      <c r="N40" s="55"/>
      <c r="O40" s="58"/>
      <c r="S40" s="96"/>
      <c r="T40" s="180"/>
      <c r="U40" s="96"/>
      <c r="V40" s="180"/>
      <c r="W40" s="96"/>
      <c r="X40" s="180"/>
      <c r="Y40" s="96"/>
      <c r="Z40" s="180"/>
      <c r="AA40" s="96"/>
      <c r="AB40" s="180"/>
      <c r="AC40" s="96"/>
      <c r="AD40" s="180"/>
      <c r="AE40" s="96"/>
    </row>
    <row r="41" spans="1:31" ht="16.5" thickTop="1">
      <c r="A41" s="59" t="s">
        <v>28</v>
      </c>
      <c r="B41" s="60"/>
      <c r="C41" s="60"/>
      <c r="D41" s="61"/>
      <c r="E41" s="61"/>
      <c r="F41" s="61"/>
      <c r="G41" s="61"/>
      <c r="H41" s="62"/>
      <c r="I41" s="63">
        <f>COUNTA(H11:H34)</f>
        <v>19</v>
      </c>
      <c r="J41" s="65"/>
      <c r="K41" s="64">
        <f>I38/H38</f>
        <v>82.02632332519276</v>
      </c>
      <c r="L41" s="64"/>
      <c r="M41" s="65"/>
      <c r="N41" s="64">
        <f>Q36/H38</f>
        <v>37.1313103960159</v>
      </c>
      <c r="O41" s="66"/>
      <c r="Q41" s="31"/>
      <c r="R41" s="31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18" ht="15.75">
      <c r="A42" s="59" t="s">
        <v>29</v>
      </c>
      <c r="B42" s="60"/>
      <c r="C42" s="60"/>
      <c r="D42" s="61"/>
      <c r="E42" s="61"/>
      <c r="F42" s="61"/>
      <c r="G42" s="61"/>
      <c r="H42" s="62"/>
      <c r="I42" s="63">
        <f>COUNTA(L11:L34)</f>
        <v>1</v>
      </c>
      <c r="J42" s="65"/>
      <c r="K42" s="284">
        <f>M38/L38</f>
        <v>107.25473716012084</v>
      </c>
      <c r="L42" s="64"/>
      <c r="M42" s="65"/>
      <c r="N42" s="64">
        <f>R36/L38</f>
        <v>0</v>
      </c>
      <c r="O42" s="68"/>
      <c r="Q42" s="31"/>
      <c r="R42" s="31"/>
    </row>
    <row r="43" spans="1:18" ht="16.5" thickBot="1">
      <c r="A43" s="69" t="s">
        <v>30</v>
      </c>
      <c r="B43" s="70"/>
      <c r="C43" s="70"/>
      <c r="D43" s="5"/>
      <c r="E43" s="5"/>
      <c r="F43" s="5"/>
      <c r="G43" s="5"/>
      <c r="H43" s="71"/>
      <c r="I43" s="72">
        <f>SUM(I41:I42)</f>
        <v>20</v>
      </c>
      <c r="J43" s="75"/>
      <c r="K43" s="344">
        <f>(I38+M38)/(H38+L38)</f>
        <v>82.27379411921599</v>
      </c>
      <c r="L43" s="74"/>
      <c r="M43" s="75"/>
      <c r="N43" s="73">
        <f>(Q36+R36)/(H38+L38)</f>
        <v>36.767081597211934</v>
      </c>
      <c r="O43" s="76"/>
      <c r="Q43" s="31"/>
      <c r="R43" s="31"/>
    </row>
    <row r="45" ht="12.75">
      <c r="P45" s="96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0.00390625" style="0" customWidth="1"/>
    <col min="13" max="13" width="10.00390625" style="0" bestFit="1" customWidth="1"/>
    <col min="17" max="17" width="16.7109375" style="0" customWidth="1"/>
    <col min="18" max="18" width="10.7109375" style="0" customWidth="1"/>
  </cols>
  <sheetData>
    <row r="1" spans="2:9" ht="30.75">
      <c r="B1" s="1" t="s">
        <v>66</v>
      </c>
      <c r="C1" s="1"/>
      <c r="I1" s="2"/>
    </row>
    <row r="2" spans="2:3" ht="15.75">
      <c r="B2" s="3"/>
      <c r="C2" s="3"/>
    </row>
    <row r="3" spans="1:8" ht="19.5">
      <c r="A3" s="4" t="s">
        <v>59</v>
      </c>
      <c r="B3" s="3"/>
      <c r="C3" s="3"/>
      <c r="H3" s="3"/>
    </row>
    <row r="4" spans="1:8" ht="16.5" thickBot="1">
      <c r="A4" s="3"/>
      <c r="B4" s="3"/>
      <c r="C4" s="526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68.25">
      <c r="A6" s="14" t="s">
        <v>4</v>
      </c>
      <c r="B6" s="15" t="s">
        <v>5</v>
      </c>
      <c r="C6" s="532" t="s">
        <v>61</v>
      </c>
      <c r="D6" s="536" t="s">
        <v>61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88" t="s">
        <v>10</v>
      </c>
      <c r="M6" s="89" t="s">
        <v>11</v>
      </c>
      <c r="N6" s="89" t="s">
        <v>11</v>
      </c>
      <c r="O6" s="94" t="s">
        <v>12</v>
      </c>
    </row>
    <row r="7" spans="1:15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88" t="s">
        <v>18</v>
      </c>
      <c r="M7" s="89" t="s">
        <v>19</v>
      </c>
      <c r="N7" s="89" t="s">
        <v>18</v>
      </c>
      <c r="O7" s="94" t="s">
        <v>18</v>
      </c>
    </row>
    <row r="8" spans="1:18" ht="15.75">
      <c r="A8" s="18"/>
      <c r="B8" s="19"/>
      <c r="C8" s="534" t="s">
        <v>60</v>
      </c>
      <c r="D8" s="537" t="s">
        <v>62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92"/>
      <c r="M8" s="90" t="s">
        <v>20</v>
      </c>
      <c r="N8" s="561" t="s">
        <v>19</v>
      </c>
      <c r="O8" s="95" t="s">
        <v>19</v>
      </c>
      <c r="Q8" s="21" t="s">
        <v>21</v>
      </c>
      <c r="R8" s="21" t="s">
        <v>22</v>
      </c>
    </row>
    <row r="9" spans="1:15" ht="3.75" customHeight="1">
      <c r="A9" s="22"/>
      <c r="B9" s="23"/>
      <c r="C9" s="23"/>
      <c r="D9" s="23"/>
      <c r="E9" s="23"/>
      <c r="F9" s="23"/>
      <c r="G9" s="23"/>
      <c r="H9" s="22"/>
      <c r="I9" s="23"/>
      <c r="J9" s="23"/>
      <c r="K9" s="23"/>
      <c r="L9" s="22"/>
      <c r="M9" s="23"/>
      <c r="N9" s="562"/>
      <c r="O9" s="24"/>
    </row>
    <row r="10" spans="1:18" ht="13.5" thickBot="1">
      <c r="A10" s="785">
        <v>40337</v>
      </c>
      <c r="B10" s="786" t="s">
        <v>313</v>
      </c>
      <c r="C10" s="787"/>
      <c r="D10" s="788" t="s">
        <v>115</v>
      </c>
      <c r="E10" s="788" t="s">
        <v>152</v>
      </c>
      <c r="F10" s="696">
        <v>7</v>
      </c>
      <c r="G10" s="789" t="s">
        <v>314</v>
      </c>
      <c r="H10" s="701">
        <v>37525</v>
      </c>
      <c r="I10" s="702">
        <v>17185257.42</v>
      </c>
      <c r="J10" s="700">
        <v>457.97</v>
      </c>
      <c r="K10" s="700">
        <v>111.71</v>
      </c>
      <c r="L10" s="670"/>
      <c r="M10" s="668"/>
      <c r="N10" s="790"/>
      <c r="O10" s="791"/>
      <c r="Q10" s="31">
        <f>K10*H10</f>
        <v>4191917.7499999995</v>
      </c>
      <c r="R10" s="31">
        <f>O10*L10</f>
        <v>0</v>
      </c>
    </row>
    <row r="11" spans="1:18" ht="13.5" thickBot="1">
      <c r="A11" s="675">
        <v>40386</v>
      </c>
      <c r="B11" s="873" t="s">
        <v>324</v>
      </c>
      <c r="C11" s="733"/>
      <c r="D11" s="679" t="s">
        <v>115</v>
      </c>
      <c r="E11" s="679"/>
      <c r="F11" s="679">
        <v>1</v>
      </c>
      <c r="G11" s="874" t="s">
        <v>325</v>
      </c>
      <c r="H11" s="680">
        <v>10406</v>
      </c>
      <c r="I11" s="681">
        <v>1468628.15</v>
      </c>
      <c r="J11" s="682">
        <v>141.13</v>
      </c>
      <c r="K11" s="682">
        <v>121.94</v>
      </c>
      <c r="L11" s="875"/>
      <c r="M11" s="685"/>
      <c r="N11" s="685"/>
      <c r="O11" s="876"/>
      <c r="Q11" s="31">
        <f aca="true" t="shared" si="0" ref="Q11:Q26">K11*H11</f>
        <v>1268907.64</v>
      </c>
      <c r="R11" s="31">
        <f aca="true" t="shared" si="1" ref="R11:R26">O11*L11</f>
        <v>0</v>
      </c>
    </row>
    <row r="12" spans="1:18" ht="13.5" thickBot="1">
      <c r="A12" s="879">
        <v>40401</v>
      </c>
      <c r="B12" s="880" t="s">
        <v>393</v>
      </c>
      <c r="C12" s="880"/>
      <c r="D12" s="881" t="s">
        <v>115</v>
      </c>
      <c r="E12" s="881"/>
      <c r="F12" s="881">
        <v>1</v>
      </c>
      <c r="G12" s="881" t="s">
        <v>394</v>
      </c>
      <c r="H12" s="882">
        <v>11366</v>
      </c>
      <c r="I12" s="883">
        <v>1728720.59</v>
      </c>
      <c r="J12" s="884">
        <v>152.1</v>
      </c>
      <c r="K12" s="884">
        <v>105.96</v>
      </c>
      <c r="L12" s="885"/>
      <c r="M12" s="886"/>
      <c r="N12" s="884"/>
      <c r="O12" s="887"/>
      <c r="Q12" s="31">
        <f t="shared" si="0"/>
        <v>1204341.3599999999</v>
      </c>
      <c r="R12" s="31">
        <f t="shared" si="1"/>
        <v>0</v>
      </c>
    </row>
    <row r="13" spans="1:18" ht="13.5" thickBot="1">
      <c r="A13" s="736">
        <v>40526</v>
      </c>
      <c r="B13" s="901" t="s">
        <v>410</v>
      </c>
      <c r="C13" s="685"/>
      <c r="D13" s="902" t="s">
        <v>115</v>
      </c>
      <c r="E13" s="902" t="s">
        <v>71</v>
      </c>
      <c r="F13" s="903">
        <v>2</v>
      </c>
      <c r="G13" s="902" t="s">
        <v>411</v>
      </c>
      <c r="H13" s="739">
        <v>12213</v>
      </c>
      <c r="I13" s="684">
        <v>835283.15</v>
      </c>
      <c r="J13" s="764">
        <v>68.39</v>
      </c>
      <c r="K13" s="685">
        <v>36.41</v>
      </c>
      <c r="L13" s="875"/>
      <c r="M13" s="685"/>
      <c r="N13" s="685"/>
      <c r="O13" s="876"/>
      <c r="Q13" s="31">
        <f t="shared" si="0"/>
        <v>444675.32999999996</v>
      </c>
      <c r="R13" s="31">
        <f t="shared" si="1"/>
        <v>0</v>
      </c>
    </row>
    <row r="14" spans="1:18" ht="12.75">
      <c r="A14" s="111"/>
      <c r="B14" s="112"/>
      <c r="C14" s="112"/>
      <c r="D14" s="113"/>
      <c r="E14" s="112"/>
      <c r="F14" s="113"/>
      <c r="G14" s="113"/>
      <c r="H14" s="155"/>
      <c r="I14" s="153"/>
      <c r="J14" s="112"/>
      <c r="K14" s="145"/>
      <c r="L14" s="114"/>
      <c r="M14" s="112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11"/>
      <c r="B15" s="112"/>
      <c r="C15" s="112"/>
      <c r="D15" s="113"/>
      <c r="E15" s="113"/>
      <c r="F15" s="113"/>
      <c r="G15" s="113"/>
      <c r="H15" s="155"/>
      <c r="I15" s="154"/>
      <c r="J15" s="112"/>
      <c r="K15" s="115"/>
      <c r="L15" s="114"/>
      <c r="M15" s="112"/>
      <c r="N15" s="112"/>
      <c r="O15" s="124"/>
      <c r="Q15" s="31">
        <f t="shared" si="0"/>
        <v>0</v>
      </c>
      <c r="R15" s="31">
        <f t="shared" si="1"/>
        <v>0</v>
      </c>
    </row>
    <row r="16" spans="1:18" ht="12.75">
      <c r="A16" s="18"/>
      <c r="B16" s="19"/>
      <c r="C16" s="19"/>
      <c r="D16" s="19"/>
      <c r="E16" s="19"/>
      <c r="F16" s="19"/>
      <c r="G16" s="19"/>
      <c r="H16" s="216"/>
      <c r="I16" s="182"/>
      <c r="J16" s="19"/>
      <c r="K16" s="19"/>
      <c r="L16" s="18"/>
      <c r="M16" s="19"/>
      <c r="N16" s="19"/>
      <c r="O16" s="30"/>
      <c r="Q16" s="31">
        <f t="shared" si="0"/>
        <v>0</v>
      </c>
      <c r="R16" s="31">
        <f t="shared" si="1"/>
        <v>0</v>
      </c>
    </row>
    <row r="17" spans="1:18" ht="12.75">
      <c r="A17" s="18"/>
      <c r="B17" s="19"/>
      <c r="C17" s="19"/>
      <c r="D17" s="19"/>
      <c r="E17" s="19"/>
      <c r="F17" s="19"/>
      <c r="G17" s="19"/>
      <c r="H17" s="216"/>
      <c r="I17" s="182"/>
      <c r="J17" s="19"/>
      <c r="K17" s="19"/>
      <c r="L17" s="18"/>
      <c r="M17" s="19"/>
      <c r="N17" s="19"/>
      <c r="O17" s="30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19"/>
      <c r="D18" s="19"/>
      <c r="E18" s="19"/>
      <c r="F18" s="19"/>
      <c r="G18" s="19"/>
      <c r="H18" s="216"/>
      <c r="I18" s="182"/>
      <c r="J18" s="19"/>
      <c r="K18" s="19"/>
      <c r="L18" s="18"/>
      <c r="M18" s="19"/>
      <c r="N18" s="19"/>
      <c r="O18" s="30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19"/>
      <c r="D19" s="19"/>
      <c r="E19" s="19"/>
      <c r="F19" s="19"/>
      <c r="G19" s="19"/>
      <c r="H19" s="216"/>
      <c r="I19" s="182"/>
      <c r="J19" s="19"/>
      <c r="K19" s="1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19"/>
      <c r="D20" s="19"/>
      <c r="E20" s="19"/>
      <c r="F20" s="19"/>
      <c r="G20" s="19"/>
      <c r="H20" s="216"/>
      <c r="I20" s="182"/>
      <c r="J20" s="19"/>
      <c r="K20" s="19"/>
      <c r="L20" s="18"/>
      <c r="M20" s="19"/>
      <c r="N20" s="29"/>
      <c r="O20" s="30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19"/>
      <c r="D21" s="19"/>
      <c r="E21" s="19"/>
      <c r="F21" s="19"/>
      <c r="G21" s="19"/>
      <c r="H21" s="18"/>
      <c r="I21" s="182"/>
      <c r="J21" s="29"/>
      <c r="K21" s="19"/>
      <c r="L21" s="18"/>
      <c r="M21" s="19"/>
      <c r="N21" s="19"/>
      <c r="O21" s="30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19"/>
      <c r="D22" s="19"/>
      <c r="E22" s="19"/>
      <c r="F22" s="19"/>
      <c r="G22" s="19"/>
      <c r="H22" s="18"/>
      <c r="I22" s="182"/>
      <c r="J22" s="19"/>
      <c r="K22" s="1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19"/>
      <c r="D23" s="19"/>
      <c r="E23" s="19"/>
      <c r="F23" s="19"/>
      <c r="G23" s="19"/>
      <c r="H23" s="18"/>
      <c r="I23" s="19"/>
      <c r="J23" s="19"/>
      <c r="K23" s="19"/>
      <c r="L23" s="18"/>
      <c r="M23" s="19"/>
      <c r="N23" s="19"/>
      <c r="O23" s="33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19"/>
      <c r="D24" s="19"/>
      <c r="E24" s="19"/>
      <c r="F24" s="19"/>
      <c r="G24" s="19"/>
      <c r="H24" s="18"/>
      <c r="I24" s="19"/>
      <c r="J24" s="19"/>
      <c r="K24" s="19"/>
      <c r="L24" s="18"/>
      <c r="M24" s="19"/>
      <c r="N24" s="29"/>
      <c r="O24" s="33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19"/>
      <c r="D25" s="19"/>
      <c r="E25" s="19"/>
      <c r="F25" s="19"/>
      <c r="G25" s="19"/>
      <c r="H25" s="18"/>
      <c r="I25" s="19"/>
      <c r="J25" s="19"/>
      <c r="K25" s="19"/>
      <c r="L25" s="18"/>
      <c r="M25" s="19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18"/>
      <c r="B26" s="19"/>
      <c r="C26" s="19"/>
      <c r="D26" s="19"/>
      <c r="E26" s="19"/>
      <c r="F26" s="19"/>
      <c r="G26" s="19"/>
      <c r="H26" s="18"/>
      <c r="I26" s="19"/>
      <c r="J26" s="19"/>
      <c r="K26" s="19"/>
      <c r="L26" s="18"/>
      <c r="M26" s="19"/>
      <c r="N26" s="29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19"/>
      <c r="D27" s="19"/>
      <c r="E27" s="19"/>
      <c r="F27" s="19"/>
      <c r="G27" s="19"/>
      <c r="H27" s="18"/>
      <c r="I27" s="19"/>
      <c r="J27" s="19"/>
      <c r="K27" s="19"/>
      <c r="L27" s="18"/>
      <c r="M27" s="19"/>
      <c r="N27" s="29"/>
      <c r="O27" s="33"/>
      <c r="Q27" s="31">
        <f>K27*H27</f>
        <v>0</v>
      </c>
      <c r="R27" s="31">
        <f>O27*L27</f>
        <v>0</v>
      </c>
    </row>
    <row r="28" spans="1:18" ht="12.75">
      <c r="A28" s="18"/>
      <c r="B28" s="19"/>
      <c r="C28" s="19"/>
      <c r="D28" s="19"/>
      <c r="E28" s="19"/>
      <c r="F28" s="19"/>
      <c r="G28" s="19"/>
      <c r="H28" s="18"/>
      <c r="I28" s="19"/>
      <c r="J28" s="19"/>
      <c r="K28" s="19"/>
      <c r="L28" s="18"/>
      <c r="M28" s="19"/>
      <c r="N28" s="29"/>
      <c r="O28" s="33"/>
      <c r="Q28" s="31">
        <f>K28*H28</f>
        <v>0</v>
      </c>
      <c r="R28" s="31">
        <f>O28*L28</f>
        <v>0</v>
      </c>
    </row>
    <row r="29" spans="1:18" ht="13.5" thickBot="1">
      <c r="A29" s="18"/>
      <c r="B29" s="19"/>
      <c r="C29" s="19"/>
      <c r="D29" s="19"/>
      <c r="E29" s="19"/>
      <c r="F29" s="19"/>
      <c r="G29" s="19"/>
      <c r="H29" s="18"/>
      <c r="I29" s="19"/>
      <c r="J29" s="19"/>
      <c r="K29" s="19"/>
      <c r="L29" s="18"/>
      <c r="M29" s="19"/>
      <c r="N29" s="19"/>
      <c r="O29" s="30"/>
      <c r="Q29" s="87">
        <f>K29*H29</f>
        <v>0</v>
      </c>
      <c r="R29" s="87">
        <f>O29*L29</f>
        <v>0</v>
      </c>
    </row>
    <row r="30" spans="1:18" ht="3.75" customHeight="1" thickTop="1">
      <c r="A30" s="22"/>
      <c r="B30" s="23"/>
      <c r="C30" s="23"/>
      <c r="D30" s="23"/>
      <c r="E30" s="23"/>
      <c r="F30" s="23"/>
      <c r="G30" s="23"/>
      <c r="H30" s="22"/>
      <c r="I30" s="23"/>
      <c r="J30" s="77"/>
      <c r="K30" s="77"/>
      <c r="L30" s="22"/>
      <c r="M30" s="23"/>
      <c r="N30" s="23"/>
      <c r="O30" s="24"/>
      <c r="Q30" s="31"/>
      <c r="R30" s="31"/>
    </row>
    <row r="31" spans="1:18" ht="12.75">
      <c r="A31" s="42"/>
      <c r="B31" s="8"/>
      <c r="C31" s="16" t="s">
        <v>63</v>
      </c>
      <c r="D31" s="16" t="s">
        <v>63</v>
      </c>
      <c r="E31" s="8"/>
      <c r="F31" s="8"/>
      <c r="G31" s="8"/>
      <c r="H31" s="16" t="s">
        <v>11</v>
      </c>
      <c r="I31" s="17" t="s">
        <v>11</v>
      </c>
      <c r="J31" s="8"/>
      <c r="L31" s="16" t="s">
        <v>11</v>
      </c>
      <c r="M31" s="17" t="s">
        <v>11</v>
      </c>
      <c r="N31" s="8"/>
      <c r="O31" s="43"/>
      <c r="Q31" s="31">
        <f>SUM(Q10:Q29)</f>
        <v>7109842.08</v>
      </c>
      <c r="R31" s="31">
        <f>SUM(R10:R29)</f>
        <v>0</v>
      </c>
    </row>
    <row r="32" spans="1:18" ht="12.75">
      <c r="A32" s="42"/>
      <c r="B32" s="8"/>
      <c r="C32" s="44" t="s">
        <v>64</v>
      </c>
      <c r="D32" s="44" t="s">
        <v>64</v>
      </c>
      <c r="E32" s="8"/>
      <c r="F32" s="8"/>
      <c r="G32" s="8"/>
      <c r="H32" s="44" t="s">
        <v>10</v>
      </c>
      <c r="I32" s="20" t="s">
        <v>19</v>
      </c>
      <c r="J32" s="8"/>
      <c r="L32" s="44" t="s">
        <v>10</v>
      </c>
      <c r="M32" s="20" t="s">
        <v>19</v>
      </c>
      <c r="N32" s="8"/>
      <c r="O32" s="43"/>
      <c r="Q32" s="31"/>
      <c r="R32" s="31"/>
    </row>
    <row r="33" spans="1:18" ht="15.75">
      <c r="A33" s="45"/>
      <c r="B33" s="19"/>
      <c r="C33" s="272">
        <f>SUM(C10:C29)</f>
        <v>0</v>
      </c>
      <c r="D33" s="272">
        <f>SUM(D10:D29)</f>
        <v>0</v>
      </c>
      <c r="E33" s="19"/>
      <c r="F33" s="19"/>
      <c r="G33" s="19"/>
      <c r="H33" s="272">
        <f>SUM(H10:H29)</f>
        <v>71510</v>
      </c>
      <c r="I33" s="283">
        <f>SUM(I10:I29)</f>
        <v>21217889.31</v>
      </c>
      <c r="J33" s="275"/>
      <c r="K33" s="276"/>
      <c r="L33" s="272">
        <f>SUM(L10:L29)</f>
        <v>0</v>
      </c>
      <c r="M33" s="283">
        <f>SUM(M10:M29)</f>
        <v>0</v>
      </c>
      <c r="N33" s="47"/>
      <c r="O33" s="49"/>
      <c r="Q33" s="31"/>
      <c r="R33" s="31"/>
    </row>
    <row r="34" spans="1:18" ht="6" customHeight="1" thickBot="1">
      <c r="A34" s="50"/>
      <c r="B34" s="51"/>
      <c r="C34" s="51"/>
      <c r="D34" s="52"/>
      <c r="E34" s="52"/>
      <c r="F34" s="52"/>
      <c r="G34" s="52"/>
      <c r="H34" s="50"/>
      <c r="I34" s="51"/>
      <c r="J34" s="51"/>
      <c r="K34" s="51"/>
      <c r="L34" s="50"/>
      <c r="M34" s="51"/>
      <c r="N34" s="51"/>
      <c r="O34" s="53"/>
      <c r="Q34" s="31"/>
      <c r="R34" s="31"/>
    </row>
    <row r="35" spans="1:15" ht="16.5" thickBot="1">
      <c r="A35" s="54" t="s">
        <v>24</v>
      </c>
      <c r="B35" s="55"/>
      <c r="C35" s="55"/>
      <c r="D35" s="56"/>
      <c r="E35" s="56"/>
      <c r="F35" s="56"/>
      <c r="G35" s="56"/>
      <c r="H35" s="101" t="s">
        <v>25</v>
      </c>
      <c r="I35" s="102"/>
      <c r="J35" s="103" t="s">
        <v>26</v>
      </c>
      <c r="K35" s="104"/>
      <c r="L35" s="105"/>
      <c r="M35" s="57" t="s">
        <v>27</v>
      </c>
      <c r="N35" s="55"/>
      <c r="O35" s="58"/>
    </row>
    <row r="36" spans="1:18" ht="16.5" thickTop="1">
      <c r="A36" s="59" t="s">
        <v>28</v>
      </c>
      <c r="B36" s="60"/>
      <c r="C36" s="60"/>
      <c r="D36" s="61"/>
      <c r="E36" s="61"/>
      <c r="F36" s="61"/>
      <c r="G36" s="61"/>
      <c r="H36" s="62"/>
      <c r="I36" s="63">
        <f>COUNTA(H10:H29)</f>
        <v>4</v>
      </c>
      <c r="J36" s="19"/>
      <c r="K36" s="135">
        <f>I33/H33</f>
        <v>296.7121984337855</v>
      </c>
      <c r="L36" s="64"/>
      <c r="M36" s="65"/>
      <c r="N36" s="64">
        <f>Q31/H33</f>
        <v>99.42444525241226</v>
      </c>
      <c r="O36" s="68"/>
      <c r="Q36" s="31"/>
      <c r="R36" s="31"/>
    </row>
    <row r="37" spans="1:18" ht="15.75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COUNTA(L10:L29)</f>
        <v>0</v>
      </c>
      <c r="J37" s="19"/>
      <c r="K37" s="64" t="e">
        <f>M33/L33</f>
        <v>#DIV/0!</v>
      </c>
      <c r="L37" s="67"/>
      <c r="M37" s="65"/>
      <c r="N37" s="64" t="e">
        <f>R31/L33</f>
        <v>#DIV/0!</v>
      </c>
      <c r="O37" s="68"/>
      <c r="Q37" s="31"/>
      <c r="R37" s="31"/>
    </row>
    <row r="38" spans="1:18" ht="16.5" thickBot="1">
      <c r="A38" s="69" t="s">
        <v>30</v>
      </c>
      <c r="B38" s="70"/>
      <c r="C38" s="70"/>
      <c r="D38" s="5"/>
      <c r="E38" s="5"/>
      <c r="F38" s="5"/>
      <c r="G38" s="5"/>
      <c r="H38" s="71"/>
      <c r="I38" s="72">
        <f>SUM(I36:I37)</f>
        <v>4</v>
      </c>
      <c r="J38" s="32"/>
      <c r="K38" s="136">
        <f>(I33+M33)/(H33+L33)</f>
        <v>296.7121984337855</v>
      </c>
      <c r="L38" s="74"/>
      <c r="M38" s="75"/>
      <c r="N38" s="73">
        <f>(Q31+R31)/(H33+L33)</f>
        <v>99.42444525241226</v>
      </c>
      <c r="O38" s="84"/>
      <c r="Q38" s="31"/>
      <c r="R38" s="31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10.28125" style="0" customWidth="1"/>
    <col min="12" max="12" width="11.57421875" style="0" customWidth="1"/>
    <col min="15" max="15" width="8.28125" style="0" customWidth="1"/>
    <col min="17" max="17" width="12.140625" style="0" customWidth="1"/>
  </cols>
  <sheetData>
    <row r="1" spans="2:8" ht="30.75">
      <c r="B1" s="1" t="s">
        <v>66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40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88" t="s">
        <v>10</v>
      </c>
      <c r="L6" s="89" t="s">
        <v>11</v>
      </c>
      <c r="M6" s="89" t="s">
        <v>11</v>
      </c>
      <c r="N6" s="94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88" t="s">
        <v>18</v>
      </c>
      <c r="H7" s="89" t="s">
        <v>19</v>
      </c>
      <c r="I7" s="89" t="s">
        <v>18</v>
      </c>
      <c r="J7" s="89" t="s">
        <v>18</v>
      </c>
      <c r="K7" s="88" t="s">
        <v>18</v>
      </c>
      <c r="L7" s="89" t="s">
        <v>19</v>
      </c>
      <c r="M7" s="89" t="s">
        <v>18</v>
      </c>
      <c r="N7" s="94" t="s">
        <v>18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20</v>
      </c>
      <c r="I8" s="90" t="s">
        <v>19</v>
      </c>
      <c r="J8" s="90" t="s">
        <v>19</v>
      </c>
      <c r="K8" s="92"/>
      <c r="L8" s="90" t="s">
        <v>20</v>
      </c>
      <c r="M8" s="90" t="s">
        <v>19</v>
      </c>
      <c r="N8" s="95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3.5" thickBot="1">
      <c r="A10" s="660">
        <v>40246</v>
      </c>
      <c r="B10" s="668" t="s">
        <v>418</v>
      </c>
      <c r="C10" s="742" t="s">
        <v>115</v>
      </c>
      <c r="D10" s="743"/>
      <c r="E10" s="664">
        <v>1</v>
      </c>
      <c r="F10" s="664" t="s">
        <v>150</v>
      </c>
      <c r="G10" s="666"/>
      <c r="H10" s="667"/>
      <c r="I10" s="744"/>
      <c r="J10" s="668"/>
      <c r="K10" s="670">
        <v>3351</v>
      </c>
      <c r="L10" s="671">
        <v>463638.78</v>
      </c>
      <c r="M10" s="669">
        <v>138.35</v>
      </c>
      <c r="N10" s="672">
        <v>78.97</v>
      </c>
      <c r="P10" s="31">
        <f>J10*G10</f>
        <v>0</v>
      </c>
      <c r="Q10" s="31">
        <f>N10*K10</f>
        <v>264628.47</v>
      </c>
    </row>
    <row r="11" spans="1:17" ht="12.75">
      <c r="A11" s="111"/>
      <c r="B11" s="112"/>
      <c r="C11" s="497"/>
      <c r="D11" s="148"/>
      <c r="E11" s="146"/>
      <c r="F11" s="146"/>
      <c r="G11" s="114"/>
      <c r="H11" s="154"/>
      <c r="I11" s="112"/>
      <c r="J11" s="112"/>
      <c r="K11" s="114"/>
      <c r="L11" s="154"/>
      <c r="M11" s="211"/>
      <c r="N11" s="124"/>
      <c r="P11" s="31">
        <f aca="true" t="shared" si="0" ref="P11:P26">J11*G11</f>
        <v>0</v>
      </c>
      <c r="Q11" s="31">
        <f aca="true" t="shared" si="1" ref="Q11:Q26">N11*K11</f>
        <v>0</v>
      </c>
    </row>
    <row r="12" spans="1:17" ht="12.75">
      <c r="A12" s="111"/>
      <c r="B12" s="112"/>
      <c r="C12" s="577"/>
      <c r="D12" s="523"/>
      <c r="E12" s="146"/>
      <c r="F12" s="146"/>
      <c r="G12" s="155"/>
      <c r="H12" s="154"/>
      <c r="I12" s="212"/>
      <c r="J12" s="112"/>
      <c r="K12" s="114"/>
      <c r="L12" s="154"/>
      <c r="M12" s="112"/>
      <c r="N12" s="124"/>
      <c r="P12" s="234">
        <f t="shared" si="0"/>
        <v>0</v>
      </c>
      <c r="Q12" s="31">
        <f t="shared" si="1"/>
        <v>0</v>
      </c>
    </row>
    <row r="13" spans="1:17" ht="12.75">
      <c r="A13" s="395"/>
      <c r="B13" s="382"/>
      <c r="C13" s="587"/>
      <c r="D13" s="398"/>
      <c r="E13" s="397"/>
      <c r="F13" s="397"/>
      <c r="G13" s="385"/>
      <c r="H13" s="381"/>
      <c r="I13" s="392"/>
      <c r="J13" s="392"/>
      <c r="K13" s="385"/>
      <c r="L13" s="381"/>
      <c r="M13" s="402"/>
      <c r="N13" s="593"/>
      <c r="P13" s="31">
        <f t="shared" si="0"/>
        <v>0</v>
      </c>
      <c r="Q13" s="31">
        <f t="shared" si="1"/>
        <v>0</v>
      </c>
    </row>
    <row r="14" spans="1:17" ht="12.75">
      <c r="A14" s="111"/>
      <c r="B14" s="112"/>
      <c r="C14" s="146"/>
      <c r="D14" s="146"/>
      <c r="E14" s="146"/>
      <c r="F14" s="146"/>
      <c r="G14" s="155"/>
      <c r="H14" s="153"/>
      <c r="I14" s="212"/>
      <c r="J14" s="112"/>
      <c r="K14" s="114"/>
      <c r="L14" s="154"/>
      <c r="M14" s="112"/>
      <c r="N14" s="124"/>
      <c r="P14" s="31">
        <f t="shared" si="0"/>
        <v>0</v>
      </c>
      <c r="Q14" s="31">
        <f t="shared" si="1"/>
        <v>0</v>
      </c>
    </row>
    <row r="15" spans="1:17" ht="12.75">
      <c r="A15" s="114"/>
      <c r="B15" s="112"/>
      <c r="C15" s="148"/>
      <c r="D15" s="148"/>
      <c r="E15" s="148"/>
      <c r="F15" s="148"/>
      <c r="G15" s="155"/>
      <c r="H15" s="154"/>
      <c r="I15" s="212"/>
      <c r="J15" s="115"/>
      <c r="K15" s="114"/>
      <c r="L15" s="112"/>
      <c r="M15" s="112"/>
      <c r="N15" s="124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216"/>
      <c r="H16" s="182"/>
      <c r="I16" s="235"/>
      <c r="J16" s="1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216"/>
      <c r="H17" s="182"/>
      <c r="I17" s="235"/>
      <c r="J17" s="19"/>
      <c r="K17" s="18"/>
      <c r="L17" s="19"/>
      <c r="M17" s="19"/>
      <c r="N17" s="33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216"/>
      <c r="H18" s="182"/>
      <c r="I18" s="235"/>
      <c r="J18" s="19"/>
      <c r="K18" s="18"/>
      <c r="L18" s="19"/>
      <c r="M18" s="19"/>
      <c r="N18" s="33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216"/>
      <c r="H19" s="19"/>
      <c r="I19" s="235"/>
      <c r="J19" s="1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216"/>
      <c r="H20" s="19"/>
      <c r="I20" s="235"/>
      <c r="J20" s="19"/>
      <c r="K20" s="18"/>
      <c r="L20" s="19"/>
      <c r="M20" s="29"/>
      <c r="N20" s="33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216"/>
      <c r="H21" s="19"/>
      <c r="I21" s="238"/>
      <c r="J21" s="19"/>
      <c r="K21" s="18"/>
      <c r="L21" s="19"/>
      <c r="M21" s="19"/>
      <c r="N21" s="33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216"/>
      <c r="H22" s="19"/>
      <c r="I22" s="235"/>
      <c r="J22" s="1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216"/>
      <c r="H23" s="19"/>
      <c r="I23" s="238"/>
      <c r="J23" s="29"/>
      <c r="K23" s="18"/>
      <c r="L23" s="19"/>
      <c r="M23" s="19"/>
      <c r="N23" s="30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216"/>
      <c r="H24" s="19"/>
      <c r="I24" s="19"/>
      <c r="J24" s="19"/>
      <c r="K24" s="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12.75">
      <c r="A25" s="18"/>
      <c r="B25" s="19"/>
      <c r="C25" s="133"/>
      <c r="D25" s="133"/>
      <c r="E25" s="133"/>
      <c r="F25" s="133"/>
      <c r="G25" s="216"/>
      <c r="H25" s="19"/>
      <c r="I25" s="19"/>
      <c r="J25" s="19"/>
      <c r="K25" s="18"/>
      <c r="L25" s="19"/>
      <c r="M25" s="19"/>
      <c r="N25" s="30"/>
      <c r="P25" s="31">
        <f t="shared" si="0"/>
        <v>0</v>
      </c>
      <c r="Q25" s="31">
        <f t="shared" si="1"/>
        <v>0</v>
      </c>
    </row>
    <row r="26" spans="1:17" ht="15.75">
      <c r="A26" s="45"/>
      <c r="B26" s="19"/>
      <c r="C26" s="133"/>
      <c r="D26" s="133"/>
      <c r="E26" s="133"/>
      <c r="F26" s="133"/>
      <c r="G26" s="345"/>
      <c r="H26" s="46"/>
      <c r="I26" s="47"/>
      <c r="J26" s="47"/>
      <c r="K26" s="79"/>
      <c r="L26" s="80"/>
      <c r="M26" s="47"/>
      <c r="N26" s="33"/>
      <c r="P26" s="31">
        <f t="shared" si="0"/>
        <v>0</v>
      </c>
      <c r="Q26" s="31">
        <f t="shared" si="1"/>
        <v>0</v>
      </c>
    </row>
    <row r="27" spans="1:17" ht="12.75">
      <c r="A27" s="18"/>
      <c r="B27" s="19"/>
      <c r="C27" s="133"/>
      <c r="D27" s="133"/>
      <c r="E27" s="133"/>
      <c r="F27" s="133"/>
      <c r="G27" s="216"/>
      <c r="H27" s="19"/>
      <c r="I27" s="19"/>
      <c r="J27" s="19"/>
      <c r="K27" s="18"/>
      <c r="L27" s="19"/>
      <c r="M27" s="19"/>
      <c r="N27" s="30"/>
      <c r="P27" s="31">
        <f>J27*G27</f>
        <v>0</v>
      </c>
      <c r="Q27" s="31">
        <f>N27*K27</f>
        <v>0</v>
      </c>
    </row>
    <row r="28" spans="1:17" ht="15.75">
      <c r="A28" s="45"/>
      <c r="B28" s="19"/>
      <c r="C28" s="133"/>
      <c r="D28" s="133"/>
      <c r="E28" s="133"/>
      <c r="F28" s="133"/>
      <c r="G28" s="45"/>
      <c r="H28" s="19"/>
      <c r="I28" s="81"/>
      <c r="J28" s="19"/>
      <c r="K28" s="18"/>
      <c r="L28" s="81"/>
      <c r="M28" s="19"/>
      <c r="N28" s="30"/>
      <c r="P28" s="116">
        <f>J28*G28</f>
        <v>0</v>
      </c>
      <c r="Q28" s="116">
        <f>N28*K28</f>
        <v>0</v>
      </c>
    </row>
    <row r="29" spans="1:17" ht="12.75">
      <c r="A29" s="18"/>
      <c r="B29" s="19"/>
      <c r="C29" s="133"/>
      <c r="D29" s="133"/>
      <c r="E29" s="133"/>
      <c r="F29" s="133"/>
      <c r="G29" s="18"/>
      <c r="H29" s="19"/>
      <c r="I29" s="19"/>
      <c r="J29" s="19"/>
      <c r="K29" s="18"/>
      <c r="L29" s="19"/>
      <c r="M29" s="19"/>
      <c r="N29" s="30"/>
      <c r="P29" s="31"/>
      <c r="Q29" s="31"/>
    </row>
    <row r="30" spans="1:17" ht="3.75" customHeight="1" thickBot="1">
      <c r="A30" s="22"/>
      <c r="B30" s="23"/>
      <c r="C30" s="39"/>
      <c r="D30" s="39"/>
      <c r="E30" s="39"/>
      <c r="F30" s="39"/>
      <c r="G30" s="22"/>
      <c r="H30" s="39"/>
      <c r="I30" s="40"/>
      <c r="J30" s="40"/>
      <c r="K30" s="22"/>
      <c r="L30" s="39"/>
      <c r="M30" s="39"/>
      <c r="N30" s="41"/>
      <c r="P30" s="100"/>
      <c r="Q30" s="100"/>
    </row>
    <row r="31" spans="1:17" ht="13.5" thickTop="1">
      <c r="A31" s="42"/>
      <c r="B31" s="8"/>
      <c r="C31" s="96"/>
      <c r="D31" s="96"/>
      <c r="E31" s="96"/>
      <c r="F31" s="96"/>
      <c r="G31" s="16" t="s">
        <v>11</v>
      </c>
      <c r="H31" s="17" t="s">
        <v>11</v>
      </c>
      <c r="I31" s="8"/>
      <c r="K31" s="16" t="s">
        <v>11</v>
      </c>
      <c r="L31" s="17" t="s">
        <v>11</v>
      </c>
      <c r="M31" s="8"/>
      <c r="N31" s="43"/>
      <c r="P31" s="31">
        <f>SUM(P10:P28)</f>
        <v>0</v>
      </c>
      <c r="Q31" s="31">
        <f>SUM(Q10:Q28)</f>
        <v>264628.47</v>
      </c>
    </row>
    <row r="32" spans="1:14" ht="12.75">
      <c r="A32" s="42"/>
      <c r="B32" s="8"/>
      <c r="C32" s="96"/>
      <c r="D32" s="96"/>
      <c r="E32" s="96"/>
      <c r="F32" s="96"/>
      <c r="G32" s="44" t="s">
        <v>10</v>
      </c>
      <c r="H32" s="20" t="s">
        <v>19</v>
      </c>
      <c r="I32" s="8"/>
      <c r="K32" s="44" t="s">
        <v>10</v>
      </c>
      <c r="L32" s="20" t="s">
        <v>19</v>
      </c>
      <c r="M32" s="8"/>
      <c r="N32" s="43"/>
    </row>
    <row r="33" spans="1:14" ht="15.75">
      <c r="A33" s="45"/>
      <c r="B33" s="19"/>
      <c r="C33" s="61"/>
      <c r="D33" s="61"/>
      <c r="E33" s="61"/>
      <c r="F33" s="61"/>
      <c r="G33" s="271">
        <f>SUM(G10:G29)</f>
        <v>0</v>
      </c>
      <c r="H33" s="283">
        <f>SUM(H10:H29)</f>
        <v>0</v>
      </c>
      <c r="I33" s="275"/>
      <c r="J33" s="276"/>
      <c r="K33" s="272">
        <f>SUM(K10:K29)</f>
        <v>3351</v>
      </c>
      <c r="L33" s="274">
        <f>SUM(L10:L29)</f>
        <v>463638.78</v>
      </c>
      <c r="M33" s="47"/>
      <c r="N33" s="49"/>
    </row>
    <row r="34" spans="1:14" ht="6" customHeight="1" thickBot="1">
      <c r="A34" s="50"/>
      <c r="B34" s="51"/>
      <c r="C34" s="51"/>
      <c r="D34" s="51"/>
      <c r="E34" s="51"/>
      <c r="F34" s="51"/>
      <c r="G34" s="50"/>
      <c r="H34" s="282"/>
      <c r="I34" s="51"/>
      <c r="J34" s="51"/>
      <c r="K34" s="50"/>
      <c r="L34" s="51"/>
      <c r="M34" s="51"/>
      <c r="N34" s="53"/>
    </row>
    <row r="35" spans="1:16" ht="16.5" thickBot="1">
      <c r="A35" s="54" t="s">
        <v>24</v>
      </c>
      <c r="B35" s="55"/>
      <c r="C35" s="55"/>
      <c r="D35" s="55"/>
      <c r="E35" s="55"/>
      <c r="F35" s="55"/>
      <c r="G35" s="106" t="s">
        <v>25</v>
      </c>
      <c r="H35" s="104"/>
      <c r="I35" s="106" t="s">
        <v>26</v>
      </c>
      <c r="J35" s="104"/>
      <c r="K35" s="104"/>
      <c r="L35" s="106" t="s">
        <v>41</v>
      </c>
      <c r="M35" s="104"/>
      <c r="N35" s="107"/>
      <c r="P35" s="31"/>
    </row>
    <row r="36" spans="1:14" ht="16.5" thickTop="1">
      <c r="A36" s="59" t="s">
        <v>28</v>
      </c>
      <c r="B36" s="60"/>
      <c r="C36" s="60"/>
      <c r="D36" s="60"/>
      <c r="E36" s="60"/>
      <c r="F36" s="60"/>
      <c r="G36" s="62"/>
      <c r="H36" s="63">
        <f>COUNTA(G10:G29)</f>
        <v>0</v>
      </c>
      <c r="I36" s="62"/>
      <c r="J36" s="284" t="e">
        <f>H33/G33</f>
        <v>#DIV/0!</v>
      </c>
      <c r="K36" s="64"/>
      <c r="L36" s="65"/>
      <c r="M36" s="64" t="e">
        <f>P31/G33</f>
        <v>#DIV/0!</v>
      </c>
      <c r="N36" s="68"/>
    </row>
    <row r="37" spans="1:14" ht="15.75">
      <c r="A37" s="59" t="s">
        <v>29</v>
      </c>
      <c r="B37" s="60"/>
      <c r="C37" s="60"/>
      <c r="D37" s="60"/>
      <c r="E37" s="60"/>
      <c r="F37" s="60"/>
      <c r="G37" s="62"/>
      <c r="H37" s="63">
        <f>COUNTA(K10:K29)</f>
        <v>1</v>
      </c>
      <c r="I37" s="62"/>
      <c r="J37" s="232">
        <f>L33/K33</f>
        <v>138.35833482542526</v>
      </c>
      <c r="K37" s="67"/>
      <c r="L37" s="65"/>
      <c r="M37" s="64">
        <f>Q31/K33</f>
        <v>78.96999999999998</v>
      </c>
      <c r="N37" s="68"/>
    </row>
    <row r="38" spans="1:14" ht="16.5" thickBot="1">
      <c r="A38" s="69" t="s">
        <v>30</v>
      </c>
      <c r="B38" s="70"/>
      <c r="C38" s="70"/>
      <c r="D38" s="70"/>
      <c r="E38" s="70"/>
      <c r="F38" s="70"/>
      <c r="G38" s="71"/>
      <c r="H38" s="72">
        <f>SUM(H36:H37)</f>
        <v>1</v>
      </c>
      <c r="I38" s="71"/>
      <c r="J38" s="233">
        <f>(H33+L33)/(G33+K33)</f>
        <v>138.35833482542526</v>
      </c>
      <c r="K38" s="74"/>
      <c r="L38" s="75"/>
      <c r="M38" s="73">
        <f>(P31+Q31)/(G33+K33)</f>
        <v>78.96999999999998</v>
      </c>
      <c r="N38" s="84"/>
    </row>
    <row r="40" ht="3.75" customHeight="1"/>
    <row r="44" ht="6" customHeight="1"/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7.140625" style="0" customWidth="1"/>
    <col min="15" max="16" width="10.7109375" style="0" customWidth="1"/>
  </cols>
  <sheetData>
    <row r="1" spans="1:7" ht="30.75">
      <c r="A1" t="s">
        <v>23</v>
      </c>
      <c r="B1" s="1" t="s">
        <v>66</v>
      </c>
      <c r="C1" s="1"/>
      <c r="D1" s="1"/>
      <c r="E1" s="1"/>
      <c r="G1" s="2"/>
    </row>
    <row r="2" spans="2:5" ht="15.75">
      <c r="B2" s="3"/>
      <c r="C2" s="3"/>
      <c r="D2" s="3"/>
      <c r="E2" s="3"/>
    </row>
    <row r="3" spans="1:6" ht="19.5">
      <c r="A3" s="4" t="s">
        <v>36</v>
      </c>
      <c r="B3" s="3"/>
      <c r="C3" s="3"/>
      <c r="D3" s="3"/>
      <c r="E3" s="3"/>
      <c r="F3" s="3"/>
    </row>
    <row r="4" spans="1:6" ht="16.5" thickBot="1">
      <c r="A4" s="3"/>
      <c r="B4" s="3"/>
      <c r="C4" s="3"/>
      <c r="D4" s="3"/>
      <c r="E4" s="3"/>
      <c r="F4" s="3"/>
    </row>
    <row r="5" spans="1:13" ht="15.75">
      <c r="A5" s="6"/>
      <c r="B5" s="7"/>
      <c r="C5" s="131"/>
      <c r="D5" s="131"/>
      <c r="E5" s="131"/>
      <c r="F5" s="9"/>
      <c r="G5" s="10" t="s">
        <v>2</v>
      </c>
      <c r="H5" s="11"/>
      <c r="I5" s="12"/>
      <c r="J5" s="9"/>
      <c r="K5" s="10" t="s">
        <v>3</v>
      </c>
      <c r="L5" s="11"/>
      <c r="M5" s="13"/>
    </row>
    <row r="6" spans="1:13" ht="15.75">
      <c r="A6" s="14" t="s">
        <v>4</v>
      </c>
      <c r="B6" s="15" t="s">
        <v>5</v>
      </c>
      <c r="C6" s="132" t="s">
        <v>6</v>
      </c>
      <c r="D6" s="132" t="s">
        <v>7</v>
      </c>
      <c r="E6" s="132" t="s">
        <v>9</v>
      </c>
      <c r="F6" s="88" t="s">
        <v>10</v>
      </c>
      <c r="G6" s="89" t="s">
        <v>11</v>
      </c>
      <c r="H6" s="89" t="s">
        <v>11</v>
      </c>
      <c r="I6" s="89" t="s">
        <v>12</v>
      </c>
      <c r="J6" s="88" t="s">
        <v>10</v>
      </c>
      <c r="K6" s="89" t="s">
        <v>11</v>
      </c>
      <c r="L6" s="89" t="s">
        <v>11</v>
      </c>
      <c r="M6" s="94" t="s">
        <v>12</v>
      </c>
    </row>
    <row r="7" spans="1:13" ht="15.75">
      <c r="A7" s="14" t="s">
        <v>13</v>
      </c>
      <c r="B7" s="15" t="s">
        <v>14</v>
      </c>
      <c r="C7" s="132" t="s">
        <v>15</v>
      </c>
      <c r="D7" s="132" t="s">
        <v>15</v>
      </c>
      <c r="E7" s="132" t="s">
        <v>37</v>
      </c>
      <c r="F7" s="88" t="s">
        <v>18</v>
      </c>
      <c r="G7" s="89" t="s">
        <v>19</v>
      </c>
      <c r="H7" s="89" t="s">
        <v>18</v>
      </c>
      <c r="I7" s="89" t="s">
        <v>18</v>
      </c>
      <c r="J7" s="88" t="s">
        <v>18</v>
      </c>
      <c r="K7" s="89" t="s">
        <v>19</v>
      </c>
      <c r="L7" s="89" t="s">
        <v>18</v>
      </c>
      <c r="M7" s="94" t="s">
        <v>18</v>
      </c>
    </row>
    <row r="8" spans="1:16" ht="15.75">
      <c r="A8" s="18"/>
      <c r="B8" s="19"/>
      <c r="C8" s="133"/>
      <c r="D8" s="133"/>
      <c r="E8" s="133"/>
      <c r="F8" s="92"/>
      <c r="G8" s="90" t="s">
        <v>20</v>
      </c>
      <c r="H8" s="90" t="s">
        <v>19</v>
      </c>
      <c r="I8" s="90" t="s">
        <v>19</v>
      </c>
      <c r="J8" s="92"/>
      <c r="K8" s="90" t="s">
        <v>20</v>
      </c>
      <c r="L8" s="90" t="s">
        <v>19</v>
      </c>
      <c r="M8" s="95" t="s">
        <v>19</v>
      </c>
      <c r="O8" s="21" t="s">
        <v>21</v>
      </c>
      <c r="P8" s="21" t="s">
        <v>22</v>
      </c>
    </row>
    <row r="9" spans="1:13" ht="3.75" customHeight="1">
      <c r="A9" s="22"/>
      <c r="B9" s="23"/>
      <c r="C9" s="134"/>
      <c r="D9" s="134"/>
      <c r="E9" s="134"/>
      <c r="F9" s="22"/>
      <c r="G9" s="23"/>
      <c r="H9" s="23"/>
      <c r="I9" s="23"/>
      <c r="J9" s="22"/>
      <c r="K9" s="23"/>
      <c r="L9" s="23"/>
      <c r="M9" s="24"/>
    </row>
    <row r="10" spans="1:16" ht="12.75">
      <c r="A10" s="410"/>
      <c r="B10" s="411"/>
      <c r="C10" s="424"/>
      <c r="D10" s="424"/>
      <c r="E10" s="425"/>
      <c r="F10" s="417"/>
      <c r="G10" s="418"/>
      <c r="H10" s="418"/>
      <c r="I10" s="418"/>
      <c r="J10" s="421"/>
      <c r="K10" s="415"/>
      <c r="L10" s="416"/>
      <c r="M10" s="419"/>
      <c r="O10" s="31">
        <f>I10*F10</f>
        <v>0</v>
      </c>
      <c r="P10" s="31">
        <f>M10*J10</f>
        <v>0</v>
      </c>
    </row>
    <row r="11" spans="1:16" ht="12.75">
      <c r="A11" s="111"/>
      <c r="B11" s="112"/>
      <c r="C11" s="148"/>
      <c r="D11" s="148"/>
      <c r="E11" s="146"/>
      <c r="F11" s="114"/>
      <c r="G11" s="112"/>
      <c r="H11" s="112"/>
      <c r="I11" s="112"/>
      <c r="J11" s="155"/>
      <c r="K11" s="154"/>
      <c r="L11" s="115"/>
      <c r="M11" s="110"/>
      <c r="O11" s="31">
        <f aca="true" t="shared" si="0" ref="O11:O24">I11*F11</f>
        <v>0</v>
      </c>
      <c r="P11" s="31">
        <f aca="true" t="shared" si="1" ref="P11:P24">M11*J11</f>
        <v>0</v>
      </c>
    </row>
    <row r="12" spans="1:16" ht="12.75">
      <c r="A12" s="111"/>
      <c r="B12" s="112"/>
      <c r="C12" s="148"/>
      <c r="D12" s="148"/>
      <c r="E12" s="146"/>
      <c r="F12" s="114"/>
      <c r="G12" s="112"/>
      <c r="H12" s="112"/>
      <c r="I12" s="112"/>
      <c r="J12" s="155"/>
      <c r="K12" s="154"/>
      <c r="L12" s="212"/>
      <c r="M12" s="213"/>
      <c r="O12" s="31">
        <f t="shared" si="0"/>
        <v>0</v>
      </c>
      <c r="P12" s="31">
        <f t="shared" si="1"/>
        <v>0</v>
      </c>
    </row>
    <row r="13" spans="1:16" ht="12.75">
      <c r="A13" s="111"/>
      <c r="B13" s="112"/>
      <c r="C13" s="148"/>
      <c r="D13" s="148"/>
      <c r="E13" s="148"/>
      <c r="F13" s="114"/>
      <c r="G13" s="112"/>
      <c r="H13" s="112"/>
      <c r="I13" s="112"/>
      <c r="J13" s="155"/>
      <c r="K13" s="154"/>
      <c r="L13" s="212"/>
      <c r="M13" s="213"/>
      <c r="O13" s="31">
        <f t="shared" si="0"/>
        <v>0</v>
      </c>
      <c r="P13" s="31">
        <f t="shared" si="1"/>
        <v>0</v>
      </c>
    </row>
    <row r="14" spans="1:16" ht="12.75">
      <c r="A14" s="18"/>
      <c r="B14" s="19"/>
      <c r="C14" s="133"/>
      <c r="D14" s="133"/>
      <c r="E14" s="133"/>
      <c r="F14" s="18"/>
      <c r="G14" s="34"/>
      <c r="H14" s="19"/>
      <c r="I14" s="19"/>
      <c r="J14" s="216"/>
      <c r="K14" s="182"/>
      <c r="L14" s="235"/>
      <c r="M14" s="236"/>
      <c r="O14" s="31">
        <f t="shared" si="0"/>
        <v>0</v>
      </c>
      <c r="P14" s="31">
        <f t="shared" si="1"/>
        <v>0</v>
      </c>
    </row>
    <row r="15" spans="1:16" ht="12.75">
      <c r="A15" s="18"/>
      <c r="B15" s="19"/>
      <c r="C15" s="133"/>
      <c r="D15" s="133"/>
      <c r="E15" s="133"/>
      <c r="F15" s="18"/>
      <c r="G15" s="19"/>
      <c r="H15" s="19"/>
      <c r="I15" s="29"/>
      <c r="J15" s="216"/>
      <c r="K15" s="182"/>
      <c r="L15" s="235"/>
      <c r="M15" s="236"/>
      <c r="O15" s="31">
        <f t="shared" si="0"/>
        <v>0</v>
      </c>
      <c r="P15" s="31">
        <f t="shared" si="1"/>
        <v>0</v>
      </c>
    </row>
    <row r="16" spans="1:16" ht="12.75">
      <c r="A16" s="18"/>
      <c r="B16" s="19"/>
      <c r="C16" s="133"/>
      <c r="D16" s="133"/>
      <c r="E16" s="133"/>
      <c r="F16" s="18"/>
      <c r="G16" s="19"/>
      <c r="H16" s="19"/>
      <c r="I16" s="19"/>
      <c r="J16" s="216"/>
      <c r="K16" s="182"/>
      <c r="L16" s="235"/>
      <c r="M16" s="236"/>
      <c r="O16" s="31">
        <f t="shared" si="0"/>
        <v>0</v>
      </c>
      <c r="P16" s="31">
        <f t="shared" si="1"/>
        <v>0</v>
      </c>
    </row>
    <row r="17" spans="1:16" ht="12.75">
      <c r="A17" s="18"/>
      <c r="B17" s="19"/>
      <c r="C17" s="133"/>
      <c r="D17" s="133"/>
      <c r="E17" s="133"/>
      <c r="F17" s="18"/>
      <c r="G17" s="19"/>
      <c r="H17" s="19"/>
      <c r="I17" s="19"/>
      <c r="J17" s="216"/>
      <c r="K17" s="182"/>
      <c r="L17" s="235"/>
      <c r="M17" s="237"/>
      <c r="O17" s="31">
        <f t="shared" si="0"/>
        <v>0</v>
      </c>
      <c r="P17" s="31">
        <f t="shared" si="1"/>
        <v>0</v>
      </c>
    </row>
    <row r="18" spans="1:16" ht="12.75">
      <c r="A18" s="18"/>
      <c r="B18" s="19"/>
      <c r="C18" s="133"/>
      <c r="D18" s="133"/>
      <c r="E18" s="133"/>
      <c r="F18" s="18"/>
      <c r="G18" s="19"/>
      <c r="H18" s="19"/>
      <c r="I18" s="19"/>
      <c r="J18" s="216"/>
      <c r="K18" s="182"/>
      <c r="L18" s="235"/>
      <c r="M18" s="237"/>
      <c r="O18" s="31">
        <f t="shared" si="0"/>
        <v>0</v>
      </c>
      <c r="P18" s="31">
        <f t="shared" si="1"/>
        <v>0</v>
      </c>
    </row>
    <row r="19" spans="1:16" ht="12.75">
      <c r="A19" s="18"/>
      <c r="B19" s="19"/>
      <c r="C19" s="133"/>
      <c r="D19" s="133"/>
      <c r="E19" s="133"/>
      <c r="F19" s="18"/>
      <c r="G19" s="19"/>
      <c r="H19" s="19"/>
      <c r="I19" s="19"/>
      <c r="J19" s="216"/>
      <c r="K19" s="182"/>
      <c r="L19" s="235"/>
      <c r="M19" s="236"/>
      <c r="O19" s="31">
        <f t="shared" si="0"/>
        <v>0</v>
      </c>
      <c r="P19" s="31">
        <f t="shared" si="1"/>
        <v>0</v>
      </c>
    </row>
    <row r="20" spans="1:16" ht="12.75">
      <c r="A20" s="18"/>
      <c r="B20" s="19"/>
      <c r="C20" s="133"/>
      <c r="D20" s="133"/>
      <c r="E20" s="133"/>
      <c r="F20" s="18"/>
      <c r="G20" s="19"/>
      <c r="H20" s="19"/>
      <c r="I20" s="19"/>
      <c r="J20" s="216"/>
      <c r="K20" s="182"/>
      <c r="L20" s="238"/>
      <c r="M20" s="237"/>
      <c r="O20" s="31">
        <f t="shared" si="0"/>
        <v>0</v>
      </c>
      <c r="P20" s="31">
        <f t="shared" si="1"/>
        <v>0</v>
      </c>
    </row>
    <row r="21" spans="1:16" ht="12.75">
      <c r="A21" s="18"/>
      <c r="B21" s="19"/>
      <c r="C21" s="133"/>
      <c r="D21" s="133"/>
      <c r="E21" s="133"/>
      <c r="F21" s="18"/>
      <c r="G21" s="19"/>
      <c r="H21" s="29"/>
      <c r="I21" s="19"/>
      <c r="J21" s="216"/>
      <c r="K21" s="182"/>
      <c r="L21" s="235"/>
      <c r="M21" s="237"/>
      <c r="O21" s="31">
        <f t="shared" si="0"/>
        <v>0</v>
      </c>
      <c r="P21" s="31">
        <f t="shared" si="1"/>
        <v>0</v>
      </c>
    </row>
    <row r="22" spans="1:16" ht="12.75">
      <c r="A22" s="18"/>
      <c r="B22" s="19"/>
      <c r="C22" s="133"/>
      <c r="D22" s="133"/>
      <c r="E22" s="133"/>
      <c r="F22" s="18"/>
      <c r="G22" s="19"/>
      <c r="H22" s="19"/>
      <c r="I22" s="19"/>
      <c r="J22" s="216"/>
      <c r="K22" s="182"/>
      <c r="L22" s="235"/>
      <c r="M22" s="236"/>
      <c r="O22" s="31">
        <f t="shared" si="0"/>
        <v>0</v>
      </c>
      <c r="P22" s="31">
        <f t="shared" si="1"/>
        <v>0</v>
      </c>
    </row>
    <row r="23" spans="1:16" ht="12.75">
      <c r="A23" s="18"/>
      <c r="B23" s="19"/>
      <c r="C23" s="133"/>
      <c r="D23" s="133"/>
      <c r="E23" s="133"/>
      <c r="F23" s="18"/>
      <c r="G23" s="19"/>
      <c r="H23" s="29"/>
      <c r="I23" s="29"/>
      <c r="J23" s="216"/>
      <c r="K23" s="182"/>
      <c r="L23" s="235"/>
      <c r="M23" s="236"/>
      <c r="O23" s="31">
        <f t="shared" si="0"/>
        <v>0</v>
      </c>
      <c r="P23" s="31">
        <f t="shared" si="1"/>
        <v>0</v>
      </c>
    </row>
    <row r="24" spans="1:16" ht="12.75">
      <c r="A24" s="18"/>
      <c r="B24" s="19"/>
      <c r="C24" s="133"/>
      <c r="D24" s="133"/>
      <c r="E24" s="133"/>
      <c r="F24" s="18"/>
      <c r="G24" s="19"/>
      <c r="H24" s="19"/>
      <c r="I24" s="19"/>
      <c r="J24" s="216"/>
      <c r="K24" s="19"/>
      <c r="L24" s="19"/>
      <c r="M24" s="30"/>
      <c r="O24" s="31">
        <f t="shared" si="0"/>
        <v>0</v>
      </c>
      <c r="P24" s="31">
        <f t="shared" si="1"/>
        <v>0</v>
      </c>
    </row>
    <row r="25" spans="1:16" ht="3.75" customHeight="1" thickBot="1">
      <c r="A25" s="22"/>
      <c r="B25" s="23"/>
      <c r="C25" s="39"/>
      <c r="D25" s="39"/>
      <c r="E25" s="39"/>
      <c r="F25" s="22"/>
      <c r="G25" s="39"/>
      <c r="H25" s="40"/>
      <c r="I25" s="40"/>
      <c r="J25" s="22"/>
      <c r="K25" s="39"/>
      <c r="L25" s="39"/>
      <c r="M25" s="41"/>
      <c r="O25" s="37"/>
      <c r="P25" s="82"/>
    </row>
    <row r="26" spans="1:16" ht="13.5" thickTop="1">
      <c r="A26" s="42"/>
      <c r="B26" s="8"/>
      <c r="C26" s="96"/>
      <c r="D26" s="96"/>
      <c r="E26" s="96"/>
      <c r="F26" s="16" t="s">
        <v>11</v>
      </c>
      <c r="G26" s="17" t="s">
        <v>11</v>
      </c>
      <c r="H26" s="8"/>
      <c r="J26" s="16" t="s">
        <v>11</v>
      </c>
      <c r="K26" s="17" t="s">
        <v>11</v>
      </c>
      <c r="L26" s="8"/>
      <c r="M26" s="43"/>
      <c r="O26" s="31">
        <f>SUM(O10:O24)</f>
        <v>0</v>
      </c>
      <c r="P26" s="31">
        <f>SUM(P10:P24)</f>
        <v>0</v>
      </c>
    </row>
    <row r="27" spans="1:15" ht="12.75">
      <c r="A27" s="42"/>
      <c r="B27" s="8"/>
      <c r="C27" s="96"/>
      <c r="D27" s="96"/>
      <c r="E27" s="96"/>
      <c r="F27" s="44" t="s">
        <v>10</v>
      </c>
      <c r="G27" s="20" t="s">
        <v>19</v>
      </c>
      <c r="H27" s="8"/>
      <c r="J27" s="44" t="s">
        <v>10</v>
      </c>
      <c r="K27" s="20" t="s">
        <v>19</v>
      </c>
      <c r="L27" s="8"/>
      <c r="M27" s="43"/>
      <c r="O27" s="31"/>
    </row>
    <row r="28" spans="1:15" ht="15.75">
      <c r="A28" s="45"/>
      <c r="B28" s="19"/>
      <c r="C28" s="61"/>
      <c r="D28" s="61"/>
      <c r="E28" s="61"/>
      <c r="F28" s="271">
        <f>SUM(F10:F24)</f>
        <v>0</v>
      </c>
      <c r="G28" s="271">
        <f>SUM(G10:G24)</f>
        <v>0</v>
      </c>
      <c r="H28" s="275"/>
      <c r="I28" s="276"/>
      <c r="J28" s="271">
        <f>SUM(J10:J24)</f>
        <v>0</v>
      </c>
      <c r="K28" s="271">
        <f>SUM(K10:K24)</f>
        <v>0</v>
      </c>
      <c r="L28" s="47"/>
      <c r="M28" s="49"/>
      <c r="O28" s="31"/>
    </row>
    <row r="29" spans="1:15" ht="6" customHeight="1" thickBot="1">
      <c r="A29" s="50"/>
      <c r="B29" s="51"/>
      <c r="C29" s="51"/>
      <c r="D29" s="51"/>
      <c r="E29" s="51"/>
      <c r="F29" s="50"/>
      <c r="G29" s="50"/>
      <c r="H29" s="51"/>
      <c r="I29" s="51"/>
      <c r="J29" s="50"/>
      <c r="K29" s="51"/>
      <c r="L29" s="51"/>
      <c r="M29" s="53"/>
      <c r="O29" s="31"/>
    </row>
    <row r="30" spans="1:15" ht="16.5" thickBot="1">
      <c r="A30" s="54" t="s">
        <v>24</v>
      </c>
      <c r="B30" s="55"/>
      <c r="C30" s="55"/>
      <c r="D30" s="55"/>
      <c r="E30" s="55"/>
      <c r="F30" s="106" t="s">
        <v>25</v>
      </c>
      <c r="G30" s="104"/>
      <c r="H30" s="106" t="s">
        <v>38</v>
      </c>
      <c r="I30" s="104"/>
      <c r="J30" s="104"/>
      <c r="K30" s="106" t="s">
        <v>39</v>
      </c>
      <c r="L30" s="104"/>
      <c r="M30" s="107"/>
      <c r="O30" s="31"/>
    </row>
    <row r="31" spans="1:13" ht="16.5" thickTop="1">
      <c r="A31" s="59" t="s">
        <v>28</v>
      </c>
      <c r="B31" s="60"/>
      <c r="C31" s="60"/>
      <c r="D31" s="60"/>
      <c r="E31" s="60"/>
      <c r="F31" s="62"/>
      <c r="G31" s="63">
        <f>COUNTA(F10:F24)</f>
        <v>0</v>
      </c>
      <c r="H31" s="62"/>
      <c r="I31" s="63" t="e">
        <f>G28/F28</f>
        <v>#DIV/0!</v>
      </c>
      <c r="J31" s="60"/>
      <c r="K31" s="62"/>
      <c r="L31" s="63" t="e">
        <f>O26/F28</f>
        <v>#DIV/0!</v>
      </c>
      <c r="M31" s="66"/>
    </row>
    <row r="32" spans="1:13" ht="15.75">
      <c r="A32" s="59" t="s">
        <v>29</v>
      </c>
      <c r="B32" s="60"/>
      <c r="C32" s="60"/>
      <c r="D32" s="60"/>
      <c r="E32" s="60"/>
      <c r="F32" s="62"/>
      <c r="G32" s="63">
        <f>COUNTA(J10:J24)</f>
        <v>0</v>
      </c>
      <c r="H32" s="62"/>
      <c r="I32" s="135" t="e">
        <f>K28/J28</f>
        <v>#DIV/0!</v>
      </c>
      <c r="J32" s="83"/>
      <c r="K32" s="62"/>
      <c r="L32" s="135" t="e">
        <f>P26/J28</f>
        <v>#DIV/0!</v>
      </c>
      <c r="M32" s="68"/>
    </row>
    <row r="33" spans="1:13" ht="16.5" thickBot="1">
      <c r="A33" s="69" t="s">
        <v>30</v>
      </c>
      <c r="B33" s="70"/>
      <c r="C33" s="70"/>
      <c r="D33" s="70"/>
      <c r="E33" s="70"/>
      <c r="F33" s="71"/>
      <c r="G33" s="72">
        <f>SUM(G31+G32)</f>
        <v>0</v>
      </c>
      <c r="H33" s="71"/>
      <c r="I33" s="136" t="e">
        <f>(G28+K28)/(F28+J28)</f>
        <v>#DIV/0!</v>
      </c>
      <c r="J33" s="70"/>
      <c r="K33" s="71"/>
      <c r="L33" s="136" t="e">
        <f>(O26+P26)/(F28+J28)</f>
        <v>#DIV/0!</v>
      </c>
      <c r="M33" s="76"/>
    </row>
    <row r="35" ht="3.75" customHeight="1"/>
    <row r="39" ht="6" customHeight="1"/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2.421875" style="0" customWidth="1"/>
    <col min="13" max="13" width="12.421875" style="0" customWidth="1"/>
    <col min="17" max="17" width="18.7109375" style="0" customWidth="1"/>
    <col min="18" max="18" width="21.28125" style="0" customWidth="1"/>
  </cols>
  <sheetData>
    <row r="1" spans="2:9" ht="30.75">
      <c r="B1" s="1" t="s">
        <v>66</v>
      </c>
      <c r="C1" s="1"/>
      <c r="I1" s="2"/>
    </row>
    <row r="2" spans="2:3" ht="15.75">
      <c r="B2" s="3"/>
      <c r="C2" s="3"/>
    </row>
    <row r="3" spans="1:8" ht="19.5">
      <c r="A3" s="4" t="s">
        <v>42</v>
      </c>
      <c r="B3" s="3"/>
      <c r="C3" s="3"/>
      <c r="H3" s="3"/>
    </row>
    <row r="4" spans="1:8" ht="16.5" thickBot="1">
      <c r="A4" s="3"/>
      <c r="B4" s="3"/>
      <c r="C4" s="526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68.25">
      <c r="A6" s="14" t="s">
        <v>4</v>
      </c>
      <c r="B6" s="15" t="s">
        <v>5</v>
      </c>
      <c r="C6" s="532" t="s">
        <v>61</v>
      </c>
      <c r="D6" s="536" t="s">
        <v>61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88" t="s">
        <v>10</v>
      </c>
      <c r="M6" s="89" t="s">
        <v>11</v>
      </c>
      <c r="N6" s="89" t="s">
        <v>11</v>
      </c>
      <c r="O6" s="94" t="s">
        <v>12</v>
      </c>
    </row>
    <row r="7" spans="1:15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88" t="s">
        <v>18</v>
      </c>
      <c r="M7" s="89" t="s">
        <v>19</v>
      </c>
      <c r="N7" s="89" t="s">
        <v>18</v>
      </c>
      <c r="O7" s="94" t="s">
        <v>18</v>
      </c>
    </row>
    <row r="8" spans="1:18" ht="15.75">
      <c r="A8" s="18"/>
      <c r="B8" s="19"/>
      <c r="C8" s="534" t="s">
        <v>60</v>
      </c>
      <c r="D8" s="537" t="s">
        <v>62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92"/>
      <c r="M8" s="90" t="s">
        <v>20</v>
      </c>
      <c r="N8" s="90" t="s">
        <v>19</v>
      </c>
      <c r="O8" s="95" t="s">
        <v>19</v>
      </c>
      <c r="Q8" s="21" t="s">
        <v>21</v>
      </c>
      <c r="R8" s="21" t="s">
        <v>22</v>
      </c>
    </row>
    <row r="9" spans="1:15" ht="3.75" customHeight="1">
      <c r="A9" s="22"/>
      <c r="B9" s="23"/>
      <c r="C9" s="23"/>
      <c r="D9" s="23"/>
      <c r="E9" s="23"/>
      <c r="F9" s="23"/>
      <c r="G9" s="23"/>
      <c r="H9" s="22"/>
      <c r="I9" s="23"/>
      <c r="J9" s="23"/>
      <c r="K9" s="23"/>
      <c r="L9" s="22"/>
      <c r="M9" s="23"/>
      <c r="N9" s="23"/>
      <c r="O9" s="24"/>
    </row>
    <row r="10" spans="1:18" ht="12.75">
      <c r="A10" s="410"/>
      <c r="B10" s="411"/>
      <c r="C10" s="412"/>
      <c r="D10" s="413"/>
      <c r="E10" s="413"/>
      <c r="F10" s="413"/>
      <c r="G10" s="560"/>
      <c r="H10" s="421"/>
      <c r="I10" s="415"/>
      <c r="J10" s="416"/>
      <c r="K10" s="416"/>
      <c r="L10" s="417"/>
      <c r="M10" s="418"/>
      <c r="N10" s="418"/>
      <c r="O10" s="559"/>
      <c r="Q10" s="258">
        <f>K10*H10</f>
        <v>0</v>
      </c>
      <c r="R10" s="258">
        <f>O10*L10</f>
        <v>0</v>
      </c>
    </row>
    <row r="11" spans="1:18" ht="12.75">
      <c r="A11" s="149"/>
      <c r="B11" s="120"/>
      <c r="C11" s="231"/>
      <c r="D11" s="121"/>
      <c r="E11" s="121"/>
      <c r="F11" s="121"/>
      <c r="G11" s="121"/>
      <c r="H11" s="210"/>
      <c r="I11" s="153"/>
      <c r="J11" s="115"/>
      <c r="K11" s="115"/>
      <c r="L11" s="114"/>
      <c r="M11" s="112"/>
      <c r="N11" s="112"/>
      <c r="O11" s="365"/>
      <c r="Q11" s="31">
        <f aca="true" t="shared" si="0" ref="Q11:Q26">K11*H11</f>
        <v>0</v>
      </c>
      <c r="R11" s="258">
        <f aca="true" t="shared" si="1" ref="R11:R26">O11*L11</f>
        <v>0</v>
      </c>
    </row>
    <row r="12" spans="1:18" ht="12.75">
      <c r="A12" s="373"/>
      <c r="B12" s="374"/>
      <c r="C12" s="394"/>
      <c r="D12" s="376"/>
      <c r="E12" s="376"/>
      <c r="F12" s="376"/>
      <c r="G12" s="376"/>
      <c r="H12" s="377"/>
      <c r="I12" s="378"/>
      <c r="J12" s="379"/>
      <c r="K12" s="379"/>
      <c r="L12" s="420"/>
      <c r="M12" s="432"/>
      <c r="N12" s="379"/>
      <c r="O12" s="423"/>
      <c r="Q12" s="31">
        <f t="shared" si="0"/>
        <v>0</v>
      </c>
      <c r="R12" s="31">
        <f t="shared" si="1"/>
        <v>0</v>
      </c>
    </row>
    <row r="13" spans="1:18" ht="12.75">
      <c r="A13" s="111"/>
      <c r="B13" s="112"/>
      <c r="C13" s="231"/>
      <c r="D13" s="113"/>
      <c r="E13" s="112"/>
      <c r="F13" s="121"/>
      <c r="G13" s="121"/>
      <c r="H13" s="155"/>
      <c r="I13" s="154"/>
      <c r="J13" s="112"/>
      <c r="K13" s="112"/>
      <c r="L13" s="114"/>
      <c r="M13" s="112"/>
      <c r="N13" s="112"/>
      <c r="O13" s="124"/>
      <c r="Q13" s="31">
        <f t="shared" si="0"/>
        <v>0</v>
      </c>
      <c r="R13" s="31">
        <f t="shared" si="1"/>
        <v>0</v>
      </c>
    </row>
    <row r="14" spans="1:18" ht="12.75">
      <c r="A14" s="111"/>
      <c r="B14" s="112"/>
      <c r="C14" s="138"/>
      <c r="D14" s="113"/>
      <c r="E14" s="112"/>
      <c r="F14" s="113"/>
      <c r="G14" s="113"/>
      <c r="H14" s="155"/>
      <c r="I14" s="153"/>
      <c r="J14" s="112"/>
      <c r="K14" s="112"/>
      <c r="L14" s="114"/>
      <c r="M14" s="112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14"/>
      <c r="B15" s="112"/>
      <c r="C15" s="138"/>
      <c r="D15" s="112"/>
      <c r="E15" s="112"/>
      <c r="F15" s="112"/>
      <c r="G15" s="112"/>
      <c r="H15" s="155"/>
      <c r="I15" s="112"/>
      <c r="J15" s="112"/>
      <c r="K15" s="115"/>
      <c r="L15" s="114"/>
      <c r="M15" s="112"/>
      <c r="N15" s="112"/>
      <c r="O15" s="124"/>
      <c r="Q15" s="31">
        <f t="shared" si="0"/>
        <v>0</v>
      </c>
      <c r="R15" s="31">
        <f t="shared" si="1"/>
        <v>0</v>
      </c>
    </row>
    <row r="16" spans="1:18" ht="12.75">
      <c r="A16" s="524"/>
      <c r="B16" s="382"/>
      <c r="C16" s="406"/>
      <c r="D16" s="525"/>
      <c r="E16" s="525"/>
      <c r="F16" s="382"/>
      <c r="G16" s="382"/>
      <c r="H16" s="385"/>
      <c r="I16" s="382"/>
      <c r="J16" s="382"/>
      <c r="K16" s="382"/>
      <c r="L16" s="420"/>
      <c r="M16" s="382"/>
      <c r="N16" s="382"/>
      <c r="O16" s="423"/>
      <c r="Q16" s="31">
        <f t="shared" si="0"/>
        <v>0</v>
      </c>
      <c r="R16" s="31">
        <f t="shared" si="1"/>
        <v>0</v>
      </c>
    </row>
    <row r="17" spans="1:18" ht="12.75">
      <c r="A17" s="510"/>
      <c r="B17" s="19"/>
      <c r="C17" s="338"/>
      <c r="D17" s="19"/>
      <c r="E17" s="19"/>
      <c r="F17" s="19"/>
      <c r="G17" s="19"/>
      <c r="H17" s="216"/>
      <c r="I17" s="19"/>
      <c r="J17" s="19"/>
      <c r="K17" s="19"/>
      <c r="L17" s="18"/>
      <c r="M17" s="19"/>
      <c r="N17" s="19"/>
      <c r="O17" s="30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338"/>
      <c r="D18" s="19"/>
      <c r="E18" s="19"/>
      <c r="F18" s="19"/>
      <c r="G18" s="19"/>
      <c r="H18" s="216"/>
      <c r="I18" s="19"/>
      <c r="J18" s="19"/>
      <c r="K18" s="19"/>
      <c r="L18" s="18"/>
      <c r="M18" s="19"/>
      <c r="N18" s="19"/>
      <c r="O18" s="30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338"/>
      <c r="D19" s="19"/>
      <c r="E19" s="19"/>
      <c r="F19" s="19"/>
      <c r="G19" s="19"/>
      <c r="H19" s="216"/>
      <c r="I19" s="19"/>
      <c r="J19" s="19"/>
      <c r="K19" s="1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338"/>
      <c r="D20" s="19"/>
      <c r="E20" s="19"/>
      <c r="F20" s="19"/>
      <c r="G20" s="19"/>
      <c r="H20" s="216"/>
      <c r="I20" s="19"/>
      <c r="J20" s="19"/>
      <c r="K20" s="19"/>
      <c r="L20" s="18"/>
      <c r="M20" s="19"/>
      <c r="N20" s="29"/>
      <c r="O20" s="30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338"/>
      <c r="D21" s="19"/>
      <c r="E21" s="19"/>
      <c r="F21" s="19"/>
      <c r="G21" s="19"/>
      <c r="H21" s="216"/>
      <c r="I21" s="19"/>
      <c r="J21" s="29"/>
      <c r="K21" s="19"/>
      <c r="L21" s="18"/>
      <c r="M21" s="19"/>
      <c r="N21" s="19"/>
      <c r="O21" s="30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338"/>
      <c r="D22" s="19"/>
      <c r="E22" s="19"/>
      <c r="F22" s="19"/>
      <c r="G22" s="19"/>
      <c r="H22" s="216"/>
      <c r="I22" s="19"/>
      <c r="J22" s="19"/>
      <c r="K22" s="1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338"/>
      <c r="D23" s="19"/>
      <c r="E23" s="19"/>
      <c r="F23" s="19"/>
      <c r="G23" s="19"/>
      <c r="H23" s="216"/>
      <c r="I23" s="19"/>
      <c r="J23" s="19"/>
      <c r="K23" s="19"/>
      <c r="L23" s="18"/>
      <c r="M23" s="19"/>
      <c r="N23" s="19"/>
      <c r="O23" s="33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338"/>
      <c r="D24" s="19"/>
      <c r="E24" s="19"/>
      <c r="F24" s="19"/>
      <c r="G24" s="19"/>
      <c r="H24" s="216"/>
      <c r="I24" s="19"/>
      <c r="J24" s="19"/>
      <c r="K24" s="19"/>
      <c r="L24" s="18"/>
      <c r="M24" s="19"/>
      <c r="N24" s="29"/>
      <c r="O24" s="33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338"/>
      <c r="D25" s="19"/>
      <c r="E25" s="19"/>
      <c r="F25" s="19"/>
      <c r="G25" s="19"/>
      <c r="H25" s="216"/>
      <c r="I25" s="19"/>
      <c r="J25" s="19"/>
      <c r="K25" s="19"/>
      <c r="L25" s="18"/>
      <c r="M25" s="19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18"/>
      <c r="B26" s="19"/>
      <c r="C26" s="338"/>
      <c r="D26" s="19"/>
      <c r="E26" s="19"/>
      <c r="F26" s="19"/>
      <c r="G26" s="19"/>
      <c r="H26" s="216"/>
      <c r="I26" s="19"/>
      <c r="J26" s="19"/>
      <c r="K26" s="19"/>
      <c r="L26" s="18"/>
      <c r="M26" s="19"/>
      <c r="N26" s="29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338"/>
      <c r="D27" s="19"/>
      <c r="E27" s="19"/>
      <c r="F27" s="19"/>
      <c r="G27" s="19"/>
      <c r="H27" s="216"/>
      <c r="I27" s="19"/>
      <c r="J27" s="19"/>
      <c r="K27" s="19"/>
      <c r="L27" s="18"/>
      <c r="M27" s="19"/>
      <c r="N27" s="29"/>
      <c r="O27" s="33"/>
      <c r="Q27" s="31">
        <f>K27*H27</f>
        <v>0</v>
      </c>
      <c r="R27" s="31">
        <f>O27*L27</f>
        <v>0</v>
      </c>
    </row>
    <row r="28" spans="1:18" ht="12.75">
      <c r="A28" s="18"/>
      <c r="B28" s="19"/>
      <c r="C28" s="19"/>
      <c r="D28" s="19"/>
      <c r="E28" s="19"/>
      <c r="F28" s="19"/>
      <c r="G28" s="19"/>
      <c r="H28" s="18"/>
      <c r="I28" s="19"/>
      <c r="J28" s="19"/>
      <c r="K28" s="19"/>
      <c r="L28" s="18"/>
      <c r="M28" s="19"/>
      <c r="N28" s="29"/>
      <c r="O28" s="33"/>
      <c r="Q28" s="31">
        <f>K28*H28</f>
        <v>0</v>
      </c>
      <c r="R28" s="31">
        <f>O28*L28</f>
        <v>0</v>
      </c>
    </row>
    <row r="29" spans="1:18" ht="13.5" thickBot="1">
      <c r="A29" s="18"/>
      <c r="B29" s="19"/>
      <c r="C29" s="19"/>
      <c r="D29" s="19"/>
      <c r="E29" s="19"/>
      <c r="F29" s="19"/>
      <c r="G29" s="19"/>
      <c r="H29" s="18"/>
      <c r="I29" s="19"/>
      <c r="J29" s="19"/>
      <c r="K29" s="19"/>
      <c r="L29" s="18"/>
      <c r="M29" s="19"/>
      <c r="N29" s="19"/>
      <c r="O29" s="30"/>
      <c r="Q29" s="87">
        <f>K29*H29</f>
        <v>0</v>
      </c>
      <c r="R29" s="87">
        <f>O29*L29</f>
        <v>0</v>
      </c>
    </row>
    <row r="30" spans="1:18" ht="3.75" customHeight="1" thickTop="1">
      <c r="A30" s="22"/>
      <c r="B30" s="23"/>
      <c r="C30" s="23"/>
      <c r="D30" s="23"/>
      <c r="E30" s="23"/>
      <c r="F30" s="23"/>
      <c r="G30" s="23"/>
      <c r="H30" s="22"/>
      <c r="I30" s="23"/>
      <c r="J30" s="77"/>
      <c r="K30" s="77"/>
      <c r="L30" s="22"/>
      <c r="M30" s="23"/>
      <c r="N30" s="23"/>
      <c r="O30" s="24"/>
      <c r="Q30" s="31"/>
      <c r="R30" s="31"/>
    </row>
    <row r="31" spans="1:18" ht="12.75">
      <c r="A31" s="42"/>
      <c r="B31" s="8"/>
      <c r="C31" s="16" t="s">
        <v>63</v>
      </c>
      <c r="D31" s="16" t="s">
        <v>63</v>
      </c>
      <c r="E31" s="8"/>
      <c r="F31" s="8"/>
      <c r="G31" s="8"/>
      <c r="H31" s="16" t="s">
        <v>11</v>
      </c>
      <c r="I31" s="17" t="s">
        <v>11</v>
      </c>
      <c r="J31" s="8"/>
      <c r="L31" s="16" t="s">
        <v>11</v>
      </c>
      <c r="M31" s="17" t="s">
        <v>11</v>
      </c>
      <c r="N31" s="8"/>
      <c r="O31" s="43"/>
      <c r="Q31" s="234">
        <f>SUM(Q10:Q29)</f>
        <v>0</v>
      </c>
      <c r="R31" s="258">
        <f>SUM(R10:R29)</f>
        <v>0</v>
      </c>
    </row>
    <row r="32" spans="1:18" ht="12.75">
      <c r="A32" s="42"/>
      <c r="B32" s="8"/>
      <c r="C32" s="44" t="s">
        <v>64</v>
      </c>
      <c r="D32" s="44" t="s">
        <v>64</v>
      </c>
      <c r="E32" s="8"/>
      <c r="F32" s="8"/>
      <c r="G32" s="8"/>
      <c r="H32" s="44" t="s">
        <v>10</v>
      </c>
      <c r="I32" s="20" t="s">
        <v>19</v>
      </c>
      <c r="J32" s="8"/>
      <c r="L32" s="44" t="s">
        <v>10</v>
      </c>
      <c r="M32" s="20" t="s">
        <v>19</v>
      </c>
      <c r="N32" s="8"/>
      <c r="O32" s="43"/>
      <c r="Q32" s="31"/>
      <c r="R32" s="31"/>
    </row>
    <row r="33" spans="1:18" ht="15.75">
      <c r="A33" s="45"/>
      <c r="B33" s="19"/>
      <c r="C33" s="273">
        <f>SUM(C10:C29)</f>
        <v>0</v>
      </c>
      <c r="D33" s="273">
        <f>SUM(D10:D29)</f>
        <v>0</v>
      </c>
      <c r="E33" s="19"/>
      <c r="F33" s="19"/>
      <c r="G33" s="19"/>
      <c r="H33" s="273">
        <f>SUM(H10:H29)</f>
        <v>0</v>
      </c>
      <c r="I33" s="273">
        <f>SUM(I10:I29)</f>
        <v>0</v>
      </c>
      <c r="J33" s="280"/>
      <c r="K33" s="281"/>
      <c r="L33" s="273">
        <f>SUM(L10:L29)</f>
        <v>0</v>
      </c>
      <c r="M33" s="273">
        <f>SUM(M10:M29)</f>
        <v>0</v>
      </c>
      <c r="N33" s="47"/>
      <c r="O33" s="49"/>
      <c r="Q33" s="31"/>
      <c r="R33" s="31"/>
    </row>
    <row r="34" spans="1:18" ht="6" customHeight="1" thickBot="1">
      <c r="A34" s="50"/>
      <c r="B34" s="51"/>
      <c r="C34" s="51"/>
      <c r="D34" s="52"/>
      <c r="E34" s="52"/>
      <c r="F34" s="52"/>
      <c r="G34" s="52"/>
      <c r="H34" s="50"/>
      <c r="I34" s="51"/>
      <c r="J34" s="51"/>
      <c r="K34" s="51"/>
      <c r="L34" s="50"/>
      <c r="M34" s="51"/>
      <c r="N34" s="51"/>
      <c r="O34" s="53"/>
      <c r="Q34" s="31"/>
      <c r="R34" s="31"/>
    </row>
    <row r="35" spans="1:15" ht="16.5" thickBot="1">
      <c r="A35" s="54" t="s">
        <v>24</v>
      </c>
      <c r="B35" s="55"/>
      <c r="C35" s="55"/>
      <c r="D35" s="56"/>
      <c r="E35" s="56"/>
      <c r="F35" s="56"/>
      <c r="G35" s="56"/>
      <c r="H35" s="101" t="s">
        <v>25</v>
      </c>
      <c r="I35" s="102"/>
      <c r="J35" s="103" t="s">
        <v>26</v>
      </c>
      <c r="K35" s="104"/>
      <c r="L35" s="105"/>
      <c r="M35" s="57" t="s">
        <v>27</v>
      </c>
      <c r="N35" s="55"/>
      <c r="O35" s="58"/>
    </row>
    <row r="36" spans="1:18" ht="16.5" thickTop="1">
      <c r="A36" s="59" t="s">
        <v>28</v>
      </c>
      <c r="B36" s="60"/>
      <c r="C36" s="60"/>
      <c r="D36" s="61"/>
      <c r="E36" s="61"/>
      <c r="F36" s="61"/>
      <c r="G36" s="61"/>
      <c r="H36" s="62"/>
      <c r="I36" s="63">
        <f>COUNTA(H10:H29)</f>
        <v>0</v>
      </c>
      <c r="J36" s="19"/>
      <c r="K36" s="232" t="e">
        <f>I33/H33</f>
        <v>#DIV/0!</v>
      </c>
      <c r="L36" s="64"/>
      <c r="M36" s="65"/>
      <c r="N36" s="64" t="e">
        <f>Q31/H33</f>
        <v>#DIV/0!</v>
      </c>
      <c r="O36" s="68"/>
      <c r="Q36" s="31"/>
      <c r="R36" s="31"/>
    </row>
    <row r="37" spans="1:18" ht="15.75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COUNTA(L10:L29)</f>
        <v>0</v>
      </c>
      <c r="J37" s="19"/>
      <c r="K37" s="64" t="e">
        <f>M33/L33</f>
        <v>#DIV/0!</v>
      </c>
      <c r="L37" s="67"/>
      <c r="M37" s="65"/>
      <c r="N37" s="64" t="e">
        <f>R31/L33</f>
        <v>#DIV/0!</v>
      </c>
      <c r="O37" s="68"/>
      <c r="Q37" s="31"/>
      <c r="R37" s="31"/>
    </row>
    <row r="38" spans="1:18" ht="16.5" thickBot="1">
      <c r="A38" s="69" t="s">
        <v>30</v>
      </c>
      <c r="B38" s="70"/>
      <c r="C38" s="70"/>
      <c r="D38" s="5"/>
      <c r="E38" s="5"/>
      <c r="F38" s="5"/>
      <c r="G38" s="5"/>
      <c r="H38" s="71"/>
      <c r="I38" s="72">
        <f>SUM(I36:I37)</f>
        <v>0</v>
      </c>
      <c r="J38" s="32"/>
      <c r="K38" s="73" t="e">
        <f>(I33+M33)/(H33+L33)</f>
        <v>#DIV/0!</v>
      </c>
      <c r="L38" s="74"/>
      <c r="M38" s="75"/>
      <c r="N38" s="73" t="e">
        <f>(Q31+R31)/(H33+L33)</f>
        <v>#DIV/0!</v>
      </c>
      <c r="O38" s="84"/>
      <c r="Q38" s="31"/>
      <c r="R38" s="31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A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2.7109375" style="0" bestFit="1" customWidth="1"/>
    <col min="16" max="17" width="10.7109375" style="0" customWidth="1"/>
  </cols>
  <sheetData>
    <row r="2" spans="2:8" ht="30.75">
      <c r="B2" s="1" t="s">
        <v>66</v>
      </c>
      <c r="H2" s="2"/>
    </row>
    <row r="3" ht="15.75">
      <c r="B3" s="3"/>
    </row>
    <row r="4" spans="1:7" ht="19.5">
      <c r="A4" s="4" t="s">
        <v>43</v>
      </c>
      <c r="B4" s="3"/>
      <c r="G4" s="3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2</v>
      </c>
      <c r="I6" s="11"/>
      <c r="J6" s="12"/>
      <c r="K6" s="9"/>
      <c r="L6" s="10" t="s">
        <v>3</v>
      </c>
      <c r="M6" s="11"/>
      <c r="N6" s="13"/>
    </row>
    <row r="7" spans="1:14" ht="15.75">
      <c r="A7" s="14" t="s">
        <v>4</v>
      </c>
      <c r="B7" s="15" t="s">
        <v>5</v>
      </c>
      <c r="C7" s="126" t="s">
        <v>6</v>
      </c>
      <c r="D7" s="126" t="s">
        <v>7</v>
      </c>
      <c r="E7" s="15" t="s">
        <v>8</v>
      </c>
      <c r="F7" s="15" t="s">
        <v>9</v>
      </c>
      <c r="G7" s="88" t="s">
        <v>10</v>
      </c>
      <c r="H7" s="89" t="s">
        <v>11</v>
      </c>
      <c r="I7" s="89" t="s">
        <v>11</v>
      </c>
      <c r="J7" s="89" t="s">
        <v>12</v>
      </c>
      <c r="K7" s="88" t="s">
        <v>10</v>
      </c>
      <c r="L7" s="89" t="s">
        <v>11</v>
      </c>
      <c r="M7" s="89" t="s">
        <v>11</v>
      </c>
      <c r="N7" s="94" t="s">
        <v>12</v>
      </c>
    </row>
    <row r="8" spans="1:14" ht="15.75">
      <c r="A8" s="14" t="s">
        <v>13</v>
      </c>
      <c r="B8" s="15" t="s">
        <v>14</v>
      </c>
      <c r="C8" s="126" t="s">
        <v>15</v>
      </c>
      <c r="D8" s="126" t="s">
        <v>15</v>
      </c>
      <c r="E8" s="15" t="s">
        <v>16</v>
      </c>
      <c r="F8" s="15" t="s">
        <v>17</v>
      </c>
      <c r="G8" s="88" t="s">
        <v>18</v>
      </c>
      <c r="H8" s="89" t="s">
        <v>19</v>
      </c>
      <c r="I8" s="89" t="s">
        <v>18</v>
      </c>
      <c r="J8" s="89" t="s">
        <v>18</v>
      </c>
      <c r="K8" s="88" t="s">
        <v>18</v>
      </c>
      <c r="L8" s="89" t="s">
        <v>19</v>
      </c>
      <c r="M8" s="89" t="s">
        <v>18</v>
      </c>
      <c r="N8" s="94" t="s">
        <v>18</v>
      </c>
    </row>
    <row r="9" spans="1:17" ht="15.75">
      <c r="A9" s="18"/>
      <c r="B9" s="19"/>
      <c r="C9" s="19"/>
      <c r="D9" s="19"/>
      <c r="E9" s="19"/>
      <c r="F9" s="19"/>
      <c r="G9" s="92"/>
      <c r="H9" s="90" t="s">
        <v>20</v>
      </c>
      <c r="I9" s="90" t="s">
        <v>19</v>
      </c>
      <c r="J9" s="90" t="s">
        <v>19</v>
      </c>
      <c r="K9" s="92"/>
      <c r="L9" s="90" t="s">
        <v>20</v>
      </c>
      <c r="M9" s="90" t="s">
        <v>19</v>
      </c>
      <c r="N9" s="95" t="s">
        <v>19</v>
      </c>
      <c r="P9" s="21" t="s">
        <v>21</v>
      </c>
      <c r="Q9" s="21" t="s">
        <v>22</v>
      </c>
    </row>
    <row r="10" spans="1:53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</row>
    <row r="11" spans="1:17" ht="12.75">
      <c r="A11" s="410"/>
      <c r="B11" s="592"/>
      <c r="C11" s="557"/>
      <c r="D11" s="557"/>
      <c r="E11" s="557"/>
      <c r="F11" s="594"/>
      <c r="G11" s="414"/>
      <c r="H11" s="558"/>
      <c r="I11" s="416"/>
      <c r="J11" s="416"/>
      <c r="K11" s="414"/>
      <c r="L11" s="595"/>
      <c r="M11" s="416"/>
      <c r="N11" s="559"/>
      <c r="O11" s="96"/>
      <c r="P11" s="31">
        <f aca="true" t="shared" si="0" ref="P11:P29">G11*J11</f>
        <v>0</v>
      </c>
      <c r="Q11" s="31">
        <f aca="true" t="shared" si="1" ref="Q11:Q29">K11*N11</f>
        <v>0</v>
      </c>
    </row>
    <row r="12" spans="1:17" ht="12.75">
      <c r="A12" s="373"/>
      <c r="B12" s="598"/>
      <c r="C12" s="376"/>
      <c r="D12" s="376"/>
      <c r="E12" s="376"/>
      <c r="F12" s="596"/>
      <c r="G12" s="420"/>
      <c r="H12" s="382"/>
      <c r="I12" s="382"/>
      <c r="J12" s="382"/>
      <c r="K12" s="597"/>
      <c r="L12" s="392"/>
      <c r="M12" s="379"/>
      <c r="N12" s="589"/>
      <c r="P12" s="31" t="e">
        <f>#REF!*#REF!</f>
        <v>#REF!</v>
      </c>
      <c r="Q12" s="31" t="e">
        <f>#REF!*#REF!</f>
        <v>#REF!</v>
      </c>
    </row>
    <row r="13" spans="1:17" ht="12.75">
      <c r="A13" s="25"/>
      <c r="B13" s="125"/>
      <c r="C13" s="118"/>
      <c r="D13" s="118"/>
      <c r="E13" s="118"/>
      <c r="F13" s="117"/>
      <c r="G13" s="27"/>
      <c r="H13" s="28"/>
      <c r="I13" s="29"/>
      <c r="J13" s="29"/>
      <c r="K13" s="18"/>
      <c r="L13" s="19"/>
      <c r="M13" s="19"/>
      <c r="N13" s="30"/>
      <c r="P13" s="31">
        <f t="shared" si="0"/>
        <v>0</v>
      </c>
      <c r="Q13" s="31">
        <f t="shared" si="1"/>
        <v>0</v>
      </c>
    </row>
    <row r="14" spans="1:17" ht="12.75">
      <c r="A14" s="25"/>
      <c r="B14" s="26"/>
      <c r="C14" s="20"/>
      <c r="D14" s="20"/>
      <c r="E14" s="20"/>
      <c r="F14" s="20"/>
      <c r="G14" s="18"/>
      <c r="H14" s="19"/>
      <c r="I14" s="29"/>
      <c r="J14" s="29"/>
      <c r="K14" s="18"/>
      <c r="L14" s="28"/>
      <c r="M14" s="29"/>
      <c r="N14" s="33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34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582"/>
      <c r="H16" s="581"/>
      <c r="I16" s="29"/>
      <c r="J16" s="29"/>
      <c r="K16" s="579"/>
      <c r="L16" s="19"/>
      <c r="M16" s="19"/>
      <c r="N16" s="559"/>
      <c r="P16" s="31">
        <f t="shared" si="0"/>
        <v>0</v>
      </c>
      <c r="Q16" s="31">
        <f t="shared" si="1"/>
        <v>0</v>
      </c>
    </row>
    <row r="17" spans="1:17" ht="12.75">
      <c r="A17" s="580"/>
      <c r="B17" s="541"/>
      <c r="C17" s="580"/>
      <c r="D17" s="541"/>
      <c r="E17" s="542"/>
      <c r="F17" s="428"/>
      <c r="G17" s="436"/>
      <c r="H17" s="580"/>
      <c r="I17" s="542"/>
      <c r="J17" s="428"/>
      <c r="K17" s="436"/>
      <c r="L17" s="541"/>
      <c r="M17" s="428"/>
      <c r="N17" s="507"/>
      <c r="P17" s="31">
        <f>G12*J12</f>
        <v>0</v>
      </c>
      <c r="Q17" s="31">
        <f>K12*N12</f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9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28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19"/>
      <c r="B20" s="120"/>
      <c r="C20" s="121"/>
      <c r="D20" s="121"/>
      <c r="E20" s="121"/>
      <c r="F20" s="121"/>
      <c r="G20" s="122"/>
      <c r="H20" s="123"/>
      <c r="I20" s="115"/>
      <c r="J20" s="115"/>
      <c r="K20" s="114"/>
      <c r="L20" s="112"/>
      <c r="M20" s="112"/>
      <c r="N20" s="124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9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35"/>
      <c r="C22" s="20"/>
      <c r="D22" s="20"/>
      <c r="E22" s="20"/>
      <c r="F22" s="20"/>
      <c r="G22" s="27"/>
      <c r="H22" s="28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9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28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25"/>
      <c r="B26" s="26"/>
      <c r="C26" s="20"/>
      <c r="D26" s="20"/>
      <c r="E26" s="20"/>
      <c r="F26" s="20"/>
      <c r="G26" s="18"/>
      <c r="H26" s="19"/>
      <c r="I26" s="19"/>
      <c r="J26" s="19"/>
      <c r="K26" s="27"/>
      <c r="L26" s="28"/>
      <c r="M26" s="29"/>
      <c r="N26" s="33"/>
      <c r="P26" s="31">
        <f t="shared" si="0"/>
        <v>0</v>
      </c>
      <c r="Q26" s="31">
        <f t="shared" si="1"/>
        <v>0</v>
      </c>
    </row>
    <row r="27" spans="1:17" ht="15.75">
      <c r="A27" s="25"/>
      <c r="B27" s="36"/>
      <c r="C27" s="20"/>
      <c r="D27" s="20"/>
      <c r="E27" s="20"/>
      <c r="F27" s="20"/>
      <c r="G27" s="18"/>
      <c r="H27" s="19"/>
      <c r="I27" s="19"/>
      <c r="J27" s="19"/>
      <c r="K27" s="27"/>
      <c r="L27" s="28"/>
      <c r="M27" s="29"/>
      <c r="N27" s="33"/>
      <c r="P27" s="31">
        <f t="shared" si="0"/>
        <v>0</v>
      </c>
      <c r="Q27" s="31">
        <f t="shared" si="1"/>
        <v>0</v>
      </c>
    </row>
    <row r="28" spans="1:17" ht="15.75">
      <c r="A28" s="25"/>
      <c r="B28" s="36"/>
      <c r="C28" s="20"/>
      <c r="D28" s="20"/>
      <c r="E28" s="20"/>
      <c r="F28" s="20"/>
      <c r="G28" s="27"/>
      <c r="H28" s="28"/>
      <c r="I28" s="29"/>
      <c r="J28" s="29"/>
      <c r="K28" s="18"/>
      <c r="L28" s="19"/>
      <c r="M28" s="29"/>
      <c r="N28" s="33"/>
      <c r="P28" s="31">
        <f t="shared" si="0"/>
        <v>0</v>
      </c>
      <c r="Q28" s="31">
        <f t="shared" si="1"/>
        <v>0</v>
      </c>
    </row>
    <row r="29" spans="1:17" ht="15.75">
      <c r="A29" s="25"/>
      <c r="B29" s="36"/>
      <c r="C29" s="20"/>
      <c r="D29" s="20"/>
      <c r="E29" s="20"/>
      <c r="F29" s="20"/>
      <c r="G29" s="27"/>
      <c r="H29" s="28"/>
      <c r="I29" s="29"/>
      <c r="J29" s="29"/>
      <c r="K29" s="18"/>
      <c r="L29" s="19"/>
      <c r="M29" s="29"/>
      <c r="N29" s="33"/>
      <c r="P29" s="116">
        <f t="shared" si="0"/>
        <v>0</v>
      </c>
      <c r="Q29" s="116">
        <f t="shared" si="1"/>
        <v>0</v>
      </c>
    </row>
    <row r="30" spans="1:17" ht="12.75">
      <c r="A30" s="18"/>
      <c r="B30" s="19"/>
      <c r="C30" s="19"/>
      <c r="D30" s="19"/>
      <c r="E30" s="19"/>
      <c r="F30" s="19"/>
      <c r="G30" s="18"/>
      <c r="H30" s="19"/>
      <c r="I30" s="19"/>
      <c r="J30" s="19"/>
      <c r="K30" s="18"/>
      <c r="L30" s="19"/>
      <c r="M30" s="19"/>
      <c r="N30" s="30"/>
      <c r="P30" s="179"/>
      <c r="Q30" s="179"/>
    </row>
    <row r="31" spans="1:17" ht="3.75" customHeight="1" thickBot="1">
      <c r="A31" s="22"/>
      <c r="B31" s="23"/>
      <c r="C31" s="23"/>
      <c r="D31" s="23"/>
      <c r="E31" s="23"/>
      <c r="F31" s="23"/>
      <c r="G31" s="22"/>
      <c r="H31" s="39"/>
      <c r="I31" s="40"/>
      <c r="J31" s="40"/>
      <c r="K31" s="22"/>
      <c r="L31" s="39"/>
      <c r="M31" s="39"/>
      <c r="N31" s="41"/>
      <c r="P31" s="100"/>
      <c r="Q31" s="100"/>
    </row>
    <row r="32" spans="1:17" ht="13.5" thickTop="1">
      <c r="A32" s="42"/>
      <c r="B32" s="8"/>
      <c r="C32" s="8"/>
      <c r="D32" s="8"/>
      <c r="E32" s="8"/>
      <c r="F32" s="8"/>
      <c r="G32" s="16" t="s">
        <v>11</v>
      </c>
      <c r="H32" s="17" t="s">
        <v>11</v>
      </c>
      <c r="I32" s="8"/>
      <c r="K32" s="16" t="s">
        <v>11</v>
      </c>
      <c r="L32" s="17" t="s">
        <v>11</v>
      </c>
      <c r="M32" s="8"/>
      <c r="N32" s="43"/>
      <c r="P32" s="31" t="e">
        <f>SUM(P11:P29)</f>
        <v>#REF!</v>
      </c>
      <c r="Q32" s="31" t="e">
        <f>SUM(Q11:Q29)</f>
        <v>#REF!</v>
      </c>
    </row>
    <row r="33" spans="1:14" ht="12.75">
      <c r="A33" s="42"/>
      <c r="B33" s="8"/>
      <c r="C33" s="8"/>
      <c r="D33" s="8"/>
      <c r="E33" s="8"/>
      <c r="F33" s="8"/>
      <c r="G33" s="44" t="s">
        <v>10</v>
      </c>
      <c r="H33" s="20" t="s">
        <v>19</v>
      </c>
      <c r="I33" s="8"/>
      <c r="K33" s="44" t="s">
        <v>10</v>
      </c>
      <c r="L33" s="20" t="s">
        <v>19</v>
      </c>
      <c r="M33" s="8"/>
      <c r="N33" s="43"/>
    </row>
    <row r="34" spans="1:14" ht="15.75">
      <c r="A34" s="45"/>
      <c r="B34" s="19"/>
      <c r="C34" s="19"/>
      <c r="D34" s="19"/>
      <c r="E34" s="19"/>
      <c r="F34" s="19"/>
      <c r="G34" s="271">
        <f>SUM(G11:G30)</f>
        <v>0</v>
      </c>
      <c r="H34" s="278">
        <f>SUM(H11:H30)</f>
        <v>0</v>
      </c>
      <c r="I34" s="275"/>
      <c r="J34" s="276"/>
      <c r="K34" s="272">
        <f>SUM(K11:K30)</f>
        <v>0</v>
      </c>
      <c r="L34" s="277">
        <f>SUM(L11:L30)</f>
        <v>0</v>
      </c>
      <c r="M34" s="47"/>
      <c r="N34" s="49"/>
    </row>
    <row r="35" spans="1:14" ht="6" customHeight="1" thickBot="1">
      <c r="A35" s="50"/>
      <c r="B35" s="51"/>
      <c r="C35" s="52"/>
      <c r="D35" s="52"/>
      <c r="E35" s="52"/>
      <c r="F35" s="52"/>
      <c r="G35" s="50"/>
      <c r="H35" s="51"/>
      <c r="I35" s="51"/>
      <c r="J35" s="51"/>
      <c r="K35" s="50"/>
      <c r="L35" s="51"/>
      <c r="M35" s="51"/>
      <c r="N35" s="53"/>
    </row>
    <row r="36" spans="1:14" ht="16.5" thickBot="1">
      <c r="A36" s="54" t="s">
        <v>24</v>
      </c>
      <c r="B36" s="55"/>
      <c r="C36" s="56"/>
      <c r="D36" s="56"/>
      <c r="E36" s="56"/>
      <c r="F36" s="56"/>
      <c r="G36" s="101" t="s">
        <v>25</v>
      </c>
      <c r="H36" s="102"/>
      <c r="I36" s="103" t="s">
        <v>38</v>
      </c>
      <c r="J36" s="104"/>
      <c r="K36" s="105"/>
      <c r="L36" s="57" t="s">
        <v>44</v>
      </c>
      <c r="M36" s="55"/>
      <c r="N36" s="58"/>
    </row>
    <row r="37" spans="1:14" ht="16.5" thickTop="1">
      <c r="A37" s="59" t="s">
        <v>28</v>
      </c>
      <c r="B37" s="60"/>
      <c r="C37" s="61"/>
      <c r="D37" s="61"/>
      <c r="E37" s="61"/>
      <c r="F37" s="61"/>
      <c r="G37" s="62"/>
      <c r="H37" s="63">
        <f>COUNTA(G11:G30)</f>
        <v>0</v>
      </c>
      <c r="I37" s="19"/>
      <c r="J37" s="64" t="e">
        <f>H34/G34</f>
        <v>#DIV/0!</v>
      </c>
      <c r="K37" s="64"/>
      <c r="L37" s="65"/>
      <c r="M37" s="64" t="e">
        <f>P32/G34</f>
        <v>#REF!</v>
      </c>
      <c r="N37" s="66"/>
    </row>
    <row r="38" spans="1:14" ht="15.75">
      <c r="A38" s="59" t="s">
        <v>29</v>
      </c>
      <c r="B38" s="60"/>
      <c r="C38" s="61"/>
      <c r="D38" s="61"/>
      <c r="E38" s="61"/>
      <c r="F38" s="61"/>
      <c r="G38" s="62"/>
      <c r="H38" s="63">
        <f>COUNTA(K11:K30)</f>
        <v>0</v>
      </c>
      <c r="I38" s="19"/>
      <c r="J38" s="64" t="e">
        <f>L34/K34</f>
        <v>#DIV/0!</v>
      </c>
      <c r="K38" s="67"/>
      <c r="L38" s="65"/>
      <c r="M38" s="64" t="e">
        <f>Q32/K34</f>
        <v>#REF!</v>
      </c>
      <c r="N38" s="68"/>
    </row>
    <row r="39" spans="1:14" ht="16.5" thickBot="1">
      <c r="A39" s="69" t="s">
        <v>30</v>
      </c>
      <c r="B39" s="70"/>
      <c r="C39" s="5"/>
      <c r="D39" s="5"/>
      <c r="E39" s="5"/>
      <c r="F39" s="5"/>
      <c r="G39" s="71"/>
      <c r="H39" s="72">
        <f>SUM(H37:H38)</f>
        <v>0</v>
      </c>
      <c r="I39" s="32"/>
      <c r="J39" s="73" t="e">
        <f>(H34+L34)/(G34+K34)</f>
        <v>#DIV/0!</v>
      </c>
      <c r="K39" s="74"/>
      <c r="L39" s="75"/>
      <c r="M39" s="73" t="e">
        <f>(P32+Q32)/(G34+K34)</f>
        <v>#REF!</v>
      </c>
      <c r="N39" s="76"/>
    </row>
    <row r="42" ht="3.75" customHeight="1"/>
    <row r="46" ht="6" customHeight="1"/>
    <row r="80" ht="3.75" customHeight="1"/>
    <row r="84" ht="6" customHeight="1"/>
    <row r="100" ht="30.75">
      <c r="AH100" s="2"/>
    </row>
    <row r="101" ht="15.75">
      <c r="AC101" s="3"/>
    </row>
  </sheetData>
  <sheetProtection/>
  <printOptions horizontalCentered="1" verticalCentered="1"/>
  <pageMargins left="0.5" right="0.25" top="0.5" bottom="0.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ries</cp:lastModifiedBy>
  <cp:lastPrinted>2010-12-16T16:53:02Z</cp:lastPrinted>
  <dcterms:created xsi:type="dcterms:W3CDTF">1997-07-14T13:01:06Z</dcterms:created>
  <dcterms:modified xsi:type="dcterms:W3CDTF">2010-12-22T19:17:43Z</dcterms:modified>
  <cp:category/>
  <cp:version/>
  <cp:contentType/>
  <cp:contentStatus/>
</cp:coreProperties>
</file>