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Drv\Box\DTSD\DTSD-BOS\Struct-Design\Hydraulics &amp; Hydrology\Hydraulic Library\Scour Metric 18 &amp; BOS Policy development\Scour Evaluation Worksheet\"/>
    </mc:Choice>
  </mc:AlternateContent>
  <xr:revisionPtr revIDLastSave="11" documentId="13_ncr:1_{605AF625-0013-477C-AE32-F48F44E56713}" xr6:coauthVersionLast="47" xr6:coauthVersionMax="47" xr10:uidLastSave="{F44B3E9E-299F-4E48-A76F-75AA5B8B67E0}"/>
  <bookViews>
    <workbookView xWindow="-120" yWindow="-120" windowWidth="29040" windowHeight="15720" activeTab="4" xr2:uid="{5F6C3EE4-A94D-42E8-95EA-B5CF7ABD5C3C}"/>
  </bookViews>
  <sheets>
    <sheet name="Info" sheetId="1" r:id="rId1"/>
    <sheet name="Structure" sheetId="2" r:id="rId2"/>
    <sheet name="Observations" sheetId="3" r:id="rId3"/>
    <sheet name="Stream Geomorphics" sheetId="4" r:id="rId4"/>
    <sheet name="Site Geomorphic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5" l="1"/>
  <c r="C27" i="4"/>
  <c r="G32" i="3"/>
  <c r="G24" i="2"/>
  <c r="G3" i="5" l="1"/>
  <c r="A19" i="1" s="1"/>
</calcChain>
</file>

<file path=xl/sharedStrings.xml><?xml version="1.0" encoding="utf-8"?>
<sst xmlns="http://schemas.openxmlformats.org/spreadsheetml/2006/main" count="186" uniqueCount="167">
  <si>
    <t>Wisconsin Department of Transportation</t>
  </si>
  <si>
    <t>Bridge Scour Assessment Worksheet - Level 1a</t>
  </si>
  <si>
    <t>Date</t>
  </si>
  <si>
    <r>
      <t xml:space="preserve">Bridges and bottomless culverts with significant </t>
    </r>
    <r>
      <rPr>
        <sz val="12"/>
        <rFont val="Calibri"/>
        <family val="2"/>
        <scheme val="minor"/>
      </rPr>
      <t>observed stability threatening</t>
    </r>
    <r>
      <rPr>
        <sz val="12"/>
        <color theme="1"/>
        <rFont val="Calibri"/>
        <family val="2"/>
        <scheme val="minor"/>
      </rPr>
      <t xml:space="preserve"> scour problems should be considered scour critical and SI&amp;A item #113 should be coded 0, 1, 2, or 3. The bridge should also be coded D under new NBI item B.AP.03. If scour has not been observed or is not an immediate threat to structure stability then this form is intended to evaluate whether a strucure can be determined to be scour critical, stable/low risk, or whether more review is necessary. If a bridge has an unknown foundation, it should immediately proceed to a Level 2 evaluation.                                                                                                                                       </t>
    </r>
  </si>
  <si>
    <t>Evaluated by</t>
  </si>
  <si>
    <t>Bridge ID</t>
  </si>
  <si>
    <r>
      <t xml:space="preserve">For each numbered question enter the number of points into the adjacent </t>
    </r>
    <r>
      <rPr>
        <b/>
        <u/>
        <sz val="11"/>
        <color theme="1"/>
        <rFont val="Calibri"/>
        <family val="2"/>
        <scheme val="minor"/>
      </rPr>
      <t>Yellow Cell</t>
    </r>
    <r>
      <rPr>
        <sz val="11"/>
        <color theme="1"/>
        <rFont val="Calibri"/>
        <family val="2"/>
        <scheme val="minor"/>
      </rPr>
      <t xml:space="preserve">. If more than one answer applies, use the answer with the highest number of points. </t>
    </r>
    <r>
      <rPr>
        <b/>
        <sz val="11"/>
        <color theme="1"/>
        <rFont val="Calibri"/>
        <family val="2"/>
        <scheme val="minor"/>
      </rPr>
      <t>Each question should be answered.</t>
    </r>
  </si>
  <si>
    <t xml:space="preserve">Waterway </t>
  </si>
  <si>
    <t>Feature On</t>
  </si>
  <si>
    <t>County</t>
  </si>
  <si>
    <t>Bridges and bottomless culverts with a stability total of 35 points or less could be considered stable/low risk and code SI&amp;A Item 113 as 5. They should also be coded as A under new NBI item B.AP.03. Structures with a total greater than 45 for a single span or 55 for a multi-span should be considered scour critical and code SI&amp;A Item 113 as 2 or 3 (NBI item B.AP.03 code D). Structures coded as scour critical require development of a Plan of Action (POA) and should be considered for corrective counter measures and/or monitored closely.</t>
  </si>
  <si>
    <t>Township</t>
  </si>
  <si>
    <t xml:space="preserve">Location </t>
  </si>
  <si>
    <t>Main Span Materials &amp; Design (Item 43)</t>
  </si>
  <si>
    <t xml:space="preserve">Structures with a stability total in the 36 to 45 range for single span and 36 to 55 range for multi-span require further investigation and should proceed with a Level 1b assessment.  Refer to 2023 BOS Scour Policy Update for more details related to Level 1b and 2 scour evaluation procedures. </t>
  </si>
  <si>
    <t>ADT</t>
  </si>
  <si>
    <t>Stability Total</t>
  </si>
  <si>
    <t>Number</t>
  </si>
  <si>
    <t>Points</t>
  </si>
  <si>
    <t>Category</t>
  </si>
  <si>
    <r>
      <t xml:space="preserve">Abutment Foundation (pick </t>
    </r>
    <r>
      <rPr>
        <b/>
        <u/>
        <sz val="11"/>
        <color theme="1"/>
        <rFont val="Calibri"/>
        <family val="2"/>
        <scheme val="minor"/>
      </rPr>
      <t>one</t>
    </r>
    <r>
      <rPr>
        <b/>
        <sz val="11"/>
        <color theme="1"/>
        <rFont val="Calibri"/>
        <family val="2"/>
        <scheme val="minor"/>
      </rPr>
      <t xml:space="preserve"> from A, B or C)</t>
    </r>
  </si>
  <si>
    <t>A.     Single span - pile foundations or spread footing</t>
  </si>
  <si>
    <t>A. Abutments located above flood flows.</t>
  </si>
  <si>
    <t>B.     Multi-span - piers on piling, and continuous and non-continuous superstructure</t>
  </si>
  <si>
    <t>B.  Spread Foundations:</t>
  </si>
  <si>
    <t>Comments:</t>
  </si>
  <si>
    <t>C.     Multi-span - piers on spread footings, and continuous and non-continuous superstructure</t>
  </si>
  <si>
    <t xml:space="preserve">      1)  Spread on erosion resistant bedrock</t>
  </si>
  <si>
    <t>1)</t>
  </si>
  <si>
    <t>D.     Structure is an overflow bridge</t>
  </si>
  <si>
    <t xml:space="preserve">      2)  Spread on erodible rock (weathered sandstone)</t>
  </si>
  <si>
    <t xml:space="preserve">2) </t>
  </si>
  <si>
    <t xml:space="preserve">      3)  Unknown foundation type/depth</t>
  </si>
  <si>
    <t>**</t>
  </si>
  <si>
    <t xml:space="preserve">      4)  Spread on soil or gravel</t>
  </si>
  <si>
    <t xml:space="preserve">3) </t>
  </si>
  <si>
    <t>Number of piers in the main channel</t>
  </si>
  <si>
    <t>C. Pile Bents, footing/piling or caisson, depth below existing stream bed:</t>
  </si>
  <si>
    <t>A.     No piers in main channel</t>
  </si>
  <si>
    <t xml:space="preserve">      1)  Pile depth greater than 40’</t>
  </si>
  <si>
    <t xml:space="preserve">4) </t>
  </si>
  <si>
    <t>B.     One pier</t>
  </si>
  <si>
    <t xml:space="preserve">      2)  Pile depth 20’ to 40’</t>
  </si>
  <si>
    <t>C.     Two to four piers</t>
  </si>
  <si>
    <t xml:space="preserve">      3)  Unknown pile depth</t>
  </si>
  <si>
    <t xml:space="preserve">5) </t>
  </si>
  <si>
    <t>D.     Five or more piers</t>
  </si>
  <si>
    <t xml:space="preserve">      4)  Pile depth less than 20’</t>
  </si>
  <si>
    <t>D. High Timber Abutment.</t>
  </si>
  <si>
    <t>** - unknown foundation - send to Level 2 Evaluation</t>
  </si>
  <si>
    <r>
      <t xml:space="preserve">Pier Foundation (pick </t>
    </r>
    <r>
      <rPr>
        <b/>
        <u/>
        <sz val="11"/>
        <color theme="1"/>
        <rFont val="Calibri"/>
        <family val="2"/>
        <scheme val="minor"/>
      </rPr>
      <t>one</t>
    </r>
    <r>
      <rPr>
        <b/>
        <sz val="11"/>
        <color theme="1"/>
        <rFont val="Calibri"/>
        <family val="2"/>
        <scheme val="minor"/>
      </rPr>
      <t xml:space="preserve"> from A, B or C)</t>
    </r>
  </si>
  <si>
    <t>A.     No piers or all piers above flood flows.</t>
  </si>
  <si>
    <t>Road low point elevation vs low member submergence</t>
  </si>
  <si>
    <t>B.     Spread foundations:</t>
  </si>
  <si>
    <t>A. Submergence of low member or overtopping of road low point is improbable.</t>
  </si>
  <si>
    <t>*is road lower than the low chord adjacent to the bridge? May need to consult topo map and determine if there is low road point within the floodplain limits</t>
  </si>
  <si>
    <t xml:space="preserve">       1)     Spread on erosion resistant bedrock </t>
  </si>
  <si>
    <t>B. Low member elevation is above road low point, submergence possible.</t>
  </si>
  <si>
    <t xml:space="preserve">       2)     Spread on erodible rock (weathered sandstone)</t>
  </si>
  <si>
    <t>C. Low member elevation is below road low point, submergence possible.</t>
  </si>
  <si>
    <t xml:space="preserve">       3)     Unknown foundation type</t>
  </si>
  <si>
    <t xml:space="preserve">       4)     Spread on soil or gravel</t>
  </si>
  <si>
    <t>C.     Pile bents, footing/piling or caisson, depth below existing stream bed:</t>
  </si>
  <si>
    <t>Structure subtotal</t>
  </si>
  <si>
    <t xml:space="preserve">      1)     Pile depth greater than 40’</t>
  </si>
  <si>
    <t xml:space="preserve">      2)     Pile depth 20’ to 40’</t>
  </si>
  <si>
    <t xml:space="preserve">      3)     Unknown pile depth</t>
  </si>
  <si>
    <t xml:space="preserve">      4)     Pile depth less than 20’</t>
  </si>
  <si>
    <r>
      <t xml:space="preserve">Observed scour at piers (pick </t>
    </r>
    <r>
      <rPr>
        <b/>
        <u/>
        <sz val="11"/>
        <color theme="1"/>
        <rFont val="Calibri"/>
        <family val="2"/>
        <scheme val="minor"/>
      </rPr>
      <t>one</t>
    </r>
    <r>
      <rPr>
        <b/>
        <sz val="11"/>
        <color theme="1"/>
        <rFont val="Calibri"/>
        <family val="2"/>
        <scheme val="minor"/>
      </rPr>
      <t xml:space="preserve"> from A, B, C or D)</t>
    </r>
  </si>
  <si>
    <t>A.  No piers or all piers above flood flows.</t>
  </si>
  <si>
    <t>Abutment Protection</t>
  </si>
  <si>
    <t>B.  Spread foundations:</t>
  </si>
  <si>
    <t>A. No protection necessary.</t>
  </si>
  <si>
    <t>Stable banks - determine via inspection photos and streambed profiles</t>
  </si>
  <si>
    <t xml:space="preserve">      1)  No scour hole</t>
  </si>
  <si>
    <t>B.  Wing dams or revetment protection in good condition.</t>
  </si>
  <si>
    <t xml:space="preserve">      2)  Scour hole above top of footing</t>
  </si>
  <si>
    <t>C. Other protection in good condition.</t>
  </si>
  <si>
    <t>intact riprap on berm slope</t>
  </si>
  <si>
    <t xml:space="preserve">      3)  Scour hole within limits of footing</t>
  </si>
  <si>
    <t>D. Protection condition poor or not provided but needed.</t>
  </si>
  <si>
    <t xml:space="preserve">      4)  No measurement taken at piers</t>
  </si>
  <si>
    <t>C. Footing/piling foundations:</t>
  </si>
  <si>
    <t>Location of abutments relative to top of bank</t>
  </si>
  <si>
    <t>A.  More than 25 feet away.</t>
  </si>
  <si>
    <t>B.  5’ to 25’.</t>
  </si>
  <si>
    <t xml:space="preserve">      4)  Piling exposed</t>
  </si>
  <si>
    <t>C. Less than 5’.</t>
  </si>
  <si>
    <t xml:space="preserve">      5)  No measurement taken at piers</t>
  </si>
  <si>
    <t>D. Abutment within stream banks.</t>
  </si>
  <si>
    <t>D. Pile bent foundations:</t>
  </si>
  <si>
    <t xml:space="preserve">      2)  Less than 5’ scour</t>
  </si>
  <si>
    <t>Observed scour at abutments</t>
  </si>
  <si>
    <t xml:space="preserve">      3)  More than 5’ scour</t>
  </si>
  <si>
    <t>A.  No problems.</t>
  </si>
  <si>
    <t>B.  Minor scour problems.</t>
  </si>
  <si>
    <t>C. Major scour problems observed in past inspections.</t>
  </si>
  <si>
    <r>
      <t xml:space="preserve">Abutment type and condition (pick </t>
    </r>
    <r>
      <rPr>
        <b/>
        <u/>
        <sz val="11"/>
        <color theme="1"/>
        <rFont val="Calibri"/>
        <family val="2"/>
        <scheme val="minor"/>
      </rPr>
      <t>one</t>
    </r>
    <r>
      <rPr>
        <b/>
        <sz val="11"/>
        <color theme="1"/>
        <rFont val="Calibri"/>
        <family val="2"/>
        <scheme val="minor"/>
      </rPr>
      <t xml:space="preserve"> from A, B or C)</t>
    </r>
  </si>
  <si>
    <t>A. Stub/Integral abutments on erodible soils, effective berm slope:</t>
  </si>
  <si>
    <t>Observed debris (or ice) lodged against bridge</t>
  </si>
  <si>
    <t xml:space="preserve">      1)  2:1 or flatter</t>
  </si>
  <si>
    <t>A.  Debris or ice has not been observed at bridge, single span</t>
  </si>
  <si>
    <t>Must have 4 or more years of inspections</t>
  </si>
  <si>
    <t xml:space="preserve">      2)  Steeper than 2:1 but flatter than 1.5:1</t>
  </si>
  <si>
    <t>B.  Debris or ice has not been observed, multi span bridge forested watershed</t>
  </si>
  <si>
    <t>with no debris issues</t>
  </si>
  <si>
    <t xml:space="preserve">      3)  1.5:1 or steeper</t>
  </si>
  <si>
    <t>C.  Slight Amount of Occasional – every 3 years or more.</t>
  </si>
  <si>
    <t>B. High abutments on erodible soils, depth of footings or backwall planking below stream bed:</t>
  </si>
  <si>
    <t>D. Frequent – more than once every 3 years.</t>
  </si>
  <si>
    <t xml:space="preserve">      1)  More than 5 feet</t>
  </si>
  <si>
    <t>E. No available information.</t>
  </si>
  <si>
    <t xml:space="preserve">      2)  0 to 5 feet</t>
  </si>
  <si>
    <t>F.  Moderate to heavy debris or continually present.</t>
  </si>
  <si>
    <t xml:space="preserve">      3)  Footing is above stream bed</t>
  </si>
  <si>
    <t>C. Abutment on erosion resistant bedrock – no deficiencies.</t>
  </si>
  <si>
    <t>Observations Subtotal</t>
  </si>
  <si>
    <t>**Use underwater profile data to determine current berm slope at a given abutment.  Many bridges have 1.5:1 on the original plan sheet but it is very common for slopes to settle into something flatter than that.**</t>
  </si>
  <si>
    <t xml:space="preserve">Number </t>
  </si>
  <si>
    <t>Average degradation of streambed since construction, not including local scour</t>
  </si>
  <si>
    <r>
      <t xml:space="preserve">A.  Less than 4’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stream aggrading.</t>
    </r>
  </si>
  <si>
    <t>B.  4’ to 6’.</t>
  </si>
  <si>
    <t>Degradation is long-term lowering of the channel bed. Channel bed fluctuation (temporary lowering and filling)</t>
  </si>
  <si>
    <t>C. Greater than 6’.</t>
  </si>
  <si>
    <t>from transient sediment or a single flood event is not considered long term degradation.</t>
  </si>
  <si>
    <t>D. No Comparative cross-sections.</t>
  </si>
  <si>
    <t>Nearby bridges may have streambed profiles that can help determine if degradation is occuring through a stream reach</t>
  </si>
  <si>
    <t>Observed lateral movement of stream</t>
  </si>
  <si>
    <t>Aerial photo sources:</t>
  </si>
  <si>
    <t>A.  Stable.</t>
  </si>
  <si>
    <t>https://maps.sco.wisc.edu/WHAIFinder/#7/44.868/-89.747</t>
  </si>
  <si>
    <t>B.  Movement, no threats to bridge.</t>
  </si>
  <si>
    <t>Google Earth, County GIS maps, WDNR Surface Water Data Viewer are all good sources for aerial photos</t>
  </si>
  <si>
    <t>C. Unstable, threatens bridge.</t>
  </si>
  <si>
    <t>D. No information available.</t>
  </si>
  <si>
    <t>Channel bed material</t>
  </si>
  <si>
    <t xml:space="preserve">Comments: </t>
  </si>
  <si>
    <t>A.  Bedrock.</t>
  </si>
  <si>
    <t>B.  Boulders and cobbles (individual particles &gt; 3" diameter)</t>
  </si>
  <si>
    <t>C. Gravel, Sand, Silt, and Clay (individual particles &lt; 3" diameter)</t>
  </si>
  <si>
    <t>SI&amp;A Item #61 Channel and Channel Protection</t>
  </si>
  <si>
    <t>A.  Rated a 6 or more.</t>
  </si>
  <si>
    <t>B.  Rated a 5 or less.</t>
  </si>
  <si>
    <t>Stream Geomorphics Subtotal</t>
  </si>
  <si>
    <r>
      <t xml:space="preserve">Bridge location (pick </t>
    </r>
    <r>
      <rPr>
        <b/>
        <u/>
        <sz val="11"/>
        <color theme="1"/>
        <rFont val="Calibri"/>
        <family val="2"/>
        <scheme val="minor"/>
      </rPr>
      <t>one</t>
    </r>
    <r>
      <rPr>
        <b/>
        <sz val="11"/>
        <color theme="1"/>
        <rFont val="Calibri"/>
        <family val="2"/>
        <scheme val="minor"/>
      </rPr>
      <t xml:space="preserve"> from A or B)</t>
    </r>
  </si>
  <si>
    <t>A.     No stream junction within 1,000 feet of structure</t>
  </si>
  <si>
    <t>*ditch doesn’t count</t>
  </si>
  <si>
    <t xml:space="preserve">Stability total </t>
  </si>
  <si>
    <t>B.     Bridge over mainstream, tributary or spillway nearby:</t>
  </si>
  <si>
    <t xml:space="preserve">      1)  Tributary downstream within 100 ft</t>
  </si>
  <si>
    <t>Bridges and bottomless culverts with a stability total of 35 points or less could be considered stable/low risk and code SI&amp;A Item 113 as 5. They should also be coded as A under new NBI item B.AP.03. Structures with a total greater than 45 for a single span or 55 for a multi-span should be considered scour critical and code SI&amp;A Item 113 as 2 or 3 (NBI item B.AP.03 code D). Structures coded as scour critical need to be considered for corrective counter measures and/or monitored closely.</t>
  </si>
  <si>
    <t xml:space="preserve">      2)  Tributary or spillway upstream within 1,000 ft</t>
  </si>
  <si>
    <t>C.     Bridge over tributary, mainstream nearby:</t>
  </si>
  <si>
    <t xml:space="preserve">      1)  Mainstream within 1,000 feet</t>
  </si>
  <si>
    <t xml:space="preserve">      2)  Mainstream within 500 feet</t>
  </si>
  <si>
    <t>Stream bend within 150 feet of bridge (deflection)</t>
  </si>
  <si>
    <t>A.  0 to 15 degree bend.</t>
  </si>
  <si>
    <t xml:space="preserve">Structures with a stability total in the 36 to 45 range for single span and 36 to 55 range for multi-span require further investigation and should proceed with a Level 1b assessment.  Refer to 2023 BOS Scour Policy Update for more details related to Level 1b and Level 2 scour evaluation procedures. </t>
  </si>
  <si>
    <t>B.  15 to 45 degree bend.</t>
  </si>
  <si>
    <t>C. 45 to 90 degree bend.</t>
  </si>
  <si>
    <t>Alignment of piers to flood flow</t>
  </si>
  <si>
    <t>If design flood elevation is unavailable, assume all piers are in flood flow</t>
  </si>
  <si>
    <t>B.  0 to 5 degrees skew.</t>
  </si>
  <si>
    <t>C. 5 to 15 degrees skew.</t>
  </si>
  <si>
    <t>D. 15 to 90 degrees skew.</t>
  </si>
  <si>
    <t>Site Geomorphics subtotal</t>
  </si>
  <si>
    <t>General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</si>
</sst>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7">
    <xf numFmtId="0" fontId="0" fillId="0" borderId="0" xfId="0"/>
    <xf numFmtId="0" fontId="0" fillId="3" borderId="1" xfId="0" applyFill="1" applyBorder="1"/>
    <xf numFmtId="49" fontId="0" fillId="3" borderId="1" xfId="0" applyNumberFormat="1" applyFill="1" applyBorder="1" applyAlignment="1">
      <alignment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2" borderId="2" xfId="0" applyFill="1" applyBorder="1"/>
    <xf numFmtId="0" fontId="0" fillId="0" borderId="0" xfId="0" applyFill="1" applyBorder="1"/>
    <xf numFmtId="0" fontId="5" fillId="2" borderId="2" xfId="0" applyFont="1" applyFill="1" applyBorder="1"/>
    <xf numFmtId="0" fontId="2" fillId="4" borderId="0" xfId="0" applyFont="1" applyFill="1" applyAlignment="1">
      <alignment horizontal="right" vertical="top"/>
    </xf>
    <xf numFmtId="0" fontId="2" fillId="4" borderId="0" xfId="0" applyFont="1" applyFill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right" vertical="top"/>
    </xf>
    <xf numFmtId="0" fontId="0" fillId="4" borderId="7" xfId="0" applyFill="1" applyBorder="1" applyAlignment="1">
      <alignment horizontal="left" vertical="top" wrapText="1"/>
    </xf>
    <xf numFmtId="0" fontId="0" fillId="4" borderId="7" xfId="0" applyFill="1" applyBorder="1"/>
    <xf numFmtId="0" fontId="0" fillId="4" borderId="6" xfId="0" applyFill="1" applyBorder="1"/>
    <xf numFmtId="0" fontId="2" fillId="5" borderId="0" xfId="0" applyFont="1" applyFill="1" applyAlignment="1">
      <alignment horizontal="right" vertical="top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/>
    <xf numFmtId="0" fontId="0" fillId="5" borderId="0" xfId="0" applyFill="1" applyAlignment="1">
      <alignment horizontal="right" vertical="top"/>
    </xf>
    <xf numFmtId="0" fontId="0" fillId="5" borderId="7" xfId="0" applyFill="1" applyBorder="1" applyAlignment="1">
      <alignment horizontal="left" vertical="top" wrapText="1"/>
    </xf>
    <xf numFmtId="0" fontId="0" fillId="5" borderId="7" xfId="0" applyFill="1" applyBorder="1"/>
    <xf numFmtId="0" fontId="0" fillId="5" borderId="6" xfId="0" applyFill="1" applyBorder="1"/>
    <xf numFmtId="0" fontId="2" fillId="6" borderId="0" xfId="0" applyFont="1" applyFill="1" applyAlignment="1">
      <alignment horizontal="right" vertical="top"/>
    </xf>
    <xf numFmtId="0" fontId="2" fillId="6" borderId="0" xfId="0" applyFont="1" applyFill="1" applyAlignment="1">
      <alignment horizontal="left" vertical="top" wrapText="1"/>
    </xf>
    <xf numFmtId="0" fontId="0" fillId="6" borderId="0" xfId="0" applyFill="1"/>
    <xf numFmtId="0" fontId="0" fillId="6" borderId="0" xfId="0" applyFill="1" applyAlignment="1">
      <alignment horizontal="right" vertical="top"/>
    </xf>
    <xf numFmtId="0" fontId="0" fillId="6" borderId="7" xfId="0" applyFill="1" applyBorder="1" applyAlignment="1">
      <alignment horizontal="left" vertical="top" wrapText="1"/>
    </xf>
    <xf numFmtId="0" fontId="0" fillId="6" borderId="7" xfId="0" applyFill="1" applyBorder="1"/>
    <xf numFmtId="0" fontId="0" fillId="6" borderId="6" xfId="0" applyFill="1" applyBorder="1"/>
    <xf numFmtId="0" fontId="2" fillId="7" borderId="0" xfId="0" applyFont="1" applyFill="1"/>
    <xf numFmtId="0" fontId="0" fillId="7" borderId="0" xfId="0" applyFill="1"/>
    <xf numFmtId="0" fontId="0" fillId="7" borderId="7" xfId="0" applyFill="1" applyBorder="1" applyAlignment="1">
      <alignment wrapText="1"/>
    </xf>
    <xf numFmtId="0" fontId="0" fillId="7" borderId="7" xfId="0" applyFill="1" applyBorder="1"/>
    <xf numFmtId="0" fontId="0" fillId="7" borderId="6" xfId="0" applyFill="1" applyBorder="1"/>
    <xf numFmtId="0" fontId="0" fillId="8" borderId="7" xfId="0" applyFill="1" applyBorder="1" applyAlignment="1">
      <alignment wrapText="1"/>
    </xf>
    <xf numFmtId="0" fontId="0" fillId="8" borderId="7" xfId="0" applyFill="1" applyBorder="1"/>
    <xf numFmtId="0" fontId="0" fillId="8" borderId="6" xfId="0" applyFill="1" applyBorder="1"/>
    <xf numFmtId="0" fontId="0" fillId="9" borderId="2" xfId="0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10" borderId="0" xfId="0" applyFont="1" applyFill="1"/>
    <xf numFmtId="0" fontId="2" fillId="10" borderId="0" xfId="0" applyFont="1" applyFill="1" applyAlignment="1">
      <alignment wrapText="1"/>
    </xf>
    <xf numFmtId="0" fontId="0" fillId="10" borderId="0" xfId="0" applyFill="1"/>
    <xf numFmtId="0" fontId="0" fillId="10" borderId="7" xfId="0" applyFill="1" applyBorder="1" applyAlignment="1">
      <alignment wrapText="1"/>
    </xf>
    <xf numFmtId="0" fontId="0" fillId="10" borderId="7" xfId="0" applyFill="1" applyBorder="1"/>
    <xf numFmtId="0" fontId="0" fillId="10" borderId="6" xfId="0" applyFill="1" applyBorder="1"/>
    <xf numFmtId="0" fontId="2" fillId="6" borderId="0" xfId="0" applyFont="1" applyFill="1"/>
    <xf numFmtId="0" fontId="2" fillId="6" borderId="0" xfId="0" applyFont="1" applyFill="1" applyAlignment="1">
      <alignment wrapText="1"/>
    </xf>
    <xf numFmtId="0" fontId="0" fillId="6" borderId="7" xfId="0" applyFill="1" applyBorder="1" applyAlignment="1">
      <alignment wrapText="1"/>
    </xf>
    <xf numFmtId="0" fontId="2" fillId="11" borderId="0" xfId="0" applyFont="1" applyFill="1"/>
    <xf numFmtId="0" fontId="0" fillId="11" borderId="0" xfId="0" applyFill="1"/>
    <xf numFmtId="0" fontId="0" fillId="11" borderId="7" xfId="0" applyFill="1" applyBorder="1"/>
    <xf numFmtId="0" fontId="0" fillId="11" borderId="6" xfId="0" applyFill="1" applyBorder="1"/>
    <xf numFmtId="0" fontId="2" fillId="8" borderId="0" xfId="0" applyFont="1" applyFill="1"/>
    <xf numFmtId="0" fontId="0" fillId="8" borderId="0" xfId="0" applyFill="1"/>
    <xf numFmtId="0" fontId="2" fillId="12" borderId="0" xfId="0" applyFont="1" applyFill="1"/>
    <xf numFmtId="0" fontId="0" fillId="12" borderId="0" xfId="0" applyFill="1"/>
    <xf numFmtId="0" fontId="0" fillId="12" borderId="7" xfId="0" applyFill="1" applyBorder="1"/>
    <xf numFmtId="0" fontId="0" fillId="12" borderId="6" xfId="0" applyFill="1" applyBorder="1"/>
    <xf numFmtId="0" fontId="2" fillId="4" borderId="0" xfId="0" applyFont="1" applyFill="1"/>
    <xf numFmtId="0" fontId="2" fillId="4" borderId="0" xfId="0" applyFont="1" applyFill="1" applyAlignment="1">
      <alignment wrapText="1"/>
    </xf>
    <xf numFmtId="0" fontId="0" fillId="4" borderId="7" xfId="0" applyFill="1" applyBorder="1" applyAlignment="1">
      <alignment wrapText="1"/>
    </xf>
    <xf numFmtId="0" fontId="2" fillId="11" borderId="0" xfId="0" applyFont="1" applyFill="1" applyAlignment="1">
      <alignment wrapText="1"/>
    </xf>
    <xf numFmtId="0" fontId="0" fillId="11" borderId="7" xfId="0" applyFill="1" applyBorder="1" applyAlignment="1">
      <alignment wrapText="1"/>
    </xf>
    <xf numFmtId="0" fontId="2" fillId="7" borderId="0" xfId="0" applyFont="1" applyFill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1" fillId="0" borderId="0" xfId="0" applyFont="1"/>
    <xf numFmtId="0" fontId="0" fillId="0" borderId="10" xfId="0" applyBorder="1"/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1"/>
    <xf numFmtId="0" fontId="0" fillId="4" borderId="7" xfId="0" applyFont="1" applyFill="1" applyBorder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5" fillId="0" borderId="0" xfId="0" applyFont="1"/>
    <xf numFmtId="0" fontId="1" fillId="0" borderId="0" xfId="0" applyFont="1" applyAlignment="1">
      <alignment horizontal="left" vertical="top" wrapText="1"/>
    </xf>
    <xf numFmtId="0" fontId="1" fillId="6" borderId="7" xfId="0" applyFont="1" applyFill="1" applyBorder="1"/>
    <xf numFmtId="0" fontId="1" fillId="7" borderId="7" xfId="0" applyFont="1" applyFill="1" applyBorder="1"/>
    <xf numFmtId="0" fontId="2" fillId="8" borderId="0" xfId="0" applyFont="1" applyFill="1" applyAlignment="1">
      <alignment wrapText="1"/>
    </xf>
    <xf numFmtId="1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8" xfId="0" applyNumberFormat="1" applyBorder="1" applyAlignment="1">
      <alignment horizontal="left" vertical="top" wrapText="1"/>
    </xf>
    <xf numFmtId="0" fontId="0" fillId="0" borderId="19" xfId="0" applyNumberFormat="1" applyBorder="1" applyAlignment="1">
      <alignment horizontal="left" vertical="top" wrapText="1"/>
    </xf>
    <xf numFmtId="0" fontId="0" fillId="0" borderId="20" xfId="0" applyNumberFormat="1" applyBorder="1" applyAlignment="1">
      <alignment horizontal="left" vertical="top" wrapText="1"/>
    </xf>
    <xf numFmtId="0" fontId="0" fillId="0" borderId="22" xfId="0" applyNumberFormat="1" applyBorder="1" applyAlignment="1">
      <alignment horizontal="left" vertical="top" wrapText="1"/>
    </xf>
    <xf numFmtId="0" fontId="0" fillId="0" borderId="23" xfId="0" applyNumberFormat="1" applyBorder="1" applyAlignment="1">
      <alignment horizontal="left" vertical="top" wrapText="1"/>
    </xf>
    <xf numFmtId="0" fontId="0" fillId="0" borderId="24" xfId="0" applyNumberForma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8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4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121920</xdr:rowOff>
    </xdr:from>
    <xdr:to>
      <xdr:col>0</xdr:col>
      <xdr:colOff>1329690</xdr:colOff>
      <xdr:row>4</xdr:row>
      <xdr:rowOff>72390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C0BD71-256D-4244-9054-4B0BB6AA5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121920"/>
          <a:ext cx="853440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maps.sco.wisc.edu/WHAIFind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4362-9166-4DD6-ABA1-A15722A87D2D}">
  <sheetPr>
    <pageSetUpPr fitToPage="1"/>
  </sheetPr>
  <dimension ref="A1:D19"/>
  <sheetViews>
    <sheetView zoomScale="107" zoomScaleNormal="90" workbookViewId="0">
      <selection activeCell="D19" sqref="D19"/>
    </sheetView>
  </sheetViews>
  <sheetFormatPr defaultRowHeight="15"/>
  <cols>
    <col min="1" max="1" width="23.5703125" customWidth="1"/>
    <col min="2" max="2" width="19.5703125" customWidth="1"/>
    <col min="3" max="3" width="3" customWidth="1"/>
    <col min="4" max="4" width="131.42578125" customWidth="1"/>
  </cols>
  <sheetData>
    <row r="1" spans="1:4" ht="21.75" thickTop="1">
      <c r="D1" s="3" t="s">
        <v>0</v>
      </c>
    </row>
    <row r="2" spans="1:4" ht="21.75" thickBot="1">
      <c r="D2" s="4" t="s">
        <v>1</v>
      </c>
    </row>
    <row r="3" spans="1:4" ht="15.75" thickTop="1"/>
    <row r="4" spans="1:4">
      <c r="D4" s="74"/>
    </row>
    <row r="5" spans="1:4" ht="18.75" customHeight="1" thickBot="1"/>
    <row r="6" spans="1:4" ht="46.5" customHeight="1">
      <c r="A6" s="1" t="s">
        <v>2</v>
      </c>
      <c r="B6" s="84"/>
      <c r="D6" s="134" t="s">
        <v>3</v>
      </c>
    </row>
    <row r="7" spans="1:4" ht="33.6" customHeight="1">
      <c r="A7" s="1" t="s">
        <v>4</v>
      </c>
      <c r="B7" s="1"/>
      <c r="D7" s="135"/>
    </row>
    <row r="8" spans="1:4" ht="15.75" thickBot="1">
      <c r="A8" s="1"/>
      <c r="B8" s="1"/>
      <c r="D8" s="87"/>
    </row>
    <row r="9" spans="1:4" ht="18.75" customHeight="1" thickBot="1">
      <c r="A9" s="1" t="s">
        <v>5</v>
      </c>
      <c r="B9" s="85"/>
      <c r="D9" s="90" t="s">
        <v>6</v>
      </c>
    </row>
    <row r="10" spans="1:4" ht="15.75" thickBot="1">
      <c r="A10" s="1" t="s">
        <v>7</v>
      </c>
      <c r="B10" s="85"/>
      <c r="D10" s="90"/>
    </row>
    <row r="11" spans="1:4" ht="19.5" customHeight="1" thickBot="1">
      <c r="A11" s="1" t="s">
        <v>8</v>
      </c>
      <c r="B11" s="85"/>
      <c r="D11" s="87"/>
    </row>
    <row r="12" spans="1:4" ht="24.75" customHeight="1">
      <c r="A12" s="1" t="s">
        <v>9</v>
      </c>
      <c r="B12" s="85"/>
      <c r="D12" s="135" t="s">
        <v>10</v>
      </c>
    </row>
    <row r="13" spans="1:4" ht="43.9" customHeight="1">
      <c r="A13" s="1" t="s">
        <v>11</v>
      </c>
      <c r="B13" s="85"/>
      <c r="D13" s="135"/>
    </row>
    <row r="14" spans="1:4" ht="15.75" thickBot="1">
      <c r="A14" s="1" t="s">
        <v>12</v>
      </c>
      <c r="B14" s="1"/>
      <c r="D14" s="87"/>
    </row>
    <row r="15" spans="1:4" ht="30" customHeight="1">
      <c r="A15" s="2" t="s">
        <v>13</v>
      </c>
      <c r="B15" s="86"/>
      <c r="D15" s="135" t="s">
        <v>14</v>
      </c>
    </row>
    <row r="16" spans="1:4" ht="15.75" thickBot="1">
      <c r="A16" s="1" t="s">
        <v>15</v>
      </c>
      <c r="B16" s="85"/>
      <c r="D16" s="136"/>
    </row>
    <row r="17" spans="1:1" ht="15.75" thickBot="1"/>
    <row r="18" spans="1:1" ht="23.25">
      <c r="A18" s="72" t="s">
        <v>16</v>
      </c>
    </row>
    <row r="19" spans="1:1" ht="21.75" thickBot="1">
      <c r="A19" s="73">
        <f>'Site Geomorphics'!G3</f>
        <v>0</v>
      </c>
    </row>
  </sheetData>
  <mergeCells count="4">
    <mergeCell ref="D6:D7"/>
    <mergeCell ref="D9:D10"/>
    <mergeCell ref="D12:D13"/>
    <mergeCell ref="D15:D16"/>
  </mergeCells>
  <conditionalFormatting sqref="A19">
    <cfRule type="cellIs" dxfId="2" priority="1" operator="lessThan">
      <formula>35.01</formula>
    </cfRule>
    <cfRule type="cellIs" dxfId="1" priority="2" operator="greaterThan">
      <formula>35.1</formula>
    </cfRule>
  </conditionalFormatting>
  <pageMargins left="0.7" right="0.7" top="0.75" bottom="0.75" header="0.3" footer="0.3"/>
  <pageSetup scale="6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347C-C30B-4487-9013-9BEDF103CAB7}">
  <sheetPr>
    <pageSetUpPr fitToPage="1"/>
  </sheetPr>
  <dimension ref="A1:I36"/>
  <sheetViews>
    <sheetView zoomScale="80" zoomScaleNormal="80" workbookViewId="0">
      <selection activeCell="C8" sqref="C8"/>
    </sheetView>
  </sheetViews>
  <sheetFormatPr defaultRowHeight="15"/>
  <cols>
    <col min="1" max="1" width="8.28515625" customWidth="1"/>
    <col min="2" max="2" width="50" customWidth="1"/>
    <col min="4" max="4" width="5.5703125" customWidth="1"/>
    <col min="5" max="5" width="8.28515625" customWidth="1"/>
    <col min="6" max="6" width="65.42578125" customWidth="1"/>
    <col min="9" max="9" width="70.140625" customWidth="1"/>
  </cols>
  <sheetData>
    <row r="1" spans="1:9">
      <c r="A1" t="s">
        <v>17</v>
      </c>
      <c r="C1" t="s">
        <v>18</v>
      </c>
      <c r="E1" t="s">
        <v>17</v>
      </c>
      <c r="G1" t="s">
        <v>18</v>
      </c>
    </row>
    <row r="2" spans="1:9" ht="7.15" customHeight="1"/>
    <row r="3" spans="1:9" ht="18" customHeight="1">
      <c r="A3" s="9">
        <v>1</v>
      </c>
      <c r="B3" s="10" t="s">
        <v>19</v>
      </c>
      <c r="C3" s="11"/>
      <c r="E3" s="30">
        <v>4</v>
      </c>
      <c r="F3" s="30" t="s">
        <v>20</v>
      </c>
      <c r="G3" s="31"/>
      <c r="I3" s="74"/>
    </row>
    <row r="4" spans="1:9" ht="30.6" customHeight="1">
      <c r="A4" s="12"/>
      <c r="B4" s="13" t="s">
        <v>21</v>
      </c>
      <c r="C4" s="14">
        <v>4</v>
      </c>
      <c r="E4" s="31"/>
      <c r="F4" s="32" t="s">
        <v>22</v>
      </c>
      <c r="G4" s="33">
        <v>0</v>
      </c>
    </row>
    <row r="5" spans="1:9" ht="28.15" customHeight="1">
      <c r="A5" s="12"/>
      <c r="B5" s="13" t="s">
        <v>23</v>
      </c>
      <c r="C5" s="14">
        <v>4</v>
      </c>
      <c r="E5" s="31"/>
      <c r="F5" s="32" t="s">
        <v>24</v>
      </c>
      <c r="G5" s="33"/>
      <c r="I5" s="77" t="s">
        <v>25</v>
      </c>
    </row>
    <row r="6" spans="1:9" ht="30" customHeight="1">
      <c r="A6" s="12"/>
      <c r="B6" s="13" t="s">
        <v>26</v>
      </c>
      <c r="C6" s="14">
        <v>8</v>
      </c>
      <c r="E6" s="31"/>
      <c r="F6" s="32" t="s">
        <v>27</v>
      </c>
      <c r="G6" s="33">
        <v>0</v>
      </c>
      <c r="I6" s="78" t="s">
        <v>28</v>
      </c>
    </row>
    <row r="7" spans="1:9" ht="23.25" customHeight="1" thickBot="1">
      <c r="A7" s="12"/>
      <c r="B7" s="13" t="s">
        <v>29</v>
      </c>
      <c r="C7" s="15">
        <v>8</v>
      </c>
      <c r="E7" s="31"/>
      <c r="F7" s="32" t="s">
        <v>30</v>
      </c>
      <c r="G7" s="33">
        <v>2</v>
      </c>
      <c r="I7" s="91" t="s">
        <v>31</v>
      </c>
    </row>
    <row r="8" spans="1:9" ht="16.5" thickTop="1" thickBot="1">
      <c r="A8" s="5"/>
      <c r="B8" s="88"/>
      <c r="C8" s="6"/>
      <c r="E8" s="31"/>
      <c r="F8" s="32" t="s">
        <v>32</v>
      </c>
      <c r="G8" s="82" t="s">
        <v>33</v>
      </c>
      <c r="I8" s="92"/>
    </row>
    <row r="9" spans="1:9" ht="14.45" customHeight="1" thickTop="1">
      <c r="A9" s="5"/>
      <c r="B9" s="88"/>
      <c r="C9" s="7"/>
      <c r="E9" s="31"/>
      <c r="F9" s="32" t="s">
        <v>34</v>
      </c>
      <c r="G9" s="33">
        <v>6</v>
      </c>
      <c r="I9" s="91" t="s">
        <v>35</v>
      </c>
    </row>
    <row r="10" spans="1:9" ht="29.45" customHeight="1">
      <c r="A10" s="16">
        <v>2</v>
      </c>
      <c r="B10" s="17" t="s">
        <v>36</v>
      </c>
      <c r="C10" s="18"/>
      <c r="E10" s="31"/>
      <c r="F10" s="32" t="s">
        <v>37</v>
      </c>
      <c r="G10" s="33"/>
      <c r="I10" s="92"/>
    </row>
    <row r="11" spans="1:9">
      <c r="A11" s="19"/>
      <c r="B11" s="20" t="s">
        <v>38</v>
      </c>
      <c r="C11" s="21">
        <v>0</v>
      </c>
      <c r="E11" s="31"/>
      <c r="F11" s="32" t="s">
        <v>39</v>
      </c>
      <c r="G11" s="33">
        <v>0</v>
      </c>
      <c r="I11" s="91" t="s">
        <v>40</v>
      </c>
    </row>
    <row r="12" spans="1:9">
      <c r="A12" s="19"/>
      <c r="B12" s="20" t="s">
        <v>41</v>
      </c>
      <c r="C12" s="21">
        <v>1</v>
      </c>
      <c r="E12" s="31"/>
      <c r="F12" s="32" t="s">
        <v>42</v>
      </c>
      <c r="G12" s="33">
        <v>1</v>
      </c>
      <c r="I12" s="92"/>
    </row>
    <row r="13" spans="1:9">
      <c r="A13" s="19"/>
      <c r="B13" s="20" t="s">
        <v>43</v>
      </c>
      <c r="C13" s="21">
        <v>2</v>
      </c>
      <c r="E13" s="31"/>
      <c r="F13" s="32" t="s">
        <v>44</v>
      </c>
      <c r="G13" s="82" t="s">
        <v>33</v>
      </c>
      <c r="I13" s="91" t="s">
        <v>45</v>
      </c>
    </row>
    <row r="14" spans="1:9" ht="15.75" thickBot="1">
      <c r="A14" s="19"/>
      <c r="B14" s="20" t="s">
        <v>46</v>
      </c>
      <c r="C14" s="22">
        <v>4</v>
      </c>
      <c r="E14" s="31"/>
      <c r="F14" s="32" t="s">
        <v>47</v>
      </c>
      <c r="G14" s="33">
        <v>2</v>
      </c>
      <c r="I14" s="92"/>
    </row>
    <row r="15" spans="1:9" ht="15.6" customHeight="1" thickTop="1" thickBot="1">
      <c r="A15" s="5"/>
      <c r="B15" s="88"/>
      <c r="C15" s="8"/>
      <c r="E15" s="31"/>
      <c r="F15" s="32" t="s">
        <v>48</v>
      </c>
      <c r="G15" s="34">
        <v>6</v>
      </c>
    </row>
    <row r="16" spans="1:9" ht="15.6" customHeight="1" thickTop="1" thickBot="1">
      <c r="A16" s="5"/>
      <c r="B16" s="88"/>
      <c r="F16" s="80" t="s">
        <v>49</v>
      </c>
      <c r="G16" s="6"/>
    </row>
    <row r="17" spans="1:9" ht="15.75" thickTop="1">
      <c r="A17" s="23">
        <v>3</v>
      </c>
      <c r="B17" s="24" t="s">
        <v>50</v>
      </c>
      <c r="C17" s="25"/>
      <c r="F17" s="89"/>
    </row>
    <row r="18" spans="1:9" ht="16.899999999999999" customHeight="1">
      <c r="A18" s="26"/>
      <c r="B18" s="27" t="s">
        <v>51</v>
      </c>
      <c r="C18" s="28">
        <v>0</v>
      </c>
      <c r="E18" s="54">
        <v>5</v>
      </c>
      <c r="F18" s="83" t="s">
        <v>52</v>
      </c>
      <c r="G18" s="55"/>
    </row>
    <row r="19" spans="1:9" ht="27.6" customHeight="1">
      <c r="A19" s="26"/>
      <c r="B19" s="27" t="s">
        <v>53</v>
      </c>
      <c r="C19" s="28"/>
      <c r="E19" s="55"/>
      <c r="F19" s="35" t="s">
        <v>54</v>
      </c>
      <c r="G19" s="36">
        <v>0</v>
      </c>
      <c r="I19" s="89" t="s">
        <v>55</v>
      </c>
    </row>
    <row r="20" spans="1:9" ht="31.5" customHeight="1">
      <c r="A20" s="26"/>
      <c r="B20" s="27" t="s">
        <v>56</v>
      </c>
      <c r="C20" s="28">
        <v>0</v>
      </c>
      <c r="E20" s="55"/>
      <c r="F20" s="35" t="s">
        <v>57</v>
      </c>
      <c r="G20" s="36">
        <v>1</v>
      </c>
    </row>
    <row r="21" spans="1:9" ht="38.25" customHeight="1" thickBot="1">
      <c r="A21" s="26"/>
      <c r="B21" s="27" t="s">
        <v>58</v>
      </c>
      <c r="C21" s="28">
        <v>2</v>
      </c>
      <c r="E21" s="55"/>
      <c r="F21" s="35" t="s">
        <v>59</v>
      </c>
      <c r="G21" s="37">
        <v>4</v>
      </c>
    </row>
    <row r="22" spans="1:9" ht="16.149999999999999" customHeight="1" thickTop="1" thickBot="1">
      <c r="A22" s="26"/>
      <c r="B22" s="27" t="s">
        <v>60</v>
      </c>
      <c r="C22" s="81" t="s">
        <v>33</v>
      </c>
      <c r="F22" s="89"/>
      <c r="G22" s="6"/>
    </row>
    <row r="23" spans="1:9" ht="16.149999999999999" customHeight="1" thickTop="1" thickBot="1">
      <c r="A23" s="26"/>
      <c r="B23" s="27" t="s">
        <v>61</v>
      </c>
      <c r="C23" s="28">
        <v>6</v>
      </c>
      <c r="F23" s="89"/>
    </row>
    <row r="24" spans="1:9" ht="27" customHeight="1" thickTop="1" thickBot="1">
      <c r="A24" s="26"/>
      <c r="B24" s="27" t="s">
        <v>62</v>
      </c>
      <c r="C24" s="28"/>
      <c r="F24" s="39" t="s">
        <v>63</v>
      </c>
      <c r="G24" s="38">
        <f>SUM(C8,C15,C29,G16,G22)</f>
        <v>0</v>
      </c>
    </row>
    <row r="25" spans="1:9" ht="15.75" thickTop="1">
      <c r="A25" s="26"/>
      <c r="B25" s="27" t="s">
        <v>64</v>
      </c>
      <c r="C25" s="28">
        <v>0</v>
      </c>
      <c r="F25" s="89"/>
    </row>
    <row r="26" spans="1:9">
      <c r="A26" s="26"/>
      <c r="B26" s="27" t="s">
        <v>65</v>
      </c>
      <c r="C26" s="28">
        <v>2</v>
      </c>
      <c r="F26" s="89"/>
    </row>
    <row r="27" spans="1:9">
      <c r="A27" s="26"/>
      <c r="B27" s="27" t="s">
        <v>66</v>
      </c>
      <c r="C27" s="81" t="s">
        <v>33</v>
      </c>
      <c r="D27" s="69"/>
      <c r="F27" s="89"/>
    </row>
    <row r="28" spans="1:9" ht="15.75" thickBot="1">
      <c r="A28" s="26"/>
      <c r="B28" s="27" t="s">
        <v>67</v>
      </c>
      <c r="C28" s="29">
        <v>5</v>
      </c>
      <c r="F28" s="89"/>
    </row>
    <row r="29" spans="1:9" ht="16.5" thickTop="1" thickBot="1">
      <c r="A29" s="5"/>
      <c r="B29" s="88"/>
      <c r="C29" s="6"/>
    </row>
    <row r="30" spans="1:9" ht="15.75" thickTop="1">
      <c r="A30" s="5"/>
      <c r="B30" s="80" t="s">
        <v>49</v>
      </c>
    </row>
    <row r="31" spans="1:9">
      <c r="A31" s="5"/>
      <c r="B31" s="88"/>
    </row>
    <row r="32" spans="1:9">
      <c r="A32" s="5"/>
      <c r="B32" s="88"/>
    </row>
    <row r="33" spans="1:2">
      <c r="A33" s="5"/>
      <c r="B33" s="88"/>
    </row>
    <row r="34" spans="1:2">
      <c r="A34" s="5"/>
      <c r="B34" s="88"/>
    </row>
    <row r="35" spans="1:2">
      <c r="A35" s="5"/>
    </row>
    <row r="36" spans="1:2">
      <c r="A36" s="5"/>
    </row>
  </sheetData>
  <mergeCells count="4">
    <mergeCell ref="I7:I8"/>
    <mergeCell ref="I9:I10"/>
    <mergeCell ref="I11:I12"/>
    <mergeCell ref="I13:I14"/>
  </mergeCells>
  <pageMargins left="0.7" right="0.7" top="0.75" bottom="0.75" header="0.3" footer="0.3"/>
  <pageSetup scale="3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7650-43BF-4283-BDFB-98B486EF28CC}">
  <dimension ref="A1:P38"/>
  <sheetViews>
    <sheetView zoomScale="80" zoomScaleNormal="80" workbookViewId="0">
      <selection activeCell="K33" sqref="K33"/>
    </sheetView>
  </sheetViews>
  <sheetFormatPr defaultRowHeight="15"/>
  <cols>
    <col min="2" max="2" width="62.42578125" customWidth="1"/>
    <col min="4" max="4" width="5.5703125" customWidth="1"/>
    <col min="6" max="6" width="68.7109375" customWidth="1"/>
  </cols>
  <sheetData>
    <row r="1" spans="1:16">
      <c r="A1" t="s">
        <v>17</v>
      </c>
      <c r="C1" t="s">
        <v>18</v>
      </c>
    </row>
    <row r="2" spans="1:16">
      <c r="A2" s="41">
        <v>6</v>
      </c>
      <c r="B2" s="42" t="s">
        <v>68</v>
      </c>
      <c r="C2" s="43"/>
      <c r="I2" s="74"/>
    </row>
    <row r="3" spans="1:16">
      <c r="A3" s="43"/>
      <c r="B3" s="44" t="s">
        <v>69</v>
      </c>
      <c r="C3" s="45">
        <v>0</v>
      </c>
      <c r="E3" s="30">
        <v>8</v>
      </c>
      <c r="F3" s="30" t="s">
        <v>70</v>
      </c>
      <c r="G3" s="31"/>
    </row>
    <row r="4" spans="1:16">
      <c r="A4" s="43"/>
      <c r="B4" s="44" t="s">
        <v>71</v>
      </c>
      <c r="C4" s="45"/>
      <c r="E4" s="31"/>
      <c r="F4" s="33" t="s">
        <v>72</v>
      </c>
      <c r="G4" s="33">
        <v>0</v>
      </c>
      <c r="H4" t="s">
        <v>73</v>
      </c>
    </row>
    <row r="5" spans="1:16">
      <c r="A5" s="43"/>
      <c r="B5" s="44" t="s">
        <v>74</v>
      </c>
      <c r="C5" s="45">
        <v>0</v>
      </c>
      <c r="E5" s="31"/>
      <c r="F5" s="33" t="s">
        <v>75</v>
      </c>
      <c r="G5" s="33">
        <v>0</v>
      </c>
    </row>
    <row r="6" spans="1:16">
      <c r="A6" s="43"/>
      <c r="B6" s="44" t="s">
        <v>76</v>
      </c>
      <c r="C6" s="45">
        <v>2</v>
      </c>
      <c r="E6" s="31"/>
      <c r="F6" s="33" t="s">
        <v>77</v>
      </c>
      <c r="G6" s="33">
        <v>1</v>
      </c>
      <c r="H6" t="s">
        <v>78</v>
      </c>
    </row>
    <row r="7" spans="1:16" ht="15.75" thickBot="1">
      <c r="A7" s="43"/>
      <c r="B7" s="44" t="s">
        <v>79</v>
      </c>
      <c r="C7" s="45">
        <v>8</v>
      </c>
      <c r="D7" s="69"/>
      <c r="E7" s="31"/>
      <c r="F7" s="33" t="s">
        <v>80</v>
      </c>
      <c r="G7" s="34">
        <v>3</v>
      </c>
    </row>
    <row r="8" spans="1:16" ht="16.5" thickTop="1" thickBot="1">
      <c r="A8" s="43"/>
      <c r="B8" s="44" t="s">
        <v>81</v>
      </c>
      <c r="C8" s="45">
        <v>7</v>
      </c>
      <c r="G8" s="6"/>
      <c r="I8" s="110" t="s">
        <v>25</v>
      </c>
      <c r="J8" s="111"/>
      <c r="K8" s="111"/>
      <c r="L8" s="111"/>
      <c r="M8" s="111"/>
      <c r="N8" s="111"/>
      <c r="O8" s="111"/>
      <c r="P8" s="112"/>
    </row>
    <row r="9" spans="1:16" ht="15.75" thickTop="1">
      <c r="A9" s="43"/>
      <c r="B9" s="44" t="s">
        <v>82</v>
      </c>
      <c r="C9" s="45"/>
      <c r="I9" s="104">
        <v>6</v>
      </c>
      <c r="J9" s="105"/>
      <c r="K9" s="105"/>
      <c r="L9" s="105"/>
      <c r="M9" s="105"/>
      <c r="N9" s="105"/>
      <c r="O9" s="105"/>
      <c r="P9" s="106"/>
    </row>
    <row r="10" spans="1:16">
      <c r="A10" s="43"/>
      <c r="B10" s="44" t="s">
        <v>74</v>
      </c>
      <c r="C10" s="45">
        <v>0</v>
      </c>
      <c r="E10" s="50">
        <v>9</v>
      </c>
      <c r="F10" s="50" t="s">
        <v>83</v>
      </c>
      <c r="G10" s="51"/>
      <c r="I10" s="107"/>
      <c r="J10" s="108"/>
      <c r="K10" s="108"/>
      <c r="L10" s="108"/>
      <c r="M10" s="108"/>
      <c r="N10" s="108"/>
      <c r="O10" s="108"/>
      <c r="P10" s="109"/>
    </row>
    <row r="11" spans="1:16">
      <c r="A11" s="43"/>
      <c r="B11" s="44" t="s">
        <v>76</v>
      </c>
      <c r="C11" s="45">
        <v>2</v>
      </c>
      <c r="E11" s="51"/>
      <c r="F11" s="52" t="s">
        <v>84</v>
      </c>
      <c r="G11" s="52">
        <v>0</v>
      </c>
      <c r="I11" s="93">
        <v>7</v>
      </c>
      <c r="J11" s="99"/>
      <c r="K11" s="99"/>
      <c r="L11" s="99"/>
      <c r="M11" s="99"/>
      <c r="N11" s="99"/>
      <c r="O11" s="99"/>
      <c r="P11" s="100"/>
    </row>
    <row r="12" spans="1:16">
      <c r="A12" s="43"/>
      <c r="B12" s="44" t="s">
        <v>79</v>
      </c>
      <c r="C12" s="45">
        <v>4</v>
      </c>
      <c r="D12" s="69"/>
      <c r="E12" s="51"/>
      <c r="F12" s="52" t="s">
        <v>85</v>
      </c>
      <c r="G12" s="52">
        <v>2</v>
      </c>
      <c r="I12" s="101"/>
      <c r="J12" s="102"/>
      <c r="K12" s="102"/>
      <c r="L12" s="102"/>
      <c r="M12" s="102"/>
      <c r="N12" s="102"/>
      <c r="O12" s="102"/>
      <c r="P12" s="103"/>
    </row>
    <row r="13" spans="1:16">
      <c r="A13" s="43"/>
      <c r="B13" s="44" t="s">
        <v>86</v>
      </c>
      <c r="C13" s="45">
        <v>6</v>
      </c>
      <c r="E13" s="51"/>
      <c r="F13" s="52" t="s">
        <v>87</v>
      </c>
      <c r="G13" s="52">
        <v>6</v>
      </c>
      <c r="I13" s="93">
        <v>8</v>
      </c>
      <c r="J13" s="94"/>
      <c r="K13" s="94"/>
      <c r="L13" s="94"/>
      <c r="M13" s="94"/>
      <c r="N13" s="94"/>
      <c r="O13" s="94"/>
      <c r="P13" s="95"/>
    </row>
    <row r="14" spans="1:16" ht="15.75" thickBot="1">
      <c r="A14" s="43"/>
      <c r="B14" s="44" t="s">
        <v>88</v>
      </c>
      <c r="C14" s="45">
        <v>5</v>
      </c>
      <c r="E14" s="51"/>
      <c r="F14" s="52" t="s">
        <v>89</v>
      </c>
      <c r="G14" s="53">
        <v>8</v>
      </c>
      <c r="I14" s="96"/>
      <c r="J14" s="97"/>
      <c r="K14" s="97"/>
      <c r="L14" s="97"/>
      <c r="M14" s="97"/>
      <c r="N14" s="97"/>
      <c r="O14" s="97"/>
      <c r="P14" s="98"/>
    </row>
    <row r="15" spans="1:16" ht="16.5" thickTop="1" thickBot="1">
      <c r="A15" s="43"/>
      <c r="B15" s="44" t="s">
        <v>90</v>
      </c>
      <c r="C15" s="45"/>
      <c r="G15" s="6"/>
      <c r="I15" s="93">
        <v>9</v>
      </c>
      <c r="J15" s="94"/>
      <c r="K15" s="94"/>
      <c r="L15" s="94"/>
      <c r="M15" s="94"/>
      <c r="N15" s="94"/>
      <c r="O15" s="94"/>
      <c r="P15" s="95"/>
    </row>
    <row r="16" spans="1:16" ht="15.75" thickTop="1">
      <c r="A16" s="43"/>
      <c r="B16" s="44" t="s">
        <v>74</v>
      </c>
      <c r="C16" s="45">
        <v>0</v>
      </c>
      <c r="I16" s="96"/>
      <c r="J16" s="97"/>
      <c r="K16" s="97"/>
      <c r="L16" s="97"/>
      <c r="M16" s="97"/>
      <c r="N16" s="97"/>
      <c r="O16" s="97"/>
      <c r="P16" s="98"/>
    </row>
    <row r="17" spans="1:16">
      <c r="A17" s="43"/>
      <c r="B17" s="44" t="s">
        <v>91</v>
      </c>
      <c r="C17" s="45">
        <v>2</v>
      </c>
      <c r="E17" s="54">
        <v>10</v>
      </c>
      <c r="F17" s="54" t="s">
        <v>92</v>
      </c>
      <c r="G17" s="55"/>
      <c r="I17" s="93">
        <v>10</v>
      </c>
      <c r="J17" s="94"/>
      <c r="K17" s="94"/>
      <c r="L17" s="94"/>
      <c r="M17" s="94"/>
      <c r="N17" s="94"/>
      <c r="O17" s="94"/>
      <c r="P17" s="95"/>
    </row>
    <row r="18" spans="1:16">
      <c r="A18" s="43"/>
      <c r="B18" s="44" t="s">
        <v>93</v>
      </c>
      <c r="C18" s="45">
        <v>4</v>
      </c>
      <c r="E18" s="55"/>
      <c r="F18" s="36" t="s">
        <v>94</v>
      </c>
      <c r="G18" s="36">
        <v>0</v>
      </c>
      <c r="I18" s="96"/>
      <c r="J18" s="97"/>
      <c r="K18" s="97"/>
      <c r="L18" s="97"/>
      <c r="M18" s="97"/>
      <c r="N18" s="97"/>
      <c r="O18" s="97"/>
      <c r="P18" s="98"/>
    </row>
    <row r="19" spans="1:16" ht="15.75" thickBot="1">
      <c r="A19" s="43"/>
      <c r="B19" s="44" t="s">
        <v>81</v>
      </c>
      <c r="C19" s="46">
        <v>3</v>
      </c>
      <c r="E19" s="55"/>
      <c r="F19" s="36" t="s">
        <v>95</v>
      </c>
      <c r="G19" s="36">
        <v>4</v>
      </c>
      <c r="I19" s="93">
        <v>11</v>
      </c>
      <c r="J19" s="94"/>
      <c r="K19" s="94"/>
      <c r="L19" s="94"/>
      <c r="M19" s="94"/>
      <c r="N19" s="94"/>
      <c r="O19" s="94"/>
      <c r="P19" s="95"/>
    </row>
    <row r="20" spans="1:16" ht="16.5" thickTop="1" thickBot="1">
      <c r="B20" s="89"/>
      <c r="C20" s="6"/>
      <c r="E20" s="55"/>
      <c r="F20" s="36" t="s">
        <v>96</v>
      </c>
      <c r="G20" s="37">
        <v>8</v>
      </c>
      <c r="I20" s="96"/>
      <c r="J20" s="97"/>
      <c r="K20" s="97"/>
      <c r="L20" s="97"/>
      <c r="M20" s="97"/>
      <c r="N20" s="97"/>
      <c r="O20" s="97"/>
      <c r="P20" s="98"/>
    </row>
    <row r="21" spans="1:16" ht="16.5" thickTop="1" thickBot="1">
      <c r="B21" s="89"/>
      <c r="G21" s="6"/>
    </row>
    <row r="22" spans="1:16" ht="15.75" thickTop="1">
      <c r="A22" s="47">
        <v>7</v>
      </c>
      <c r="B22" s="48" t="s">
        <v>97</v>
      </c>
      <c r="C22" s="25"/>
    </row>
    <row r="23" spans="1:16">
      <c r="A23" s="25"/>
      <c r="B23" s="49" t="s">
        <v>98</v>
      </c>
      <c r="C23" s="28"/>
      <c r="E23" s="56">
        <v>11</v>
      </c>
      <c r="F23" s="56" t="s">
        <v>99</v>
      </c>
      <c r="G23" s="57"/>
    </row>
    <row r="24" spans="1:16">
      <c r="A24" s="25"/>
      <c r="B24" s="49" t="s">
        <v>100</v>
      </c>
      <c r="C24" s="28">
        <v>0</v>
      </c>
      <c r="E24" s="57"/>
      <c r="F24" s="58" t="s">
        <v>101</v>
      </c>
      <c r="G24" s="58">
        <v>0</v>
      </c>
      <c r="H24" t="s">
        <v>102</v>
      </c>
    </row>
    <row r="25" spans="1:16">
      <c r="A25" s="25"/>
      <c r="B25" s="49" t="s">
        <v>103</v>
      </c>
      <c r="C25" s="28">
        <v>3</v>
      </c>
      <c r="E25" s="57"/>
      <c r="F25" s="58" t="s">
        <v>104</v>
      </c>
      <c r="G25" s="58">
        <v>1</v>
      </c>
      <c r="H25" t="s">
        <v>105</v>
      </c>
    </row>
    <row r="26" spans="1:16">
      <c r="A26" s="25"/>
      <c r="B26" s="49" t="s">
        <v>106</v>
      </c>
      <c r="C26" s="28">
        <v>6</v>
      </c>
      <c r="E26" s="57"/>
      <c r="F26" s="58" t="s">
        <v>107</v>
      </c>
      <c r="G26" s="58">
        <v>3</v>
      </c>
    </row>
    <row r="27" spans="1:16" ht="30">
      <c r="A27" s="25"/>
      <c r="B27" s="49" t="s">
        <v>108</v>
      </c>
      <c r="C27" s="28"/>
      <c r="D27" s="69"/>
      <c r="E27" s="57"/>
      <c r="F27" s="58" t="s">
        <v>109</v>
      </c>
      <c r="G27" s="58">
        <v>6</v>
      </c>
      <c r="H27" s="69"/>
    </row>
    <row r="28" spans="1:16">
      <c r="A28" s="25"/>
      <c r="B28" s="49" t="s">
        <v>110</v>
      </c>
      <c r="C28" s="28">
        <v>0</v>
      </c>
      <c r="E28" s="57"/>
      <c r="F28" s="58" t="s">
        <v>111</v>
      </c>
      <c r="G28" s="58">
        <v>4</v>
      </c>
    </row>
    <row r="29" spans="1:16" ht="15.75" thickBot="1">
      <c r="A29" s="25"/>
      <c r="B29" s="49" t="s">
        <v>112</v>
      </c>
      <c r="C29" s="28">
        <v>4</v>
      </c>
      <c r="E29" s="57"/>
      <c r="F29" s="58" t="s">
        <v>113</v>
      </c>
      <c r="G29" s="59">
        <v>8</v>
      </c>
    </row>
    <row r="30" spans="1:16" ht="16.5" thickTop="1" thickBot="1">
      <c r="A30" s="25"/>
      <c r="B30" s="49" t="s">
        <v>114</v>
      </c>
      <c r="C30" s="28">
        <v>8</v>
      </c>
      <c r="G30" s="6"/>
    </row>
    <row r="31" spans="1:16" ht="16.5" thickTop="1" thickBot="1">
      <c r="A31" s="25"/>
      <c r="B31" s="49" t="s">
        <v>115</v>
      </c>
      <c r="C31" s="29">
        <v>0</v>
      </c>
    </row>
    <row r="32" spans="1:16" ht="22.5" thickTop="1" thickBot="1">
      <c r="B32" s="89"/>
      <c r="C32" s="6"/>
      <c r="F32" s="40" t="s">
        <v>116</v>
      </c>
      <c r="G32" s="38">
        <f>SUM(C20,C32,G8,G15,G21,G30)</f>
        <v>0</v>
      </c>
    </row>
    <row r="33" spans="2:2" ht="54.75" customHeight="1">
      <c r="B33" s="133" t="s">
        <v>117</v>
      </c>
    </row>
    <row r="34" spans="2:2">
      <c r="B34" s="89"/>
    </row>
    <row r="35" spans="2:2">
      <c r="B35" s="89"/>
    </row>
    <row r="36" spans="2:2">
      <c r="B36" s="89"/>
    </row>
    <row r="37" spans="2:2">
      <c r="B37" s="89"/>
    </row>
    <row r="38" spans="2:2">
      <c r="B38" s="89"/>
    </row>
  </sheetData>
  <mergeCells count="7">
    <mergeCell ref="I17:P18"/>
    <mergeCell ref="I19:P20"/>
    <mergeCell ref="I11:P12"/>
    <mergeCell ref="I9:P10"/>
    <mergeCell ref="I8:P8"/>
    <mergeCell ref="I13:P14"/>
    <mergeCell ref="I15:P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2C7B-A25C-473D-AEA3-AFEB3FB32FD9}">
  <dimension ref="A1:K35"/>
  <sheetViews>
    <sheetView zoomScale="80" zoomScaleNormal="80" workbookViewId="0">
      <selection activeCell="X31" sqref="X31"/>
    </sheetView>
  </sheetViews>
  <sheetFormatPr defaultRowHeight="15"/>
  <cols>
    <col min="2" max="2" width="73.7109375" customWidth="1"/>
  </cols>
  <sheetData>
    <row r="1" spans="1:11">
      <c r="A1" t="s">
        <v>118</v>
      </c>
      <c r="C1" t="s">
        <v>18</v>
      </c>
    </row>
    <row r="2" spans="1:11">
      <c r="A2" s="60">
        <v>12</v>
      </c>
      <c r="B2" s="61" t="s">
        <v>119</v>
      </c>
      <c r="C2" s="11"/>
      <c r="E2" s="74"/>
    </row>
    <row r="3" spans="1:11">
      <c r="A3" s="11"/>
      <c r="B3" s="62" t="s">
        <v>120</v>
      </c>
      <c r="C3" s="14">
        <v>0</v>
      </c>
    </row>
    <row r="4" spans="1:11">
      <c r="A4" s="11"/>
      <c r="B4" s="62" t="s">
        <v>121</v>
      </c>
      <c r="C4" s="14">
        <v>2</v>
      </c>
      <c r="D4" t="s">
        <v>122</v>
      </c>
    </row>
    <row r="5" spans="1:11">
      <c r="A5" s="11"/>
      <c r="B5" s="62" t="s">
        <v>123</v>
      </c>
      <c r="C5" s="14">
        <v>6</v>
      </c>
      <c r="D5" t="s">
        <v>124</v>
      </c>
    </row>
    <row r="6" spans="1:11" ht="15.75" thickBot="1">
      <c r="A6" s="11"/>
      <c r="B6" s="62" t="s">
        <v>125</v>
      </c>
      <c r="C6" s="15">
        <v>4</v>
      </c>
      <c r="D6" s="79" t="s">
        <v>126</v>
      </c>
    </row>
    <row r="7" spans="1:11" ht="16.5" thickTop="1" thickBot="1">
      <c r="B7" s="89"/>
      <c r="C7" s="6"/>
    </row>
    <row r="8" spans="1:11" ht="15.75" thickTop="1">
      <c r="B8" s="89"/>
    </row>
    <row r="9" spans="1:11">
      <c r="A9" s="50">
        <v>13</v>
      </c>
      <c r="B9" s="63" t="s">
        <v>127</v>
      </c>
      <c r="C9" s="51"/>
      <c r="D9" t="s">
        <v>128</v>
      </c>
    </row>
    <row r="10" spans="1:11">
      <c r="A10" s="51"/>
      <c r="B10" s="64" t="s">
        <v>129</v>
      </c>
      <c r="C10" s="52">
        <v>0</v>
      </c>
      <c r="D10" s="75" t="s">
        <v>130</v>
      </c>
    </row>
    <row r="11" spans="1:11">
      <c r="A11" s="51"/>
      <c r="B11" s="64" t="s">
        <v>131</v>
      </c>
      <c r="C11" s="52">
        <v>2</v>
      </c>
      <c r="D11" t="s">
        <v>132</v>
      </c>
    </row>
    <row r="12" spans="1:11">
      <c r="A12" s="51"/>
      <c r="B12" s="64" t="s">
        <v>133</v>
      </c>
      <c r="C12" s="52">
        <v>8</v>
      </c>
    </row>
    <row r="13" spans="1:11" ht="15.75" thickBot="1">
      <c r="A13" s="51"/>
      <c r="B13" s="64" t="s">
        <v>134</v>
      </c>
      <c r="C13" s="53">
        <v>4</v>
      </c>
    </row>
    <row r="14" spans="1:11" ht="16.5" thickTop="1" thickBot="1">
      <c r="B14" s="89"/>
      <c r="C14" s="6"/>
    </row>
    <row r="15" spans="1:11" ht="16.5" thickTop="1" thickBot="1">
      <c r="B15" s="89"/>
    </row>
    <row r="16" spans="1:11" ht="15.75" thickBot="1">
      <c r="A16" s="47">
        <v>14</v>
      </c>
      <c r="B16" s="48" t="s">
        <v>135</v>
      </c>
      <c r="C16" s="25"/>
      <c r="E16" s="113" t="s">
        <v>136</v>
      </c>
      <c r="F16" s="114"/>
      <c r="G16" s="114"/>
      <c r="H16" s="114"/>
      <c r="I16" s="114"/>
      <c r="J16" s="114"/>
      <c r="K16" s="115"/>
    </row>
    <row r="17" spans="1:11">
      <c r="A17" s="25"/>
      <c r="B17" s="49" t="s">
        <v>137</v>
      </c>
      <c r="C17" s="28">
        <v>0</v>
      </c>
      <c r="E17" s="116">
        <v>12</v>
      </c>
      <c r="F17" s="117"/>
      <c r="G17" s="117"/>
      <c r="H17" s="117"/>
      <c r="I17" s="117"/>
      <c r="J17" s="117"/>
      <c r="K17" s="118"/>
    </row>
    <row r="18" spans="1:11">
      <c r="A18" s="25"/>
      <c r="B18" s="49" t="s">
        <v>138</v>
      </c>
      <c r="C18" s="28">
        <v>2</v>
      </c>
      <c r="E18" s="119"/>
      <c r="F18" s="120"/>
      <c r="G18" s="120"/>
      <c r="H18" s="120"/>
      <c r="I18" s="120"/>
      <c r="J18" s="120"/>
      <c r="K18" s="121"/>
    </row>
    <row r="19" spans="1:11" ht="15.75" thickBot="1">
      <c r="A19" s="25"/>
      <c r="B19" s="49" t="s">
        <v>139</v>
      </c>
      <c r="C19" s="29">
        <v>4</v>
      </c>
      <c r="E19" s="93">
        <v>13</v>
      </c>
      <c r="F19" s="94"/>
      <c r="G19" s="94"/>
      <c r="H19" s="94"/>
      <c r="I19" s="94"/>
      <c r="J19" s="94"/>
      <c r="K19" s="95"/>
    </row>
    <row r="20" spans="1:11" ht="16.5" thickTop="1" thickBot="1">
      <c r="B20" s="89"/>
      <c r="C20" s="6"/>
      <c r="E20" s="96"/>
      <c r="F20" s="97"/>
      <c r="G20" s="97"/>
      <c r="H20" s="97"/>
      <c r="I20" s="97"/>
      <c r="J20" s="97"/>
      <c r="K20" s="98"/>
    </row>
    <row r="21" spans="1:11" ht="15.75" thickTop="1">
      <c r="B21" s="89"/>
      <c r="E21" s="93">
        <v>14</v>
      </c>
      <c r="F21" s="94"/>
      <c r="G21" s="94"/>
      <c r="H21" s="94"/>
      <c r="I21" s="94"/>
      <c r="J21" s="94"/>
      <c r="K21" s="95"/>
    </row>
    <row r="22" spans="1:11">
      <c r="A22" s="30">
        <v>15</v>
      </c>
      <c r="B22" s="65" t="s">
        <v>140</v>
      </c>
      <c r="C22" s="31"/>
      <c r="E22" s="96"/>
      <c r="F22" s="97"/>
      <c r="G22" s="97"/>
      <c r="H22" s="97"/>
      <c r="I22" s="97"/>
      <c r="J22" s="97"/>
      <c r="K22" s="98"/>
    </row>
    <row r="23" spans="1:11">
      <c r="A23" s="31"/>
      <c r="B23" s="32" t="s">
        <v>141</v>
      </c>
      <c r="C23" s="33">
        <v>0</v>
      </c>
      <c r="E23" s="93">
        <v>15</v>
      </c>
      <c r="F23" s="94"/>
      <c r="G23" s="94"/>
      <c r="H23" s="94"/>
      <c r="I23" s="94"/>
      <c r="J23" s="94"/>
      <c r="K23" s="95"/>
    </row>
    <row r="24" spans="1:11" ht="15.75" thickBot="1">
      <c r="A24" s="31"/>
      <c r="B24" s="32" t="s">
        <v>142</v>
      </c>
      <c r="C24" s="34">
        <v>4</v>
      </c>
      <c r="E24" s="96"/>
      <c r="F24" s="97"/>
      <c r="G24" s="97"/>
      <c r="H24" s="97"/>
      <c r="I24" s="97"/>
      <c r="J24" s="97"/>
      <c r="K24" s="98"/>
    </row>
    <row r="25" spans="1:11" ht="16.5" thickTop="1" thickBot="1">
      <c r="B25" s="89"/>
      <c r="C25" s="6"/>
    </row>
    <row r="26" spans="1:11" ht="16.5" thickTop="1" thickBot="1">
      <c r="B26" s="89"/>
    </row>
    <row r="27" spans="1:11" ht="22.5" thickTop="1" thickBot="1">
      <c r="B27" s="66" t="s">
        <v>143</v>
      </c>
      <c r="C27" s="38">
        <f>SUM(C7,C14,C20,C25)</f>
        <v>0</v>
      </c>
    </row>
    <row r="28" spans="1:11" ht="15.75" thickTop="1">
      <c r="B28" s="89"/>
    </row>
    <row r="29" spans="1:11">
      <c r="B29" s="89"/>
    </row>
    <row r="30" spans="1:11">
      <c r="B30" s="89"/>
    </row>
    <row r="31" spans="1:11">
      <c r="B31" s="89"/>
    </row>
    <row r="32" spans="1:11">
      <c r="B32" s="89"/>
    </row>
    <row r="33" spans="2:2">
      <c r="B33" s="89"/>
    </row>
    <row r="34" spans="2:2">
      <c r="B34" s="89"/>
    </row>
    <row r="35" spans="2:2">
      <c r="B35" s="89"/>
    </row>
  </sheetData>
  <mergeCells count="5">
    <mergeCell ref="E16:K16"/>
    <mergeCell ref="E17:K18"/>
    <mergeCell ref="E19:K20"/>
    <mergeCell ref="E21:K22"/>
    <mergeCell ref="E23:K24"/>
  </mergeCells>
  <hyperlinks>
    <hyperlink ref="D10" r:id="rId1" location="7/44.868/-89.747" xr:uid="{CBE6D1BA-F1DC-47C0-8830-C2CC7D317CB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0635-B420-43FC-BD88-8ED27246A782}">
  <dimension ref="A1:L30"/>
  <sheetViews>
    <sheetView tabSelected="1" zoomScale="80" zoomScaleNormal="80" workbookViewId="0">
      <selection activeCell="F21" sqref="F21"/>
    </sheetView>
  </sheetViews>
  <sheetFormatPr defaultRowHeight="15"/>
  <cols>
    <col min="2" max="2" width="58.42578125" customWidth="1"/>
    <col min="5" max="5" width="11.42578125" customWidth="1"/>
    <col min="6" max="6" width="63.7109375" customWidth="1"/>
    <col min="7" max="7" width="36" customWidth="1"/>
    <col min="8" max="8" width="12.7109375" customWidth="1"/>
  </cols>
  <sheetData>
    <row r="1" spans="1:7">
      <c r="A1" t="s">
        <v>118</v>
      </c>
      <c r="C1" t="s">
        <v>18</v>
      </c>
    </row>
    <row r="2" spans="1:7" ht="15.75" thickBot="1">
      <c r="A2" s="60">
        <v>16</v>
      </c>
      <c r="B2" s="60" t="s">
        <v>144</v>
      </c>
      <c r="C2" s="11"/>
      <c r="F2" s="74"/>
    </row>
    <row r="3" spans="1:7" ht="24.75" thickTop="1" thickBot="1">
      <c r="A3" s="60"/>
      <c r="B3" s="76" t="s">
        <v>145</v>
      </c>
      <c r="C3" s="14">
        <v>0</v>
      </c>
      <c r="D3" s="131" t="s">
        <v>146</v>
      </c>
      <c r="E3" s="132"/>
      <c r="F3" s="67" t="s">
        <v>147</v>
      </c>
      <c r="G3" s="68">
        <f>C25+'Stream Geomorphics'!C27+Observations!G32+Structure!G24</f>
        <v>0</v>
      </c>
    </row>
    <row r="4" spans="1:7" ht="16.5" thickTop="1" thickBot="1">
      <c r="A4" s="11"/>
      <c r="B4" s="14" t="s">
        <v>148</v>
      </c>
      <c r="C4" s="14"/>
    </row>
    <row r="5" spans="1:7" ht="15.75" thickTop="1">
      <c r="A5" s="11"/>
      <c r="B5" s="14" t="s">
        <v>149</v>
      </c>
      <c r="C5" s="14">
        <v>1</v>
      </c>
      <c r="F5" s="122" t="s">
        <v>150</v>
      </c>
      <c r="G5" s="123"/>
    </row>
    <row r="6" spans="1:7">
      <c r="A6" s="11"/>
      <c r="B6" s="14" t="s">
        <v>151</v>
      </c>
      <c r="C6" s="14">
        <v>4</v>
      </c>
      <c r="F6" s="124"/>
      <c r="G6" s="125"/>
    </row>
    <row r="7" spans="1:7">
      <c r="A7" s="11"/>
      <c r="B7" s="14" t="s">
        <v>152</v>
      </c>
      <c r="C7" s="14"/>
      <c r="F7" s="124"/>
      <c r="G7" s="125"/>
    </row>
    <row r="8" spans="1:7">
      <c r="A8" s="11"/>
      <c r="B8" s="14" t="s">
        <v>153</v>
      </c>
      <c r="C8" s="14">
        <v>2</v>
      </c>
      <c r="F8" s="124"/>
      <c r="G8" s="125"/>
    </row>
    <row r="9" spans="1:7" ht="15.75" thickBot="1">
      <c r="A9" s="11"/>
      <c r="B9" s="14" t="s">
        <v>154</v>
      </c>
      <c r="C9" s="15">
        <v>4</v>
      </c>
      <c r="F9" s="124"/>
      <c r="G9" s="125"/>
    </row>
    <row r="10" spans="1:7" ht="16.5" thickTop="1" thickBot="1">
      <c r="C10" s="6"/>
      <c r="F10" s="126"/>
      <c r="G10" s="127"/>
    </row>
    <row r="11" spans="1:7" ht="33.6" customHeight="1" thickTop="1">
      <c r="F11" s="126"/>
      <c r="G11" s="127"/>
    </row>
    <row r="12" spans="1:7">
      <c r="A12" s="50">
        <v>17</v>
      </c>
      <c r="B12" s="50" t="s">
        <v>155</v>
      </c>
      <c r="C12" s="51"/>
      <c r="F12" s="70"/>
      <c r="G12" s="71"/>
    </row>
    <row r="13" spans="1:7">
      <c r="A13" s="51"/>
      <c r="B13" s="52" t="s">
        <v>156</v>
      </c>
      <c r="C13" s="52">
        <v>1</v>
      </c>
      <c r="F13" s="128" t="s">
        <v>157</v>
      </c>
      <c r="G13" s="125"/>
    </row>
    <row r="14" spans="1:7">
      <c r="A14" s="51"/>
      <c r="B14" s="52" t="s">
        <v>158</v>
      </c>
      <c r="C14" s="52">
        <v>3</v>
      </c>
      <c r="F14" s="124"/>
      <c r="G14" s="125"/>
    </row>
    <row r="15" spans="1:7" ht="15.75" thickBot="1">
      <c r="A15" s="51"/>
      <c r="B15" s="52" t="s">
        <v>159</v>
      </c>
      <c r="C15" s="53">
        <v>6</v>
      </c>
      <c r="F15" s="124"/>
      <c r="G15" s="125"/>
    </row>
    <row r="16" spans="1:7" ht="16.5" thickTop="1" thickBot="1">
      <c r="C16" s="6"/>
      <c r="F16" s="124"/>
      <c r="G16" s="125"/>
    </row>
    <row r="17" spans="1:12" ht="16.5" thickTop="1" thickBot="1">
      <c r="F17" s="129"/>
      <c r="G17" s="130"/>
    </row>
    <row r="18" spans="1:12" ht="15.75" thickTop="1">
      <c r="A18" s="47">
        <v>18</v>
      </c>
      <c r="B18" s="47" t="s">
        <v>160</v>
      </c>
      <c r="C18" s="25"/>
    </row>
    <row r="19" spans="1:12">
      <c r="A19" s="25"/>
      <c r="B19" s="28" t="s">
        <v>69</v>
      </c>
      <c r="C19" s="28">
        <v>0</v>
      </c>
      <c r="D19" t="s">
        <v>161</v>
      </c>
    </row>
    <row r="20" spans="1:12">
      <c r="A20" s="25"/>
      <c r="B20" s="28" t="s">
        <v>162</v>
      </c>
      <c r="C20" s="28">
        <v>1</v>
      </c>
    </row>
    <row r="21" spans="1:12" ht="15.75" thickBot="1">
      <c r="A21" s="25"/>
      <c r="B21" s="28" t="s">
        <v>163</v>
      </c>
      <c r="C21" s="28">
        <v>3</v>
      </c>
    </row>
    <row r="22" spans="1:12" ht="15.75" thickBot="1">
      <c r="A22" s="25"/>
      <c r="B22" s="28" t="s">
        <v>164</v>
      </c>
      <c r="C22" s="29">
        <v>6</v>
      </c>
      <c r="F22" s="113" t="s">
        <v>136</v>
      </c>
      <c r="G22" s="114"/>
      <c r="H22" s="114"/>
      <c r="I22" s="114"/>
      <c r="J22" s="114"/>
      <c r="K22" s="114"/>
      <c r="L22" s="115"/>
    </row>
    <row r="23" spans="1:12" ht="16.5" thickTop="1" thickBot="1">
      <c r="C23" s="6"/>
      <c r="F23" s="116">
        <v>16</v>
      </c>
      <c r="G23" s="117"/>
      <c r="H23" s="117"/>
      <c r="I23" s="117"/>
      <c r="J23" s="117"/>
      <c r="K23" s="117"/>
      <c r="L23" s="118"/>
    </row>
    <row r="24" spans="1:12" ht="16.5" thickTop="1" thickBot="1">
      <c r="F24" s="119"/>
      <c r="G24" s="120"/>
      <c r="H24" s="120"/>
      <c r="I24" s="120"/>
      <c r="J24" s="120"/>
      <c r="K24" s="120"/>
      <c r="L24" s="121"/>
    </row>
    <row r="25" spans="1:12" ht="22.5" thickTop="1" thickBot="1">
      <c r="B25" s="40" t="s">
        <v>165</v>
      </c>
      <c r="C25" s="38">
        <f>SUM(C10,C16,C23)</f>
        <v>0</v>
      </c>
      <c r="F25" s="93">
        <v>17</v>
      </c>
      <c r="G25" s="94"/>
      <c r="H25" s="94"/>
      <c r="I25" s="94"/>
      <c r="J25" s="94"/>
      <c r="K25" s="94"/>
      <c r="L25" s="95"/>
    </row>
    <row r="26" spans="1:12" ht="15.75" thickTop="1">
      <c r="F26" s="96"/>
      <c r="G26" s="97"/>
      <c r="H26" s="97"/>
      <c r="I26" s="97"/>
      <c r="J26" s="97"/>
      <c r="K26" s="97"/>
      <c r="L26" s="98"/>
    </row>
    <row r="27" spans="1:12">
      <c r="F27" s="93">
        <v>18</v>
      </c>
      <c r="G27" s="94"/>
      <c r="H27" s="94"/>
      <c r="I27" s="94"/>
      <c r="J27" s="94"/>
      <c r="K27" s="94"/>
      <c r="L27" s="95"/>
    </row>
    <row r="28" spans="1:12">
      <c r="F28" s="96"/>
      <c r="G28" s="97"/>
      <c r="H28" s="97"/>
      <c r="I28" s="97"/>
      <c r="J28" s="97"/>
      <c r="K28" s="97"/>
      <c r="L28" s="98"/>
    </row>
    <row r="29" spans="1:12">
      <c r="F29" s="93" t="s">
        <v>166</v>
      </c>
      <c r="G29" s="94"/>
      <c r="H29" s="94"/>
      <c r="I29" s="94"/>
      <c r="J29" s="94"/>
      <c r="K29" s="94"/>
      <c r="L29" s="95"/>
    </row>
    <row r="30" spans="1:12">
      <c r="F30" s="96"/>
      <c r="G30" s="97"/>
      <c r="H30" s="97"/>
      <c r="I30" s="97"/>
      <c r="J30" s="97"/>
      <c r="K30" s="97"/>
      <c r="L30" s="98"/>
    </row>
  </sheetData>
  <mergeCells count="8">
    <mergeCell ref="F29:L30"/>
    <mergeCell ref="F5:G11"/>
    <mergeCell ref="F13:G17"/>
    <mergeCell ref="D3:E3"/>
    <mergeCell ref="F22:L22"/>
    <mergeCell ref="F23:L24"/>
    <mergeCell ref="F25:L26"/>
    <mergeCell ref="F27:L28"/>
  </mergeCells>
  <conditionalFormatting sqref="G3">
    <cfRule type="cellIs" dxfId="0" priority="1" operator="greaterThan">
      <formula>35.1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54288C657724180ED1312F00F45E4" ma:contentTypeVersion="1" ma:contentTypeDescription="Create a new document." ma:contentTypeScope="" ma:versionID="bb5a3f6e397b1690cf6564841654f2a0">
  <xsd:schema xmlns:xsd="http://www.w3.org/2001/XMLSchema" xmlns:xs="http://www.w3.org/2001/XMLSchema" xmlns:p="http://schemas.microsoft.com/office/2006/metadata/properties" xmlns:ns2="a8b72882-1d02-4704-8464-4e9c6e9dc531" targetNamespace="http://schemas.microsoft.com/office/2006/metadata/properties" ma:root="true" ma:fieldsID="5705412253ba870b06423a56f97807aa" ns2:_=""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F4F08-5E24-48F3-BBC9-6032673802CD}"/>
</file>

<file path=customXml/itemProps2.xml><?xml version="1.0" encoding="utf-8"?>
<ds:datastoreItem xmlns:ds="http://schemas.openxmlformats.org/officeDocument/2006/customXml" ds:itemID="{467684B0-3F82-4BBA-A844-C2804D2B21B6}"/>
</file>

<file path=customXml/itemProps3.xml><?xml version="1.0" encoding="utf-8"?>
<ds:datastoreItem xmlns:ds="http://schemas.openxmlformats.org/officeDocument/2006/customXml" ds:itemID="{9FF4F5E2-3123-4FBC-A79A-9120CD7663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DOTSGN</dc:creator>
  <cp:keywords/>
  <dc:description/>
  <cp:lastModifiedBy>Steven Neary</cp:lastModifiedBy>
  <cp:revision/>
  <dcterms:created xsi:type="dcterms:W3CDTF">2023-04-12T23:01:00Z</dcterms:created>
  <dcterms:modified xsi:type="dcterms:W3CDTF">2026-07-15T16:43:34Z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0x01010084F54288C657724180ED1312F00F45E4</vt:lpwstr>
  </property>
</Properties>
</file>