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TVXM\Downloads\"/>
    </mc:Choice>
  </mc:AlternateContent>
  <xr:revisionPtr revIDLastSave="0" documentId="8_{36BE960A-BFF3-4C30-AF30-24A83A9E0A74}" xr6:coauthVersionLast="45" xr6:coauthVersionMax="45" xr10:uidLastSave="{00000000-0000-0000-0000-000000000000}"/>
  <bookViews>
    <workbookView xWindow="345" yWindow="345" windowWidth="28800" windowHeight="15840" xr2:uid="{00000000-000D-0000-FFFF-FFFF00000000}"/>
  </bookViews>
  <sheets>
    <sheet name="PM List" sheetId="1" r:id="rId1"/>
  </sheets>
  <definedNames>
    <definedName name="_xlnm.Print_Area" localSheetId="0">'PM List'!$A$1:$L$90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 l="1"/>
  <c r="Q6" i="1" s="1"/>
  <c r="P7" i="1"/>
  <c r="Q7" i="1" s="1"/>
  <c r="R7" i="1" s="1"/>
  <c r="P8" i="1"/>
  <c r="Q8" i="1" s="1"/>
  <c r="P9" i="1"/>
  <c r="Q9" i="1" s="1"/>
  <c r="U9" i="1" s="1"/>
  <c r="P10" i="1"/>
  <c r="Q10" i="1" s="1"/>
  <c r="P11" i="1"/>
  <c r="Q11" i="1" s="1"/>
  <c r="U11" i="1" s="1"/>
  <c r="P12" i="1"/>
  <c r="Q12" i="1" s="1"/>
  <c r="P13" i="1"/>
  <c r="Q13" i="1" s="1"/>
  <c r="U13" i="1" s="1"/>
  <c r="P14" i="1"/>
  <c r="Q14" i="1" s="1"/>
  <c r="P15" i="1"/>
  <c r="Q15" i="1"/>
  <c r="R15" i="1" s="1"/>
  <c r="P16" i="1"/>
  <c r="Q16" i="1" s="1"/>
  <c r="U6" i="1" l="1"/>
  <c r="R6" i="1"/>
  <c r="S6" i="1"/>
  <c r="V6" i="1"/>
  <c r="R16" i="1"/>
  <c r="S16" i="1"/>
  <c r="R14" i="1"/>
  <c r="S14" i="1"/>
  <c r="U10" i="1"/>
  <c r="V10" i="1"/>
  <c r="R10" i="1"/>
  <c r="S10" i="1"/>
  <c r="R8" i="1"/>
  <c r="S8" i="1"/>
  <c r="V8" i="1"/>
  <c r="V12" i="1"/>
  <c r="R12" i="1"/>
  <c r="S12" i="1"/>
  <c r="T12" i="1" s="1"/>
  <c r="U12" i="1"/>
  <c r="V7" i="1"/>
  <c r="S15" i="1"/>
  <c r="S13" i="1"/>
  <c r="S11" i="1"/>
  <c r="S9" i="1"/>
  <c r="S7" i="1"/>
  <c r="V11" i="1"/>
  <c r="U7" i="1"/>
  <c r="R13" i="1"/>
  <c r="R11" i="1"/>
  <c r="R9" i="1"/>
  <c r="V13" i="1"/>
  <c r="V9" i="1"/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2" i="1"/>
  <c r="P3" i="1"/>
  <c r="P4" i="1"/>
  <c r="P5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71" i="1"/>
  <c r="P72" i="1"/>
  <c r="P73" i="1"/>
  <c r="P74" i="1"/>
  <c r="P75" i="1"/>
  <c r="P76" i="1"/>
  <c r="P77" i="1"/>
  <c r="P78" i="1"/>
  <c r="P79" i="1"/>
  <c r="P80" i="1"/>
  <c r="Q80" i="1" s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B28" i="1"/>
  <c r="B40" i="1"/>
  <c r="B19" i="1"/>
  <c r="B75" i="1"/>
  <c r="B6" i="1"/>
  <c r="B83" i="1"/>
  <c r="B51" i="1"/>
  <c r="B71" i="1"/>
  <c r="B63" i="1"/>
  <c r="Q53" i="1" l="1"/>
  <c r="Q69" i="1"/>
  <c r="Q49" i="1"/>
  <c r="Q70" i="1"/>
  <c r="Q74" i="1"/>
  <c r="Q46" i="1"/>
  <c r="Q81" i="1"/>
  <c r="Q51" i="1"/>
  <c r="Q76" i="1"/>
  <c r="Q44" i="1"/>
  <c r="Q3" i="1"/>
  <c r="Q23" i="1"/>
  <c r="Q27" i="1"/>
  <c r="U27" i="1" s="1"/>
  <c r="Q31" i="1"/>
  <c r="U31" i="1" s="1"/>
  <c r="Q35" i="1"/>
  <c r="U35" i="1" s="1"/>
  <c r="Q39" i="1"/>
  <c r="Q43" i="1"/>
  <c r="Q47" i="1"/>
  <c r="Q55" i="1"/>
  <c r="Q59" i="1"/>
  <c r="Q63" i="1"/>
  <c r="Q67" i="1"/>
  <c r="Q71" i="1"/>
  <c r="Q75" i="1"/>
  <c r="Q79" i="1"/>
  <c r="Q83" i="1"/>
  <c r="Q87" i="1"/>
  <c r="Q91" i="1"/>
  <c r="Q5" i="1"/>
  <c r="Q29" i="1"/>
  <c r="U29" i="1" s="1"/>
  <c r="Q37" i="1"/>
  <c r="Q45" i="1"/>
  <c r="Q65" i="1"/>
  <c r="Q73" i="1"/>
  <c r="Q77" i="1"/>
  <c r="Q85" i="1"/>
  <c r="Q93" i="1"/>
  <c r="Q26" i="1"/>
  <c r="U26" i="1" s="1"/>
  <c r="Q34" i="1"/>
  <c r="U34" i="1" s="1"/>
  <c r="Q42" i="1"/>
  <c r="Q50" i="1"/>
  <c r="Q58" i="1"/>
  <c r="Q66" i="1"/>
  <c r="Q78" i="1"/>
  <c r="Q90" i="1"/>
  <c r="Q4" i="1"/>
  <c r="Q24" i="1"/>
  <c r="U24" i="1" s="1"/>
  <c r="Q28" i="1"/>
  <c r="Q32" i="1"/>
  <c r="U32" i="1" s="1"/>
  <c r="Q36" i="1"/>
  <c r="U36" i="1" s="1"/>
  <c r="Q40" i="1"/>
  <c r="Q48" i="1"/>
  <c r="Q52" i="1"/>
  <c r="Q56" i="1"/>
  <c r="Q60" i="1"/>
  <c r="Q64" i="1"/>
  <c r="Q68" i="1"/>
  <c r="Q72" i="1"/>
  <c r="Q84" i="1"/>
  <c r="Q88" i="1"/>
  <c r="Q92" i="1"/>
  <c r="Q25" i="1"/>
  <c r="U25" i="1" s="1"/>
  <c r="Q33" i="1"/>
  <c r="U33" i="1" s="1"/>
  <c r="Q41" i="1"/>
  <c r="Q57" i="1"/>
  <c r="Q61" i="1"/>
  <c r="Q89" i="1"/>
  <c r="U14" i="1"/>
  <c r="Q22" i="1"/>
  <c r="U22" i="1" s="1"/>
  <c r="Q30" i="1"/>
  <c r="Q38" i="1"/>
  <c r="Q54" i="1"/>
  <c r="Q62" i="1"/>
  <c r="Q82" i="1"/>
  <c r="Q86" i="1"/>
  <c r="U16" i="1"/>
  <c r="P17" i="1"/>
  <c r="Q17" i="1" s="1"/>
  <c r="P18" i="1"/>
  <c r="Q18" i="1" s="1"/>
  <c r="P19" i="1"/>
  <c r="Q19" i="1" s="1"/>
  <c r="P20" i="1"/>
  <c r="Q20" i="1" s="1"/>
  <c r="U20" i="1" s="1"/>
  <c r="P21" i="1"/>
  <c r="Q21" i="1" s="1"/>
  <c r="U21" i="1" s="1"/>
  <c r="R86" i="1" l="1"/>
  <c r="S86" i="1" s="1"/>
  <c r="V86" i="1"/>
  <c r="U86" i="1"/>
  <c r="V82" i="1"/>
  <c r="R82" i="1"/>
  <c r="S82" i="1" s="1"/>
  <c r="V70" i="1"/>
  <c r="T70" i="1"/>
  <c r="R70" i="1"/>
  <c r="S70" i="1" s="1"/>
  <c r="R62" i="1"/>
  <c r="S62" i="1" s="1"/>
  <c r="V62" i="1"/>
  <c r="U62" i="1"/>
  <c r="R54" i="1"/>
  <c r="S54" i="1" s="1"/>
  <c r="V54" i="1"/>
  <c r="U54" i="1"/>
  <c r="R46" i="1"/>
  <c r="S46" i="1" s="1"/>
  <c r="V46" i="1"/>
  <c r="T46" i="1"/>
  <c r="R38" i="1"/>
  <c r="S38" i="1" s="1"/>
  <c r="U38" i="1"/>
  <c r="V38" i="1"/>
  <c r="R30" i="1"/>
  <c r="S30" i="1" s="1"/>
  <c r="V30" i="1"/>
  <c r="R22" i="1"/>
  <c r="S22" i="1" s="1"/>
  <c r="V22" i="1"/>
  <c r="V14" i="1"/>
  <c r="U89" i="1"/>
  <c r="R89" i="1"/>
  <c r="S89" i="1" s="1"/>
  <c r="V89" i="1"/>
  <c r="T81" i="1"/>
  <c r="R81" i="1"/>
  <c r="V81" i="1"/>
  <c r="R69" i="1"/>
  <c r="V69" i="1"/>
  <c r="T69" i="1"/>
  <c r="V61" i="1"/>
  <c r="R61" i="1"/>
  <c r="S61" i="1" s="1"/>
  <c r="U57" i="1"/>
  <c r="R57" i="1"/>
  <c r="S57" i="1" s="1"/>
  <c r="V57" i="1"/>
  <c r="T49" i="1"/>
  <c r="R49" i="1"/>
  <c r="S49" i="1" s="1"/>
  <c r="V49" i="1"/>
  <c r="U41" i="1"/>
  <c r="V41" i="1"/>
  <c r="R41" i="1"/>
  <c r="S41" i="1" s="1"/>
  <c r="V33" i="1"/>
  <c r="R33" i="1"/>
  <c r="V25" i="1"/>
  <c r="R25" i="1"/>
  <c r="R17" i="1"/>
  <c r="V17" i="1"/>
  <c r="V92" i="1"/>
  <c r="U92" i="1"/>
  <c r="R92" i="1"/>
  <c r="S92" i="1" s="1"/>
  <c r="R88" i="1"/>
  <c r="S88" i="1" s="1"/>
  <c r="U88" i="1"/>
  <c r="V88" i="1"/>
  <c r="V84" i="1"/>
  <c r="U84" i="1"/>
  <c r="R84" i="1"/>
  <c r="T80" i="1"/>
  <c r="V80" i="1"/>
  <c r="R80" i="1"/>
  <c r="S80" i="1" s="1"/>
  <c r="R76" i="1"/>
  <c r="S76" i="1" s="1"/>
  <c r="T76" i="1"/>
  <c r="V76" i="1"/>
  <c r="R72" i="1"/>
  <c r="S72" i="1" s="1"/>
  <c r="V72" i="1"/>
  <c r="V68" i="1"/>
  <c r="R68" i="1"/>
  <c r="R64" i="1"/>
  <c r="U64" i="1"/>
  <c r="V64" i="1"/>
  <c r="V60" i="1"/>
  <c r="R60" i="1"/>
  <c r="S60" i="1" s="1"/>
  <c r="R56" i="1"/>
  <c r="S56" i="1" s="1"/>
  <c r="U56" i="1"/>
  <c r="V56" i="1"/>
  <c r="T52" i="1"/>
  <c r="R52" i="1"/>
  <c r="S52" i="1" s="1"/>
  <c r="R48" i="1"/>
  <c r="T48" i="1"/>
  <c r="V48" i="1"/>
  <c r="R44" i="1"/>
  <c r="S44" i="1" s="1"/>
  <c r="V44" i="1"/>
  <c r="T44" i="1"/>
  <c r="U40" i="1"/>
  <c r="V40" i="1"/>
  <c r="R40" i="1"/>
  <c r="S40" i="1" s="1"/>
  <c r="R36" i="1"/>
  <c r="S36" i="1" s="1"/>
  <c r="V36" i="1"/>
  <c r="V32" i="1"/>
  <c r="R32" i="1"/>
  <c r="S32" i="1" s="1"/>
  <c r="R28" i="1"/>
  <c r="S28" i="1" s="1"/>
  <c r="V28" i="1"/>
  <c r="V24" i="1"/>
  <c r="R24" i="1"/>
  <c r="S24" i="1" s="1"/>
  <c r="R20" i="1"/>
  <c r="S20" i="1" s="1"/>
  <c r="V20" i="1"/>
  <c r="V16" i="1"/>
  <c r="V4" i="1"/>
  <c r="R4" i="1"/>
  <c r="R90" i="1"/>
  <c r="S90" i="1" s="1"/>
  <c r="R78" i="1"/>
  <c r="S78" i="1" s="1"/>
  <c r="T78" i="1"/>
  <c r="V78" i="1"/>
  <c r="T74" i="1"/>
  <c r="U74" i="1"/>
  <c r="S74" i="1"/>
  <c r="V74" i="1"/>
  <c r="R74" i="1"/>
  <c r="V66" i="1"/>
  <c r="R66" i="1"/>
  <c r="S66" i="1" s="1"/>
  <c r="U58" i="1"/>
  <c r="V58" i="1"/>
  <c r="R58" i="1"/>
  <c r="S58" i="1" s="1"/>
  <c r="R50" i="1"/>
  <c r="S50" i="1" s="1"/>
  <c r="T50" i="1"/>
  <c r="V42" i="1"/>
  <c r="R42" i="1"/>
  <c r="S42" i="1" s="1"/>
  <c r="V34" i="1"/>
  <c r="R34" i="1"/>
  <c r="S34" i="1" s="1"/>
  <c r="V26" i="1"/>
  <c r="R26" i="1"/>
  <c r="S26" i="1" s="1"/>
  <c r="V18" i="1"/>
  <c r="R18" i="1"/>
  <c r="V93" i="1"/>
  <c r="R93" i="1"/>
  <c r="S93" i="1" s="1"/>
  <c r="U93" i="1"/>
  <c r="V85" i="1"/>
  <c r="R85" i="1"/>
  <c r="S85" i="1" s="1"/>
  <c r="U85" i="1"/>
  <c r="T77" i="1"/>
  <c r="R77" i="1"/>
  <c r="S77" i="1" s="1"/>
  <c r="V77" i="1"/>
  <c r="V73" i="1"/>
  <c r="R73" i="1"/>
  <c r="S73" i="1" s="1"/>
  <c r="U65" i="1"/>
  <c r="R65" i="1"/>
  <c r="S65" i="1" s="1"/>
  <c r="V65" i="1"/>
  <c r="R53" i="1"/>
  <c r="S53" i="1" s="1"/>
  <c r="T53" i="1"/>
  <c r="R45" i="1"/>
  <c r="S45" i="1" s="1"/>
  <c r="V45" i="1"/>
  <c r="T45" i="1"/>
  <c r="R37" i="1"/>
  <c r="R29" i="1"/>
  <c r="V29" i="1"/>
  <c r="R21" i="1"/>
  <c r="V21" i="1"/>
  <c r="V5" i="1"/>
  <c r="R5" i="1"/>
  <c r="S5" i="1" s="1"/>
  <c r="U91" i="1"/>
  <c r="V91" i="1"/>
  <c r="R91" i="1"/>
  <c r="S91" i="1" s="1"/>
  <c r="R87" i="1"/>
  <c r="S87" i="1" s="1"/>
  <c r="V87" i="1"/>
  <c r="U83" i="1"/>
  <c r="V83" i="1"/>
  <c r="R83" i="1"/>
  <c r="S83" i="1" s="1"/>
  <c r="T79" i="1"/>
  <c r="R79" i="1"/>
  <c r="S79" i="1" s="1"/>
  <c r="V79" i="1"/>
  <c r="S75" i="1"/>
  <c r="T75" i="1"/>
  <c r="R75" i="1"/>
  <c r="V75" i="1"/>
  <c r="U75" i="1"/>
  <c r="R71" i="1"/>
  <c r="V71" i="1"/>
  <c r="U67" i="1"/>
  <c r="V67" i="1"/>
  <c r="R67" i="1"/>
  <c r="S67" i="1" s="1"/>
  <c r="R63" i="1"/>
  <c r="S63" i="1" s="1"/>
  <c r="V63" i="1"/>
  <c r="U63" i="1"/>
  <c r="V59" i="1"/>
  <c r="R59" i="1"/>
  <c r="S59" i="1" s="1"/>
  <c r="R55" i="1"/>
  <c r="S55" i="1" s="1"/>
  <c r="V55" i="1"/>
  <c r="U55" i="1"/>
  <c r="T51" i="1"/>
  <c r="R51" i="1"/>
  <c r="S51" i="1" s="1"/>
  <c r="R47" i="1"/>
  <c r="S47" i="1" s="1"/>
  <c r="V47" i="1"/>
  <c r="T47" i="1"/>
  <c r="V43" i="1"/>
  <c r="R43" i="1"/>
  <c r="S43" i="1" s="1"/>
  <c r="U43" i="1"/>
  <c r="U39" i="1"/>
  <c r="R39" i="1"/>
  <c r="S39" i="1" s="1"/>
  <c r="V39" i="1"/>
  <c r="V35" i="1"/>
  <c r="R35" i="1"/>
  <c r="R31" i="1"/>
  <c r="V31" i="1"/>
  <c r="V27" i="1"/>
  <c r="R27" i="1"/>
  <c r="R23" i="1"/>
  <c r="V23" i="1"/>
  <c r="V19" i="1"/>
  <c r="R19" i="1"/>
  <c r="V15" i="1"/>
  <c r="V3" i="1"/>
  <c r="R3" i="1"/>
  <c r="S3" i="1" s="1"/>
  <c r="S27" i="1" l="1"/>
  <c r="S21" i="1"/>
  <c r="S33" i="1"/>
  <c r="S35" i="1"/>
  <c r="U47" i="1"/>
  <c r="S29" i="1"/>
  <c r="S17" i="1"/>
  <c r="S19" i="1"/>
  <c r="S37" i="1"/>
  <c r="S23" i="1"/>
  <c r="S31" i="1"/>
  <c r="S18" i="1"/>
  <c r="S25" i="1"/>
  <c r="U45" i="1"/>
  <c r="U76" i="1"/>
  <c r="U80" i="1"/>
  <c r="U78" i="1"/>
  <c r="U49" i="1"/>
  <c r="U52" i="1"/>
  <c r="V52" i="1" s="1"/>
  <c r="S64" i="1"/>
  <c r="U51" i="1"/>
  <c r="V51" i="1" s="1"/>
  <c r="S48" i="1"/>
  <c r="U48" i="1" s="1"/>
  <c r="S68" i="1"/>
  <c r="S81" i="1"/>
  <c r="U81" i="1" s="1"/>
  <c r="U44" i="1"/>
  <c r="S71" i="1"/>
  <c r="U53" i="1"/>
  <c r="V53" i="1" s="1"/>
  <c r="S4" i="1"/>
  <c r="S69" i="1"/>
  <c r="U69" i="1" s="1"/>
  <c r="S84" i="1"/>
  <c r="U79" i="1"/>
  <c r="U77" i="1"/>
  <c r="U46" i="1"/>
  <c r="U70" i="1"/>
  <c r="U50" i="1"/>
  <c r="V50" i="1" s="1"/>
  <c r="K85" i="1"/>
  <c r="T42" i="1" s="1"/>
  <c r="U42" i="1" s="1"/>
  <c r="K86" i="1"/>
  <c r="T57" i="1" s="1"/>
  <c r="K87" i="1"/>
  <c r="T63" i="1" s="1"/>
  <c r="K88" i="1"/>
  <c r="T86" i="1" s="1"/>
  <c r="K89" i="1"/>
  <c r="T88" i="1" s="1"/>
  <c r="K90" i="1"/>
  <c r="T89" i="1" s="1"/>
  <c r="K84" i="1"/>
  <c r="K77" i="1"/>
  <c r="K78" i="1"/>
  <c r="T26" i="1" s="1"/>
  <c r="K79" i="1"/>
  <c r="T34" i="1" s="1"/>
  <c r="K80" i="1"/>
  <c r="T65" i="1" s="1"/>
  <c r="K81" i="1"/>
  <c r="T67" i="1" s="1"/>
  <c r="K76" i="1"/>
  <c r="K73" i="1"/>
  <c r="K74" i="1"/>
  <c r="K72" i="1"/>
  <c r="T14" i="1" s="1"/>
  <c r="K65" i="1"/>
  <c r="K66" i="1"/>
  <c r="T30" i="1" s="1"/>
  <c r="U30" i="1" s="1"/>
  <c r="K67" i="1"/>
  <c r="K68" i="1"/>
  <c r="T43" i="1" s="1"/>
  <c r="K69" i="1"/>
  <c r="K70" i="1"/>
  <c r="K64" i="1"/>
  <c r="T13" i="1" s="1"/>
  <c r="P2" i="1"/>
  <c r="Q2" i="1" s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K53" i="1"/>
  <c r="T10" i="1" s="1"/>
  <c r="K54" i="1"/>
  <c r="T11" i="1" s="1"/>
  <c r="K55" i="1"/>
  <c r="K56" i="1"/>
  <c r="K57" i="1"/>
  <c r="T28" i="1" s="1"/>
  <c r="U28" i="1" s="1"/>
  <c r="K58" i="1"/>
  <c r="T58" i="1" s="1"/>
  <c r="K59" i="1"/>
  <c r="T59" i="1" s="1"/>
  <c r="U59" i="1" s="1"/>
  <c r="K60" i="1"/>
  <c r="T73" i="1" s="1"/>
  <c r="U73" i="1" s="1"/>
  <c r="K61" i="1"/>
  <c r="T83" i="1" s="1"/>
  <c r="K52" i="1"/>
  <c r="T7" i="1" s="1"/>
  <c r="K42" i="1"/>
  <c r="K43" i="1"/>
  <c r="T5" i="1" s="1"/>
  <c r="U5" i="1" s="1"/>
  <c r="K44" i="1"/>
  <c r="T8" i="1" s="1"/>
  <c r="U8" i="1" s="1"/>
  <c r="K45" i="1"/>
  <c r="K46" i="1"/>
  <c r="T60" i="1" s="1"/>
  <c r="U60" i="1" s="1"/>
  <c r="K47" i="1"/>
  <c r="T66" i="1" s="1"/>
  <c r="U66" i="1" s="1"/>
  <c r="K48" i="1"/>
  <c r="K49" i="1"/>
  <c r="T82" i="1" s="1"/>
  <c r="U82" i="1" s="1"/>
  <c r="K50" i="1"/>
  <c r="T87" i="1" s="1"/>
  <c r="U87" i="1" s="1"/>
  <c r="K41" i="1"/>
  <c r="T3" i="1" s="1"/>
  <c r="U3" i="1" s="1"/>
  <c r="K30" i="1"/>
  <c r="T22" i="1" s="1"/>
  <c r="K31" i="1"/>
  <c r="K32" i="1"/>
  <c r="K33" i="1"/>
  <c r="T36" i="1" s="1"/>
  <c r="K34" i="1"/>
  <c r="T55" i="1" s="1"/>
  <c r="K35" i="1"/>
  <c r="T62" i="1" s="1"/>
  <c r="K36" i="1"/>
  <c r="K37" i="1"/>
  <c r="T85" i="1" s="1"/>
  <c r="K38" i="1"/>
  <c r="T41" i="1" s="1"/>
  <c r="K29" i="1"/>
  <c r="T20" i="1" s="1"/>
  <c r="K21" i="1"/>
  <c r="T24" i="1" s="1"/>
  <c r="K22" i="1"/>
  <c r="T38" i="1" s="1"/>
  <c r="K23" i="1"/>
  <c r="T40" i="1" s="1"/>
  <c r="K24" i="1"/>
  <c r="T61" i="1" s="1"/>
  <c r="U61" i="1" s="1"/>
  <c r="K25" i="1"/>
  <c r="T90" i="1" s="1"/>
  <c r="K26" i="1"/>
  <c r="T91" i="1" s="1"/>
  <c r="K27" i="1"/>
  <c r="T93" i="1" s="1"/>
  <c r="K20" i="1"/>
  <c r="K8" i="1"/>
  <c r="T9" i="1" s="1"/>
  <c r="K9" i="1"/>
  <c r="T16" i="1" s="1"/>
  <c r="K10" i="1"/>
  <c r="K11" i="1"/>
  <c r="T32" i="1" s="1"/>
  <c r="K12" i="1"/>
  <c r="K13" i="1"/>
  <c r="T39" i="1" s="1"/>
  <c r="K14" i="1"/>
  <c r="T54" i="1" s="1"/>
  <c r="K15" i="1"/>
  <c r="T56" i="1" s="1"/>
  <c r="K16" i="1"/>
  <c r="T72" i="1" s="1"/>
  <c r="U72" i="1" s="1"/>
  <c r="K17" i="1"/>
  <c r="T92" i="1" s="1"/>
  <c r="K7" i="1"/>
  <c r="T6" i="1" s="1"/>
  <c r="T84" i="1" l="1"/>
  <c r="T71" i="1"/>
  <c r="U71" i="1" s="1"/>
  <c r="T4" i="1"/>
  <c r="U4" i="1" s="1"/>
  <c r="T18" i="1"/>
  <c r="T29" i="1"/>
  <c r="T33" i="1"/>
  <c r="U90" i="1"/>
  <c r="V90" i="1" s="1"/>
  <c r="T31" i="1"/>
  <c r="T37" i="1"/>
  <c r="U37" i="1" s="1"/>
  <c r="V37" i="1" s="1"/>
  <c r="T64" i="1"/>
  <c r="T25" i="1"/>
  <c r="T23" i="1"/>
  <c r="U23" i="1" s="1"/>
  <c r="T19" i="1"/>
  <c r="U19" i="1" s="1"/>
  <c r="T35" i="1"/>
  <c r="T21" i="1"/>
  <c r="T68" i="1"/>
  <c r="U68" i="1" s="1"/>
  <c r="T15" i="1"/>
  <c r="U15" i="1" s="1"/>
  <c r="T17" i="1"/>
  <c r="U17" i="1" s="1"/>
  <c r="T27" i="1"/>
  <c r="U2" i="1"/>
  <c r="V2" i="1"/>
  <c r="R2" i="1"/>
  <c r="S2" i="1" s="1"/>
  <c r="T2" i="1" s="1"/>
  <c r="U18" i="1"/>
</calcChain>
</file>

<file path=xl/sharedStrings.xml><?xml version="1.0" encoding="utf-8"?>
<sst xmlns="http://schemas.openxmlformats.org/spreadsheetml/2006/main" count="570" uniqueCount="376">
  <si>
    <t>Region of Inspection Program</t>
  </si>
  <si>
    <t>Commissioner</t>
  </si>
  <si>
    <t>Designated Program Manager</t>
  </si>
  <si>
    <t>Inspector #</t>
  </si>
  <si>
    <t>PM - Agency</t>
  </si>
  <si>
    <t>Consultant</t>
  </si>
  <si>
    <t>Commissioner Email</t>
  </si>
  <si>
    <t>PM Email</t>
  </si>
  <si>
    <t>Additional Requested Email</t>
  </si>
  <si>
    <t>State</t>
  </si>
  <si>
    <t>Assistant Statewide Inspection Program Manager</t>
  </si>
  <si>
    <t>NE - Green Bay</t>
  </si>
  <si>
    <t>Brown</t>
  </si>
  <si>
    <t>Paul Fontecchio</t>
  </si>
  <si>
    <t xml:space="preserve">Kris Olson </t>
  </si>
  <si>
    <t>Calumet</t>
  </si>
  <si>
    <t xml:space="preserve">Brian Glaeser </t>
  </si>
  <si>
    <t>glaeser.brian@co.calumet.wi.us</t>
  </si>
  <si>
    <t>Door</t>
  </si>
  <si>
    <t>Fond Du Lac</t>
  </si>
  <si>
    <t>Tom Janke</t>
  </si>
  <si>
    <t>Ryan Sommer</t>
  </si>
  <si>
    <t>tom.janke@fdlco.wi.gov</t>
  </si>
  <si>
    <t>Kewaunee</t>
  </si>
  <si>
    <t>Todd Every</t>
  </si>
  <si>
    <t>EveryT@kewauneeco.org</t>
  </si>
  <si>
    <t>Manitowoc</t>
  </si>
  <si>
    <t>Marinette</t>
  </si>
  <si>
    <t>Ray Palonen</t>
  </si>
  <si>
    <t>Oconto</t>
  </si>
  <si>
    <t>Outagamie</t>
  </si>
  <si>
    <t>Sheboygan</t>
  </si>
  <si>
    <t>Greg Schnell</t>
  </si>
  <si>
    <t>schnegfs@co.sheboygan.wi.us</t>
  </si>
  <si>
    <t>Winnebago</t>
  </si>
  <si>
    <t>Bob Doemel</t>
  </si>
  <si>
    <t>NC - Wisconsin Rapids</t>
  </si>
  <si>
    <t>Tom Hardinger</t>
  </si>
  <si>
    <t>Adams</t>
  </si>
  <si>
    <t>Green Lake</t>
  </si>
  <si>
    <t>Marathon</t>
  </si>
  <si>
    <t>Marquette</t>
  </si>
  <si>
    <t>Portage</t>
  </si>
  <si>
    <t>Waupaca</t>
  </si>
  <si>
    <t>Waushara</t>
  </si>
  <si>
    <t>Wood</t>
  </si>
  <si>
    <t>NC - Rhinelander</t>
  </si>
  <si>
    <t>Brock Gehrig</t>
  </si>
  <si>
    <t>Florence</t>
  </si>
  <si>
    <t>Forest</t>
  </si>
  <si>
    <t>Iron</t>
  </si>
  <si>
    <t>Langlade</t>
  </si>
  <si>
    <t>Lincoln</t>
  </si>
  <si>
    <t>Price</t>
  </si>
  <si>
    <t>Shawano</t>
  </si>
  <si>
    <t>Vilas</t>
  </si>
  <si>
    <t>Menominee</t>
  </si>
  <si>
    <t>NW - Superior</t>
  </si>
  <si>
    <t>Ashland</t>
  </si>
  <si>
    <t>Barron</t>
  </si>
  <si>
    <t>Bayfield</t>
  </si>
  <si>
    <t>Burnett</t>
  </si>
  <si>
    <t>Douglas</t>
  </si>
  <si>
    <t>Polk</t>
  </si>
  <si>
    <t>Rusk</t>
  </si>
  <si>
    <t>Sawyer</t>
  </si>
  <si>
    <t>Taylor</t>
  </si>
  <si>
    <t>Washburn</t>
  </si>
  <si>
    <t>NW - Eau Claire</t>
  </si>
  <si>
    <t>Buffalo</t>
  </si>
  <si>
    <t>Chippewa</t>
  </si>
  <si>
    <t>Clark</t>
  </si>
  <si>
    <t>Dunn</t>
  </si>
  <si>
    <t>Eau Claire</t>
  </si>
  <si>
    <t>Jackson</t>
  </si>
  <si>
    <t>Pepin</t>
  </si>
  <si>
    <t>Pierce</t>
  </si>
  <si>
    <t>St. Croix</t>
  </si>
  <si>
    <t>Trempealeau</t>
  </si>
  <si>
    <t>SW - La Crosse</t>
  </si>
  <si>
    <t xml:space="preserve">Crawford </t>
  </si>
  <si>
    <t xml:space="preserve">Grant </t>
  </si>
  <si>
    <t xml:space="preserve">Juneau </t>
  </si>
  <si>
    <t xml:space="preserve">La Crosse </t>
  </si>
  <si>
    <t xml:space="preserve">Monroe </t>
  </si>
  <si>
    <t xml:space="preserve">Richland </t>
  </si>
  <si>
    <t xml:space="preserve">Vernon </t>
  </si>
  <si>
    <t>SW - Madison (1)</t>
  </si>
  <si>
    <t>Mike Williams</t>
  </si>
  <si>
    <t>Dane</t>
  </si>
  <si>
    <t>Dodge</t>
  </si>
  <si>
    <t>Jefferson</t>
  </si>
  <si>
    <t>SW - Madison (2)</t>
  </si>
  <si>
    <t>Steve Katzner</t>
  </si>
  <si>
    <t>Columbia</t>
  </si>
  <si>
    <t>Green</t>
  </si>
  <si>
    <t>Iowa</t>
  </si>
  <si>
    <t>Lafayette</t>
  </si>
  <si>
    <t>Rock</t>
  </si>
  <si>
    <t>Sauk</t>
  </si>
  <si>
    <t>SE - Waukesha</t>
  </si>
  <si>
    <t>Kenosha</t>
  </si>
  <si>
    <t>Milwaukee</t>
  </si>
  <si>
    <t>Ozaukee</t>
  </si>
  <si>
    <t>Racine</t>
  </si>
  <si>
    <t>Walworth</t>
  </si>
  <si>
    <t>Washington</t>
  </si>
  <si>
    <t>Waukesha</t>
  </si>
  <si>
    <t>Pat Kotlowski</t>
  </si>
  <si>
    <t>Jim Griesbach</t>
  </si>
  <si>
    <t>Nathan Check</t>
  </si>
  <si>
    <t>Dean Steingraber</t>
  </si>
  <si>
    <t>Grant Bystol</t>
  </si>
  <si>
    <t>Jeremy Weso</t>
  </si>
  <si>
    <t>Emmer Shields</t>
  </si>
  <si>
    <t>Mark Servi</t>
  </si>
  <si>
    <t>Jason Jackman</t>
  </si>
  <si>
    <t>Gary Gedart</t>
  </si>
  <si>
    <t>Chad Johnson</t>
  </si>
  <si>
    <t>Ronald Chamberlain</t>
  </si>
  <si>
    <t>Phil Hewitt</t>
  </si>
  <si>
    <t>Gerald Mandli</t>
  </si>
  <si>
    <t>Brian Field</t>
  </si>
  <si>
    <t>Bill Kern</t>
  </si>
  <si>
    <t>Craig Hardy</t>
  </si>
  <si>
    <t>Allison Bussler</t>
  </si>
  <si>
    <t>abussler@waukeshacounty.gov</t>
  </si>
  <si>
    <t>Aaron Palmer</t>
  </si>
  <si>
    <t>Steve Miller</t>
  </si>
  <si>
    <t>Tom Ludwig</t>
  </si>
  <si>
    <t>Scott Schmidt</t>
  </si>
  <si>
    <t>Kevin Yanny</t>
  </si>
  <si>
    <t>County</t>
  </si>
  <si>
    <t>Westbrook</t>
  </si>
  <si>
    <t>Collins</t>
  </si>
  <si>
    <t>Foth Infrastrucutre</t>
  </si>
  <si>
    <t>Ayres</t>
  </si>
  <si>
    <t>apalmer@westbrookeng.com</t>
  </si>
  <si>
    <t>smiller@collinsengr.com</t>
  </si>
  <si>
    <t>tom.ludwig@foth.com</t>
  </si>
  <si>
    <t>scott.schmidt@co.washington.wi.us</t>
  </si>
  <si>
    <t>kyanny@waukeshacounty.gov</t>
  </si>
  <si>
    <t>David.Bohnsack@dot.wi.gov</t>
  </si>
  <si>
    <t>Greg.Jewell@JewellAssoc.com</t>
  </si>
  <si>
    <t>JLangeberg@lacrossecounty.org</t>
  </si>
  <si>
    <t>Greg Jewell</t>
  </si>
  <si>
    <t>Mike Keichinger</t>
  </si>
  <si>
    <t>Joe Langeberg</t>
  </si>
  <si>
    <t>*County</t>
  </si>
  <si>
    <t>Jewell Associates</t>
  </si>
  <si>
    <t>rchamberlain@lacrossecounty.org</t>
  </si>
  <si>
    <t>phil.hewitt@vernoncounty.org</t>
  </si>
  <si>
    <t>craig.hardy@iowacounty.org</t>
  </si>
  <si>
    <t>Mike Reynolds</t>
  </si>
  <si>
    <t>mreynolds@wppienergy.org</t>
  </si>
  <si>
    <t>Steven.Katzner@dot.wi.gov</t>
  </si>
  <si>
    <t>Michael Reynolds</t>
  </si>
  <si>
    <t>MSA</t>
  </si>
  <si>
    <t>billk@co.jefferson.wi.us</t>
  </si>
  <si>
    <t>Michael.Williams@dot.wi.gov</t>
  </si>
  <si>
    <t>mandli@co.dane.wi.us</t>
  </si>
  <si>
    <t>bfield@co.dodge.wi.us</t>
  </si>
  <si>
    <t xml:space="preserve">Consultant </t>
  </si>
  <si>
    <t>Omnni</t>
  </si>
  <si>
    <t>fontecchio_pa@co.brown.wi.us</t>
  </si>
  <si>
    <t>Kris.Olson@omnni.com</t>
  </si>
  <si>
    <t>ryan.sommer@fdlco.wi.gov</t>
  </si>
  <si>
    <t>Chris Blum</t>
  </si>
  <si>
    <t>Kris Baguhn</t>
  </si>
  <si>
    <t>Roland Hawk</t>
  </si>
  <si>
    <t>SEH Inc</t>
  </si>
  <si>
    <t>pkotlowski@co.adams.wi.us</t>
  </si>
  <si>
    <t>jmgriesbach@mail.co.marathon.wi.us</t>
  </si>
  <si>
    <t>cblum@sehinc.com</t>
  </si>
  <si>
    <t>kjbaguhn@mail.co.marathon.wi.us</t>
  </si>
  <si>
    <t>Mark Pilgrim</t>
  </si>
  <si>
    <t>CORRE</t>
  </si>
  <si>
    <t>commissioner@ironcountywi.org</t>
  </si>
  <si>
    <t>grant.bystol@co.shawano.wi.us</t>
  </si>
  <si>
    <t>jweso@co.menominee.wi.us</t>
  </si>
  <si>
    <t>wm.kbis@gmail.com</t>
  </si>
  <si>
    <t>mpilgrim@correinc.com</t>
  </si>
  <si>
    <t>Brock.Gehrig@dot.wi.gov</t>
  </si>
  <si>
    <t>Thomas.Hardinger@dot.wi.gov</t>
  </si>
  <si>
    <t>chad.johnson@co.pierce.wi.us</t>
  </si>
  <si>
    <t>wkrejci@co.chippewa.wi.us</t>
  </si>
  <si>
    <t>Jay.Gardner@co.clark.wi.us</t>
  </si>
  <si>
    <t>Troy.peterson@cedarcorp.com</t>
  </si>
  <si>
    <t>jeff.redding@co.pierce.wi.us</t>
  </si>
  <si>
    <t xml:space="preserve">Wayne Krejci </t>
  </si>
  <si>
    <t>Jay Gardner</t>
  </si>
  <si>
    <t>Troy Peterson</t>
  </si>
  <si>
    <t>Cedar Corp</t>
  </si>
  <si>
    <t>Jeff Redding</t>
  </si>
  <si>
    <t>ashcohwy@yahoo.com</t>
  </si>
  <si>
    <t>mark.servi@co.barron.wi.us</t>
  </si>
  <si>
    <t>Jason.Jackman@douglascountywi.org</t>
  </si>
  <si>
    <t>highway@sawyercountygov.org</t>
  </si>
  <si>
    <t>Dan Fedderly</t>
  </si>
  <si>
    <t>hwype@wwt.net</t>
  </si>
  <si>
    <t>DJ Fedderly</t>
  </si>
  <si>
    <t>Local</t>
  </si>
  <si>
    <t>Travis.McDaniel@dot.wi.gov</t>
  </si>
  <si>
    <t>dbinder@co.dunn.wi.us</t>
  </si>
  <si>
    <r>
      <rPr>
        <sz val="11"/>
        <color theme="1"/>
        <rFont val="Calibri"/>
        <family val="2"/>
        <scheme val="minor"/>
      </rPr>
      <t xml:space="preserve">County # 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Municipality #</t>
    </r>
  </si>
  <si>
    <t>County/Municipality Name</t>
  </si>
  <si>
    <t>Jeffrey.Kern@dot.wi.gov</t>
  </si>
  <si>
    <t>rhawk@co.wood.wi.us</t>
  </si>
  <si>
    <t>Brian Udovich</t>
  </si>
  <si>
    <t>BrianU@jeffersoncountywi.gov</t>
  </si>
  <si>
    <t>Richard.Vydrzal@dot.wi.gov</t>
  </si>
  <si>
    <t>james.foshag@sheboygancounty.com</t>
  </si>
  <si>
    <t>Michael Swartz</t>
  </si>
  <si>
    <t>RDoemel@co.winnebago.wi.us</t>
  </si>
  <si>
    <t>Brian Freimark</t>
  </si>
  <si>
    <t>Michael.Ostrenga@dot.wi.gov</t>
  </si>
  <si>
    <t>Scott Emch</t>
  </si>
  <si>
    <t>semch@ruskcountywi.us</t>
  </si>
  <si>
    <t>Anna.Wisner@dot.wi.gov</t>
  </si>
  <si>
    <t>Brian Braun</t>
  </si>
  <si>
    <t>bbraun@co.langlade.wi.us</t>
  </si>
  <si>
    <t>Chris Hardy</t>
  </si>
  <si>
    <t>chris.hardy@co.columbia.wi.us</t>
  </si>
  <si>
    <t>checkn@co.portage.wi.us</t>
  </si>
  <si>
    <t>Marc Holsen</t>
  </si>
  <si>
    <t>marcholsen@co.manitowoc.wi.us</t>
  </si>
  <si>
    <t>Michael Hoefs</t>
  </si>
  <si>
    <t>mhoefs@burnettcounty.org</t>
  </si>
  <si>
    <t>Clement Abongwa</t>
  </si>
  <si>
    <t>jedgren@co.ozaukee.wi.us</t>
  </si>
  <si>
    <t>dean.steingraber@outagamie.org</t>
  </si>
  <si>
    <t>Bob Platteter</t>
  </si>
  <si>
    <t>Jon Johnson</t>
  </si>
  <si>
    <t>jon.johnson@co.eau-claire.wi.us</t>
  </si>
  <si>
    <t>John Hanz</t>
  </si>
  <si>
    <t>Brian Kelley</t>
  </si>
  <si>
    <t>bkelley@co.chippewa.wi.us</t>
  </si>
  <si>
    <t>Clement.Abongwa@kenoshacounty.org</t>
  </si>
  <si>
    <t>Bao.Tran@dot.wi.gov</t>
  </si>
  <si>
    <t>Emil Norby</t>
  </si>
  <si>
    <t>emil.norby@co.polk.wi.us</t>
  </si>
  <si>
    <t>Casey Beyersdorf</t>
  </si>
  <si>
    <t>Casey.Beyersdorf@co.waupaca.wi.us</t>
  </si>
  <si>
    <t>Thomas Dahlke</t>
  </si>
  <si>
    <t>uitenbroek_ns@co.brown.wi.us</t>
  </si>
  <si>
    <t>Nick Uitenbroek</t>
  </si>
  <si>
    <t>Matthew.coupar@dot.wi.gov</t>
  </si>
  <si>
    <t>Bruce Stefonek</t>
  </si>
  <si>
    <t>bstefonek@co.oneida.wi.us</t>
  </si>
  <si>
    <t>Additional Requested Email (2)</t>
  </si>
  <si>
    <t>05,08,15,20,31,36,38,42,44,59,70</t>
  </si>
  <si>
    <t>30,40,45,51,64,66,67</t>
  </si>
  <si>
    <t>CTY</t>
  </si>
  <si>
    <t>Row</t>
  </si>
  <si>
    <t>Region Email</t>
  </si>
  <si>
    <t>Bill Anderson</t>
  </si>
  <si>
    <t>banderson@co.forest.wi.us</t>
  </si>
  <si>
    <t>William.Kovaleski@dot.wi.gov</t>
  </si>
  <si>
    <t>Oneida</t>
  </si>
  <si>
    <t>Jon Edgren</t>
  </si>
  <si>
    <t>David Ohnstad</t>
  </si>
  <si>
    <t>david.ohnstad@co.monroe.wi.us</t>
  </si>
  <si>
    <t>tdahlke60@gmail.com</t>
  </si>
  <si>
    <t>rpalonen@co.winnebago.wi.us</t>
  </si>
  <si>
    <t>Jim Foshag</t>
  </si>
  <si>
    <t>Roger Petrick</t>
  </si>
  <si>
    <t>roger.petrick@co.taylor.wi.us</t>
  </si>
  <si>
    <t>Paul.Olson@co.jackson.wi.us</t>
  </si>
  <si>
    <t>Chris Narveson</t>
  </si>
  <si>
    <t>cnarveson@greencountywi.org</t>
  </si>
  <si>
    <t>Duane Jorgenson</t>
  </si>
  <si>
    <t>duane.jorgenson@co.rock.wi.us</t>
  </si>
  <si>
    <t>Jay.Borek@co.jackson.wi.us</t>
  </si>
  <si>
    <t>Jay Borek</t>
  </si>
  <si>
    <t>Pat Gavinski</t>
  </si>
  <si>
    <t>pgavinski@co.sauk.wi.us</t>
  </si>
  <si>
    <t>jhanz@co.lincoln.wi.us</t>
  </si>
  <si>
    <t>Brian Duell</t>
  </si>
  <si>
    <t>brian.duell@co.clark.wi.us</t>
  </si>
  <si>
    <t>John Sworski</t>
  </si>
  <si>
    <t>jsworski@co.dunn.wi.us</t>
  </si>
  <si>
    <t>Robbie Krejci</t>
  </si>
  <si>
    <t>robbie.krejci@co.saint-croix.wi.us</t>
  </si>
  <si>
    <t>Al Rinka</t>
  </si>
  <si>
    <t>KBIS</t>
  </si>
  <si>
    <t>William Knaack Sr</t>
  </si>
  <si>
    <t>William Knaack Jr</t>
  </si>
  <si>
    <t>Hunter.Hoffman@co.shawano.wi.us</t>
  </si>
  <si>
    <t>Al.Kriesel@co.waupaca.wi.us</t>
  </si>
  <si>
    <t>greg.flohr@co.waupaca.wi.us</t>
  </si>
  <si>
    <t>Greg Flohr</t>
  </si>
  <si>
    <t>Paul Johanik</t>
  </si>
  <si>
    <t>pjohanik@bayfieldcounty.org</t>
  </si>
  <si>
    <t>Brian Trebiatowski</t>
  </si>
  <si>
    <t>btrebiatowski@co.marquette.wi.us</t>
  </si>
  <si>
    <t>Dustin Binder</t>
  </si>
  <si>
    <t>Richard Hough</t>
  </si>
  <si>
    <t>rhough@co.walworth.wi.us</t>
  </si>
  <si>
    <t>Roland.Behm@racinecounty.com</t>
  </si>
  <si>
    <t>Roland Behm</t>
  </si>
  <si>
    <t>mikekeic@mwt.net</t>
  </si>
  <si>
    <t xml:space="preserve">Joe Witynski </t>
  </si>
  <si>
    <t>jwitynski@co.florence.wi.us</t>
  </si>
  <si>
    <t xml:space="preserve">Joe Baratka </t>
  </si>
  <si>
    <t>joe.baratka@co.price.wi.us</t>
  </si>
  <si>
    <t>Josh Sweno</t>
  </si>
  <si>
    <t>jsweno@msa-ps.com</t>
  </si>
  <si>
    <t>Ben.stanfley@co.taylor.wi.us</t>
  </si>
  <si>
    <t>Benjamin Stanfley</t>
  </si>
  <si>
    <t>Barry Mashuda</t>
  </si>
  <si>
    <t>bmashuda@co.green-lake.wi.us</t>
  </si>
  <si>
    <t>Eric Burmeister</t>
  </si>
  <si>
    <t>Eburmeister@marinettecounty.com</t>
  </si>
  <si>
    <t>Travis Schultz</t>
  </si>
  <si>
    <t>tschultz@co.juneau.wi.us</t>
  </si>
  <si>
    <t>Brian Danielsen</t>
  </si>
  <si>
    <t>bdaniels@co.washburn.wi.us</t>
  </si>
  <si>
    <t>Kyle Kozelka</t>
  </si>
  <si>
    <t>Kkozelka@crawfordcountywi.org</t>
  </si>
  <si>
    <t>Matt Erickson</t>
  </si>
  <si>
    <t>matt.erickson@co.ashland.wi.us</t>
  </si>
  <si>
    <t>Travis McDaniel</t>
  </si>
  <si>
    <t>Kristopher Olson</t>
  </si>
  <si>
    <t>craleigh@rfcity.org</t>
  </si>
  <si>
    <t>al.rinka@co.trempealeau.wi.us</t>
  </si>
  <si>
    <t>Andrea.Weddle-Henning@milwaukeecountywi.gov</t>
  </si>
  <si>
    <t>nkempke@co.dodge.wi.us</t>
  </si>
  <si>
    <t>Donna Brown-Martin</t>
  </si>
  <si>
    <t>donna.brownmartin@milwaukeecountywi.gov</t>
  </si>
  <si>
    <t>Robert Hanold</t>
  </si>
  <si>
    <t>robert.hanold@jewellassoc.com</t>
  </si>
  <si>
    <t>Nick Carroll</t>
  </si>
  <si>
    <t>Janelle.Hestekin@co.eau-claire.wi.us</t>
  </si>
  <si>
    <t>Nick.Carroll@co.eau-claire.wi.us</t>
  </si>
  <si>
    <t>Jeffery Otto</t>
  </si>
  <si>
    <t>Otto.Jeffery@countyofdane.com</t>
  </si>
  <si>
    <t>brandon.hytinen@co.oconto.wi.us</t>
  </si>
  <si>
    <t>Brandon Hytinen</t>
  </si>
  <si>
    <t>bplatteter@co.pepin.wi.us</t>
  </si>
  <si>
    <t>Kelly.johnston@co.buffalo.wi.us</t>
  </si>
  <si>
    <t>Kelley Johnston</t>
  </si>
  <si>
    <t>Cory Thomson</t>
  </si>
  <si>
    <t>thomsonc@ayresassociates.com</t>
  </si>
  <si>
    <t>Troy Schalinske</t>
  </si>
  <si>
    <t>trscha@Vilascountywi.gov</t>
  </si>
  <si>
    <t>garymueller@co.manitowoc.wi.us</t>
  </si>
  <si>
    <t>Gary Mueller</t>
  </si>
  <si>
    <t>brian.freimark@co.waushara.wi.us</t>
  </si>
  <si>
    <t>Dan Rielly</t>
  </si>
  <si>
    <t>dan.rielly@lafayettecountywi.org</t>
  </si>
  <si>
    <t>Scott Reay</t>
  </si>
  <si>
    <t>Scott.Reay@dot.wi.gov</t>
  </si>
  <si>
    <t>tkramer@co.grant.wi.gov</t>
  </si>
  <si>
    <t>Scott.Nelson@dot.wi.gov</t>
  </si>
  <si>
    <t>JohnR.Marchewka@dot.wi.gov</t>
  </si>
  <si>
    <t>Anthony.Stakston@dot.wi.gov</t>
  </si>
  <si>
    <t>Lee.Balsiger@dot.wi.gov</t>
  </si>
  <si>
    <t>andy@smimanitowoc.com</t>
  </si>
  <si>
    <t>Lee Balsiger</t>
  </si>
  <si>
    <t>Jon Knautz</t>
  </si>
  <si>
    <t>jknautz@co.grant.wi.gov</t>
  </si>
  <si>
    <t>Thad Ash</t>
  </si>
  <si>
    <t>tash@co.door.wi.us</t>
  </si>
  <si>
    <t>Travis Kramer</t>
  </si>
  <si>
    <t>Kyle Harris</t>
  </si>
  <si>
    <t>Kyle.Harris@dot.wi.gov</t>
  </si>
  <si>
    <t>Greg Haig</t>
  </si>
  <si>
    <t>Greg.Haig@sccwi.gov</t>
  </si>
  <si>
    <t>Josh Elder</t>
  </si>
  <si>
    <t>josh.elder@co.richland.wi.us</t>
  </si>
  <si>
    <t>David Bohnsack</t>
  </si>
  <si>
    <t>Michael Olson</t>
  </si>
  <si>
    <t>MichaelA.Olson@dot.wi.gov</t>
  </si>
  <si>
    <t>Brady Rades</t>
  </si>
  <si>
    <t>Brady.Rades@dot.wi.gov</t>
  </si>
  <si>
    <t>Statewide Inspection Program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</si>
</sst>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1"/>
      <color theme="9" tint="0.59999389629810485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Fill="1"/>
    <xf numFmtId="0" fontId="0" fillId="33" borderId="0" xfId="0" applyFill="1" applyBorder="1"/>
    <xf numFmtId="0" fontId="0" fillId="33" borderId="30" xfId="0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wrapText="1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wrapText="1"/>
    </xf>
    <xf numFmtId="0" fontId="0" fillId="33" borderId="1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8" borderId="14" xfId="0" applyFill="1" applyBorder="1" applyAlignment="1">
      <alignment horizontal="center"/>
    </xf>
    <xf numFmtId="0" fontId="0" fillId="34" borderId="19" xfId="0" applyFill="1" applyBorder="1"/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44" borderId="19" xfId="0" applyFill="1" applyBorder="1"/>
    <xf numFmtId="0" fontId="16" fillId="0" borderId="1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0" fillId="46" borderId="19" xfId="0" applyFill="1" applyBorder="1"/>
    <xf numFmtId="0" fontId="0" fillId="45" borderId="0" xfId="0" applyFont="1" applyFill="1" applyBorder="1" applyAlignment="1">
      <alignment horizontal="center"/>
    </xf>
    <xf numFmtId="0" fontId="0" fillId="45" borderId="14" xfId="0" applyFont="1" applyFill="1" applyBorder="1" applyAlignment="1">
      <alignment horizontal="center"/>
    </xf>
    <xf numFmtId="0" fontId="0" fillId="48" borderId="0" xfId="0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0" fontId="0" fillId="41" borderId="19" xfId="0" applyFill="1" applyBorder="1"/>
    <xf numFmtId="0" fontId="0" fillId="39" borderId="10" xfId="0" applyFill="1" applyBorder="1" applyAlignment="1">
      <alignment horizontal="center"/>
    </xf>
    <xf numFmtId="0" fontId="0" fillId="40" borderId="19" xfId="0" applyFill="1" applyBorder="1"/>
    <xf numFmtId="0" fontId="0" fillId="50" borderId="11" xfId="0" applyFill="1" applyBorder="1"/>
    <xf numFmtId="0" fontId="0" fillId="50" borderId="13" xfId="0" applyFill="1" applyBorder="1"/>
    <xf numFmtId="0" fontId="0" fillId="50" borderId="16" xfId="0" applyFill="1" applyBorder="1"/>
    <xf numFmtId="0" fontId="0" fillId="33" borderId="32" xfId="0" applyFill="1" applyBorder="1"/>
    <xf numFmtId="0" fontId="0" fillId="33" borderId="32" xfId="0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0" fillId="33" borderId="32" xfId="0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  <xf numFmtId="0" fontId="0" fillId="0" borderId="33" xfId="0" applyFill="1" applyBorder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43" borderId="19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0" fillId="50" borderId="21" xfId="0" applyFill="1" applyBorder="1" applyAlignment="1">
      <alignment horizontal="center"/>
    </xf>
    <xf numFmtId="0" fontId="0" fillId="49" borderId="0" xfId="0" applyFont="1" applyFill="1" applyBorder="1" applyAlignment="1">
      <alignment horizontal="center" vertical="center"/>
    </xf>
    <xf numFmtId="0" fontId="0" fillId="49" borderId="0" xfId="0" applyFill="1" applyBorder="1" applyAlignment="1">
      <alignment horizontal="center" vertical="center"/>
    </xf>
    <xf numFmtId="0" fontId="0" fillId="49" borderId="22" xfId="0" applyFont="1" applyFill="1" applyBorder="1" applyAlignment="1">
      <alignment horizontal="center" vertical="center"/>
    </xf>
    <xf numFmtId="0" fontId="0" fillId="49" borderId="22" xfId="0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47" borderId="18" xfId="0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50" borderId="11" xfId="0" applyFill="1" applyBorder="1" applyAlignment="1">
      <alignment horizontal="center" vertical="center"/>
    </xf>
    <xf numFmtId="0" fontId="0" fillId="50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4" borderId="18" xfId="0" applyFill="1" applyBorder="1" applyAlignment="1">
      <alignment horizontal="center" vertical="center"/>
    </xf>
    <xf numFmtId="0" fontId="0" fillId="46" borderId="18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49" fontId="0" fillId="37" borderId="0" xfId="0" applyNumberFormat="1" applyFill="1" applyBorder="1" applyAlignment="1">
      <alignment horizontal="center"/>
    </xf>
    <xf numFmtId="49" fontId="0" fillId="37" borderId="1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 vertical="center" wrapText="1"/>
    </xf>
    <xf numFmtId="49" fontId="0" fillId="33" borderId="31" xfId="0" applyNumberFormat="1" applyFill="1" applyBorder="1" applyAlignment="1">
      <alignment horizontal="center" vertical="center"/>
    </xf>
    <xf numFmtId="49" fontId="0" fillId="0" borderId="0" xfId="0" applyNumberFormat="1" applyFill="1" applyBorder="1"/>
    <xf numFmtId="49" fontId="0" fillId="0" borderId="19" xfId="0" applyNumberForma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33" borderId="0" xfId="0" applyNumberFormat="1" applyFill="1" applyBorder="1"/>
    <xf numFmtId="49" fontId="0" fillId="0" borderId="35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33" borderId="32" xfId="0" applyNumberFormat="1" applyFill="1" applyBorder="1" applyAlignment="1">
      <alignment horizontal="center" vertical="center"/>
    </xf>
    <xf numFmtId="49" fontId="0" fillId="33" borderId="32" xfId="0" applyNumberFormat="1" applyFill="1" applyBorder="1"/>
    <xf numFmtId="49" fontId="24" fillId="0" borderId="0" xfId="0" applyNumberFormat="1" applyFont="1" applyFill="1"/>
    <xf numFmtId="49" fontId="18" fillId="0" borderId="37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8" fillId="0" borderId="15" xfId="0" applyNumberFormat="1" applyFont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3" xfId="0" applyNumberFormat="1" applyFill="1" applyBorder="1"/>
    <xf numFmtId="0" fontId="0" fillId="0" borderId="24" xfId="0" applyFill="1" applyBorder="1" applyAlignment="1">
      <alignment horizontal="center" vertical="center" wrapText="1"/>
    </xf>
    <xf numFmtId="0" fontId="28" fillId="34" borderId="19" xfId="0" applyFont="1" applyFill="1" applyBorder="1"/>
    <xf numFmtId="0" fontId="26" fillId="41" borderId="19" xfId="0" applyFont="1" applyFill="1" applyBorder="1"/>
    <xf numFmtId="0" fontId="33" fillId="40" borderId="19" xfId="0" applyFont="1" applyFill="1" applyBorder="1"/>
    <xf numFmtId="0" fontId="29" fillId="46" borderId="19" xfId="0" applyFont="1" applyFill="1" applyBorder="1"/>
    <xf numFmtId="0" fontId="27" fillId="44" borderId="19" xfId="0" applyFont="1" applyFill="1" applyBorder="1"/>
    <xf numFmtId="0" fontId="31" fillId="47" borderId="19" xfId="0" applyFont="1" applyFill="1" applyBorder="1" applyAlignment="1">
      <alignment horizontal="left" vertical="center"/>
    </xf>
    <xf numFmtId="0" fontId="32" fillId="35" borderId="19" xfId="0" applyFont="1" applyFill="1" applyBorder="1" applyAlignment="1">
      <alignment horizontal="left" vertical="center"/>
    </xf>
    <xf numFmtId="0" fontId="30" fillId="43" borderId="19" xfId="0" applyFont="1" applyFill="1" applyBorder="1" applyAlignment="1">
      <alignment horizontal="left"/>
    </xf>
    <xf numFmtId="0" fontId="25" fillId="0" borderId="0" xfId="42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 horizontal="center"/>
    </xf>
    <xf numFmtId="49" fontId="25" fillId="0" borderId="0" xfId="42" applyNumberFormat="1" applyFill="1"/>
    <xf numFmtId="49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Alignment="1">
      <alignment horizontal="center"/>
    </xf>
    <xf numFmtId="0" fontId="25" fillId="0" borderId="0" xfId="42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raleigh@rfcity.org" TargetMode="External"/><Relationship Id="rId2" Type="http://schemas.openxmlformats.org/officeDocument/2006/relationships/hyperlink" Target="mailto:craleigh@rfcity.org" TargetMode="External"/><Relationship Id="rId1" Type="http://schemas.openxmlformats.org/officeDocument/2006/relationships/hyperlink" Target="mailto:Paul.Olson@co.jackson.wi.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anelle.Hestekin@co.eau-claire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22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27.7109375" style="1" customWidth="1"/>
    <col min="2" max="2" width="13.85546875" style="1" customWidth="1"/>
    <col min="3" max="3" width="26.7109375" style="1" customWidth="1"/>
    <col min="4" max="4" width="27" style="1" bestFit="1" customWidth="1"/>
    <col min="5" max="5" width="17.7109375" style="1" customWidth="1"/>
    <col min="6" max="6" width="10.7109375" style="1" bestFit="1" customWidth="1"/>
    <col min="7" max="7" width="14.7109375" style="1" customWidth="1"/>
    <col min="8" max="8" width="18.28515625" style="1" bestFit="1" customWidth="1"/>
    <col min="9" max="9" width="52.140625" style="107" bestFit="1" customWidth="1"/>
    <col min="10" max="10" width="38.5703125" style="107" bestFit="1" customWidth="1"/>
    <col min="11" max="11" width="32.85546875" style="107" hidden="1" customWidth="1"/>
    <col min="12" max="12" width="52.140625" style="107" hidden="1" customWidth="1"/>
    <col min="13" max="13" width="29.5703125" style="107" hidden="1" customWidth="1"/>
    <col min="14" max="14" width="20.28515625" style="1" customWidth="1"/>
    <col min="15" max="15" width="9.140625" style="1" customWidth="1"/>
    <col min="16" max="16" width="37.5703125" style="1" hidden="1" customWidth="1"/>
    <col min="17" max="17" width="5.85546875" style="1" hidden="1" customWidth="1"/>
    <col min="18" max="18" width="40" style="1" hidden="1" customWidth="1"/>
    <col min="19" max="19" width="38.5703125" style="1" hidden="1" customWidth="1"/>
    <col min="20" max="20" width="48.85546875" style="1" hidden="1" customWidth="1"/>
    <col min="21" max="21" width="38.5703125" style="1" hidden="1" customWidth="1"/>
    <col min="22" max="22" width="32.7109375" style="1" hidden="1" customWidth="1"/>
    <col min="23" max="23" width="9.140625" style="1" hidden="1" customWidth="1"/>
    <col min="24" max="16384" width="9.140625" style="1"/>
  </cols>
  <sheetData>
    <row r="1" spans="1:23" ht="30" customHeight="1" thickBot="1" x14ac:dyDescent="0.3">
      <c r="A1" s="143" t="s">
        <v>0</v>
      </c>
      <c r="B1" s="101" t="s">
        <v>204</v>
      </c>
      <c r="C1" s="42" t="s">
        <v>205</v>
      </c>
      <c r="D1" s="42" t="s">
        <v>1</v>
      </c>
      <c r="E1" s="43" t="s">
        <v>2</v>
      </c>
      <c r="F1" s="143" t="s">
        <v>3</v>
      </c>
      <c r="G1" s="42" t="s">
        <v>4</v>
      </c>
      <c r="H1" s="42" t="s">
        <v>5</v>
      </c>
      <c r="I1" s="105" t="s">
        <v>6</v>
      </c>
      <c r="J1" s="106" t="s">
        <v>7</v>
      </c>
      <c r="L1" s="108" t="s">
        <v>8</v>
      </c>
      <c r="M1" s="108" t="s">
        <v>249</v>
      </c>
      <c r="P1" s="42" t="s">
        <v>252</v>
      </c>
      <c r="Q1" s="44" t="s">
        <v>253</v>
      </c>
      <c r="R1" s="42" t="s">
        <v>6</v>
      </c>
      <c r="S1" s="44" t="s">
        <v>7</v>
      </c>
      <c r="T1" s="42" t="s">
        <v>254</v>
      </c>
      <c r="U1" s="44" t="s">
        <v>8</v>
      </c>
      <c r="V1" s="44" t="s">
        <v>249</v>
      </c>
      <c r="W1" s="44" t="s">
        <v>201</v>
      </c>
    </row>
    <row r="2" spans="1:23" ht="16.5" thickTop="1" thickBot="1" x14ac:dyDescent="0.3">
      <c r="A2" s="3"/>
      <c r="B2" s="4"/>
      <c r="C2" s="5"/>
      <c r="D2" s="5"/>
      <c r="E2" s="6"/>
      <c r="F2" s="5"/>
      <c r="G2" s="5"/>
      <c r="H2" s="5"/>
      <c r="I2" s="109"/>
      <c r="J2" s="109"/>
      <c r="K2" s="110"/>
      <c r="P2" s="1" t="e">
        <f>LEFT(#REF!,2)</f>
        <v>#REF!</v>
      </c>
      <c r="Q2" s="1" t="e">
        <f t="shared" ref="Q2:Q65" si="0">MATCH(IF(ISNUMBER(VALUE(P2)),VALUE(P2),P2),B:B,0)</f>
        <v>#REF!</v>
      </c>
      <c r="R2" s="1" t="e">
        <f>IF(INDEX(I:I,$Q2)="","",INDEX(I:I,$Q2))</f>
        <v>#REF!</v>
      </c>
      <c r="S2" s="1" t="e">
        <f>IF(INDEX(J:J,$Q2)="","",IF(ISNUMBER(MATCH(INDEX(J:J,$Q2),$R2:R2,0)),"",INDEX(J:J,$Q2)))</f>
        <v>#REF!</v>
      </c>
      <c r="T2" s="1" t="e">
        <f>IF(INDEX(K:K,$Q2)="","",IF(ISNUMBER(MATCH(INDEX(K:K,$Q2),$R2:S2,0)),"",INDEX(K:K,$Q2)))</f>
        <v>#REF!</v>
      </c>
      <c r="U2" s="1" t="e">
        <f>IF(INDEX(L:L,$Q2)="","",IF(ISNUMBER(MATCH(INDEX(L:L,$Q2),$R2:T2,0)),"",INDEX(L:L,$Q2)))</f>
        <v>#REF!</v>
      </c>
      <c r="V2" s="1" t="e">
        <f>IF(INDEX(M:M,$Q2)="","",IF(ISNUMBER(MATCH(INDEX(M:M,$Q2),$R2:U2,0)),"",INDEX(M:M,$Q2)))</f>
        <v>#REF!</v>
      </c>
      <c r="W2" s="1" t="b">
        <f>ISNUMBER(SEARCH("local",#REF!))</f>
        <v>0</v>
      </c>
    </row>
    <row r="3" spans="1:23" ht="30" customHeight="1" thickTop="1" thickBot="1" x14ac:dyDescent="0.3">
      <c r="A3" s="23" t="s">
        <v>375</v>
      </c>
      <c r="B3" s="45"/>
      <c r="C3" s="45"/>
      <c r="D3" s="45"/>
      <c r="E3" s="99" t="s">
        <v>370</v>
      </c>
      <c r="F3" s="45">
        <v>5015</v>
      </c>
      <c r="G3" s="85" t="s">
        <v>9</v>
      </c>
      <c r="H3" s="45"/>
      <c r="I3" s="111"/>
      <c r="J3" s="168" t="s">
        <v>142</v>
      </c>
      <c r="L3" s="112"/>
      <c r="P3" s="1" t="e">
        <f>LEFT(#REF!,2)</f>
        <v>#REF!</v>
      </c>
      <c r="Q3" s="1" t="e">
        <f t="shared" si="0"/>
        <v>#REF!</v>
      </c>
      <c r="R3" s="1" t="e">
        <f t="shared" ref="R3:R66" si="1">IF(INDEX(I:I,$Q3)="","",INDEX(I:I,$Q3))</f>
        <v>#REF!</v>
      </c>
      <c r="S3" s="1" t="e">
        <f>IF(INDEX(J:J,$Q3)="","",IF(ISNUMBER(MATCH(INDEX(J:J,$Q3),$R3:R3,0)),"",INDEX(J:J,$Q3)))</f>
        <v>#REF!</v>
      </c>
      <c r="T3" s="1" t="e">
        <f>IF(INDEX(K:K,$Q3)="","",IF(ISNUMBER(MATCH(INDEX(K:K,$Q3),$R3:S3,0)),"",INDEX(K:K,$Q3)))</f>
        <v>#REF!</v>
      </c>
      <c r="U3" s="1" t="e">
        <f>IF(INDEX(L:L,$Q3)="","",IF(ISNUMBER(MATCH(INDEX(L:L,$Q3),$R3:T3,0)),"",INDEX(L:L,$Q3)))</f>
        <v>#REF!</v>
      </c>
      <c r="V3" s="1" t="e">
        <f>IF(INDEX(M:M,$Q3)="","",IF(ISNUMBER(MATCH(INDEX(M:M,$Q3),$R3:U3,0)),"",INDEX(M:M,$Q3)))</f>
        <v>#REF!</v>
      </c>
      <c r="W3" s="1" t="b">
        <f>ISNUMBER(SEARCH("local",#REF!))</f>
        <v>0</v>
      </c>
    </row>
    <row r="4" spans="1:23" ht="30" customHeight="1" thickTop="1" thickBot="1" x14ac:dyDescent="0.3">
      <c r="A4" s="24" t="s">
        <v>10</v>
      </c>
      <c r="B4" s="97"/>
      <c r="C4" s="97"/>
      <c r="D4" s="97"/>
      <c r="E4" s="100" t="s">
        <v>321</v>
      </c>
      <c r="F4" s="97">
        <v>9006</v>
      </c>
      <c r="G4" s="98" t="s">
        <v>9</v>
      </c>
      <c r="H4" s="97"/>
      <c r="I4" s="113"/>
      <c r="J4" s="114" t="s">
        <v>202</v>
      </c>
      <c r="L4" s="155" t="s">
        <v>246</v>
      </c>
      <c r="M4" s="1" t="s">
        <v>355</v>
      </c>
      <c r="P4" s="1" t="e">
        <f>LEFT(#REF!,2)</f>
        <v>#REF!</v>
      </c>
      <c r="Q4" s="1" t="e">
        <f t="shared" si="0"/>
        <v>#REF!</v>
      </c>
      <c r="R4" s="1" t="e">
        <f t="shared" si="1"/>
        <v>#REF!</v>
      </c>
      <c r="S4" s="1" t="e">
        <f>IF(INDEX(J:J,$Q4)="","",IF(ISNUMBER(MATCH(INDEX(J:J,$Q4),$R4:R4,0)),"",INDEX(J:J,$Q4)))</f>
        <v>#REF!</v>
      </c>
      <c r="T4" s="1" t="e">
        <f>IF(INDEX(K:K,$Q4)="","",IF(ISNUMBER(MATCH(INDEX(K:K,$Q4),$R4:S4,0)),"",INDEX(K:K,$Q4)))</f>
        <v>#REF!</v>
      </c>
      <c r="U4" s="1" t="e">
        <f>IF(INDEX(L:L,$Q4)="","",IF(ISNUMBER(MATCH(INDEX(L:L,$Q4),$R4:T4,0)),"",INDEX(L:L,$Q4)))</f>
        <v>#REF!</v>
      </c>
      <c r="V4" s="1" t="e">
        <f>IF(INDEX(M:M,$Q4)="","",IF(ISNUMBER(MATCH(INDEX(M:M,$Q4),$R4:U4,0)),"",INDEX(M:M,$Q4)))</f>
        <v>#REF!</v>
      </c>
      <c r="W4" s="1" t="b">
        <f>ISNUMBER(SEARCH("local",#REF!))</f>
        <v>0</v>
      </c>
    </row>
    <row r="5" spans="1:23" ht="15" customHeight="1" thickTop="1" thickBot="1" x14ac:dyDescent="0.3">
      <c r="A5" s="7"/>
      <c r="B5" s="2"/>
      <c r="C5" s="2"/>
      <c r="D5" s="2"/>
      <c r="E5" s="2"/>
      <c r="F5" s="2"/>
      <c r="G5" s="2"/>
      <c r="H5" s="2"/>
      <c r="I5" s="115"/>
      <c r="J5" s="115"/>
      <c r="K5" s="110"/>
      <c r="P5" s="1" t="e">
        <f>LEFT(#REF!,2)</f>
        <v>#REF!</v>
      </c>
      <c r="Q5" s="1" t="e">
        <f t="shared" si="0"/>
        <v>#REF!</v>
      </c>
      <c r="R5" s="1" t="e">
        <f t="shared" si="1"/>
        <v>#REF!</v>
      </c>
      <c r="S5" s="1" t="e">
        <f>IF(INDEX(J:J,$Q5)="","",IF(ISNUMBER(MATCH(INDEX(J:J,$Q5),$R5:R5,0)),"",INDEX(J:J,$Q5)))</f>
        <v>#REF!</v>
      </c>
      <c r="T5" s="1" t="e">
        <f>IF(INDEX(K:K,$Q5)="","",IF(ISNUMBER(MATCH(INDEX(K:K,$Q5),$R5:S5,0)),"",INDEX(K:K,$Q5)))</f>
        <v>#REF!</v>
      </c>
      <c r="U5" s="1" t="e">
        <f>IF(INDEX(L:L,$Q5)="","",IF(ISNUMBER(MATCH(INDEX(L:L,$Q5),$R5:T5,0)),"",INDEX(L:L,$Q5)))</f>
        <v>#REF!</v>
      </c>
      <c r="V5" s="1" t="e">
        <f>IF(INDEX(M:M,$Q5)="","",IF(ISNUMBER(MATCH(INDEX(M:M,$Q5),$R5:U5,0)),"",INDEX(M:M,$Q5)))</f>
        <v>#REF!</v>
      </c>
      <c r="W5" s="1" t="b">
        <f>ISNUMBER(SEARCH("local",#REF!))</f>
        <v>0</v>
      </c>
    </row>
    <row r="6" spans="1:23" ht="15.75" thickTop="1" x14ac:dyDescent="0.25">
      <c r="A6" s="73" t="s">
        <v>11</v>
      </c>
      <c r="B6" s="144" t="str">
        <f>joinVert(B7:B17)</f>
        <v>05,08,15,20,31,36,38,42,44,59,70</v>
      </c>
      <c r="C6" s="19"/>
      <c r="D6" s="45"/>
      <c r="E6" s="85" t="s">
        <v>373</v>
      </c>
      <c r="F6" s="45">
        <v>3015</v>
      </c>
      <c r="G6" s="85" t="s">
        <v>9</v>
      </c>
      <c r="H6" s="80"/>
      <c r="I6" s="116"/>
      <c r="J6" s="117" t="s">
        <v>374</v>
      </c>
      <c r="L6" s="153" t="s">
        <v>353</v>
      </c>
      <c r="P6" s="1" t="e">
        <f>LEFT(#REF!,2)</f>
        <v>#REF!</v>
      </c>
      <c r="Q6" s="1" t="e">
        <f t="shared" si="0"/>
        <v>#REF!</v>
      </c>
      <c r="R6" s="1" t="e">
        <f t="shared" si="1"/>
        <v>#REF!</v>
      </c>
      <c r="S6" s="1" t="e">
        <f>IF(INDEX(J:J,$Q6)="","",IF(ISNUMBER(MATCH(INDEX(J:J,$Q6),$R6:R6,0)),"",INDEX(J:J,$Q6)))</f>
        <v>#REF!</v>
      </c>
      <c r="T6" s="1" t="e">
        <f>IF(INDEX(K:K,$Q6)="","",IF(ISNUMBER(MATCH(INDEX(K:K,$Q6),$R6:S6,0)),"",INDEX(K:K,$Q6)))</f>
        <v>#REF!</v>
      </c>
      <c r="U6" s="1" t="e">
        <f>IF(INDEX(L:L,$Q6)="","",IF(ISNUMBER(MATCH(INDEX(L:L,$Q6),$R6:T6,0)),"",INDEX(L:L,$Q6)))</f>
        <v>#REF!</v>
      </c>
      <c r="V6" s="1" t="e">
        <f>IF(INDEX(M:M,$Q6)="","",IF(ISNUMBER(MATCH(INDEX(M:M,$Q6),$R6:U6,0)),"",INDEX(M:M,$Q6)))</f>
        <v>#REF!</v>
      </c>
      <c r="W6" s="1" t="b">
        <f>ISNUMBER(SEARCH("local",#REF!))</f>
        <v>0</v>
      </c>
    </row>
    <row r="7" spans="1:23" x14ac:dyDescent="0.25">
      <c r="A7" s="33"/>
      <c r="B7" s="103">
        <v>5</v>
      </c>
      <c r="C7" s="9" t="s">
        <v>12</v>
      </c>
      <c r="D7" s="8" t="s">
        <v>13</v>
      </c>
      <c r="E7" s="8" t="s">
        <v>245</v>
      </c>
      <c r="F7" s="20">
        <v>3527</v>
      </c>
      <c r="G7" s="20" t="s">
        <v>132</v>
      </c>
      <c r="H7" s="81"/>
      <c r="I7" s="118" t="s">
        <v>164</v>
      </c>
      <c r="J7" s="119" t="s">
        <v>244</v>
      </c>
      <c r="K7" s="107" t="str">
        <f>$J$6</f>
        <v>Brady.Rades@dot.wi.gov</v>
      </c>
      <c r="L7" s="158"/>
      <c r="P7" s="1" t="e">
        <f>LEFT(#REF!,2)</f>
        <v>#REF!</v>
      </c>
      <c r="Q7" s="1" t="e">
        <f t="shared" si="0"/>
        <v>#REF!</v>
      </c>
      <c r="R7" s="1" t="e">
        <f t="shared" si="1"/>
        <v>#REF!</v>
      </c>
      <c r="S7" s="1" t="e">
        <f>IF(INDEX(J:J,$Q7)="","",IF(ISNUMBER(MATCH(INDEX(J:J,$Q7),$R7:R7,0)),"",INDEX(J:J,$Q7)))</f>
        <v>#REF!</v>
      </c>
      <c r="T7" s="1" t="e">
        <f>IF(INDEX(K:K,$Q7)="","",IF(ISNUMBER(MATCH(INDEX(K:K,$Q7),$R7:S7,0)),"",INDEX(K:K,$Q7)))</f>
        <v>#REF!</v>
      </c>
      <c r="U7" s="1" t="e">
        <f>IF(INDEX(L:L,$Q7)="","",IF(ISNUMBER(MATCH(INDEX(L:L,$Q7),$R7:T7,0)),"",INDEX(L:L,$Q7)))</f>
        <v>#REF!</v>
      </c>
      <c r="V7" s="1" t="e">
        <f>IF(INDEX(M:M,$Q7)="","",IF(ISNUMBER(MATCH(INDEX(M:M,$Q7),$R7:U7,0)),"",INDEX(M:M,$Q7)))</f>
        <v>#REF!</v>
      </c>
      <c r="W7" s="1" t="b">
        <f>ISNUMBER(SEARCH("local",#REF!))</f>
        <v>0</v>
      </c>
    </row>
    <row r="8" spans="1:23" x14ac:dyDescent="0.25">
      <c r="A8" s="33"/>
      <c r="B8" s="103">
        <v>8</v>
      </c>
      <c r="C8" s="9" t="s">
        <v>15</v>
      </c>
      <c r="D8" s="8" t="s">
        <v>16</v>
      </c>
      <c r="E8" s="86" t="s">
        <v>341</v>
      </c>
      <c r="F8" s="20">
        <v>9550</v>
      </c>
      <c r="G8" s="92" t="s">
        <v>162</v>
      </c>
      <c r="H8" s="88" t="s">
        <v>136</v>
      </c>
      <c r="I8" s="120" t="s">
        <v>17</v>
      </c>
      <c r="J8" s="162" t="s">
        <v>342</v>
      </c>
      <c r="K8" s="107" t="str">
        <f t="shared" ref="K8:K17" si="2">$J$6</f>
        <v>Brady.Rades@dot.wi.gov</v>
      </c>
      <c r="L8" s="158"/>
      <c r="P8" s="1" t="e">
        <f>LEFT(#REF!,2)</f>
        <v>#REF!</v>
      </c>
      <c r="Q8" s="1" t="e">
        <f t="shared" si="0"/>
        <v>#REF!</v>
      </c>
      <c r="R8" s="1" t="e">
        <f t="shared" si="1"/>
        <v>#REF!</v>
      </c>
      <c r="S8" s="1" t="e">
        <f>IF(INDEX(J:J,$Q8)="","",IF(ISNUMBER(MATCH(INDEX(J:J,$Q8),$R8:R8,0)),"",INDEX(J:J,$Q8)))</f>
        <v>#REF!</v>
      </c>
      <c r="T8" s="1" t="e">
        <f>IF(INDEX(K:K,$Q8)="","",IF(ISNUMBER(MATCH(INDEX(K:K,$Q8),$R8:S8,0)),"",INDEX(K:K,$Q8)))</f>
        <v>#REF!</v>
      </c>
      <c r="U8" s="1" t="e">
        <f>IF(INDEX(L:L,$Q8)="","",IF(ISNUMBER(MATCH(INDEX(L:L,$Q8),$R8:T8,0)),"",INDEX(L:L,$Q8)))</f>
        <v>#REF!</v>
      </c>
      <c r="V8" s="1" t="e">
        <f>IF(INDEX(M:M,$Q8)="","",IF(ISNUMBER(MATCH(INDEX(M:M,$Q8),$R8:U8,0)),"",INDEX(M:M,$Q8)))</f>
        <v>#REF!</v>
      </c>
      <c r="W8" s="1" t="b">
        <f>ISNUMBER(SEARCH("local",#REF!))</f>
        <v>0</v>
      </c>
    </row>
    <row r="9" spans="1:23" x14ac:dyDescent="0.25">
      <c r="A9" s="33"/>
      <c r="B9" s="103">
        <v>15</v>
      </c>
      <c r="C9" s="9" t="s">
        <v>18</v>
      </c>
      <c r="D9" s="8" t="s">
        <v>361</v>
      </c>
      <c r="E9" s="86" t="s">
        <v>341</v>
      </c>
      <c r="F9" s="20">
        <v>9550</v>
      </c>
      <c r="G9" s="92" t="s">
        <v>162</v>
      </c>
      <c r="H9" s="88" t="s">
        <v>136</v>
      </c>
      <c r="I9" s="155" t="s">
        <v>362</v>
      </c>
      <c r="J9" s="162" t="s">
        <v>342</v>
      </c>
      <c r="K9" s="107" t="str">
        <f t="shared" si="2"/>
        <v>Brady.Rades@dot.wi.gov</v>
      </c>
      <c r="L9" s="158"/>
      <c r="P9" s="1" t="e">
        <f>LEFT(#REF!,2)</f>
        <v>#REF!</v>
      </c>
      <c r="Q9" s="1" t="e">
        <f t="shared" si="0"/>
        <v>#REF!</v>
      </c>
      <c r="R9" s="1" t="e">
        <f t="shared" si="1"/>
        <v>#REF!</v>
      </c>
      <c r="S9" s="1" t="e">
        <f>IF(INDEX(J:J,$Q9)="","",IF(ISNUMBER(MATCH(INDEX(J:J,$Q9),$R9:R9,0)),"",INDEX(J:J,$Q9)))</f>
        <v>#REF!</v>
      </c>
      <c r="T9" s="1" t="e">
        <f>IF(INDEX(K:K,$Q9)="","",IF(ISNUMBER(MATCH(INDEX(K:K,$Q9),$R9:S9,0)),"",INDEX(K:K,$Q9)))</f>
        <v>#REF!</v>
      </c>
      <c r="U9" s="1" t="e">
        <f>IF(INDEX(L:L,$Q9)="","",IF(ISNUMBER(MATCH(INDEX(L:L,$Q9),$R9:T9,0)),"",INDEX(L:L,$Q9)))</f>
        <v>#REF!</v>
      </c>
      <c r="V9" s="1" t="e">
        <f>IF(INDEX(M:M,$Q9)="","",IF(ISNUMBER(MATCH(INDEX(M:M,$Q9),$R9:U9,0)),"",INDEX(M:M,$Q9)))</f>
        <v>#REF!</v>
      </c>
      <c r="W9" s="1" t="b">
        <f>ISNUMBER(SEARCH("local",#REF!))</f>
        <v>0</v>
      </c>
    </row>
    <row r="10" spans="1:23" x14ac:dyDescent="0.25">
      <c r="A10" s="33"/>
      <c r="B10" s="103">
        <v>20</v>
      </c>
      <c r="C10" s="9" t="s">
        <v>19</v>
      </c>
      <c r="D10" s="8" t="s">
        <v>20</v>
      </c>
      <c r="E10" s="77" t="s">
        <v>21</v>
      </c>
      <c r="F10" s="20">
        <v>3526</v>
      </c>
      <c r="G10" s="20" t="s">
        <v>132</v>
      </c>
      <c r="H10" s="81"/>
      <c r="I10" s="120" t="s">
        <v>22</v>
      </c>
      <c r="J10" s="121" t="s">
        <v>166</v>
      </c>
      <c r="K10" s="107" t="str">
        <f t="shared" si="2"/>
        <v>Brady.Rades@dot.wi.gov</v>
      </c>
      <c r="L10" s="158"/>
      <c r="P10" s="1" t="e">
        <f>LEFT(#REF!,2)</f>
        <v>#REF!</v>
      </c>
      <c r="Q10" s="1" t="e">
        <f t="shared" si="0"/>
        <v>#REF!</v>
      </c>
      <c r="R10" s="1" t="e">
        <f t="shared" si="1"/>
        <v>#REF!</v>
      </c>
      <c r="S10" s="1" t="e">
        <f>IF(INDEX(J:J,$Q10)="","",IF(ISNUMBER(MATCH(INDEX(J:J,$Q10),$R10:R10,0)),"",INDEX(J:J,$Q10)))</f>
        <v>#REF!</v>
      </c>
      <c r="T10" s="1" t="e">
        <f>IF(INDEX(K:K,$Q10)="","",IF(ISNUMBER(MATCH(INDEX(K:K,$Q10),$R10:S10,0)),"",INDEX(K:K,$Q10)))</f>
        <v>#REF!</v>
      </c>
      <c r="U10" s="1" t="e">
        <f>IF(INDEX(L:L,$Q10)="","",IF(ISNUMBER(MATCH(INDEX(L:L,$Q10),$R10:T10,0)),"",INDEX(L:L,$Q10)))</f>
        <v>#REF!</v>
      </c>
      <c r="V10" s="1" t="e">
        <f>IF(INDEX(M:M,$Q10)="","",IF(ISNUMBER(MATCH(INDEX(M:M,$Q10),$R10:U10,0)),"",INDEX(M:M,$Q10)))</f>
        <v>#REF!</v>
      </c>
      <c r="W10" s="1" t="b">
        <f>ISNUMBER(SEARCH("local",#REF!))</f>
        <v>0</v>
      </c>
    </row>
    <row r="11" spans="1:23" x14ac:dyDescent="0.25">
      <c r="A11" s="33"/>
      <c r="B11" s="103">
        <v>31</v>
      </c>
      <c r="C11" s="9" t="s">
        <v>23</v>
      </c>
      <c r="D11" s="8" t="s">
        <v>24</v>
      </c>
      <c r="E11" s="86" t="s">
        <v>341</v>
      </c>
      <c r="F11" s="20">
        <v>9550</v>
      </c>
      <c r="G11" s="92" t="s">
        <v>162</v>
      </c>
      <c r="H11" s="88" t="s">
        <v>136</v>
      </c>
      <c r="I11" s="120" t="s">
        <v>25</v>
      </c>
      <c r="J11" s="162" t="s">
        <v>342</v>
      </c>
      <c r="K11" s="107" t="str">
        <f t="shared" si="2"/>
        <v>Brady.Rades@dot.wi.gov</v>
      </c>
      <c r="L11" s="158"/>
      <c r="P11" s="1" t="e">
        <f>LEFT(#REF!,2)</f>
        <v>#REF!</v>
      </c>
      <c r="Q11" s="1" t="e">
        <f t="shared" si="0"/>
        <v>#REF!</v>
      </c>
      <c r="R11" s="1" t="e">
        <f t="shared" si="1"/>
        <v>#REF!</v>
      </c>
      <c r="S11" s="1" t="e">
        <f>IF(INDEX(J:J,$Q11)="","",IF(ISNUMBER(MATCH(INDEX(J:J,$Q11),$R11:R11,0)),"",INDEX(J:J,$Q11)))</f>
        <v>#REF!</v>
      </c>
      <c r="T11" s="1" t="e">
        <f>IF(INDEX(K:K,$Q11)="","",IF(ISNUMBER(MATCH(INDEX(K:K,$Q11),$R11:S11,0)),"",INDEX(K:K,$Q11)))</f>
        <v>#REF!</v>
      </c>
      <c r="U11" s="1" t="e">
        <f>IF(INDEX(L:L,$Q11)="","",IF(ISNUMBER(MATCH(INDEX(L:L,$Q11),$R11:T11,0)),"",INDEX(L:L,$Q11)))</f>
        <v>#REF!</v>
      </c>
      <c r="V11" s="1" t="e">
        <f>IF(INDEX(M:M,$Q11)="","",IF(ISNUMBER(MATCH(INDEX(M:M,$Q11),$R11:U11,0)),"",INDEX(M:M,$Q11)))</f>
        <v>#REF!</v>
      </c>
      <c r="W11" s="1" t="b">
        <f>ISNUMBER(SEARCH("local",#REF!))</f>
        <v>0</v>
      </c>
    </row>
    <row r="12" spans="1:23" x14ac:dyDescent="0.25">
      <c r="A12" s="33"/>
      <c r="B12" s="103">
        <v>36</v>
      </c>
      <c r="C12" s="9" t="s">
        <v>26</v>
      </c>
      <c r="D12" s="8" t="s">
        <v>224</v>
      </c>
      <c r="E12" s="77" t="s">
        <v>346</v>
      </c>
      <c r="F12" s="20">
        <v>3525</v>
      </c>
      <c r="G12" s="20" t="s">
        <v>132</v>
      </c>
      <c r="H12" s="88"/>
      <c r="I12" s="120" t="s">
        <v>225</v>
      </c>
      <c r="J12" s="121" t="s">
        <v>345</v>
      </c>
      <c r="K12" s="107" t="str">
        <f t="shared" si="2"/>
        <v>Brady.Rades@dot.wi.gov</v>
      </c>
      <c r="L12" s="1" t="s">
        <v>357</v>
      </c>
      <c r="P12" s="1" t="e">
        <f>LEFT(#REF!,2)</f>
        <v>#REF!</v>
      </c>
      <c r="Q12" s="1" t="e">
        <f t="shared" si="0"/>
        <v>#REF!</v>
      </c>
      <c r="R12" s="1" t="e">
        <f t="shared" si="1"/>
        <v>#REF!</v>
      </c>
      <c r="S12" s="1" t="e">
        <f>IF(INDEX(J:J,$Q12)="","",IF(ISNUMBER(MATCH(INDEX(J:J,$Q12),$R12:R12,0)),"",INDEX(J:J,$Q12)))</f>
        <v>#REF!</v>
      </c>
      <c r="T12" s="1" t="e">
        <f>IF(INDEX(K:K,$Q12)="","",IF(ISNUMBER(MATCH(INDEX(K:K,$Q12),$R12:S12,0)),"",INDEX(K:K,$Q12)))</f>
        <v>#REF!</v>
      </c>
      <c r="U12" s="1" t="e">
        <f>IF(INDEX(L:L,$Q12)="","",IF(ISNUMBER(MATCH(INDEX(L:L,$Q12),$R12:T12,0)),"",INDEX(L:L,$Q12)))</f>
        <v>#REF!</v>
      </c>
      <c r="V12" s="1" t="e">
        <f>IF(INDEX(M:M,$Q12)="","",IF(ISNUMBER(MATCH(INDEX(M:M,$Q12),$R12:U12,0)),"",INDEX(M:M,$Q12)))</f>
        <v>#REF!</v>
      </c>
      <c r="W12" s="1" t="b">
        <f>ISNUMBER(SEARCH("local",#REF!))</f>
        <v>0</v>
      </c>
    </row>
    <row r="13" spans="1:23" x14ac:dyDescent="0.25">
      <c r="A13" s="33"/>
      <c r="B13" s="103">
        <v>38</v>
      </c>
      <c r="C13" s="9" t="s">
        <v>27</v>
      </c>
      <c r="D13" s="164" t="s">
        <v>311</v>
      </c>
      <c r="E13" s="87" t="s">
        <v>305</v>
      </c>
      <c r="F13" s="20">
        <v>9640</v>
      </c>
      <c r="G13" s="92" t="s">
        <v>162</v>
      </c>
      <c r="H13" s="88" t="s">
        <v>157</v>
      </c>
      <c r="I13" s="155" t="s">
        <v>312</v>
      </c>
      <c r="J13" s="162" t="s">
        <v>306</v>
      </c>
      <c r="K13" s="107" t="str">
        <f t="shared" si="2"/>
        <v>Brady.Rades@dot.wi.gov</v>
      </c>
      <c r="L13" s="158"/>
      <c r="P13" s="1" t="e">
        <f>LEFT(#REF!,2)</f>
        <v>#REF!</v>
      </c>
      <c r="Q13" s="1" t="e">
        <f t="shared" si="0"/>
        <v>#REF!</v>
      </c>
      <c r="R13" s="1" t="e">
        <f t="shared" si="1"/>
        <v>#REF!</v>
      </c>
      <c r="S13" s="1" t="e">
        <f>IF(INDEX(J:J,$Q13)="","",IF(ISNUMBER(MATCH(INDEX(J:J,$Q13),$R13:R13,0)),"",INDEX(J:J,$Q13)))</f>
        <v>#REF!</v>
      </c>
      <c r="T13" s="1" t="e">
        <f>IF(INDEX(K:K,$Q13)="","",IF(ISNUMBER(MATCH(INDEX(K:K,$Q13),$R13:S13,0)),"",INDEX(K:K,$Q13)))</f>
        <v>#REF!</v>
      </c>
      <c r="U13" s="1" t="e">
        <f>IF(INDEX(L:L,$Q13)="","",IF(ISNUMBER(MATCH(INDEX(L:L,$Q13),$R13:T13,0)),"",INDEX(L:L,$Q13)))</f>
        <v>#REF!</v>
      </c>
      <c r="V13" s="1" t="e">
        <f>IF(INDEX(M:M,$Q13)="","",IF(ISNUMBER(MATCH(INDEX(M:M,$Q13),$R13:U13,0)),"",INDEX(M:M,$Q13)))</f>
        <v>#REF!</v>
      </c>
      <c r="W13" s="1" t="b">
        <f>ISNUMBER(SEARCH("local",#REF!))</f>
        <v>0</v>
      </c>
    </row>
    <row r="14" spans="1:23" x14ac:dyDescent="0.25">
      <c r="A14" s="33"/>
      <c r="B14" s="103">
        <v>42</v>
      </c>
      <c r="C14" s="9" t="s">
        <v>29</v>
      </c>
      <c r="D14" s="8" t="s">
        <v>337</v>
      </c>
      <c r="E14" s="86" t="s">
        <v>14</v>
      </c>
      <c r="F14" s="20">
        <v>9566</v>
      </c>
      <c r="G14" s="92" t="s">
        <v>162</v>
      </c>
      <c r="H14" s="88" t="s">
        <v>163</v>
      </c>
      <c r="I14" s="120" t="s">
        <v>336</v>
      </c>
      <c r="J14" s="121" t="s">
        <v>165</v>
      </c>
      <c r="K14" s="107" t="str">
        <f t="shared" si="2"/>
        <v>Brady.Rades@dot.wi.gov</v>
      </c>
      <c r="L14" s="158"/>
      <c r="P14" s="1" t="e">
        <f>LEFT(#REF!,2)</f>
        <v>#REF!</v>
      </c>
      <c r="Q14" s="1" t="e">
        <f t="shared" si="0"/>
        <v>#REF!</v>
      </c>
      <c r="R14" s="1" t="e">
        <f t="shared" si="1"/>
        <v>#REF!</v>
      </c>
      <c r="S14" s="1" t="e">
        <f>IF(INDEX(J:J,$Q14)="","",IF(ISNUMBER(MATCH(INDEX(J:J,$Q14),$R14:R14,0)),"",INDEX(J:J,$Q14)))</f>
        <v>#REF!</v>
      </c>
      <c r="T14" s="1" t="e">
        <f>IF(INDEX(K:K,$Q14)="","",IF(ISNUMBER(MATCH(INDEX(K:K,$Q14),$R14:S14,0)),"",INDEX(K:K,$Q14)))</f>
        <v>#REF!</v>
      </c>
      <c r="U14" s="1" t="e">
        <f>IF(INDEX(L:L,$Q14)="","",IF(ISNUMBER(MATCH(INDEX(L:L,$Q14),$R14:T14,0)),"",INDEX(L:L,$Q14)))</f>
        <v>#REF!</v>
      </c>
      <c r="V14" s="1" t="e">
        <f>IF(INDEX(M:M,$Q14)="","",IF(ISNUMBER(MATCH(INDEX(M:M,$Q14),$R14:U14,0)),"",INDEX(M:M,$Q14)))</f>
        <v>#REF!</v>
      </c>
      <c r="W14" s="1" t="b">
        <f>ISNUMBER(SEARCH("local",#REF!))</f>
        <v>0</v>
      </c>
    </row>
    <row r="15" spans="1:23" x14ac:dyDescent="0.25">
      <c r="A15" s="33"/>
      <c r="B15" s="103">
        <v>44</v>
      </c>
      <c r="C15" s="9" t="s">
        <v>30</v>
      </c>
      <c r="D15" s="8" t="s">
        <v>111</v>
      </c>
      <c r="E15" s="8" t="s">
        <v>111</v>
      </c>
      <c r="F15" s="20">
        <v>4504</v>
      </c>
      <c r="G15" s="20" t="s">
        <v>148</v>
      </c>
      <c r="H15" s="81"/>
      <c r="I15" s="120" t="s">
        <v>230</v>
      </c>
      <c r="J15" s="121" t="s">
        <v>230</v>
      </c>
      <c r="K15" s="107" t="str">
        <f t="shared" si="2"/>
        <v>Brady.Rades@dot.wi.gov</v>
      </c>
      <c r="L15" s="158"/>
      <c r="P15" s="1" t="e">
        <f>#REF!</f>
        <v>#REF!</v>
      </c>
      <c r="Q15" s="1" t="e">
        <f t="shared" si="0"/>
        <v>#REF!</v>
      </c>
      <c r="R15" s="1" t="e">
        <f t="shared" si="1"/>
        <v>#REF!</v>
      </c>
      <c r="S15" s="1" t="e">
        <f>IF(INDEX(J:J,$Q15)="","",IF(ISNUMBER(MATCH(INDEX(J:J,$Q15),$R15:R15,0)),"",INDEX(J:J,$Q15)))</f>
        <v>#REF!</v>
      </c>
      <c r="T15" s="1" t="e">
        <f>IF(INDEX(K:K,$Q15)="","",IF(ISNUMBER(MATCH(INDEX(K:K,$Q15),$R15:S15,0)),"",INDEX(K:K,$Q15)))</f>
        <v>#REF!</v>
      </c>
      <c r="U15" s="1" t="e">
        <f>IF(INDEX(L:L,$Q15)="","",IF(ISNUMBER(MATCH(INDEX(L:L,$Q15),$R15:T15,0)),"",INDEX(L:L,$Q15)))</f>
        <v>#REF!</v>
      </c>
      <c r="V15" s="1" t="e">
        <f>IF(INDEX(M:M,$Q15)="","",IF(ISNUMBER(MATCH(INDEX(M:M,$Q15),$R15:U15,0)),"",INDEX(M:M,$Q15)))</f>
        <v>#REF!</v>
      </c>
      <c r="W15" s="1" t="b">
        <f>ISNUMBER(SEARCH("local",#REF!))</f>
        <v>0</v>
      </c>
    </row>
    <row r="16" spans="1:23" x14ac:dyDescent="0.25">
      <c r="A16" s="33"/>
      <c r="B16" s="103">
        <v>59</v>
      </c>
      <c r="C16" s="9" t="s">
        <v>31</v>
      </c>
      <c r="D16" s="8" t="s">
        <v>32</v>
      </c>
      <c r="E16" s="77" t="s">
        <v>264</v>
      </c>
      <c r="F16" s="20">
        <v>3518</v>
      </c>
      <c r="G16" s="20" t="s">
        <v>132</v>
      </c>
      <c r="H16" s="81"/>
      <c r="I16" s="120" t="s">
        <v>33</v>
      </c>
      <c r="J16" s="122" t="s">
        <v>211</v>
      </c>
      <c r="K16" s="107" t="str">
        <f t="shared" si="2"/>
        <v>Brady.Rades@dot.wi.gov</v>
      </c>
      <c r="L16" s="123"/>
      <c r="P16" s="1" t="e">
        <f>#REF!</f>
        <v>#REF!</v>
      </c>
      <c r="Q16" s="1" t="e">
        <f t="shared" si="0"/>
        <v>#REF!</v>
      </c>
      <c r="R16" s="1" t="e">
        <f t="shared" si="1"/>
        <v>#REF!</v>
      </c>
      <c r="S16" s="1" t="e">
        <f>IF(INDEX(J:J,$Q16)="","",IF(ISNUMBER(MATCH(INDEX(J:J,$Q16),$R16:R16,0)),"",INDEX(J:J,$Q16)))</f>
        <v>#REF!</v>
      </c>
      <c r="T16" s="1" t="e">
        <f>IF(INDEX(K:K,$Q16)="","",IF(ISNUMBER(MATCH(INDEX(K:K,$Q16),$R16:S16,0)),"",INDEX(K:K,$Q16)))</f>
        <v>#REF!</v>
      </c>
      <c r="U16" s="1" t="e">
        <f>IF(INDEX(L:L,$Q16)="","",IF(ISNUMBER(MATCH(INDEX(L:L,$Q16),$R16:T16,0)),"",INDEX(L:L,$Q16)))</f>
        <v>#REF!</v>
      </c>
      <c r="V16" s="1" t="e">
        <f>IF(INDEX(M:M,$Q16)="","",IF(ISNUMBER(MATCH(INDEX(M:M,$Q16),$R16:U16,0)),"",INDEX(M:M,$Q16)))</f>
        <v>#REF!</v>
      </c>
      <c r="W16" s="1" t="b">
        <f>ISNUMBER(SEARCH("local",#REF!))</f>
        <v>0</v>
      </c>
    </row>
    <row r="17" spans="1:23" ht="15.75" thickBot="1" x14ac:dyDescent="0.3">
      <c r="A17" s="34"/>
      <c r="B17" s="104">
        <v>70</v>
      </c>
      <c r="C17" s="10" t="s">
        <v>34</v>
      </c>
      <c r="D17" s="8" t="s">
        <v>28</v>
      </c>
      <c r="E17" s="79" t="s">
        <v>35</v>
      </c>
      <c r="F17" s="78">
        <v>3517</v>
      </c>
      <c r="G17" s="20" t="s">
        <v>132</v>
      </c>
      <c r="H17" s="83"/>
      <c r="I17" s="153" t="s">
        <v>263</v>
      </c>
      <c r="J17" s="124" t="s">
        <v>213</v>
      </c>
      <c r="K17" s="107" t="str">
        <f t="shared" si="2"/>
        <v>Brady.Rades@dot.wi.gov</v>
      </c>
      <c r="L17" s="158"/>
      <c r="P17" s="1" t="e">
        <f>#REF!</f>
        <v>#REF!</v>
      </c>
      <c r="Q17" s="1" t="e">
        <f t="shared" si="0"/>
        <v>#REF!</v>
      </c>
      <c r="R17" s="1" t="e">
        <f t="shared" si="1"/>
        <v>#REF!</v>
      </c>
      <c r="S17" s="1" t="e">
        <f>IF(INDEX(J:J,$Q17)="","",IF(ISNUMBER(MATCH(INDEX(J:J,$Q17),$R17:R17,0)),"",INDEX(J:J,$Q17)))</f>
        <v>#REF!</v>
      </c>
      <c r="T17" s="1" t="e">
        <f>IF(INDEX(K:K,$Q17)="","",IF(ISNUMBER(MATCH(INDEX(K:K,$Q17),$R17:S17,0)),"",INDEX(K:K,$Q17)))</f>
        <v>#REF!</v>
      </c>
      <c r="U17" s="1" t="e">
        <f>IF(INDEX(L:L,$Q17)="","",IF(ISNUMBER(MATCH(INDEX(L:L,$Q17),$R17:T17,0)),"",INDEX(L:L,$Q17)))</f>
        <v>#REF!</v>
      </c>
      <c r="V17" s="1" t="e">
        <f>IF(INDEX(M:M,$Q17)="","",IF(ISNUMBER(MATCH(INDEX(M:M,$Q17),$R17:U17,0)),"",INDEX(M:M,$Q17)))</f>
        <v>#REF!</v>
      </c>
      <c r="W17" s="1" t="b">
        <f>ISNUMBER(SEARCH("local",#REF!))</f>
        <v>0</v>
      </c>
    </row>
    <row r="18" spans="1:23" ht="16.5" thickTop="1" thickBot="1" x14ac:dyDescent="0.3">
      <c r="A18" s="36"/>
      <c r="B18" s="37"/>
      <c r="C18" s="37"/>
      <c r="D18" s="37"/>
      <c r="E18" s="38"/>
      <c r="F18" s="36"/>
      <c r="G18" s="36"/>
      <c r="H18" s="36"/>
      <c r="I18" s="125"/>
      <c r="J18" s="126"/>
      <c r="L18" s="158"/>
      <c r="P18" s="1" t="e">
        <f>#REF!</f>
        <v>#REF!</v>
      </c>
      <c r="Q18" s="1" t="e">
        <f t="shared" si="0"/>
        <v>#REF!</v>
      </c>
      <c r="R18" s="1" t="e">
        <f t="shared" si="1"/>
        <v>#REF!</v>
      </c>
      <c r="S18" s="1" t="e">
        <f>IF(INDEX(J:J,$Q18)="","",IF(ISNUMBER(MATCH(INDEX(J:J,$Q18),$R18:R18,0)),"",INDEX(J:J,$Q18)))</f>
        <v>#REF!</v>
      </c>
      <c r="T18" s="1" t="e">
        <f>IF(INDEX(K:K,$Q18)="","",IF(ISNUMBER(MATCH(INDEX(K:K,$Q18),$R18:S18,0)),"",INDEX(K:K,$Q18)))</f>
        <v>#REF!</v>
      </c>
      <c r="U18" s="1" t="e">
        <f>IF(INDEX(L:L,$Q18)="","",IF(ISNUMBER(MATCH(INDEX(L:L,$Q18),$R18:T18,0)),"",INDEX(L:L,$Q18)))</f>
        <v>#REF!</v>
      </c>
      <c r="V18" s="1" t="e">
        <f>IF(INDEX(M:M,$Q18)="","",IF(ISNUMBER(MATCH(INDEX(M:M,$Q18),$R18:U18,0)),"",INDEX(M:M,$Q18)))</f>
        <v>#REF!</v>
      </c>
      <c r="W18" s="1" t="b">
        <f>ISNUMBER(SEARCH("local",#REF!))</f>
        <v>0</v>
      </c>
    </row>
    <row r="19" spans="1:23" ht="15.75" thickTop="1" x14ac:dyDescent="0.25">
      <c r="A19" s="72" t="s">
        <v>36</v>
      </c>
      <c r="B19" s="145" t="str">
        <f>joinVert(B20:B27)</f>
        <v>01,24,37,39,49,68,69,71</v>
      </c>
      <c r="C19" s="30"/>
      <c r="D19" s="45"/>
      <c r="E19" s="85" t="s">
        <v>37</v>
      </c>
      <c r="F19" s="45">
        <v>4001</v>
      </c>
      <c r="G19" s="85" t="s">
        <v>9</v>
      </c>
      <c r="H19" s="91"/>
      <c r="I19" s="116"/>
      <c r="J19" s="117" t="s">
        <v>183</v>
      </c>
      <c r="L19" s="159" t="s">
        <v>218</v>
      </c>
      <c r="P19" s="1" t="e">
        <f>#REF!</f>
        <v>#REF!</v>
      </c>
      <c r="Q19" s="1" t="e">
        <f t="shared" si="0"/>
        <v>#REF!</v>
      </c>
      <c r="R19" s="1" t="e">
        <f t="shared" si="1"/>
        <v>#REF!</v>
      </c>
      <c r="S19" s="1" t="e">
        <f>IF(INDEX(J:J,$Q19)="","",IF(ISNUMBER(MATCH(INDEX(J:J,$Q19),$R19:R19,0)),"",INDEX(J:J,$Q19)))</f>
        <v>#REF!</v>
      </c>
      <c r="T19" s="1" t="e">
        <f>IF(INDEX(K:K,$Q19)="","",IF(ISNUMBER(MATCH(INDEX(K:K,$Q19),$R19:S19,0)),"",INDEX(K:K,$Q19)))</f>
        <v>#REF!</v>
      </c>
      <c r="U19" s="1" t="e">
        <f>IF(INDEX(L:L,$Q19)="","",IF(ISNUMBER(MATCH(INDEX(L:L,$Q19),$R19:T19,0)),"",INDEX(L:L,$Q19)))</f>
        <v>#REF!</v>
      </c>
      <c r="V19" s="1" t="e">
        <f>IF(INDEX(M:M,$Q19)="","",IF(ISNUMBER(MATCH(INDEX(M:M,$Q19),$R19:U19,0)),"",INDEX(M:M,$Q19)))</f>
        <v>#REF!</v>
      </c>
      <c r="W19" s="1" t="b">
        <f>ISNUMBER(SEARCH("local",#REF!))</f>
        <v>0</v>
      </c>
    </row>
    <row r="20" spans="1:23" x14ac:dyDescent="0.25">
      <c r="A20" s="35"/>
      <c r="B20" s="31">
        <v>1</v>
      </c>
      <c r="C20" s="31" t="s">
        <v>38</v>
      </c>
      <c r="D20" s="74" t="s">
        <v>108</v>
      </c>
      <c r="E20" s="87" t="s">
        <v>167</v>
      </c>
      <c r="F20" s="78">
        <v>9528</v>
      </c>
      <c r="G20" s="92" t="s">
        <v>162</v>
      </c>
      <c r="H20" s="89" t="s">
        <v>170</v>
      </c>
      <c r="I20" s="128" t="s">
        <v>171</v>
      </c>
      <c r="J20" s="119" t="s">
        <v>173</v>
      </c>
      <c r="K20" s="107" t="str">
        <f>$J$19</f>
        <v>Thomas.Hardinger@dot.wi.gov</v>
      </c>
      <c r="L20" s="158"/>
      <c r="P20" s="1" t="e">
        <f>#REF!</f>
        <v>#REF!</v>
      </c>
      <c r="Q20" s="1" t="e">
        <f t="shared" si="0"/>
        <v>#REF!</v>
      </c>
      <c r="R20" s="1" t="e">
        <f t="shared" si="1"/>
        <v>#REF!</v>
      </c>
      <c r="S20" s="1" t="e">
        <f>IF(INDEX(J:J,$Q20)="","",IF(ISNUMBER(MATCH(INDEX(J:J,$Q20),$R20:R20,0)),"",INDEX(J:J,$Q20)))</f>
        <v>#REF!</v>
      </c>
      <c r="T20" s="1" t="e">
        <f>IF(INDEX(K:K,$Q20)="","",IF(ISNUMBER(MATCH(INDEX(K:K,$Q20),$R20:S20,0)),"",INDEX(K:K,$Q20)))</f>
        <v>#REF!</v>
      </c>
      <c r="U20" s="1" t="e">
        <f>IF(INDEX(L:L,$Q20)="","",IF(ISNUMBER(MATCH(INDEX(L:L,$Q20),$R20:T20,0)),"",INDEX(L:L,$Q20)))</f>
        <v>#REF!</v>
      </c>
      <c r="V20" s="1" t="e">
        <f>IF(INDEX(M:M,$Q20)="","",IF(ISNUMBER(MATCH(INDEX(M:M,$Q20),$R20:U20,0)),"",INDEX(M:M,$Q20)))</f>
        <v>#REF!</v>
      </c>
      <c r="W20" s="1" t="b">
        <f>ISNUMBER(SEARCH("local",#REF!))</f>
        <v>0</v>
      </c>
    </row>
    <row r="21" spans="1:23" x14ac:dyDescent="0.25">
      <c r="A21" s="33"/>
      <c r="B21" s="11">
        <v>24</v>
      </c>
      <c r="C21" s="11" t="s">
        <v>39</v>
      </c>
      <c r="D21" s="153" t="s">
        <v>309</v>
      </c>
      <c r="E21" s="87" t="s">
        <v>127</v>
      </c>
      <c r="F21" s="78">
        <v>9508</v>
      </c>
      <c r="G21" s="92" t="s">
        <v>162</v>
      </c>
      <c r="H21" s="88" t="s">
        <v>133</v>
      </c>
      <c r="I21" s="129" t="s">
        <v>310</v>
      </c>
      <c r="J21" s="162" t="s">
        <v>137</v>
      </c>
      <c r="K21" s="107" t="str">
        <f t="shared" ref="K21:K27" si="3">$J$19</f>
        <v>Thomas.Hardinger@dot.wi.gov</v>
      </c>
      <c r="L21" s="158"/>
      <c r="P21" s="1" t="e">
        <f>#REF!</f>
        <v>#REF!</v>
      </c>
      <c r="Q21" s="1" t="e">
        <f t="shared" si="0"/>
        <v>#REF!</v>
      </c>
      <c r="R21" s="1" t="e">
        <f t="shared" si="1"/>
        <v>#REF!</v>
      </c>
      <c r="S21" s="1" t="e">
        <f>IF(INDEX(J:J,$Q21)="","",IF(ISNUMBER(MATCH(INDEX(J:J,$Q21),$R21:R21,0)),"",INDEX(J:J,$Q21)))</f>
        <v>#REF!</v>
      </c>
      <c r="T21" s="1" t="e">
        <f>IF(INDEX(K:K,$Q21)="","",IF(ISNUMBER(MATCH(INDEX(K:K,$Q21),$R21:S21,0)),"",INDEX(K:K,$Q21)))</f>
        <v>#REF!</v>
      </c>
      <c r="U21" s="1" t="e">
        <f>IF(INDEX(L:L,$Q21)="","",IF(ISNUMBER(MATCH(INDEX(L:L,$Q21),$R21:T21,0)),"",INDEX(L:L,$Q21)))</f>
        <v>#REF!</v>
      </c>
      <c r="V21" s="1" t="e">
        <f>IF(INDEX(M:M,$Q21)="","",IF(ISNUMBER(MATCH(INDEX(M:M,$Q21),$R21:U21,0)),"",INDEX(M:M,$Q21)))</f>
        <v>#REF!</v>
      </c>
      <c r="W21" s="1" t="b">
        <f>ISNUMBER(SEARCH("local",#REF!))</f>
        <v>0</v>
      </c>
    </row>
    <row r="22" spans="1:23" x14ac:dyDescent="0.25">
      <c r="A22" s="33"/>
      <c r="B22" s="11">
        <v>37</v>
      </c>
      <c r="C22" s="11" t="s">
        <v>40</v>
      </c>
      <c r="D22" s="8" t="s">
        <v>109</v>
      </c>
      <c r="E22" s="78" t="s">
        <v>168</v>
      </c>
      <c r="F22" s="78">
        <v>4510</v>
      </c>
      <c r="G22" s="78" t="s">
        <v>132</v>
      </c>
      <c r="H22" s="81"/>
      <c r="I22" s="131" t="s">
        <v>172</v>
      </c>
      <c r="J22" s="121" t="s">
        <v>174</v>
      </c>
      <c r="K22" s="107" t="str">
        <f t="shared" si="3"/>
        <v>Thomas.Hardinger@dot.wi.gov</v>
      </c>
      <c r="L22" s="158"/>
      <c r="P22" s="1" t="e">
        <f>#REF!</f>
        <v>#REF!</v>
      </c>
      <c r="Q22" s="1" t="e">
        <f t="shared" si="0"/>
        <v>#REF!</v>
      </c>
      <c r="R22" s="1" t="e">
        <f t="shared" si="1"/>
        <v>#REF!</v>
      </c>
      <c r="S22" s="1" t="e">
        <f>IF(INDEX(J:J,$Q22)="","",IF(ISNUMBER(MATCH(INDEX(J:J,$Q22),$R22:R22,0)),"",INDEX(J:J,$Q22)))</f>
        <v>#REF!</v>
      </c>
      <c r="T22" s="1" t="e">
        <f>IF(INDEX(K:K,$Q22)="","",IF(ISNUMBER(MATCH(INDEX(K:K,$Q22),$R22:S22,0)),"",INDEX(K:K,$Q22)))</f>
        <v>#REF!</v>
      </c>
      <c r="U22" s="1" t="e">
        <f>IF(INDEX(L:L,$Q22)="","",IF(ISNUMBER(MATCH(INDEX(L:L,$Q22),$R22:T22,0)),"",INDEX(L:L,$Q22)))</f>
        <v>#REF!</v>
      </c>
      <c r="V22" s="1" t="e">
        <f>IF(INDEX(M:M,$Q22)="","",IF(ISNUMBER(MATCH(INDEX(M:M,$Q22),$R22:U22,0)),"",INDEX(M:M,$Q22)))</f>
        <v>#REF!</v>
      </c>
      <c r="W22" s="1" t="b">
        <f>ISNUMBER(SEARCH("local",#REF!))</f>
        <v>0</v>
      </c>
    </row>
    <row r="23" spans="1:23" x14ac:dyDescent="0.25">
      <c r="A23" s="33"/>
      <c r="B23" s="11">
        <v>39</v>
      </c>
      <c r="C23" s="11" t="s">
        <v>41</v>
      </c>
      <c r="D23" s="8" t="s">
        <v>293</v>
      </c>
      <c r="E23" s="87" t="s">
        <v>127</v>
      </c>
      <c r="F23" s="78">
        <v>9508</v>
      </c>
      <c r="G23" s="92" t="s">
        <v>162</v>
      </c>
      <c r="H23" s="88" t="s">
        <v>133</v>
      </c>
      <c r="I23" s="120" t="s">
        <v>294</v>
      </c>
      <c r="J23" s="162" t="s">
        <v>137</v>
      </c>
      <c r="K23" s="107" t="str">
        <f t="shared" si="3"/>
        <v>Thomas.Hardinger@dot.wi.gov</v>
      </c>
      <c r="L23" s="158"/>
      <c r="P23" s="1" t="e">
        <f>#REF!</f>
        <v>#REF!</v>
      </c>
      <c r="Q23" s="1" t="e">
        <f t="shared" si="0"/>
        <v>#REF!</v>
      </c>
      <c r="R23" s="1" t="e">
        <f t="shared" si="1"/>
        <v>#REF!</v>
      </c>
      <c r="S23" s="1" t="e">
        <f>IF(INDEX(J:J,$Q23)="","",IF(ISNUMBER(MATCH(INDEX(J:J,$Q23),$R23:R23,0)),"",INDEX(J:J,$Q23)))</f>
        <v>#REF!</v>
      </c>
      <c r="T23" s="1" t="e">
        <f>IF(INDEX(K:K,$Q23)="","",IF(ISNUMBER(MATCH(INDEX(K:K,$Q23),$R23:S23,0)),"",INDEX(K:K,$Q23)))</f>
        <v>#REF!</v>
      </c>
      <c r="U23" s="1" t="e">
        <f>IF(INDEX(L:L,$Q23)="","",IF(ISNUMBER(MATCH(INDEX(L:L,$Q23),$R23:T23,0)),"",INDEX(L:L,$Q23)))</f>
        <v>#REF!</v>
      </c>
      <c r="V23" s="1" t="e">
        <f>IF(INDEX(M:M,$Q23)="","",IF(ISNUMBER(MATCH(INDEX(M:M,$Q23),$R23:U23,0)),"",INDEX(M:M,$Q23)))</f>
        <v>#REF!</v>
      </c>
      <c r="W23" s="1" t="b">
        <f>ISNUMBER(SEARCH("local",#REF!))</f>
        <v>0</v>
      </c>
    </row>
    <row r="24" spans="1:23" x14ac:dyDescent="0.25">
      <c r="A24" s="33"/>
      <c r="B24" s="11">
        <v>49</v>
      </c>
      <c r="C24" s="11" t="s">
        <v>42</v>
      </c>
      <c r="D24" s="8" t="s">
        <v>110</v>
      </c>
      <c r="E24" s="78" t="s">
        <v>110</v>
      </c>
      <c r="F24" s="78">
        <v>4520</v>
      </c>
      <c r="G24" s="78" t="s">
        <v>148</v>
      </c>
      <c r="H24" s="81"/>
      <c r="I24" s="131" t="s">
        <v>223</v>
      </c>
      <c r="J24" s="121" t="s">
        <v>223</v>
      </c>
      <c r="K24" s="107" t="str">
        <f t="shared" si="3"/>
        <v>Thomas.Hardinger@dot.wi.gov</v>
      </c>
      <c r="L24" s="153"/>
      <c r="P24" s="1" t="e">
        <f>#REF!</f>
        <v>#REF!</v>
      </c>
      <c r="Q24" s="1" t="e">
        <f t="shared" si="0"/>
        <v>#REF!</v>
      </c>
      <c r="R24" s="1" t="e">
        <f t="shared" si="1"/>
        <v>#REF!</v>
      </c>
      <c r="S24" s="1" t="e">
        <f>IF(INDEX(J:J,$Q24)="","",IF(ISNUMBER(MATCH(INDEX(J:J,$Q24),$R24:R24,0)),"",INDEX(J:J,$Q24)))</f>
        <v>#REF!</v>
      </c>
      <c r="T24" s="1" t="e">
        <f>IF(INDEX(K:K,$Q24)="","",IF(ISNUMBER(MATCH(INDEX(K:K,$Q24),$R24:S24,0)),"",INDEX(K:K,$Q24)))</f>
        <v>#REF!</v>
      </c>
      <c r="U24" s="1" t="e">
        <f>IF(INDEX(L:L,$Q24)="","",IF(ISNUMBER(MATCH(INDEX(L:L,$Q24),$R24:T24,0)),"",INDEX(L:L,$Q24)))</f>
        <v>#REF!</v>
      </c>
      <c r="V24" s="1" t="e">
        <f>IF(INDEX(M:M,$Q24)="","",IF(ISNUMBER(MATCH(INDEX(M:M,$Q24),$R24:U24,0)),"",INDEX(M:M,$Q24)))</f>
        <v>#REF!</v>
      </c>
      <c r="W24" s="1" t="b">
        <f>ISNUMBER(SEARCH("local",#REF!))</f>
        <v>0</v>
      </c>
    </row>
    <row r="25" spans="1:23" x14ac:dyDescent="0.25">
      <c r="A25" s="33"/>
      <c r="B25" s="11">
        <v>68</v>
      </c>
      <c r="C25" s="11" t="s">
        <v>43</v>
      </c>
      <c r="D25" s="8" t="s">
        <v>241</v>
      </c>
      <c r="E25" s="8" t="s">
        <v>290</v>
      </c>
      <c r="F25" s="78">
        <v>4527</v>
      </c>
      <c r="G25" s="78" t="s">
        <v>132</v>
      </c>
      <c r="H25" s="81"/>
      <c r="I25" s="132" t="s">
        <v>242</v>
      </c>
      <c r="J25" s="162" t="s">
        <v>289</v>
      </c>
      <c r="K25" s="107" t="str">
        <f t="shared" si="3"/>
        <v>Thomas.Hardinger@dot.wi.gov</v>
      </c>
      <c r="L25" s="155" t="s">
        <v>288</v>
      </c>
      <c r="M25" s="1"/>
      <c r="P25" s="1" t="e">
        <f>#REF!</f>
        <v>#REF!</v>
      </c>
      <c r="Q25" s="1" t="e">
        <f t="shared" si="0"/>
        <v>#REF!</v>
      </c>
      <c r="R25" s="1" t="e">
        <f t="shared" si="1"/>
        <v>#REF!</v>
      </c>
      <c r="S25" s="1" t="e">
        <f>IF(INDEX(J:J,$Q25)="","",IF(ISNUMBER(MATCH(INDEX(J:J,$Q25),$R25:R25,0)),"",INDEX(J:J,$Q25)))</f>
        <v>#REF!</v>
      </c>
      <c r="T25" s="1" t="e">
        <f>IF(INDEX(K:K,$Q25)="","",IF(ISNUMBER(MATCH(INDEX(K:K,$Q25),$R25:S25,0)),"",INDEX(K:K,$Q25)))</f>
        <v>#REF!</v>
      </c>
      <c r="U25" s="1" t="e">
        <f>IF(INDEX(L:L,$Q25)="","",IF(ISNUMBER(MATCH(INDEX(L:L,$Q25),$R25:T25,0)),"",INDEX(L:L,$Q25)))</f>
        <v>#REF!</v>
      </c>
      <c r="V25" s="1" t="e">
        <f>IF(INDEX(M:M,$Q25)="","",IF(ISNUMBER(MATCH(INDEX(M:M,$Q25),$R25:U25,0)),"",INDEX(M:M,$Q25)))</f>
        <v>#REF!</v>
      </c>
      <c r="W25" s="1" t="b">
        <f>ISNUMBER(SEARCH("local",#REF!))</f>
        <v>0</v>
      </c>
    </row>
    <row r="26" spans="1:23" x14ac:dyDescent="0.25">
      <c r="A26" s="33"/>
      <c r="B26" s="11">
        <v>69</v>
      </c>
      <c r="C26" s="11" t="s">
        <v>44</v>
      </c>
      <c r="D26" s="8" t="s">
        <v>214</v>
      </c>
      <c r="E26" s="8" t="s">
        <v>243</v>
      </c>
      <c r="F26" s="78">
        <v>4500</v>
      </c>
      <c r="G26" s="78" t="s">
        <v>132</v>
      </c>
      <c r="H26" s="81"/>
      <c r="I26" s="131" t="s">
        <v>347</v>
      </c>
      <c r="J26" s="154" t="s">
        <v>262</v>
      </c>
      <c r="K26" s="107" t="str">
        <f t="shared" si="3"/>
        <v>Thomas.Hardinger@dot.wi.gov</v>
      </c>
      <c r="L26" s="158"/>
      <c r="P26" s="1" t="e">
        <f>#REF!</f>
        <v>#REF!</v>
      </c>
      <c r="Q26" s="1" t="e">
        <f t="shared" si="0"/>
        <v>#REF!</v>
      </c>
      <c r="R26" s="1" t="e">
        <f t="shared" si="1"/>
        <v>#REF!</v>
      </c>
      <c r="S26" s="1" t="e">
        <f>IF(INDEX(J:J,$Q26)="","",IF(ISNUMBER(MATCH(INDEX(J:J,$Q26),$R26:R26,0)),"",INDEX(J:J,$Q26)))</f>
        <v>#REF!</v>
      </c>
      <c r="T26" s="1" t="e">
        <f>IF(INDEX(K:K,$Q26)="","",IF(ISNUMBER(MATCH(INDEX(K:K,$Q26),$R26:S26,0)),"",INDEX(K:K,$Q26)))</f>
        <v>#REF!</v>
      </c>
      <c r="U26" s="1" t="e">
        <f>IF(INDEX(L:L,$Q26)="","",IF(ISNUMBER(MATCH(INDEX(L:L,$Q26),$R26:T26,0)),"",INDEX(L:L,$Q26)))</f>
        <v>#REF!</v>
      </c>
      <c r="V26" s="1" t="e">
        <f>IF(INDEX(M:M,$Q26)="","",IF(ISNUMBER(MATCH(INDEX(M:M,$Q26),$R26:U26,0)),"",INDEX(M:M,$Q26)))</f>
        <v>#REF!</v>
      </c>
      <c r="W26" s="1" t="b">
        <f>ISNUMBER(SEARCH("local",#REF!))</f>
        <v>0</v>
      </c>
    </row>
    <row r="27" spans="1:23" ht="15.75" thickBot="1" x14ac:dyDescent="0.3">
      <c r="A27" s="34"/>
      <c r="B27" s="12">
        <v>71</v>
      </c>
      <c r="C27" s="12" t="s">
        <v>45</v>
      </c>
      <c r="D27" s="78" t="s">
        <v>169</v>
      </c>
      <c r="E27" s="78" t="s">
        <v>169</v>
      </c>
      <c r="F27" s="78">
        <v>4518</v>
      </c>
      <c r="G27" s="78" t="s">
        <v>148</v>
      </c>
      <c r="H27" s="83"/>
      <c r="I27" s="157" t="s">
        <v>207</v>
      </c>
      <c r="J27" s="134" t="s">
        <v>207</v>
      </c>
      <c r="K27" s="107" t="str">
        <f t="shared" si="3"/>
        <v>Thomas.Hardinger@dot.wi.gov</v>
      </c>
      <c r="L27" s="158"/>
      <c r="P27" s="1" t="e">
        <f>#REF!</f>
        <v>#REF!</v>
      </c>
      <c r="Q27" s="1" t="e">
        <f t="shared" si="0"/>
        <v>#REF!</v>
      </c>
      <c r="R27" s="1" t="e">
        <f t="shared" si="1"/>
        <v>#REF!</v>
      </c>
      <c r="S27" s="1" t="e">
        <f>IF(INDEX(J:J,$Q27)="","",IF(ISNUMBER(MATCH(INDEX(J:J,$Q27),$R27:R27,0)),"",INDEX(J:J,$Q27)))</f>
        <v>#REF!</v>
      </c>
      <c r="T27" s="1" t="e">
        <f>IF(INDEX(K:K,$Q27)="","",IF(ISNUMBER(MATCH(INDEX(K:K,$Q27),$R27:S27,0)),"",INDEX(K:K,$Q27)))</f>
        <v>#REF!</v>
      </c>
      <c r="U27" s="1" t="e">
        <f>IF(INDEX(L:L,$Q27)="","",IF(ISNUMBER(MATCH(INDEX(L:L,$Q27),$R27:T27,0)),"",INDEX(L:L,$Q27)))</f>
        <v>#REF!</v>
      </c>
      <c r="V27" s="1" t="e">
        <f>IF(INDEX(M:M,$Q27)="","",IF(ISNUMBER(MATCH(INDEX(M:M,$Q27),$R27:U27,0)),"",INDEX(M:M,$Q27)))</f>
        <v>#REF!</v>
      </c>
      <c r="W27" s="1" t="b">
        <f>ISNUMBER(SEARCH("local",#REF!))</f>
        <v>0</v>
      </c>
    </row>
    <row r="28" spans="1:23" ht="15.75" thickTop="1" x14ac:dyDescent="0.25">
      <c r="A28" s="71" t="s">
        <v>46</v>
      </c>
      <c r="B28" s="146" t="str">
        <f>joinVert(B29:B38)</f>
        <v>19,21,26,34,35,43,50,58,63,73</v>
      </c>
      <c r="C28" s="32"/>
      <c r="D28" s="45"/>
      <c r="E28" s="85" t="s">
        <v>47</v>
      </c>
      <c r="F28" s="45">
        <v>7006</v>
      </c>
      <c r="G28" s="85" t="s">
        <v>9</v>
      </c>
      <c r="H28" s="80"/>
      <c r="I28" s="116"/>
      <c r="J28" s="117" t="s">
        <v>182</v>
      </c>
      <c r="L28" s="159" t="s">
        <v>218</v>
      </c>
      <c r="P28" s="1" t="e">
        <f>#REF!</f>
        <v>#REF!</v>
      </c>
      <c r="Q28" s="1" t="e">
        <f t="shared" si="0"/>
        <v>#REF!</v>
      </c>
      <c r="R28" s="1" t="e">
        <f t="shared" si="1"/>
        <v>#REF!</v>
      </c>
      <c r="S28" s="1" t="e">
        <f>IF(INDEX(J:J,$Q28)="","",IF(ISNUMBER(MATCH(INDEX(J:J,$Q28),$R28:R28,0)),"",INDEX(J:J,$Q28)))</f>
        <v>#REF!</v>
      </c>
      <c r="T28" s="1" t="e">
        <f>IF(INDEX(K:K,$Q28)="","",IF(ISNUMBER(MATCH(INDEX(K:K,$Q28),$R28:S28,0)),"",INDEX(K:K,$Q28)))</f>
        <v>#REF!</v>
      </c>
      <c r="U28" s="1" t="e">
        <f>IF(INDEX(L:L,$Q28)="","",IF(ISNUMBER(MATCH(INDEX(L:L,$Q28),$R28:T28,0)),"",INDEX(L:L,$Q28)))</f>
        <v>#REF!</v>
      </c>
      <c r="V28" s="1" t="e">
        <f>IF(INDEX(M:M,$Q28)="","",IF(ISNUMBER(MATCH(INDEX(M:M,$Q28),$R28:U28,0)),"",INDEX(M:M,$Q28)))</f>
        <v>#REF!</v>
      </c>
      <c r="W28" s="1" t="b">
        <f>ISNUMBER(SEARCH("local",#REF!))</f>
        <v>0</v>
      </c>
    </row>
    <row r="29" spans="1:23" x14ac:dyDescent="0.25">
      <c r="A29" s="33"/>
      <c r="B29" s="13">
        <v>19</v>
      </c>
      <c r="C29" s="13" t="s">
        <v>48</v>
      </c>
      <c r="D29" s="153" t="s">
        <v>301</v>
      </c>
      <c r="E29" s="87" t="s">
        <v>285</v>
      </c>
      <c r="F29" s="78">
        <v>7501</v>
      </c>
      <c r="G29" s="92" t="s">
        <v>162</v>
      </c>
      <c r="H29" s="88" t="s">
        <v>284</v>
      </c>
      <c r="I29" s="155" t="s">
        <v>302</v>
      </c>
      <c r="J29" s="119" t="s">
        <v>180</v>
      </c>
      <c r="K29" s="107" t="str">
        <f>$J$28</f>
        <v>Brock.Gehrig@dot.wi.gov</v>
      </c>
      <c r="L29" s="158"/>
      <c r="P29" s="1" t="e">
        <f>#REF!</f>
        <v>#REF!</v>
      </c>
      <c r="Q29" s="1" t="e">
        <f t="shared" si="0"/>
        <v>#REF!</v>
      </c>
      <c r="R29" s="1" t="e">
        <f t="shared" si="1"/>
        <v>#REF!</v>
      </c>
      <c r="S29" s="1" t="e">
        <f>IF(INDEX(J:J,$Q29)="","",IF(ISNUMBER(MATCH(INDEX(J:J,$Q29),$R29:R29,0)),"",INDEX(J:J,$Q29)))</f>
        <v>#REF!</v>
      </c>
      <c r="T29" s="1" t="e">
        <f>IF(INDEX(K:K,$Q29)="","",IF(ISNUMBER(MATCH(INDEX(K:K,$Q29),$R29:S29,0)),"",INDEX(K:K,$Q29)))</f>
        <v>#REF!</v>
      </c>
      <c r="U29" s="1" t="e">
        <f>IF(INDEX(L:L,$Q29)="","",IF(ISNUMBER(MATCH(INDEX(L:L,$Q29),$R29:T29,0)),"",INDEX(L:L,$Q29)))</f>
        <v>#REF!</v>
      </c>
      <c r="V29" s="1" t="e">
        <f>IF(INDEX(M:M,$Q29)="","",IF(ISNUMBER(MATCH(INDEX(M:M,$Q29),$R29:U29,0)),"",INDEX(M:M,$Q29)))</f>
        <v>#REF!</v>
      </c>
      <c r="W29" s="1" t="b">
        <f>ISNUMBER(SEARCH("local",#REF!))</f>
        <v>0</v>
      </c>
    </row>
    <row r="30" spans="1:23" x14ac:dyDescent="0.25">
      <c r="A30" s="33"/>
      <c r="B30" s="13">
        <v>21</v>
      </c>
      <c r="C30" s="13" t="s">
        <v>49</v>
      </c>
      <c r="D30" s="8" t="s">
        <v>255</v>
      </c>
      <c r="E30" s="87" t="s">
        <v>285</v>
      </c>
      <c r="F30" s="78">
        <v>7501</v>
      </c>
      <c r="G30" s="92" t="s">
        <v>162</v>
      </c>
      <c r="H30" s="88" t="s">
        <v>284</v>
      </c>
      <c r="I30" s="76" t="s">
        <v>256</v>
      </c>
      <c r="J30" s="121" t="s">
        <v>180</v>
      </c>
      <c r="K30" s="107" t="str">
        <f t="shared" ref="K30:K38" si="4">$J$28</f>
        <v>Brock.Gehrig@dot.wi.gov</v>
      </c>
      <c r="L30" s="158"/>
      <c r="P30" s="1" t="e">
        <f>#REF!</f>
        <v>#REF!</v>
      </c>
      <c r="Q30" s="1" t="e">
        <f t="shared" si="0"/>
        <v>#REF!</v>
      </c>
      <c r="R30" s="1" t="e">
        <f t="shared" si="1"/>
        <v>#REF!</v>
      </c>
      <c r="S30" s="1" t="e">
        <f>IF(INDEX(J:J,$Q30)="","",IF(ISNUMBER(MATCH(INDEX(J:J,$Q30),$R30:R30,0)),"",INDEX(J:J,$Q30)))</f>
        <v>#REF!</v>
      </c>
      <c r="T30" s="1" t="e">
        <f>IF(INDEX(K:K,$Q30)="","",IF(ISNUMBER(MATCH(INDEX(K:K,$Q30),$R30:S30,0)),"",INDEX(K:K,$Q30)))</f>
        <v>#REF!</v>
      </c>
      <c r="U30" s="1" t="e">
        <f>IF(INDEX(L:L,$Q30)="","",IF(ISNUMBER(MATCH(INDEX(L:L,$Q30),$R30:T30,0)),"",INDEX(L:L,$Q30)))</f>
        <v>#REF!</v>
      </c>
      <c r="V30" s="1" t="e">
        <f>IF(INDEX(M:M,$Q30)="","",IF(ISNUMBER(MATCH(INDEX(M:M,$Q30),$R30:U30,0)),"",INDEX(M:M,$Q30)))</f>
        <v>#REF!</v>
      </c>
      <c r="W30" s="1" t="b">
        <f>ISNUMBER(SEARCH("local",#REF!))</f>
        <v>0</v>
      </c>
    </row>
    <row r="31" spans="1:23" x14ac:dyDescent="0.25">
      <c r="A31" s="33"/>
      <c r="B31" s="13">
        <v>26</v>
      </c>
      <c r="C31" s="13" t="s">
        <v>50</v>
      </c>
      <c r="D31" s="8" t="s">
        <v>212</v>
      </c>
      <c r="E31" s="87" t="s">
        <v>285</v>
      </c>
      <c r="F31" s="78">
        <v>7501</v>
      </c>
      <c r="G31" s="92" t="s">
        <v>162</v>
      </c>
      <c r="H31" s="88" t="s">
        <v>284</v>
      </c>
      <c r="I31" s="131" t="s">
        <v>177</v>
      </c>
      <c r="J31" s="121" t="s">
        <v>180</v>
      </c>
      <c r="K31" s="107" t="str">
        <f t="shared" si="4"/>
        <v>Brock.Gehrig@dot.wi.gov</v>
      </c>
      <c r="L31" s="158"/>
      <c r="P31" s="1" t="e">
        <f>#REF!</f>
        <v>#REF!</v>
      </c>
      <c r="Q31" s="1" t="e">
        <f t="shared" si="0"/>
        <v>#REF!</v>
      </c>
      <c r="R31" s="1" t="e">
        <f t="shared" si="1"/>
        <v>#REF!</v>
      </c>
      <c r="S31" s="1" t="e">
        <f>IF(INDEX(J:J,$Q31)="","",IF(ISNUMBER(MATCH(INDEX(J:J,$Q31),$R31:R31,0)),"",INDEX(J:J,$Q31)))</f>
        <v>#REF!</v>
      </c>
      <c r="T31" s="1" t="e">
        <f>IF(INDEX(K:K,$Q31)="","",IF(ISNUMBER(MATCH(INDEX(K:K,$Q31),$R31:S31,0)),"",INDEX(K:K,$Q31)))</f>
        <v>#REF!</v>
      </c>
      <c r="U31" s="1" t="e">
        <f>IF(INDEX(L:L,$Q31)="","",IF(ISNUMBER(MATCH(INDEX(L:L,$Q31),$R31:T31,0)),"",INDEX(L:L,$Q31)))</f>
        <v>#REF!</v>
      </c>
      <c r="V31" s="1" t="e">
        <f>IF(INDEX(M:M,$Q31)="","",IF(ISNUMBER(MATCH(INDEX(M:M,$Q31),$R31:U31,0)),"",INDEX(M:M,$Q31)))</f>
        <v>#REF!</v>
      </c>
      <c r="W31" s="1" t="b">
        <f>ISNUMBER(SEARCH("local",#REF!))</f>
        <v>0</v>
      </c>
    </row>
    <row r="32" spans="1:23" x14ac:dyDescent="0.25">
      <c r="A32" s="33"/>
      <c r="B32" s="13">
        <v>34</v>
      </c>
      <c r="C32" s="13" t="s">
        <v>51</v>
      </c>
      <c r="D32" s="8" t="s">
        <v>219</v>
      </c>
      <c r="E32" s="87" t="s">
        <v>286</v>
      </c>
      <c r="F32" s="78">
        <v>7508</v>
      </c>
      <c r="G32" s="92" t="s">
        <v>162</v>
      </c>
      <c r="H32" s="88" t="s">
        <v>284</v>
      </c>
      <c r="I32" s="131" t="s">
        <v>220</v>
      </c>
      <c r="J32" s="121" t="s">
        <v>180</v>
      </c>
      <c r="K32" s="107" t="str">
        <f t="shared" si="4"/>
        <v>Brock.Gehrig@dot.wi.gov</v>
      </c>
      <c r="L32" s="158"/>
      <c r="P32" s="1" t="e">
        <f>#REF!</f>
        <v>#REF!</v>
      </c>
      <c r="Q32" s="1" t="e">
        <f t="shared" si="0"/>
        <v>#REF!</v>
      </c>
      <c r="R32" s="1" t="e">
        <f t="shared" si="1"/>
        <v>#REF!</v>
      </c>
      <c r="S32" s="1" t="e">
        <f>IF(INDEX(J:J,$Q32)="","",IF(ISNUMBER(MATCH(INDEX(J:J,$Q32),$R32:R32,0)),"",INDEX(J:J,$Q32)))</f>
        <v>#REF!</v>
      </c>
      <c r="T32" s="1" t="e">
        <f>IF(INDEX(K:K,$Q32)="","",IF(ISNUMBER(MATCH(INDEX(K:K,$Q32),$R32:S32,0)),"",INDEX(K:K,$Q32)))</f>
        <v>#REF!</v>
      </c>
      <c r="U32" s="1" t="e">
        <f>IF(INDEX(L:L,$Q32)="","",IF(ISNUMBER(MATCH(INDEX(L:L,$Q32),$R32:T32,0)),"",INDEX(L:L,$Q32)))</f>
        <v>#REF!</v>
      </c>
      <c r="V32" s="1" t="e">
        <f>IF(INDEX(M:M,$Q32)="","",IF(ISNUMBER(MATCH(INDEX(M:M,$Q32),$R32:U32,0)),"",INDEX(M:M,$Q32)))</f>
        <v>#REF!</v>
      </c>
      <c r="W32" s="1" t="b">
        <f>ISNUMBER(SEARCH("local",#REF!))</f>
        <v>0</v>
      </c>
    </row>
    <row r="33" spans="1:23" x14ac:dyDescent="0.25">
      <c r="A33" s="33"/>
      <c r="B33" s="13">
        <v>35</v>
      </c>
      <c r="C33" s="13" t="s">
        <v>52</v>
      </c>
      <c r="D33" s="8" t="s">
        <v>234</v>
      </c>
      <c r="E33" s="87" t="s">
        <v>286</v>
      </c>
      <c r="F33" s="78">
        <v>7508</v>
      </c>
      <c r="G33" s="92" t="s">
        <v>162</v>
      </c>
      <c r="H33" s="88" t="s">
        <v>284</v>
      </c>
      <c r="I33" s="131" t="s">
        <v>276</v>
      </c>
      <c r="J33" s="121" t="s">
        <v>180</v>
      </c>
      <c r="K33" s="107" t="str">
        <f t="shared" si="4"/>
        <v>Brock.Gehrig@dot.wi.gov</v>
      </c>
      <c r="L33" s="158"/>
      <c r="P33" s="1" t="e">
        <f>#REF!</f>
        <v>#REF!</v>
      </c>
      <c r="Q33" s="1" t="e">
        <f t="shared" si="0"/>
        <v>#REF!</v>
      </c>
      <c r="R33" s="1" t="e">
        <f t="shared" si="1"/>
        <v>#REF!</v>
      </c>
      <c r="S33" s="1" t="e">
        <f>IF(INDEX(J:J,$Q33)="","",IF(ISNUMBER(MATCH(INDEX(J:J,$Q33),$R33:R33,0)),"",INDEX(J:J,$Q33)))</f>
        <v>#REF!</v>
      </c>
      <c r="T33" s="1" t="e">
        <f>IF(INDEX(K:K,$Q33)="","",IF(ISNUMBER(MATCH(INDEX(K:K,$Q33),$R33:S33,0)),"",INDEX(K:K,$Q33)))</f>
        <v>#REF!</v>
      </c>
      <c r="U33" s="1" t="e">
        <f>IF(INDEX(L:L,$Q33)="","",IF(ISNUMBER(MATCH(INDEX(L:L,$Q33),$R33:T33,0)),"",INDEX(L:L,$Q33)))</f>
        <v>#REF!</v>
      </c>
      <c r="V33" s="1" t="e">
        <f>IF(INDEX(M:M,$Q33)="","",IF(ISNUMBER(MATCH(INDEX(M:M,$Q33),$R33:U33,0)),"",INDEX(M:M,$Q33)))</f>
        <v>#REF!</v>
      </c>
      <c r="W33" s="1" t="b">
        <f>ISNUMBER(SEARCH("local",#REF!))</f>
        <v>0</v>
      </c>
    </row>
    <row r="34" spans="1:23" x14ac:dyDescent="0.25">
      <c r="A34" s="33"/>
      <c r="B34" s="13">
        <v>43</v>
      </c>
      <c r="C34" s="13" t="s">
        <v>258</v>
      </c>
      <c r="D34" s="8" t="s">
        <v>247</v>
      </c>
      <c r="E34" s="87" t="s">
        <v>286</v>
      </c>
      <c r="F34" s="78">
        <v>7508</v>
      </c>
      <c r="G34" s="92" t="s">
        <v>162</v>
      </c>
      <c r="H34" s="88" t="s">
        <v>284</v>
      </c>
      <c r="I34" s="131" t="s">
        <v>248</v>
      </c>
      <c r="J34" s="121" t="s">
        <v>180</v>
      </c>
      <c r="K34" s="107" t="str">
        <f t="shared" si="4"/>
        <v>Brock.Gehrig@dot.wi.gov</v>
      </c>
      <c r="L34" s="158"/>
      <c r="P34" s="1" t="e">
        <f>#REF!</f>
        <v>#REF!</v>
      </c>
      <c r="Q34" s="1" t="e">
        <f t="shared" si="0"/>
        <v>#REF!</v>
      </c>
      <c r="R34" s="1" t="e">
        <f t="shared" si="1"/>
        <v>#REF!</v>
      </c>
      <c r="S34" s="1" t="e">
        <f>IF(INDEX(J:J,$Q34)="","",IF(ISNUMBER(MATCH(INDEX(J:J,$Q34),$R34:R34,0)),"",INDEX(J:J,$Q34)))</f>
        <v>#REF!</v>
      </c>
      <c r="T34" s="1" t="e">
        <f>IF(INDEX(K:K,$Q34)="","",IF(ISNUMBER(MATCH(INDEX(K:K,$Q34),$R34:S34,0)),"",INDEX(K:K,$Q34)))</f>
        <v>#REF!</v>
      </c>
      <c r="U34" s="1" t="e">
        <f>IF(INDEX(L:L,$Q34)="","",IF(ISNUMBER(MATCH(INDEX(L:L,$Q34),$R34:T34,0)),"",INDEX(L:L,$Q34)))</f>
        <v>#REF!</v>
      </c>
      <c r="V34" s="1" t="e">
        <f>IF(INDEX(M:M,$Q34)="","",IF(ISNUMBER(MATCH(INDEX(M:M,$Q34),$R34:U34,0)),"",INDEX(M:M,$Q34)))</f>
        <v>#REF!</v>
      </c>
      <c r="W34" s="1" t="b">
        <f>ISNUMBER(SEARCH("local",#REF!))</f>
        <v>0</v>
      </c>
    </row>
    <row r="35" spans="1:23" x14ac:dyDescent="0.25">
      <c r="A35" s="33"/>
      <c r="B35" s="13">
        <v>50</v>
      </c>
      <c r="C35" s="13" t="s">
        <v>53</v>
      </c>
      <c r="D35" s="153" t="s">
        <v>303</v>
      </c>
      <c r="E35" s="87" t="s">
        <v>285</v>
      </c>
      <c r="F35" s="78">
        <v>7501</v>
      </c>
      <c r="G35" s="92" t="s">
        <v>162</v>
      </c>
      <c r="H35" s="88" t="s">
        <v>284</v>
      </c>
      <c r="I35" s="155" t="s">
        <v>304</v>
      </c>
      <c r="J35" s="121" t="s">
        <v>180</v>
      </c>
      <c r="K35" s="107" t="str">
        <f t="shared" si="4"/>
        <v>Brock.Gehrig@dot.wi.gov</v>
      </c>
      <c r="L35" s="158"/>
      <c r="P35" s="1" t="e">
        <f>#REF!</f>
        <v>#REF!</v>
      </c>
      <c r="Q35" s="1" t="e">
        <f t="shared" si="0"/>
        <v>#REF!</v>
      </c>
      <c r="R35" s="1" t="e">
        <f t="shared" si="1"/>
        <v>#REF!</v>
      </c>
      <c r="S35" s="1" t="e">
        <f>IF(INDEX(J:J,$Q35)="","",IF(ISNUMBER(MATCH(INDEX(J:J,$Q35),$R35:R35,0)),"",INDEX(J:J,$Q35)))</f>
        <v>#REF!</v>
      </c>
      <c r="T35" s="1" t="e">
        <f>IF(INDEX(K:K,$Q35)="","",IF(ISNUMBER(MATCH(INDEX(K:K,$Q35),$R35:S35,0)),"",INDEX(K:K,$Q35)))</f>
        <v>#REF!</v>
      </c>
      <c r="U35" s="1" t="e">
        <f>IF(INDEX(L:L,$Q35)="","",IF(ISNUMBER(MATCH(INDEX(L:L,$Q35),$R35:T35,0)),"",INDEX(L:L,$Q35)))</f>
        <v>#REF!</v>
      </c>
      <c r="V35" s="1" t="e">
        <f>IF(INDEX(M:M,$Q35)="","",IF(ISNUMBER(MATCH(INDEX(M:M,$Q35),$R35:U35,0)),"",INDEX(M:M,$Q35)))</f>
        <v>#REF!</v>
      </c>
      <c r="W35" s="1" t="b">
        <f>ISNUMBER(SEARCH("local",#REF!))</f>
        <v>0</v>
      </c>
    </row>
    <row r="36" spans="1:23" x14ac:dyDescent="0.25">
      <c r="A36" s="33"/>
      <c r="B36" s="13">
        <v>58</v>
      </c>
      <c r="C36" s="13" t="s">
        <v>54</v>
      </c>
      <c r="D36" s="8" t="s">
        <v>112</v>
      </c>
      <c r="E36" s="78" t="s">
        <v>112</v>
      </c>
      <c r="F36" s="78">
        <v>7509</v>
      </c>
      <c r="G36" s="78" t="s">
        <v>148</v>
      </c>
      <c r="H36" s="82"/>
      <c r="I36" s="131" t="s">
        <v>178</v>
      </c>
      <c r="J36" s="121" t="s">
        <v>178</v>
      </c>
      <c r="K36" s="107" t="str">
        <f t="shared" si="4"/>
        <v>Brock.Gehrig@dot.wi.gov</v>
      </c>
      <c r="L36" s="160" t="s">
        <v>287</v>
      </c>
      <c r="P36" s="1" t="e">
        <f>#REF!</f>
        <v>#REF!</v>
      </c>
      <c r="Q36" s="1" t="e">
        <f t="shared" si="0"/>
        <v>#REF!</v>
      </c>
      <c r="R36" s="1" t="e">
        <f t="shared" si="1"/>
        <v>#REF!</v>
      </c>
      <c r="S36" s="1" t="e">
        <f>IF(INDEX(J:J,$Q36)="","",IF(ISNUMBER(MATCH(INDEX(J:J,$Q36),$R36:R36,0)),"",INDEX(J:J,$Q36)))</f>
        <v>#REF!</v>
      </c>
      <c r="T36" s="1" t="e">
        <f>IF(INDEX(K:K,$Q36)="","",IF(ISNUMBER(MATCH(INDEX(K:K,$Q36),$R36:S36,0)),"",INDEX(K:K,$Q36)))</f>
        <v>#REF!</v>
      </c>
      <c r="U36" s="1" t="e">
        <f>IF(INDEX(L:L,$Q36)="","",IF(ISNUMBER(MATCH(INDEX(L:L,$Q36),$R36:T36,0)),"",INDEX(L:L,$Q36)))</f>
        <v>#REF!</v>
      </c>
      <c r="V36" s="1" t="e">
        <f>IF(INDEX(M:M,$Q36)="","",IF(ISNUMBER(MATCH(INDEX(M:M,$Q36),$R36:U36,0)),"",INDEX(M:M,$Q36)))</f>
        <v>#REF!</v>
      </c>
      <c r="W36" s="1" t="b">
        <f>ISNUMBER(SEARCH("local",#REF!))</f>
        <v>0</v>
      </c>
    </row>
    <row r="37" spans="1:23" x14ac:dyDescent="0.25">
      <c r="A37" s="33"/>
      <c r="B37" s="13">
        <v>63</v>
      </c>
      <c r="C37" s="13" t="s">
        <v>55</v>
      </c>
      <c r="D37" s="153" t="s">
        <v>343</v>
      </c>
      <c r="E37" s="87" t="s">
        <v>285</v>
      </c>
      <c r="F37" s="78">
        <v>7501</v>
      </c>
      <c r="G37" s="92" t="s">
        <v>162</v>
      </c>
      <c r="H37" s="88" t="s">
        <v>284</v>
      </c>
      <c r="I37" s="155" t="s">
        <v>344</v>
      </c>
      <c r="J37" s="121" t="s">
        <v>180</v>
      </c>
      <c r="K37" s="107" t="str">
        <f t="shared" si="4"/>
        <v>Brock.Gehrig@dot.wi.gov</v>
      </c>
      <c r="L37" s="158"/>
      <c r="P37" s="1" t="e">
        <f>#REF!</f>
        <v>#REF!</v>
      </c>
      <c r="Q37" s="1" t="e">
        <f t="shared" si="0"/>
        <v>#REF!</v>
      </c>
      <c r="R37" s="1" t="e">
        <f t="shared" si="1"/>
        <v>#REF!</v>
      </c>
      <c r="S37" s="1" t="e">
        <f>IF(INDEX(J:J,$Q37)="","",IF(ISNUMBER(MATCH(INDEX(J:J,$Q37),$R37:R37,0)),"",INDEX(J:J,$Q37)))</f>
        <v>#REF!</v>
      </c>
      <c r="T37" s="1" t="e">
        <f>IF(INDEX(K:K,$Q37)="","",IF(ISNUMBER(MATCH(INDEX(K:K,$Q37),$R37:S37,0)),"",INDEX(K:K,$Q37)))</f>
        <v>#REF!</v>
      </c>
      <c r="U37" s="1" t="e">
        <f>IF(INDEX(L:L,$Q37)="","",IF(ISNUMBER(MATCH(INDEX(L:L,$Q37),$R37:T37,0)),"",INDEX(L:L,$Q37)))</f>
        <v>#REF!</v>
      </c>
      <c r="V37" s="1" t="e">
        <f>IF(INDEX(M:M,$Q37)="","",IF(ISNUMBER(MATCH(INDEX(M:M,$Q37),$R37:U37,0)),"",INDEX(M:M,$Q37)))</f>
        <v>#REF!</v>
      </c>
      <c r="W37" s="1" t="b">
        <f>ISNUMBER(SEARCH("local",#REF!))</f>
        <v>0</v>
      </c>
    </row>
    <row r="38" spans="1:23" ht="15.75" thickBot="1" x14ac:dyDescent="0.3">
      <c r="A38" s="34"/>
      <c r="B38" s="14">
        <v>73</v>
      </c>
      <c r="C38" s="14" t="s">
        <v>56</v>
      </c>
      <c r="D38" s="21" t="s">
        <v>113</v>
      </c>
      <c r="E38" s="86" t="s">
        <v>341</v>
      </c>
      <c r="F38" s="20">
        <v>9550</v>
      </c>
      <c r="G38" s="92" t="s">
        <v>162</v>
      </c>
      <c r="H38" s="90" t="s">
        <v>136</v>
      </c>
      <c r="I38" s="133" t="s">
        <v>179</v>
      </c>
      <c r="J38" s="162" t="s">
        <v>342</v>
      </c>
      <c r="K38" s="107" t="str">
        <f t="shared" si="4"/>
        <v>Brock.Gehrig@dot.wi.gov</v>
      </c>
      <c r="L38" s="158"/>
      <c r="P38" s="1" t="e">
        <f>#REF!</f>
        <v>#REF!</v>
      </c>
      <c r="Q38" s="1" t="e">
        <f t="shared" si="0"/>
        <v>#REF!</v>
      </c>
      <c r="R38" s="1" t="e">
        <f t="shared" si="1"/>
        <v>#REF!</v>
      </c>
      <c r="S38" s="1" t="e">
        <f>IF(INDEX(J:J,$Q38)="","",IF(ISNUMBER(MATCH(INDEX(J:J,$Q38),$R38:R38,0)),"",INDEX(J:J,$Q38)))</f>
        <v>#REF!</v>
      </c>
      <c r="T38" s="1" t="e">
        <f>IF(INDEX(K:K,$Q38)="","",IF(ISNUMBER(MATCH(INDEX(K:K,$Q38),$R38:S38,0)),"",INDEX(K:K,$Q38)))</f>
        <v>#REF!</v>
      </c>
      <c r="U38" s="1" t="e">
        <f>IF(INDEX(L:L,$Q38)="","",IF(ISNUMBER(MATCH(INDEX(L:L,$Q38),$R38:T38,0)),"",INDEX(L:L,$Q38)))</f>
        <v>#REF!</v>
      </c>
      <c r="V38" s="1" t="e">
        <f>IF(INDEX(M:M,$Q38)="","",IF(ISNUMBER(MATCH(INDEX(M:M,$Q38),$R38:U38,0)),"",INDEX(M:M,$Q38)))</f>
        <v>#REF!</v>
      </c>
      <c r="W38" s="1" t="b">
        <f>ISNUMBER(SEARCH("local",#REF!))</f>
        <v>0</v>
      </c>
    </row>
    <row r="39" spans="1:23" ht="16.5" thickTop="1" thickBot="1" x14ac:dyDescent="0.3">
      <c r="A39" s="36"/>
      <c r="B39" s="37"/>
      <c r="C39" s="37"/>
      <c r="D39" s="36"/>
      <c r="E39" s="36"/>
      <c r="F39" s="36"/>
      <c r="G39" s="36"/>
      <c r="H39" s="36"/>
      <c r="I39" s="126"/>
      <c r="J39" s="126"/>
      <c r="L39" s="158"/>
      <c r="P39" s="1" t="e">
        <f>#REF!</f>
        <v>#REF!</v>
      </c>
      <c r="Q39" s="1" t="e">
        <f t="shared" si="0"/>
        <v>#REF!</v>
      </c>
      <c r="R39" s="1" t="e">
        <f t="shared" si="1"/>
        <v>#REF!</v>
      </c>
      <c r="S39" s="1" t="e">
        <f>IF(INDEX(J:J,$Q39)="","",IF(ISNUMBER(MATCH(INDEX(J:J,$Q39),$R39:R39,0)),"",INDEX(J:J,$Q39)))</f>
        <v>#REF!</v>
      </c>
      <c r="T39" s="1" t="e">
        <f>IF(INDEX(K:K,$Q39)="","",IF(ISNUMBER(MATCH(INDEX(K:K,$Q39),$R39:S39,0)),"",INDEX(K:K,$Q39)))</f>
        <v>#REF!</v>
      </c>
      <c r="U39" s="1" t="e">
        <f>IF(INDEX(L:L,$Q39)="","",IF(ISNUMBER(MATCH(INDEX(L:L,$Q39),$R39:T39,0)),"",INDEX(L:L,$Q39)))</f>
        <v>#REF!</v>
      </c>
      <c r="V39" s="1" t="e">
        <f>IF(INDEX(M:M,$Q39)="","",IF(ISNUMBER(MATCH(INDEX(M:M,$Q39),$R39:U39,0)),"",INDEX(M:M,$Q39)))</f>
        <v>#REF!</v>
      </c>
      <c r="W39" s="1" t="b">
        <f>ISNUMBER(SEARCH("local",#REF!))</f>
        <v>0</v>
      </c>
    </row>
    <row r="40" spans="1:23" ht="15.75" thickTop="1" x14ac:dyDescent="0.25">
      <c r="A40" s="70" t="s">
        <v>57</v>
      </c>
      <c r="B40" s="147" t="str">
        <f>joinVert(B41:B50)</f>
        <v>02,03,04,07,16,48,54,57,60,65</v>
      </c>
      <c r="C40" s="25"/>
      <c r="D40" s="45"/>
      <c r="E40" s="85" t="s">
        <v>364</v>
      </c>
      <c r="F40" s="45">
        <v>6009</v>
      </c>
      <c r="G40" s="85" t="s">
        <v>9</v>
      </c>
      <c r="H40" s="80"/>
      <c r="I40" s="116"/>
      <c r="J40" s="117" t="s">
        <v>365</v>
      </c>
      <c r="L40" s="159" t="s">
        <v>215</v>
      </c>
      <c r="M40" s="127" t="s">
        <v>257</v>
      </c>
      <c r="P40" s="1" t="e">
        <f>#REF!</f>
        <v>#REF!</v>
      </c>
      <c r="Q40" s="1" t="e">
        <f t="shared" si="0"/>
        <v>#REF!</v>
      </c>
      <c r="R40" s="1" t="e">
        <f t="shared" si="1"/>
        <v>#REF!</v>
      </c>
      <c r="S40" s="1" t="e">
        <f>IF(INDEX(J:J,$Q40)="","",IF(ISNUMBER(MATCH(INDEX(J:J,$Q40),$R40:R40,0)),"",INDEX(J:J,$Q40)))</f>
        <v>#REF!</v>
      </c>
      <c r="T40" s="1" t="e">
        <f>IF(INDEX(K:K,$Q40)="","",IF(ISNUMBER(MATCH(INDEX(K:K,$Q40),$R40:S40,0)),"",INDEX(K:K,$Q40)))</f>
        <v>#REF!</v>
      </c>
      <c r="U40" s="1" t="e">
        <f>IF(INDEX(L:L,$Q40)="","",IF(ISNUMBER(MATCH(INDEX(L:L,$Q40),$R40:T40,0)),"",INDEX(L:L,$Q40)))</f>
        <v>#REF!</v>
      </c>
      <c r="V40" s="1" t="e">
        <f>IF(INDEX(M:M,$Q40)="","",IF(ISNUMBER(MATCH(INDEX(M:M,$Q40),$R40:U40,0)),"",INDEX(M:M,$Q40)))</f>
        <v>#REF!</v>
      </c>
      <c r="W40" s="1" t="b">
        <f>ISNUMBER(SEARCH("local",#REF!))</f>
        <v>0</v>
      </c>
    </row>
    <row r="41" spans="1:23" x14ac:dyDescent="0.25">
      <c r="A41" s="33"/>
      <c r="B41" s="26">
        <v>2</v>
      </c>
      <c r="C41" s="15" t="s">
        <v>58</v>
      </c>
      <c r="D41" s="8" t="s">
        <v>319</v>
      </c>
      <c r="E41" s="78" t="s">
        <v>114</v>
      </c>
      <c r="F41" s="78">
        <v>9529</v>
      </c>
      <c r="G41" s="78" t="s">
        <v>132</v>
      </c>
      <c r="H41" s="81"/>
      <c r="I41" s="132" t="s">
        <v>320</v>
      </c>
      <c r="J41" s="121" t="s">
        <v>194</v>
      </c>
      <c r="K41" s="107" t="str">
        <f>$J$40</f>
        <v>Kyle.Harris@dot.wi.gov</v>
      </c>
      <c r="L41" s="158" t="s">
        <v>257</v>
      </c>
      <c r="P41" s="1" t="e">
        <f>#REF!</f>
        <v>#REF!</v>
      </c>
      <c r="Q41" s="1" t="e">
        <f t="shared" si="0"/>
        <v>#REF!</v>
      </c>
      <c r="R41" s="1" t="e">
        <f t="shared" si="1"/>
        <v>#REF!</v>
      </c>
      <c r="S41" s="1" t="e">
        <f>IF(INDEX(J:J,$Q41)="","",IF(ISNUMBER(MATCH(INDEX(J:J,$Q41),$R41:R41,0)),"",INDEX(J:J,$Q41)))</f>
        <v>#REF!</v>
      </c>
      <c r="T41" s="1" t="e">
        <f>IF(INDEX(K:K,$Q41)="","",IF(ISNUMBER(MATCH(INDEX(K:K,$Q41),$R41:S41,0)),"",INDEX(K:K,$Q41)))</f>
        <v>#REF!</v>
      </c>
      <c r="U41" s="1" t="e">
        <f>IF(INDEX(L:L,$Q41)="","",IF(ISNUMBER(MATCH(INDEX(L:L,$Q41),$R41:T41,0)),"",INDEX(L:L,$Q41)))</f>
        <v>#REF!</v>
      </c>
      <c r="V41" s="1" t="e">
        <f>IF(INDEX(M:M,$Q41)="","",IF(ISNUMBER(MATCH(INDEX(M:M,$Q41),$R41:U41,0)),"",INDEX(M:M,$Q41)))</f>
        <v>#REF!</v>
      </c>
      <c r="W41" s="1" t="b">
        <f>ISNUMBER(SEARCH("local",#REF!))</f>
        <v>0</v>
      </c>
    </row>
    <row r="42" spans="1:23" x14ac:dyDescent="0.25">
      <c r="A42" s="33"/>
      <c r="B42" s="26">
        <v>3</v>
      </c>
      <c r="C42" s="15" t="s">
        <v>59</v>
      </c>
      <c r="D42" s="8" t="s">
        <v>115</v>
      </c>
      <c r="E42" s="87" t="s">
        <v>198</v>
      </c>
      <c r="F42" s="78">
        <v>9558</v>
      </c>
      <c r="G42" s="92" t="s">
        <v>162</v>
      </c>
      <c r="H42" s="88" t="s">
        <v>200</v>
      </c>
      <c r="I42" s="132" t="s">
        <v>195</v>
      </c>
      <c r="J42" s="121" t="s">
        <v>199</v>
      </c>
      <c r="K42" s="107" t="str">
        <f t="shared" ref="K42:K50" si="5">$J$40</f>
        <v>Kyle.Harris@dot.wi.gov</v>
      </c>
      <c r="L42" s="158" t="s">
        <v>257</v>
      </c>
      <c r="P42" s="1" t="e">
        <f>#REF!</f>
        <v>#REF!</v>
      </c>
      <c r="Q42" s="1" t="e">
        <f t="shared" si="0"/>
        <v>#REF!</v>
      </c>
      <c r="R42" s="1" t="e">
        <f t="shared" si="1"/>
        <v>#REF!</v>
      </c>
      <c r="S42" s="1" t="e">
        <f>IF(INDEX(J:J,$Q42)="","",IF(ISNUMBER(MATCH(INDEX(J:J,$Q42),$R42:R42,0)),"",INDEX(J:J,$Q42)))</f>
        <v>#REF!</v>
      </c>
      <c r="T42" s="1" t="e">
        <f>IF(INDEX(K:K,$Q42)="","",IF(ISNUMBER(MATCH(INDEX(K:K,$Q42),$R42:S42,0)),"",INDEX(K:K,$Q42)))</f>
        <v>#REF!</v>
      </c>
      <c r="U42" s="1" t="e">
        <f>IF(INDEX(L:L,$Q42)="","",IF(ISNUMBER(MATCH(INDEX(L:L,$Q42),$R42:T42,0)),"",INDEX(L:L,$Q42)))</f>
        <v>#REF!</v>
      </c>
      <c r="V42" s="1" t="e">
        <f>IF(INDEX(M:M,$Q42)="","",IF(ISNUMBER(MATCH(INDEX(M:M,$Q42),$R42:U42,0)),"",INDEX(M:M,$Q42)))</f>
        <v>#REF!</v>
      </c>
      <c r="W42" s="1" t="b">
        <f>ISNUMBER(SEARCH("local",#REF!))</f>
        <v>0</v>
      </c>
    </row>
    <row r="43" spans="1:23" x14ac:dyDescent="0.25">
      <c r="A43" s="33"/>
      <c r="B43" s="26">
        <v>4</v>
      </c>
      <c r="C43" s="15" t="s">
        <v>60</v>
      </c>
      <c r="D43" s="8" t="s">
        <v>291</v>
      </c>
      <c r="E43" s="87" t="s">
        <v>175</v>
      </c>
      <c r="F43" s="78">
        <v>9501</v>
      </c>
      <c r="G43" s="87" t="s">
        <v>162</v>
      </c>
      <c r="H43" s="88" t="s">
        <v>176</v>
      </c>
      <c r="I43" s="132" t="s">
        <v>292</v>
      </c>
      <c r="J43" s="121" t="s">
        <v>181</v>
      </c>
      <c r="K43" s="107" t="str">
        <f t="shared" si="5"/>
        <v>Kyle.Harris@dot.wi.gov</v>
      </c>
      <c r="L43" s="158" t="s">
        <v>257</v>
      </c>
      <c r="P43" s="1" t="e">
        <f>#REF!</f>
        <v>#REF!</v>
      </c>
      <c r="Q43" s="1" t="e">
        <f t="shared" si="0"/>
        <v>#REF!</v>
      </c>
      <c r="R43" s="1" t="e">
        <f t="shared" si="1"/>
        <v>#REF!</v>
      </c>
      <c r="S43" s="1" t="e">
        <f>IF(INDEX(J:J,$Q43)="","",IF(ISNUMBER(MATCH(INDEX(J:J,$Q43),$R43:R43,0)),"",INDEX(J:J,$Q43)))</f>
        <v>#REF!</v>
      </c>
      <c r="T43" s="1" t="e">
        <f>IF(INDEX(K:K,$Q43)="","",IF(ISNUMBER(MATCH(INDEX(K:K,$Q43),$R43:S43,0)),"",INDEX(K:K,$Q43)))</f>
        <v>#REF!</v>
      </c>
      <c r="U43" s="1" t="e">
        <f>IF(INDEX(L:L,$Q43)="","",IF(ISNUMBER(MATCH(INDEX(L:L,$Q43),$R43:T43,0)),"",INDEX(L:L,$Q43)))</f>
        <v>#REF!</v>
      </c>
      <c r="V43" s="1" t="e">
        <f>IF(INDEX(M:M,$Q43)="","",IF(ISNUMBER(MATCH(INDEX(M:M,$Q43),$R43:U43,0)),"",INDEX(M:M,$Q43)))</f>
        <v>#REF!</v>
      </c>
      <c r="W43" s="1" t="b">
        <f>ISNUMBER(SEARCH("local",#REF!))</f>
        <v>0</v>
      </c>
    </row>
    <row r="44" spans="1:23" x14ac:dyDescent="0.25">
      <c r="A44" s="33"/>
      <c r="B44" s="26">
        <v>7</v>
      </c>
      <c r="C44" s="15" t="s">
        <v>61</v>
      </c>
      <c r="D44" s="8" t="s">
        <v>226</v>
      </c>
      <c r="E44" s="87" t="s">
        <v>191</v>
      </c>
      <c r="F44" s="78">
        <v>9505</v>
      </c>
      <c r="G44" s="92" t="s">
        <v>162</v>
      </c>
      <c r="H44" s="88" t="s">
        <v>192</v>
      </c>
      <c r="I44" s="132" t="s">
        <v>227</v>
      </c>
      <c r="J44" s="121" t="s">
        <v>187</v>
      </c>
      <c r="K44" s="107" t="str">
        <f t="shared" si="5"/>
        <v>Kyle.Harris@dot.wi.gov</v>
      </c>
      <c r="L44" s="158" t="s">
        <v>257</v>
      </c>
      <c r="P44" s="1" t="e">
        <f>#REF!</f>
        <v>#REF!</v>
      </c>
      <c r="Q44" s="1" t="e">
        <f>MATCH(IF(ISNUMBER(VALUE(P44)),VALUE(P44),P44),B:B,0)</f>
        <v>#REF!</v>
      </c>
      <c r="R44" s="1" t="e">
        <f t="shared" si="1"/>
        <v>#REF!</v>
      </c>
      <c r="S44" s="1" t="e">
        <f>IF(INDEX(J:J,$Q44)="","",IF(ISNUMBER(MATCH(INDEX(J:J,$Q44),$R44:R44,0)),"",INDEX(J:J,$Q44)))</f>
        <v>#REF!</v>
      </c>
      <c r="T44" s="1" t="e">
        <f>IF(INDEX(K:K,$Q44)="","",IF(ISNUMBER(MATCH(INDEX(K:K,$Q44),$R44:S44,0)),"",INDEX(K:K,$Q44)))</f>
        <v>#REF!</v>
      </c>
      <c r="U44" s="1" t="e">
        <f>IF(INDEX(L:L,$Q44)="","",IF(ISNUMBER(MATCH(INDEX(L:L,$Q44),$R44:T44,0)),"",INDEX(L:L,$Q44)))</f>
        <v>#REF!</v>
      </c>
      <c r="V44" s="1" t="e">
        <f>IF(INDEX(M:M,$Q44)="","",IF(ISNUMBER(MATCH(INDEX(M:M,$Q44),$R44:U44,0)),"",INDEX(M:M,$Q44)))</f>
        <v>#REF!</v>
      </c>
      <c r="W44" s="1" t="b">
        <f>ISNUMBER(SEARCH("local",#REF!))</f>
        <v>0</v>
      </c>
    </row>
    <row r="45" spans="1:23" x14ac:dyDescent="0.25">
      <c r="A45" s="33"/>
      <c r="B45" s="26">
        <v>16</v>
      </c>
      <c r="C45" s="15" t="s">
        <v>62</v>
      </c>
      <c r="D45" s="8" t="s">
        <v>116</v>
      </c>
      <c r="E45" s="78" t="s">
        <v>116</v>
      </c>
      <c r="F45" s="78">
        <v>8502</v>
      </c>
      <c r="G45" s="78" t="s">
        <v>148</v>
      </c>
      <c r="H45" s="81"/>
      <c r="I45" s="132" t="s">
        <v>196</v>
      </c>
      <c r="J45" s="121" t="s">
        <v>196</v>
      </c>
      <c r="K45" s="107" t="str">
        <f t="shared" si="5"/>
        <v>Kyle.Harris@dot.wi.gov</v>
      </c>
      <c r="L45" s="158" t="s">
        <v>257</v>
      </c>
      <c r="P45" s="1" t="e">
        <f>#REF!</f>
        <v>#REF!</v>
      </c>
      <c r="Q45" s="1" t="e">
        <f t="shared" si="0"/>
        <v>#REF!</v>
      </c>
      <c r="R45" s="1" t="e">
        <f t="shared" si="1"/>
        <v>#REF!</v>
      </c>
      <c r="S45" s="1" t="e">
        <f>IF(INDEX(J:J,$Q45)="","",IF(ISNUMBER(MATCH(INDEX(J:J,$Q45),$R45:R45,0)),"",INDEX(J:J,$Q45)))</f>
        <v>#REF!</v>
      </c>
      <c r="T45" s="1" t="e">
        <f>IF(INDEX(K:K,$Q45)="","",IF(ISNUMBER(MATCH(INDEX(K:K,$Q45),$R45:S45,0)),"",INDEX(K:K,$Q45)))</f>
        <v>#REF!</v>
      </c>
      <c r="U45" s="1" t="e">
        <f>IF(INDEX(L:L,$Q45)="","",IF(ISNUMBER(MATCH(INDEX(L:L,$Q45),$R45:T45,0)),"",INDEX(L:L,$Q45)))</f>
        <v>#REF!</v>
      </c>
      <c r="V45" s="1" t="e">
        <f>IF(INDEX(M:M,$Q45)="","",IF(ISNUMBER(MATCH(INDEX(M:M,$Q45),$R45:U45,0)),"",INDEX(M:M,$Q45)))</f>
        <v>#REF!</v>
      </c>
      <c r="W45" s="1" t="b">
        <f>ISNUMBER(SEARCH("local",#REF!))</f>
        <v>0</v>
      </c>
    </row>
    <row r="46" spans="1:23" x14ac:dyDescent="0.25">
      <c r="A46" s="33"/>
      <c r="B46" s="26">
        <v>48</v>
      </c>
      <c r="C46" s="15" t="s">
        <v>63</v>
      </c>
      <c r="D46" s="8" t="s">
        <v>239</v>
      </c>
      <c r="E46" s="86" t="s">
        <v>341</v>
      </c>
      <c r="F46" s="20">
        <v>9550</v>
      </c>
      <c r="G46" s="92" t="s">
        <v>162</v>
      </c>
      <c r="H46" s="88" t="s">
        <v>136</v>
      </c>
      <c r="I46" s="132" t="s">
        <v>240</v>
      </c>
      <c r="J46" s="162" t="s">
        <v>342</v>
      </c>
      <c r="K46" s="107" t="str">
        <f t="shared" si="5"/>
        <v>Kyle.Harris@dot.wi.gov</v>
      </c>
      <c r="L46" s="158" t="s">
        <v>257</v>
      </c>
      <c r="P46" s="1" t="e">
        <f>#REF!</f>
        <v>#REF!</v>
      </c>
      <c r="Q46" s="1" t="e">
        <f>MATCH(IF(ISNUMBER(VALUE(P46)),VALUE(P46),P46),B:B,0)</f>
        <v>#REF!</v>
      </c>
      <c r="R46" s="1" t="e">
        <f t="shared" si="1"/>
        <v>#REF!</v>
      </c>
      <c r="S46" s="1" t="e">
        <f>IF(INDEX(J:J,$Q46)="","",IF(ISNUMBER(MATCH(INDEX(J:J,$Q46),$R46:R46,0)),"",INDEX(J:J,$Q46)))</f>
        <v>#REF!</v>
      </c>
      <c r="T46" s="1" t="e">
        <f>IF(INDEX(K:K,$Q46)="","",IF(ISNUMBER(MATCH(INDEX(K:K,$Q46),$R46:S46,0)),"",INDEX(K:K,$Q46)))</f>
        <v>#REF!</v>
      </c>
      <c r="U46" s="1" t="e">
        <f>IF(INDEX(L:L,$Q46)="","",IF(ISNUMBER(MATCH(INDEX(L:L,$Q46),$R46:T46,0)),"",INDEX(L:L,$Q46)))</f>
        <v>#REF!</v>
      </c>
      <c r="V46" s="1" t="e">
        <f>IF(INDEX(M:M,$Q46)="","",IF(ISNUMBER(MATCH(INDEX(M:M,$Q46),$R46:U46,0)),"",INDEX(M:M,$Q46)))</f>
        <v>#REF!</v>
      </c>
      <c r="W46" s="1" t="b">
        <f>ISNUMBER(SEARCH("local",#REF!))</f>
        <v>0</v>
      </c>
    </row>
    <row r="47" spans="1:23" x14ac:dyDescent="0.25">
      <c r="A47" s="33"/>
      <c r="B47" s="26">
        <v>54</v>
      </c>
      <c r="C47" s="15" t="s">
        <v>64</v>
      </c>
      <c r="D47" s="8" t="s">
        <v>216</v>
      </c>
      <c r="E47" s="102" t="s">
        <v>216</v>
      </c>
      <c r="F47" s="102">
        <v>8512</v>
      </c>
      <c r="G47" s="102" t="s">
        <v>148</v>
      </c>
      <c r="H47" s="88"/>
      <c r="I47" s="137" t="s">
        <v>217</v>
      </c>
      <c r="J47" s="130" t="s">
        <v>217</v>
      </c>
      <c r="K47" s="107" t="str">
        <f t="shared" si="5"/>
        <v>Kyle.Harris@dot.wi.gov</v>
      </c>
      <c r="L47" s="158" t="s">
        <v>257</v>
      </c>
      <c r="P47" s="1" t="e">
        <f>#REF!</f>
        <v>#REF!</v>
      </c>
      <c r="Q47" s="1" t="e">
        <f t="shared" si="0"/>
        <v>#REF!</v>
      </c>
      <c r="R47" s="1" t="e">
        <f t="shared" si="1"/>
        <v>#REF!</v>
      </c>
      <c r="S47" s="1" t="e">
        <f>IF(INDEX(J:J,$Q47)="","",IF(ISNUMBER(MATCH(INDEX(J:J,$Q47),$R47:R47,0)),"",INDEX(J:J,$Q47)))</f>
        <v>#REF!</v>
      </c>
      <c r="T47" s="1" t="e">
        <f>IF(INDEX(K:K,$Q47)="","",IF(ISNUMBER(MATCH(INDEX(K:K,$Q47),$R47:S47,0)),"",INDEX(K:K,$Q47)))</f>
        <v>#REF!</v>
      </c>
      <c r="U47" s="1" t="e">
        <f>IF(INDEX(L:L,$Q47)="","",IF(ISNUMBER(MATCH(INDEX(L:L,$Q47),$R47:T47,0)),"",INDEX(L:L,$Q47)))</f>
        <v>#REF!</v>
      </c>
      <c r="V47" s="1" t="e">
        <f>IF(INDEX(M:M,$Q47)="","",IF(ISNUMBER(MATCH(INDEX(M:M,$Q47),$R47:U47,0)),"",INDEX(M:M,$Q47)))</f>
        <v>#REF!</v>
      </c>
      <c r="W47" s="1" t="b">
        <f>ISNUMBER(SEARCH("local",#REF!))</f>
        <v>0</v>
      </c>
    </row>
    <row r="48" spans="1:23" x14ac:dyDescent="0.25">
      <c r="A48" s="33"/>
      <c r="B48" s="26">
        <v>57</v>
      </c>
      <c r="C48" s="15" t="s">
        <v>65</v>
      </c>
      <c r="D48" s="8" t="s">
        <v>117</v>
      </c>
      <c r="E48" s="87" t="s">
        <v>175</v>
      </c>
      <c r="F48" s="78">
        <v>9501</v>
      </c>
      <c r="G48" s="92" t="s">
        <v>162</v>
      </c>
      <c r="H48" s="88" t="s">
        <v>176</v>
      </c>
      <c r="I48" s="132" t="s">
        <v>197</v>
      </c>
      <c r="J48" s="121" t="s">
        <v>181</v>
      </c>
      <c r="K48" s="107" t="str">
        <f t="shared" si="5"/>
        <v>Kyle.Harris@dot.wi.gov</v>
      </c>
      <c r="L48" s="158" t="s">
        <v>257</v>
      </c>
      <c r="P48" s="1" t="s">
        <v>250</v>
      </c>
      <c r="Q48" s="1">
        <f t="shared" si="0"/>
        <v>6</v>
      </c>
      <c r="R48" s="1" t="str">
        <f t="shared" si="1"/>
        <v/>
      </c>
      <c r="S48" s="1" t="str">
        <f>IF(INDEX(J:J,$Q48)="","",IF(ISNUMBER(MATCH(INDEX(J:J,$Q48),$R48:R48,0)),"",INDEX(J:J,$Q48)))</f>
        <v>Brady.Rades@dot.wi.gov</v>
      </c>
      <c r="T48" s="1" t="str">
        <f>IF(INDEX(K:K,$Q48)="","",IF(ISNUMBER(MATCH(INDEX(K:K,$Q48),$R48:S48,0)),"",INDEX(K:K,$Q48)))</f>
        <v/>
      </c>
      <c r="U48" s="1" t="str">
        <f>IF(INDEX(L:L,$Q48)="","",IF(ISNUMBER(MATCH(INDEX(L:L,$Q48),$R48:T48,0)),"",INDEX(L:L,$Q48)))</f>
        <v>Scott.Nelson@dot.wi.gov</v>
      </c>
      <c r="V48" s="1" t="str">
        <f>IF(INDEX(M:M,$Q48)="","",IF(ISNUMBER(MATCH(INDEX(M:M,$Q48),$R48:U48,0)),"",INDEX(M:M,$Q48)))</f>
        <v/>
      </c>
      <c r="W48" s="1" t="b">
        <f>ISNUMBER(SEARCH("local",#REF!))</f>
        <v>0</v>
      </c>
    </row>
    <row r="49" spans="1:23" x14ac:dyDescent="0.25">
      <c r="A49" s="33"/>
      <c r="B49" s="26">
        <v>60</v>
      </c>
      <c r="C49" s="15" t="s">
        <v>66</v>
      </c>
      <c r="D49" s="8" t="s">
        <v>308</v>
      </c>
      <c r="E49" s="78" t="s">
        <v>265</v>
      </c>
      <c r="F49" s="78">
        <v>8510</v>
      </c>
      <c r="G49" s="78" t="s">
        <v>132</v>
      </c>
      <c r="H49" s="81"/>
      <c r="I49" s="155" t="s">
        <v>307</v>
      </c>
      <c r="J49" s="154" t="s">
        <v>266</v>
      </c>
      <c r="K49" s="107" t="str">
        <f t="shared" si="5"/>
        <v>Kyle.Harris@dot.wi.gov</v>
      </c>
      <c r="L49" s="158" t="s">
        <v>257</v>
      </c>
      <c r="P49" s="1" t="s">
        <v>250</v>
      </c>
      <c r="Q49" s="1">
        <f>MATCH(IF(ISNUMBER(VALUE(P49)),VALUE(P49),P49),B:B,0)</f>
        <v>6</v>
      </c>
      <c r="R49" s="1" t="str">
        <f t="shared" si="1"/>
        <v/>
      </c>
      <c r="S49" s="1" t="str">
        <f>IF(INDEX(J:J,$Q49)="","",IF(ISNUMBER(MATCH(INDEX(J:J,$Q49),$R49:R49,0)),"",INDEX(J:J,$Q49)))</f>
        <v>Brady.Rades@dot.wi.gov</v>
      </c>
      <c r="T49" s="1" t="str">
        <f>IF(INDEX(K:K,$Q49)="","",IF(ISNUMBER(MATCH(INDEX(K:K,$Q49),$R49:S49,0)),"",INDEX(K:K,$Q49)))</f>
        <v/>
      </c>
      <c r="U49" s="1" t="str">
        <f>IF(INDEX(L:L,$Q49)="","",IF(ISNUMBER(MATCH(INDEX(L:L,$Q49),$R49:T49,0)),"",INDEX(L:L,$Q49)))</f>
        <v>Scott.Nelson@dot.wi.gov</v>
      </c>
      <c r="V49" s="1" t="str">
        <f>IF(INDEX(M:M,$Q49)="","",IF(ISNUMBER(MATCH(INDEX(M:M,$Q49),$R49:U49,0)),"",INDEX(M:M,$Q49)))</f>
        <v/>
      </c>
      <c r="W49" s="1" t="b">
        <f>ISNUMBER(SEARCH("local",#REF!))</f>
        <v>0</v>
      </c>
    </row>
    <row r="50" spans="1:23" ht="15.75" thickBot="1" x14ac:dyDescent="0.3">
      <c r="A50" s="34"/>
      <c r="B50" s="27">
        <v>65</v>
      </c>
      <c r="C50" s="16" t="s">
        <v>67</v>
      </c>
      <c r="D50" s="21" t="s">
        <v>315</v>
      </c>
      <c r="E50" s="87" t="s">
        <v>198</v>
      </c>
      <c r="F50" s="78">
        <v>9558</v>
      </c>
      <c r="G50" s="92" t="s">
        <v>162</v>
      </c>
      <c r="H50" s="90" t="s">
        <v>200</v>
      </c>
      <c r="I50" s="155" t="s">
        <v>316</v>
      </c>
      <c r="J50" s="136" t="s">
        <v>199</v>
      </c>
      <c r="K50" s="107" t="str">
        <f t="shared" si="5"/>
        <v>Kyle.Harris@dot.wi.gov</v>
      </c>
      <c r="L50" s="158" t="s">
        <v>257</v>
      </c>
      <c r="P50" s="1" t="e">
        <f>#REF!</f>
        <v>#REF!</v>
      </c>
      <c r="Q50" s="1" t="e">
        <f t="shared" si="0"/>
        <v>#REF!</v>
      </c>
      <c r="R50" s="1" t="e">
        <f t="shared" si="1"/>
        <v>#REF!</v>
      </c>
      <c r="S50" s="1" t="e">
        <f>IF(INDEX(J:J,$Q50)="","",IF(ISNUMBER(MATCH(INDEX(J:J,$Q50),$R50:R50,0)),"",INDEX(J:J,$Q50)))</f>
        <v>#REF!</v>
      </c>
      <c r="T50" s="1" t="e">
        <f>IF(INDEX(K:K,$Q50)="","",IF(ISNUMBER(MATCH(INDEX(K:K,$Q50),$R50:S50,0)),"",INDEX(K:K,$Q50)))</f>
        <v>#REF!</v>
      </c>
      <c r="U50" s="1" t="e">
        <f>IF(INDEX(L:L,$Q50)="","",IF(ISNUMBER(MATCH(INDEX(L:L,$Q50),$R50:T50,0)),"",INDEX(L:L,$Q50)))</f>
        <v>#REF!</v>
      </c>
      <c r="V50" s="1" t="e">
        <f>IF(INDEX(M:M,$Q50)="","",IF(ISNUMBER(MATCH(INDEX(M:M,$Q50),$R50:U50,0)),"",INDEX(M:M,$Q50)))</f>
        <v>#REF!</v>
      </c>
      <c r="W50" s="1" t="b">
        <f>ISNUMBER(SEARCH("local",#REF!))</f>
        <v>0</v>
      </c>
    </row>
    <row r="51" spans="1:23" ht="15.75" thickTop="1" x14ac:dyDescent="0.25">
      <c r="A51" s="69" t="s">
        <v>68</v>
      </c>
      <c r="B51" s="148" t="str">
        <f>joinVert(B52:B61)</f>
        <v>06,09,10,17,18,27,46,47,55,61</v>
      </c>
      <c r="C51" s="22"/>
      <c r="D51" s="45"/>
      <c r="E51" s="85" t="s">
        <v>358</v>
      </c>
      <c r="F51" s="45">
        <v>6011</v>
      </c>
      <c r="G51" s="85" t="s">
        <v>9</v>
      </c>
      <c r="H51" s="80"/>
      <c r="I51" s="116"/>
      <c r="J51" s="117" t="s">
        <v>356</v>
      </c>
      <c r="L51" s="159" t="s">
        <v>206</v>
      </c>
      <c r="P51" s="1" t="e">
        <f>#REF!</f>
        <v>#REF!</v>
      </c>
      <c r="Q51" s="1" t="e">
        <f>MATCH(IF(ISNUMBER(VALUE(P51)),VALUE(P51),P51),B:B,0)</f>
        <v>#REF!</v>
      </c>
      <c r="R51" s="1" t="e">
        <f t="shared" si="1"/>
        <v>#REF!</v>
      </c>
      <c r="S51" s="1" t="e">
        <f>IF(INDEX(J:J,$Q51)="","",IF(ISNUMBER(MATCH(INDEX(J:J,$Q51),$R51:R51,0)),"",INDEX(J:J,$Q51)))</f>
        <v>#REF!</v>
      </c>
      <c r="T51" s="1" t="e">
        <f>IF(INDEX(K:K,$Q51)="","",IF(ISNUMBER(MATCH(INDEX(K:K,$Q51),$R51:S51,0)),"",INDEX(K:K,$Q51)))</f>
        <v>#REF!</v>
      </c>
      <c r="U51" s="1" t="e">
        <f>IF(INDEX(L:L,$Q51)="","",IF(ISNUMBER(MATCH(INDEX(L:L,$Q51),$R51:T51,0)),"",INDEX(L:L,$Q51)))</f>
        <v>#REF!</v>
      </c>
      <c r="V51" s="1" t="e">
        <f>IF(INDEX(M:M,$Q51)="","",IF(ISNUMBER(MATCH(INDEX(M:M,$Q51),$R51:U51,0)),"",INDEX(M:M,$Q51)))</f>
        <v>#REF!</v>
      </c>
      <c r="W51" s="1" t="b">
        <f>ISNUMBER(SEARCH("local",#REF!))</f>
        <v>0</v>
      </c>
    </row>
    <row r="52" spans="1:23" x14ac:dyDescent="0.25">
      <c r="A52" s="33"/>
      <c r="B52" s="28">
        <v>6</v>
      </c>
      <c r="C52" s="17" t="s">
        <v>69</v>
      </c>
      <c r="D52" s="76" t="s">
        <v>340</v>
      </c>
      <c r="E52" s="87" t="s">
        <v>305</v>
      </c>
      <c r="F52" s="78">
        <v>9640</v>
      </c>
      <c r="G52" s="92" t="s">
        <v>162</v>
      </c>
      <c r="H52" s="89" t="s">
        <v>157</v>
      </c>
      <c r="I52" s="135" t="s">
        <v>339</v>
      </c>
      <c r="J52" s="165" t="s">
        <v>306</v>
      </c>
      <c r="K52" s="107" t="str">
        <f>$J$51</f>
        <v>Lee.Balsiger@dot.wi.gov</v>
      </c>
      <c r="L52" s="158"/>
      <c r="P52" s="1" t="e">
        <f>#REF!</f>
        <v>#REF!</v>
      </c>
      <c r="Q52" s="1" t="e">
        <f t="shared" si="0"/>
        <v>#REF!</v>
      </c>
      <c r="R52" s="1" t="e">
        <f t="shared" si="1"/>
        <v>#REF!</v>
      </c>
      <c r="S52" s="1" t="e">
        <f>IF(INDEX(J:J,$Q52)="","",IF(ISNUMBER(MATCH(INDEX(J:J,$Q52),$R52:R52,0)),"",INDEX(J:J,$Q52)))</f>
        <v>#REF!</v>
      </c>
      <c r="T52" s="1" t="e">
        <f>IF(INDEX(K:K,$Q52)="","",IF(ISNUMBER(MATCH(INDEX(K:K,$Q52),$R52:S52,0)),"",INDEX(K:K,$Q52)))</f>
        <v>#REF!</v>
      </c>
      <c r="U52" s="1" t="e">
        <f>IF(INDEX(L:L,$Q52)="","",IF(ISNUMBER(MATCH(INDEX(L:L,$Q52),$R52:T52,0)),"",INDEX(L:L,$Q52)))</f>
        <v>#REF!</v>
      </c>
      <c r="V52" s="1" t="e">
        <f>IF(INDEX(M:M,$Q52)="","",IF(ISNUMBER(MATCH(INDEX(M:M,$Q52),$R52:U52,0)),"",INDEX(M:M,$Q52)))</f>
        <v>#REF!</v>
      </c>
      <c r="W52" s="1" t="b">
        <f>ISNUMBER(SEARCH("local",#REF!))</f>
        <v>0</v>
      </c>
    </row>
    <row r="53" spans="1:23" x14ac:dyDescent="0.25">
      <c r="A53" s="33"/>
      <c r="B53" s="28">
        <v>9</v>
      </c>
      <c r="C53" s="17" t="s">
        <v>70</v>
      </c>
      <c r="D53" s="8" t="s">
        <v>235</v>
      </c>
      <c r="E53" s="78" t="s">
        <v>189</v>
      </c>
      <c r="F53" s="78">
        <v>6504</v>
      </c>
      <c r="G53" s="78" t="s">
        <v>132</v>
      </c>
      <c r="H53" s="82"/>
      <c r="I53" s="138" t="s">
        <v>236</v>
      </c>
      <c r="J53" s="130" t="s">
        <v>185</v>
      </c>
      <c r="K53" s="107" t="str">
        <f t="shared" ref="K53:K61" si="6">$J$51</f>
        <v>Lee.Balsiger@dot.wi.gov</v>
      </c>
      <c r="L53" s="158"/>
      <c r="P53" s="1" t="e">
        <f>#REF!</f>
        <v>#REF!</v>
      </c>
      <c r="Q53" s="1" t="e">
        <f>MATCH(IF(ISNUMBER(VALUE(P53)),VALUE(P53),P53),B:B,0)</f>
        <v>#REF!</v>
      </c>
      <c r="R53" s="1" t="e">
        <f t="shared" si="1"/>
        <v>#REF!</v>
      </c>
      <c r="S53" s="1" t="e">
        <f>IF(INDEX(J:J,$Q53)="","",IF(ISNUMBER(MATCH(INDEX(J:J,$Q53),$R53:R53,0)),"",INDEX(J:J,$Q53)))</f>
        <v>#REF!</v>
      </c>
      <c r="T53" s="1" t="e">
        <f>IF(INDEX(K:K,$Q53)="","",IF(ISNUMBER(MATCH(INDEX(K:K,$Q53),$R53:S53,0)),"",INDEX(K:K,$Q53)))</f>
        <v>#REF!</v>
      </c>
      <c r="U53" s="1" t="e">
        <f>IF(INDEX(L:L,$Q53)="","",IF(ISNUMBER(MATCH(INDEX(L:L,$Q53),$R53:T53,0)),"",INDEX(L:L,$Q53)))</f>
        <v>#REF!</v>
      </c>
      <c r="V53" s="1" t="e">
        <f>IF(INDEX(M:M,$Q53)="","",IF(ISNUMBER(MATCH(INDEX(M:M,$Q53),$R53:U53,0)),"",INDEX(M:M,$Q53)))</f>
        <v>#REF!</v>
      </c>
      <c r="W53" s="1" t="b">
        <f>ISNUMBER(SEARCH("local",#REF!))</f>
        <v>0</v>
      </c>
    </row>
    <row r="54" spans="1:23" x14ac:dyDescent="0.25">
      <c r="A54" s="33"/>
      <c r="B54" s="28">
        <v>10</v>
      </c>
      <c r="C54" s="17" t="s">
        <v>71</v>
      </c>
      <c r="D54" s="8" t="s">
        <v>277</v>
      </c>
      <c r="E54" s="78" t="s">
        <v>190</v>
      </c>
      <c r="F54" s="78">
        <v>6517</v>
      </c>
      <c r="G54" s="78" t="s">
        <v>132</v>
      </c>
      <c r="H54" s="82"/>
      <c r="I54" s="131" t="s">
        <v>278</v>
      </c>
      <c r="J54" s="121" t="s">
        <v>186</v>
      </c>
      <c r="K54" s="107" t="str">
        <f t="shared" si="6"/>
        <v>Lee.Balsiger@dot.wi.gov</v>
      </c>
      <c r="L54" s="158"/>
      <c r="P54" s="1" t="e">
        <f>#REF!</f>
        <v>#REF!</v>
      </c>
      <c r="Q54" s="1" t="e">
        <f t="shared" si="0"/>
        <v>#REF!</v>
      </c>
      <c r="R54" s="1" t="e">
        <f t="shared" si="1"/>
        <v>#REF!</v>
      </c>
      <c r="S54" s="1" t="e">
        <f>IF(INDEX(J:J,$Q54)="","",IF(ISNUMBER(MATCH(INDEX(J:J,$Q54),$R54:R54,0)),"",INDEX(J:J,$Q54)))</f>
        <v>#REF!</v>
      </c>
      <c r="T54" s="1" t="e">
        <f>IF(INDEX(K:K,$Q54)="","",IF(ISNUMBER(MATCH(INDEX(K:K,$Q54),$R54:S54,0)),"",INDEX(K:K,$Q54)))</f>
        <v>#REF!</v>
      </c>
      <c r="U54" s="1" t="e">
        <f>IF(INDEX(L:L,$Q54)="","",IF(ISNUMBER(MATCH(INDEX(L:L,$Q54),$R54:T54,0)),"",INDEX(L:L,$Q54)))</f>
        <v>#REF!</v>
      </c>
      <c r="V54" s="1" t="e">
        <f>IF(INDEX(M:M,$Q54)="","",IF(ISNUMBER(MATCH(INDEX(M:M,$Q54),$R54:U54,0)),"",INDEX(M:M,$Q54)))</f>
        <v>#REF!</v>
      </c>
      <c r="W54" s="1" t="b">
        <f>ISNUMBER(SEARCH("local",#REF!))</f>
        <v>0</v>
      </c>
    </row>
    <row r="55" spans="1:23" x14ac:dyDescent="0.25">
      <c r="A55" s="33"/>
      <c r="B55" s="28">
        <v>17</v>
      </c>
      <c r="C55" s="17" t="s">
        <v>72</v>
      </c>
      <c r="D55" s="8" t="s">
        <v>279</v>
      </c>
      <c r="E55" s="78" t="s">
        <v>295</v>
      </c>
      <c r="F55" s="78">
        <v>6518</v>
      </c>
      <c r="G55" s="78" t="s">
        <v>132</v>
      </c>
      <c r="H55" s="82"/>
      <c r="I55" s="131" t="s">
        <v>280</v>
      </c>
      <c r="J55" s="162" t="s">
        <v>203</v>
      </c>
      <c r="K55" s="107" t="str">
        <f t="shared" si="6"/>
        <v>Lee.Balsiger@dot.wi.gov</v>
      </c>
      <c r="L55" s="160"/>
      <c r="P55" s="1" t="e">
        <f>#REF!</f>
        <v>#REF!</v>
      </c>
      <c r="Q55" s="1" t="e">
        <f t="shared" si="0"/>
        <v>#REF!</v>
      </c>
      <c r="R55" s="1" t="e">
        <f t="shared" si="1"/>
        <v>#REF!</v>
      </c>
      <c r="S55" s="1" t="e">
        <f>IF(INDEX(J:J,$Q55)="","",IF(ISNUMBER(MATCH(INDEX(J:J,$Q55),$R55:R55,0)),"",INDEX(J:J,$Q55)))</f>
        <v>#REF!</v>
      </c>
      <c r="T55" s="1" t="e">
        <f>IF(INDEX(K:K,$Q55)="","",IF(ISNUMBER(MATCH(INDEX(K:K,$Q55),$R55:S55,0)),"",INDEX(K:K,$Q55)))</f>
        <v>#REF!</v>
      </c>
      <c r="U55" s="1" t="e">
        <f>IF(INDEX(L:L,$Q55)="","",IF(ISNUMBER(MATCH(INDEX(L:L,$Q55),$R55:T55,0)),"",INDEX(L:L,$Q55)))</f>
        <v>#REF!</v>
      </c>
      <c r="V55" s="1" t="e">
        <f>IF(INDEX(M:M,$Q55)="","",IF(ISNUMBER(MATCH(INDEX(M:M,$Q55),$R55:U55,0)),"",INDEX(M:M,$Q55)))</f>
        <v>#REF!</v>
      </c>
      <c r="W55" s="1" t="b">
        <f>ISNUMBER(SEARCH("local",#REF!))</f>
        <v>0</v>
      </c>
    </row>
    <row r="56" spans="1:23" x14ac:dyDescent="0.25">
      <c r="A56" s="33"/>
      <c r="B56" s="28">
        <v>18</v>
      </c>
      <c r="C56" s="17" t="s">
        <v>73</v>
      </c>
      <c r="D56" s="8" t="s">
        <v>232</v>
      </c>
      <c r="E56" s="78" t="s">
        <v>331</v>
      </c>
      <c r="F56" s="78">
        <v>6524</v>
      </c>
      <c r="G56" s="78" t="s">
        <v>132</v>
      </c>
      <c r="H56" s="82"/>
      <c r="I56" s="131" t="s">
        <v>233</v>
      </c>
      <c r="J56" s="162" t="s">
        <v>333</v>
      </c>
      <c r="K56" s="107" t="str">
        <f t="shared" si="6"/>
        <v>Lee.Balsiger@dot.wi.gov</v>
      </c>
      <c r="L56" s="161" t="s">
        <v>332</v>
      </c>
      <c r="P56" s="1" t="e">
        <f>#REF!</f>
        <v>#REF!</v>
      </c>
      <c r="Q56" s="1" t="e">
        <f t="shared" si="0"/>
        <v>#REF!</v>
      </c>
      <c r="R56" s="1" t="e">
        <f t="shared" si="1"/>
        <v>#REF!</v>
      </c>
      <c r="S56" s="1" t="e">
        <f>IF(INDEX(J:J,$Q56)="","",IF(ISNUMBER(MATCH(INDEX(J:J,$Q56),$R56:R56,0)),"",INDEX(J:J,$Q56)))</f>
        <v>#REF!</v>
      </c>
      <c r="T56" s="1" t="e">
        <f>IF(INDEX(K:K,$Q56)="","",IF(ISNUMBER(MATCH(INDEX(K:K,$Q56),$R56:S56,0)),"",INDEX(K:K,$Q56)))</f>
        <v>#REF!</v>
      </c>
      <c r="U56" s="1" t="e">
        <f>IF(INDEX(L:L,$Q56)="","",IF(ISNUMBER(MATCH(INDEX(L:L,$Q56),$R56:T56,0)),"",INDEX(L:L,$Q56)))</f>
        <v>#REF!</v>
      </c>
      <c r="V56" s="1" t="e">
        <f>IF(INDEX(M:M,$Q56)="","",IF(ISNUMBER(MATCH(INDEX(M:M,$Q56),$R56:U56,0)),"",INDEX(M:M,$Q56)))</f>
        <v>#REF!</v>
      </c>
      <c r="W56" s="1" t="b">
        <f>ISNUMBER(SEARCH("local",#REF!))</f>
        <v>0</v>
      </c>
    </row>
    <row r="57" spans="1:23" x14ac:dyDescent="0.25">
      <c r="A57" s="33"/>
      <c r="B57" s="28">
        <v>27</v>
      </c>
      <c r="C57" s="17" t="s">
        <v>74</v>
      </c>
      <c r="D57" s="8" t="s">
        <v>273</v>
      </c>
      <c r="E57" s="78" t="s">
        <v>190</v>
      </c>
      <c r="F57" s="78">
        <v>6517</v>
      </c>
      <c r="G57" s="78" t="s">
        <v>132</v>
      </c>
      <c r="H57" s="82"/>
      <c r="I57" s="155" t="s">
        <v>272</v>
      </c>
      <c r="J57" s="121" t="s">
        <v>186</v>
      </c>
      <c r="K57" s="107" t="str">
        <f t="shared" si="6"/>
        <v>Lee.Balsiger@dot.wi.gov</v>
      </c>
      <c r="L57" s="161" t="s">
        <v>267</v>
      </c>
      <c r="P57" s="1" t="e">
        <f>#REF!</f>
        <v>#REF!</v>
      </c>
      <c r="Q57" s="1" t="e">
        <f t="shared" si="0"/>
        <v>#REF!</v>
      </c>
      <c r="R57" s="1" t="e">
        <f t="shared" si="1"/>
        <v>#REF!</v>
      </c>
      <c r="S57" s="1" t="e">
        <f>IF(INDEX(J:J,$Q57)="","",IF(ISNUMBER(MATCH(INDEX(J:J,$Q57),$R57:R57,0)),"",INDEX(J:J,$Q57)))</f>
        <v>#REF!</v>
      </c>
      <c r="T57" s="1" t="e">
        <f>IF(INDEX(K:K,$Q57)="","",IF(ISNUMBER(MATCH(INDEX(K:K,$Q57),$R57:S57,0)),"",INDEX(K:K,$Q57)))</f>
        <v>#REF!</v>
      </c>
      <c r="U57" s="1" t="e">
        <f>IF(INDEX(L:L,$Q57)="","",IF(ISNUMBER(MATCH(INDEX(L:L,$Q57),$R57:T57,0)),"",INDEX(L:L,$Q57)))</f>
        <v>#REF!</v>
      </c>
      <c r="V57" s="1" t="e">
        <f>IF(INDEX(M:M,$Q57)="","",IF(ISNUMBER(MATCH(INDEX(M:M,$Q57),$R57:U57,0)),"",INDEX(M:M,$Q57)))</f>
        <v>#REF!</v>
      </c>
      <c r="W57" s="1" t="b">
        <f>ISNUMBER(SEARCH("local",#REF!))</f>
        <v>0</v>
      </c>
    </row>
    <row r="58" spans="1:23" x14ac:dyDescent="0.25">
      <c r="A58" s="33"/>
      <c r="B58" s="28">
        <v>46</v>
      </c>
      <c r="C58" s="17" t="s">
        <v>75</v>
      </c>
      <c r="D58" s="8" t="s">
        <v>231</v>
      </c>
      <c r="E58" s="87" t="s">
        <v>191</v>
      </c>
      <c r="F58" s="78">
        <v>9505</v>
      </c>
      <c r="G58" s="92" t="s">
        <v>162</v>
      </c>
      <c r="H58" s="88" t="s">
        <v>192</v>
      </c>
      <c r="I58" s="8" t="s">
        <v>338</v>
      </c>
      <c r="J58" s="121" t="s">
        <v>187</v>
      </c>
      <c r="K58" s="107" t="str">
        <f t="shared" si="6"/>
        <v>Lee.Balsiger@dot.wi.gov</v>
      </c>
      <c r="L58" s="158"/>
      <c r="P58" s="1" t="e">
        <f>#REF!</f>
        <v>#REF!</v>
      </c>
      <c r="Q58" s="1" t="e">
        <f t="shared" si="0"/>
        <v>#REF!</v>
      </c>
      <c r="R58" s="1" t="e">
        <f t="shared" si="1"/>
        <v>#REF!</v>
      </c>
      <c r="S58" s="1" t="e">
        <f>IF(INDEX(J:J,$Q58)="","",IF(ISNUMBER(MATCH(INDEX(J:J,$Q58),$R58:R58,0)),"",INDEX(J:J,$Q58)))</f>
        <v>#REF!</v>
      </c>
      <c r="T58" s="1" t="e">
        <f>IF(INDEX(K:K,$Q58)="","",IF(ISNUMBER(MATCH(INDEX(K:K,$Q58),$R58:S58,0)),"",INDEX(K:K,$Q58)))</f>
        <v>#REF!</v>
      </c>
      <c r="U58" s="1" t="e">
        <f>IF(INDEX(L:L,$Q58)="","",IF(ISNUMBER(MATCH(INDEX(L:L,$Q58),$R58:T58,0)),"",INDEX(L:L,$Q58)))</f>
        <v>#REF!</v>
      </c>
      <c r="V58" s="1" t="e">
        <f>IF(INDEX(M:M,$Q58)="","",IF(ISNUMBER(MATCH(INDEX(M:M,$Q58),$R58:U58,0)),"",INDEX(M:M,$Q58)))</f>
        <v>#REF!</v>
      </c>
      <c r="W58" s="1" t="b">
        <f>ISNUMBER(SEARCH("local",#REF!))</f>
        <v>0</v>
      </c>
    </row>
    <row r="59" spans="1:23" x14ac:dyDescent="0.25">
      <c r="A59" s="33"/>
      <c r="B59" s="28">
        <v>47</v>
      </c>
      <c r="C59" s="17" t="s">
        <v>76</v>
      </c>
      <c r="D59" s="8" t="s">
        <v>118</v>
      </c>
      <c r="E59" s="78" t="s">
        <v>193</v>
      </c>
      <c r="F59" s="78">
        <v>6510</v>
      </c>
      <c r="G59" s="78" t="s">
        <v>132</v>
      </c>
      <c r="H59" s="82"/>
      <c r="I59" s="131" t="s">
        <v>184</v>
      </c>
      <c r="J59" s="121" t="s">
        <v>188</v>
      </c>
      <c r="K59" s="107" t="str">
        <f t="shared" si="6"/>
        <v>Lee.Balsiger@dot.wi.gov</v>
      </c>
      <c r="L59" s="161" t="s">
        <v>323</v>
      </c>
      <c r="P59" s="1" t="e">
        <f>#REF!</f>
        <v>#REF!</v>
      </c>
      <c r="Q59" s="1" t="e">
        <f t="shared" si="0"/>
        <v>#REF!</v>
      </c>
      <c r="R59" s="1" t="e">
        <f t="shared" si="1"/>
        <v>#REF!</v>
      </c>
      <c r="S59" s="1" t="e">
        <f>IF(INDEX(J:J,$Q59)="","",IF(ISNUMBER(MATCH(INDEX(J:J,$Q59),$R59:R59,0)),"",INDEX(J:J,$Q59)))</f>
        <v>#REF!</v>
      </c>
      <c r="T59" s="1" t="e">
        <f>IF(INDEX(K:K,$Q59)="","",IF(ISNUMBER(MATCH(INDEX(K:K,$Q59),$R59:S59,0)),"",INDEX(K:K,$Q59)))</f>
        <v>#REF!</v>
      </c>
      <c r="U59" s="1" t="e">
        <f>IF(INDEX(L:L,$Q59)="","",IF(ISNUMBER(MATCH(INDEX(L:L,$Q59),$R59:T59,0)),"",INDEX(L:L,$Q59)))</f>
        <v>#REF!</v>
      </c>
      <c r="V59" s="1" t="e">
        <f>IF(INDEX(M:M,$Q59)="","",IF(ISNUMBER(MATCH(INDEX(M:M,$Q59),$R59:U59,0)),"",INDEX(M:M,$Q59)))</f>
        <v>#REF!</v>
      </c>
      <c r="W59" s="1" t="b">
        <f>ISNUMBER(SEARCH("local",#REF!))</f>
        <v>0</v>
      </c>
    </row>
    <row r="60" spans="1:23" x14ac:dyDescent="0.25">
      <c r="A60" s="33"/>
      <c r="B60" s="28">
        <v>55</v>
      </c>
      <c r="C60" s="17" t="s">
        <v>77</v>
      </c>
      <c r="D60" s="8" t="s">
        <v>281</v>
      </c>
      <c r="E60" s="78" t="s">
        <v>366</v>
      </c>
      <c r="F60" s="78">
        <v>5014</v>
      </c>
      <c r="G60" s="78" t="s">
        <v>132</v>
      </c>
      <c r="H60" s="82"/>
      <c r="I60" s="131" t="s">
        <v>282</v>
      </c>
      <c r="J60" s="121" t="s">
        <v>367</v>
      </c>
      <c r="K60" s="107" t="str">
        <f t="shared" si="6"/>
        <v>Lee.Balsiger@dot.wi.gov</v>
      </c>
      <c r="L60" s="161" t="s">
        <v>323</v>
      </c>
      <c r="P60" s="1" t="e">
        <f>#REF!</f>
        <v>#REF!</v>
      </c>
      <c r="Q60" s="1" t="e">
        <f t="shared" si="0"/>
        <v>#REF!</v>
      </c>
      <c r="R60" s="1" t="e">
        <f t="shared" si="1"/>
        <v>#REF!</v>
      </c>
      <c r="S60" s="1" t="e">
        <f>IF(INDEX(J:J,$Q60)="","",IF(ISNUMBER(MATCH(INDEX(J:J,$Q60),$R60:R60,0)),"",INDEX(J:J,$Q60)))</f>
        <v>#REF!</v>
      </c>
      <c r="T60" s="1" t="e">
        <f>IF(INDEX(K:K,$Q60)="","",IF(ISNUMBER(MATCH(INDEX(K:K,$Q60),$R60:S60,0)),"",INDEX(K:K,$Q60)))</f>
        <v>#REF!</v>
      </c>
      <c r="U60" s="1" t="e">
        <f>IF(INDEX(L:L,$Q60)="","",IF(ISNUMBER(MATCH(INDEX(L:L,$Q60),$R60:T60,0)),"",INDEX(L:L,$Q60)))</f>
        <v>#REF!</v>
      </c>
      <c r="V60" s="1" t="e">
        <f>IF(INDEX(M:M,$Q60)="","",IF(ISNUMBER(MATCH(INDEX(M:M,$Q60),$R60:U60,0)),"",INDEX(M:M,$Q60)))</f>
        <v>#REF!</v>
      </c>
      <c r="W60" s="1" t="b">
        <f>ISNUMBER(SEARCH("local",#REF!))</f>
        <v>0</v>
      </c>
    </row>
    <row r="61" spans="1:23" ht="15.75" thickBot="1" x14ac:dyDescent="0.3">
      <c r="A61" s="34"/>
      <c r="B61" s="29">
        <v>61</v>
      </c>
      <c r="C61" s="18" t="s">
        <v>78</v>
      </c>
      <c r="D61" s="21" t="s">
        <v>283</v>
      </c>
      <c r="E61" s="87" t="s">
        <v>175</v>
      </c>
      <c r="F61" s="78">
        <v>9501</v>
      </c>
      <c r="G61" s="92" t="s">
        <v>162</v>
      </c>
      <c r="H61" s="90" t="s">
        <v>176</v>
      </c>
      <c r="I61" s="155" t="s">
        <v>324</v>
      </c>
      <c r="J61" s="136" t="s">
        <v>181</v>
      </c>
      <c r="K61" s="107" t="str">
        <f t="shared" si="6"/>
        <v>Lee.Balsiger@dot.wi.gov</v>
      </c>
      <c r="L61" s="158"/>
      <c r="P61" s="1" t="e">
        <f>#REF!</f>
        <v>#REF!</v>
      </c>
      <c r="Q61" s="1" t="e">
        <f t="shared" si="0"/>
        <v>#REF!</v>
      </c>
      <c r="R61" s="1" t="e">
        <f t="shared" si="1"/>
        <v>#REF!</v>
      </c>
      <c r="S61" s="1" t="e">
        <f>IF(INDEX(J:J,$Q61)="","",IF(ISNUMBER(MATCH(INDEX(J:J,$Q61),$R61:R61,0)),"",INDEX(J:J,$Q61)))</f>
        <v>#REF!</v>
      </c>
      <c r="T61" s="1" t="e">
        <f>IF(INDEX(K:K,$Q61)="","",IF(ISNUMBER(MATCH(INDEX(K:K,$Q61),$R61:S61,0)),"",INDEX(K:K,$Q61)))</f>
        <v>#REF!</v>
      </c>
      <c r="U61" s="1" t="e">
        <f>IF(INDEX(L:L,$Q61)="","",IF(ISNUMBER(MATCH(INDEX(L:L,$Q61),$R61:T61,0)),"",INDEX(L:L,$Q61)))</f>
        <v>#REF!</v>
      </c>
      <c r="V61" s="1" t="e">
        <f>IF(INDEX(M:M,$Q61)="","",IF(ISNUMBER(MATCH(INDEX(M:M,$Q61),$R61:U61,0)),"",INDEX(M:M,$Q61)))</f>
        <v>#REF!</v>
      </c>
      <c r="W61" s="1" t="b">
        <f>ISNUMBER(SEARCH("local",#REF!))</f>
        <v>0</v>
      </c>
    </row>
    <row r="62" spans="1:23" ht="16.5" thickTop="1" thickBot="1" x14ac:dyDescent="0.3">
      <c r="A62" s="36"/>
      <c r="B62" s="40"/>
      <c r="C62" s="37"/>
      <c r="D62" s="36"/>
      <c r="E62" s="36"/>
      <c r="F62" s="36"/>
      <c r="G62" s="36"/>
      <c r="H62" s="36"/>
      <c r="I62" s="126"/>
      <c r="J62" s="126"/>
      <c r="L62" s="158"/>
      <c r="P62" s="1" t="e">
        <f>#REF!</f>
        <v>#REF!</v>
      </c>
      <c r="Q62" s="1" t="e">
        <f t="shared" si="0"/>
        <v>#REF!</v>
      </c>
      <c r="R62" s="1" t="e">
        <f t="shared" si="1"/>
        <v>#REF!</v>
      </c>
      <c r="S62" s="1" t="e">
        <f>IF(INDEX(J:J,$Q62)="","",IF(ISNUMBER(MATCH(INDEX(J:J,$Q62),$R62:R62,0)),"",INDEX(J:J,$Q62)))</f>
        <v>#REF!</v>
      </c>
      <c r="T62" s="1" t="e">
        <f>IF(INDEX(K:K,$Q62)="","",IF(ISNUMBER(MATCH(INDEX(K:K,$Q62),$R62:S62,0)),"",INDEX(K:K,$Q62)))</f>
        <v>#REF!</v>
      </c>
      <c r="U62" s="1" t="e">
        <f>IF(INDEX(L:L,$Q62)="","",IF(ISNUMBER(MATCH(INDEX(L:L,$Q62),$R62:T62,0)),"",INDEX(L:L,$Q62)))</f>
        <v>#REF!</v>
      </c>
      <c r="V62" s="1" t="e">
        <f>IF(INDEX(M:M,$Q62)="","",IF(ISNUMBER(MATCH(INDEX(M:M,$Q62),$R62:U62,0)),"",INDEX(M:M,$Q62)))</f>
        <v>#REF!</v>
      </c>
      <c r="W62" s="1" t="b">
        <f>ISNUMBER(SEARCH("local",#REF!))</f>
        <v>0</v>
      </c>
    </row>
    <row r="63" spans="1:23" ht="15.75" thickTop="1" x14ac:dyDescent="0.25">
      <c r="A63" s="63" t="s">
        <v>79</v>
      </c>
      <c r="B63" s="149" t="str">
        <f>joinVert(B64:B70)</f>
        <v>12,22,29,32,41,52,62</v>
      </c>
      <c r="C63" s="64"/>
      <c r="D63" s="45"/>
      <c r="E63" s="85" t="s">
        <v>371</v>
      </c>
      <c r="F63" s="45">
        <v>5024</v>
      </c>
      <c r="G63" s="85" t="s">
        <v>9</v>
      </c>
      <c r="H63" s="80"/>
      <c r="I63" s="116"/>
      <c r="J63" s="117" t="s">
        <v>372</v>
      </c>
      <c r="L63" s="159" t="s">
        <v>210</v>
      </c>
      <c r="P63" s="1" t="e">
        <f>#REF!</f>
        <v>#REF!</v>
      </c>
      <c r="Q63" s="1" t="e">
        <f t="shared" si="0"/>
        <v>#REF!</v>
      </c>
      <c r="R63" s="1" t="e">
        <f t="shared" si="1"/>
        <v>#REF!</v>
      </c>
      <c r="S63" s="1" t="e">
        <f>IF(INDEX(J:J,$Q63)="","",IF(ISNUMBER(MATCH(INDEX(J:J,$Q63),$R63:R63,0)),"",INDEX(J:J,$Q63)))</f>
        <v>#REF!</v>
      </c>
      <c r="T63" s="1" t="e">
        <f>IF(INDEX(K:K,$Q63)="","",IF(ISNUMBER(MATCH(INDEX(K:K,$Q63),$R63:S63,0)),"",INDEX(K:K,$Q63)))</f>
        <v>#REF!</v>
      </c>
      <c r="U63" s="1" t="e">
        <f>IF(INDEX(L:L,$Q63)="","",IF(ISNUMBER(MATCH(INDEX(L:L,$Q63),$R63:T63,0)),"",INDEX(L:L,$Q63)))</f>
        <v>#REF!</v>
      </c>
      <c r="V63" s="1" t="e">
        <f>IF(INDEX(M:M,$Q63)="","",IF(ISNUMBER(MATCH(INDEX(M:M,$Q63),$R63:U63,0)),"",INDEX(M:M,$Q63)))</f>
        <v>#REF!</v>
      </c>
      <c r="W63" s="1" t="b">
        <f>ISNUMBER(SEARCH("local",#REF!))</f>
        <v>0</v>
      </c>
    </row>
    <row r="64" spans="1:23" x14ac:dyDescent="0.25">
      <c r="A64" s="65"/>
      <c r="B64" s="54">
        <v>12</v>
      </c>
      <c r="C64" s="55" t="s">
        <v>80</v>
      </c>
      <c r="D64" s="8" t="s">
        <v>317</v>
      </c>
      <c r="E64" s="166" t="s">
        <v>329</v>
      </c>
      <c r="F64" s="8">
        <v>9992</v>
      </c>
      <c r="G64" s="94" t="s">
        <v>5</v>
      </c>
      <c r="H64" s="88" t="s">
        <v>149</v>
      </c>
      <c r="I64" s="155" t="s">
        <v>318</v>
      </c>
      <c r="J64" s="165" t="s">
        <v>330</v>
      </c>
      <c r="K64" s="107" t="str">
        <f>$J$63</f>
        <v>MichaelA.Olson@dot.wi.gov</v>
      </c>
      <c r="L64" s="158"/>
      <c r="P64" s="1" t="e">
        <f>#REF!</f>
        <v>#REF!</v>
      </c>
      <c r="Q64" s="1" t="e">
        <f t="shared" si="0"/>
        <v>#REF!</v>
      </c>
      <c r="R64" s="1" t="e">
        <f t="shared" si="1"/>
        <v>#REF!</v>
      </c>
      <c r="S64" s="1" t="e">
        <f>IF(INDEX(J:J,$Q64)="","",IF(ISNUMBER(MATCH(INDEX(J:J,$Q64),$R64:R64,0)),"",INDEX(J:J,$Q64)))</f>
        <v>#REF!</v>
      </c>
      <c r="T64" s="1" t="e">
        <f>IF(INDEX(K:K,$Q64)="","",IF(ISNUMBER(MATCH(INDEX(K:K,$Q64),$R64:S64,0)),"",INDEX(K:K,$Q64)))</f>
        <v>#REF!</v>
      </c>
      <c r="U64" s="1" t="e">
        <f>IF(INDEX(L:L,$Q64)="","",IF(ISNUMBER(MATCH(INDEX(L:L,$Q64),$R64:T64,0)),"",INDEX(L:L,$Q64)))</f>
        <v>#REF!</v>
      </c>
      <c r="V64" s="1" t="e">
        <f>IF(INDEX(M:M,$Q64)="","",IF(ISNUMBER(MATCH(INDEX(M:M,$Q64),$R64:U64,0)),"",INDEX(M:M,$Q64)))</f>
        <v>#REF!</v>
      </c>
      <c r="W64" s="1" t="b">
        <f>ISNUMBER(SEARCH("local",#REF!))</f>
        <v>0</v>
      </c>
    </row>
    <row r="65" spans="1:23" x14ac:dyDescent="0.25">
      <c r="A65" s="65"/>
      <c r="B65" s="54">
        <v>22</v>
      </c>
      <c r="C65" s="55" t="s">
        <v>81</v>
      </c>
      <c r="D65" s="153" t="s">
        <v>359</v>
      </c>
      <c r="E65" s="8" t="s">
        <v>363</v>
      </c>
      <c r="F65" s="8">
        <v>5015</v>
      </c>
      <c r="G65" s="8" t="s">
        <v>9</v>
      </c>
      <c r="H65" s="81"/>
      <c r="I65" s="155" t="s">
        <v>360</v>
      </c>
      <c r="J65" s="162" t="s">
        <v>352</v>
      </c>
      <c r="K65" s="107" t="str">
        <f t="shared" ref="K65:K70" si="7">$J$63</f>
        <v>MichaelA.Olson@dot.wi.gov</v>
      </c>
      <c r="L65" s="161"/>
      <c r="P65" s="1" t="e">
        <f>#REF!</f>
        <v>#REF!</v>
      </c>
      <c r="Q65" s="1" t="e">
        <f t="shared" si="0"/>
        <v>#REF!</v>
      </c>
      <c r="R65" s="1" t="e">
        <f t="shared" si="1"/>
        <v>#REF!</v>
      </c>
      <c r="S65" s="1" t="e">
        <f>IF(INDEX(J:J,$Q65)="","",IF(ISNUMBER(MATCH(INDEX(J:J,$Q65),$R65:R65,0)),"",INDEX(J:J,$Q65)))</f>
        <v>#REF!</v>
      </c>
      <c r="T65" s="1" t="e">
        <f>IF(INDEX(K:K,$Q65)="","",IF(ISNUMBER(MATCH(INDEX(K:K,$Q65),$R65:S65,0)),"",INDEX(K:K,$Q65)))</f>
        <v>#REF!</v>
      </c>
      <c r="U65" s="1" t="e">
        <f>IF(INDEX(L:L,$Q65)="","",IF(ISNUMBER(MATCH(INDEX(L:L,$Q65),$R65:T65,0)),"",INDEX(L:L,$Q65)))</f>
        <v>#REF!</v>
      </c>
      <c r="V65" s="1" t="e">
        <f>IF(INDEX(M:M,$Q65)="","",IF(ISNUMBER(MATCH(INDEX(M:M,$Q65),$R65:U65,0)),"",INDEX(M:M,$Q65)))</f>
        <v>#REF!</v>
      </c>
      <c r="W65" s="1" t="b">
        <f>ISNUMBER(SEARCH("local",#REF!))</f>
        <v>0</v>
      </c>
    </row>
    <row r="66" spans="1:23" x14ac:dyDescent="0.25">
      <c r="A66" s="65"/>
      <c r="B66" s="54">
        <v>29</v>
      </c>
      <c r="C66" s="55" t="s">
        <v>82</v>
      </c>
      <c r="D66" s="8" t="s">
        <v>313</v>
      </c>
      <c r="E66" s="8" t="s">
        <v>146</v>
      </c>
      <c r="F66" s="8">
        <v>4509</v>
      </c>
      <c r="G66" s="8" t="s">
        <v>132</v>
      </c>
      <c r="H66" s="81"/>
      <c r="I66" s="155" t="s">
        <v>314</v>
      </c>
      <c r="J66" s="162" t="s">
        <v>300</v>
      </c>
      <c r="K66" s="107" t="str">
        <f t="shared" si="7"/>
        <v>MichaelA.Olson@dot.wi.gov</v>
      </c>
      <c r="L66" s="161"/>
      <c r="N66" s="152"/>
      <c r="P66" s="1" t="e">
        <f>#REF!</f>
        <v>#REF!</v>
      </c>
      <c r="Q66" s="1" t="e">
        <f t="shared" ref="Q66:Q93" si="8">MATCH(IF(ISNUMBER(VALUE(P66)),VALUE(P66),P66),B:B,0)</f>
        <v>#REF!</v>
      </c>
      <c r="R66" s="1" t="e">
        <f t="shared" si="1"/>
        <v>#REF!</v>
      </c>
      <c r="S66" s="1" t="e">
        <f>IF(INDEX(J:J,$Q66)="","",IF(ISNUMBER(MATCH(INDEX(J:J,$Q66),$R66:R66,0)),"",INDEX(J:J,$Q66)))</f>
        <v>#REF!</v>
      </c>
      <c r="T66" s="1" t="e">
        <f>IF(INDEX(K:K,$Q66)="","",IF(ISNUMBER(MATCH(INDEX(K:K,$Q66),$R66:S66,0)),"",INDEX(K:K,$Q66)))</f>
        <v>#REF!</v>
      </c>
      <c r="U66" s="1" t="e">
        <f>IF(INDEX(L:L,$Q66)="","",IF(ISNUMBER(MATCH(INDEX(L:L,$Q66),$R66:T66,0)),"",INDEX(L:L,$Q66)))</f>
        <v>#REF!</v>
      </c>
      <c r="V66" s="1" t="e">
        <f>IF(INDEX(M:M,$Q66)="","",IF(ISNUMBER(MATCH(INDEX(M:M,$Q66),$R66:U66,0)),"",INDEX(M:M,$Q66)))</f>
        <v>#REF!</v>
      </c>
      <c r="W66" s="1" t="b">
        <f>ISNUMBER(SEARCH("local",#REF!))</f>
        <v>0</v>
      </c>
    </row>
    <row r="67" spans="1:23" x14ac:dyDescent="0.25">
      <c r="A67" s="65"/>
      <c r="B67" s="54">
        <v>32</v>
      </c>
      <c r="C67" s="55" t="s">
        <v>83</v>
      </c>
      <c r="D67" s="8" t="s">
        <v>119</v>
      </c>
      <c r="E67" s="8" t="s">
        <v>147</v>
      </c>
      <c r="F67" s="8">
        <v>5020</v>
      </c>
      <c r="G67" s="8" t="s">
        <v>132</v>
      </c>
      <c r="H67" s="81"/>
      <c r="I67" s="129" t="s">
        <v>150</v>
      </c>
      <c r="J67" s="121" t="s">
        <v>144</v>
      </c>
      <c r="K67" s="107" t="str">
        <f t="shared" si="7"/>
        <v>MichaelA.Olson@dot.wi.gov</v>
      </c>
      <c r="L67" s="158"/>
      <c r="P67" s="1" t="e">
        <f>#REF!</f>
        <v>#REF!</v>
      </c>
      <c r="Q67" s="1" t="e">
        <f t="shared" si="8"/>
        <v>#REF!</v>
      </c>
      <c r="R67" s="1" t="e">
        <f t="shared" ref="R67:R93" si="9">IF(INDEX(I:I,$Q67)="","",INDEX(I:I,$Q67))</f>
        <v>#REF!</v>
      </c>
      <c r="S67" s="1" t="e">
        <f>IF(INDEX(J:J,$Q67)="","",IF(ISNUMBER(MATCH(INDEX(J:J,$Q67),$R67:R67,0)),"",INDEX(J:J,$Q67)))</f>
        <v>#REF!</v>
      </c>
      <c r="T67" s="1" t="e">
        <f>IF(INDEX(K:K,$Q67)="","",IF(ISNUMBER(MATCH(INDEX(K:K,$Q67),$R67:S67,0)),"",INDEX(K:K,$Q67)))</f>
        <v>#REF!</v>
      </c>
      <c r="U67" s="1" t="e">
        <f>IF(INDEX(L:L,$Q67)="","",IF(ISNUMBER(MATCH(INDEX(L:L,$Q67),$R67:T67,0)),"",INDEX(L:L,$Q67)))</f>
        <v>#REF!</v>
      </c>
      <c r="V67" s="1" t="e">
        <f>IF(INDEX(M:M,$Q67)="","",IF(ISNUMBER(MATCH(INDEX(M:M,$Q67),$R67:U67,0)),"",INDEX(M:M,$Q67)))</f>
        <v>#REF!</v>
      </c>
      <c r="W67" s="1" t="b">
        <f>ISNUMBER(SEARCH("local",#REF!))</f>
        <v>0</v>
      </c>
    </row>
    <row r="68" spans="1:23" x14ac:dyDescent="0.25">
      <c r="A68" s="65"/>
      <c r="B68" s="54">
        <v>41</v>
      </c>
      <c r="C68" s="55" t="s">
        <v>84</v>
      </c>
      <c r="D68" s="8" t="s">
        <v>260</v>
      </c>
      <c r="E68" s="86" t="s">
        <v>145</v>
      </c>
      <c r="F68" s="8">
        <v>9575</v>
      </c>
      <c r="G68" s="94" t="s">
        <v>5</v>
      </c>
      <c r="H68" s="88" t="s">
        <v>149</v>
      </c>
      <c r="I68" s="153" t="s">
        <v>261</v>
      </c>
      <c r="J68" s="121" t="s">
        <v>143</v>
      </c>
      <c r="K68" s="107" t="str">
        <f t="shared" si="7"/>
        <v>MichaelA.Olson@dot.wi.gov</v>
      </c>
      <c r="L68" s="158"/>
      <c r="P68" s="1" t="e">
        <f>#REF!</f>
        <v>#REF!</v>
      </c>
      <c r="Q68" s="1" t="e">
        <f t="shared" si="8"/>
        <v>#REF!</v>
      </c>
      <c r="R68" s="1" t="e">
        <f t="shared" si="9"/>
        <v>#REF!</v>
      </c>
      <c r="S68" s="1" t="e">
        <f>IF(INDEX(J:J,$Q68)="","",IF(ISNUMBER(MATCH(INDEX(J:J,$Q68),$R68:R68,0)),"",INDEX(J:J,$Q68)))</f>
        <v>#REF!</v>
      </c>
      <c r="T68" s="1" t="e">
        <f>IF(INDEX(K:K,$Q68)="","",IF(ISNUMBER(MATCH(INDEX(K:K,$Q68),$R68:S68,0)),"",INDEX(K:K,$Q68)))</f>
        <v>#REF!</v>
      </c>
      <c r="U68" s="1" t="e">
        <f>IF(INDEX(L:L,$Q68)="","",IF(ISNUMBER(MATCH(INDEX(L:L,$Q68),$R68:T68,0)),"",INDEX(L:L,$Q68)))</f>
        <v>#REF!</v>
      </c>
      <c r="V68" s="1" t="e">
        <f>IF(INDEX(M:M,$Q68)="","",IF(ISNUMBER(MATCH(INDEX(M:M,$Q68),$R68:U68,0)),"",INDEX(M:M,$Q68)))</f>
        <v>#REF!</v>
      </c>
      <c r="W68" s="1" t="b">
        <f>ISNUMBER(SEARCH("local",#REF!))</f>
        <v>0</v>
      </c>
    </row>
    <row r="69" spans="1:23" x14ac:dyDescent="0.25">
      <c r="A69" s="65"/>
      <c r="B69" s="54">
        <v>52</v>
      </c>
      <c r="C69" s="55" t="s">
        <v>85</v>
      </c>
      <c r="D69" s="8" t="s">
        <v>368</v>
      </c>
      <c r="E69" s="86" t="s">
        <v>127</v>
      </c>
      <c r="F69" s="8">
        <v>9508</v>
      </c>
      <c r="G69" s="94" t="s">
        <v>5</v>
      </c>
      <c r="H69" s="88" t="s">
        <v>133</v>
      </c>
      <c r="I69" s="155" t="s">
        <v>369</v>
      </c>
      <c r="J69" s="121" t="s">
        <v>137</v>
      </c>
      <c r="K69" s="107" t="str">
        <f t="shared" si="7"/>
        <v>MichaelA.Olson@dot.wi.gov</v>
      </c>
      <c r="L69" s="158"/>
      <c r="P69" s="1" t="s">
        <v>251</v>
      </c>
      <c r="Q69" s="1">
        <f>MATCH(IF(ISNUMBER(VALUE(P69)),VALUE(P69),P69),B:B,0)</f>
        <v>83</v>
      </c>
      <c r="R69" s="1" t="str">
        <f t="shared" si="9"/>
        <v/>
      </c>
      <c r="S69" s="1" t="str">
        <f>IF(INDEX(J:J,$Q69)="","",IF(ISNUMBER(MATCH(INDEX(J:J,$Q69),$R69:R69,0)),"",INDEX(J:J,$Q69)))</f>
        <v>Scott.Reay@dot.wi.gov</v>
      </c>
      <c r="T69" s="1" t="str">
        <f>IF(INDEX(K:K,$Q69)="","",IF(ISNUMBER(MATCH(INDEX(K:K,$Q69),$R69:S69,0)),"",INDEX(K:K,$Q69)))</f>
        <v/>
      </c>
      <c r="U69" s="1" t="str">
        <f>IF(INDEX(L:L,$Q69)="","",IF(ISNUMBER(MATCH(INDEX(L:L,$Q69),$R69:T69,0)),"",INDEX(L:L,$Q69)))</f>
        <v>Bao.Tran@dot.wi.gov</v>
      </c>
      <c r="V69" s="1" t="str">
        <f>IF(INDEX(M:M,$Q69)="","",IF(ISNUMBER(MATCH(INDEX(M:M,$Q69),$R69:U69,0)),"",INDEX(M:M,$Q69)))</f>
        <v/>
      </c>
      <c r="W69" s="1" t="b">
        <f>ISNUMBER(SEARCH("local",#REF!))</f>
        <v>0</v>
      </c>
    </row>
    <row r="70" spans="1:23" ht="15.75" thickBot="1" x14ac:dyDescent="0.3">
      <c r="A70" s="66"/>
      <c r="B70" s="56">
        <v>62</v>
      </c>
      <c r="C70" s="57" t="s">
        <v>86</v>
      </c>
      <c r="D70" s="21" t="s">
        <v>120</v>
      </c>
      <c r="E70" s="93" t="s">
        <v>329</v>
      </c>
      <c r="F70" s="21">
        <v>9992</v>
      </c>
      <c r="G70" s="95" t="s">
        <v>5</v>
      </c>
      <c r="H70" s="90" t="s">
        <v>149</v>
      </c>
      <c r="I70" s="131" t="s">
        <v>151</v>
      </c>
      <c r="J70" s="163" t="s">
        <v>330</v>
      </c>
      <c r="K70" s="107" t="str">
        <f t="shared" si="7"/>
        <v>MichaelA.Olson@dot.wi.gov</v>
      </c>
      <c r="L70" s="158"/>
      <c r="P70" s="1" t="s">
        <v>251</v>
      </c>
      <c r="Q70" s="1">
        <f>MATCH(IF(ISNUMBER(VALUE(P70)),VALUE(P70),P70),B:B,0)</f>
        <v>83</v>
      </c>
      <c r="R70" s="1" t="str">
        <f t="shared" si="9"/>
        <v/>
      </c>
      <c r="S70" s="1" t="str">
        <f>IF(INDEX(J:J,$Q70)="","",IF(ISNUMBER(MATCH(INDEX(J:J,$Q70),$R70:R70,0)),"",INDEX(J:J,$Q70)))</f>
        <v>Scott.Reay@dot.wi.gov</v>
      </c>
      <c r="T70" s="1" t="str">
        <f>IF(INDEX(K:K,$Q70)="","",IF(ISNUMBER(MATCH(INDEX(K:K,$Q70),$R70:S70,0)),"",INDEX(K:K,$Q70)))</f>
        <v/>
      </c>
      <c r="U70" s="1" t="str">
        <f>IF(INDEX(L:L,$Q70)="","",IF(ISNUMBER(MATCH(INDEX(L:L,$Q70),$R70:T70,0)),"",INDEX(L:L,$Q70)))</f>
        <v>Bao.Tran@dot.wi.gov</v>
      </c>
      <c r="V70" s="1" t="str">
        <f>IF(INDEX(M:M,$Q70)="","",IF(ISNUMBER(MATCH(INDEX(M:M,$Q70),$R70:U70,0)),"",INDEX(M:M,$Q70)))</f>
        <v/>
      </c>
      <c r="W70" s="1" t="b">
        <f>ISNUMBER(SEARCH("local",#REF!))</f>
        <v>0</v>
      </c>
    </row>
    <row r="71" spans="1:23" ht="15.75" thickTop="1" x14ac:dyDescent="0.25">
      <c r="A71" s="67" t="s">
        <v>87</v>
      </c>
      <c r="B71" s="150" t="str">
        <f>joinVert(B72:B74)</f>
        <v>13,14,28</v>
      </c>
      <c r="C71" s="62"/>
      <c r="D71" s="45"/>
      <c r="E71" s="85" t="s">
        <v>88</v>
      </c>
      <c r="F71" s="45">
        <v>9016</v>
      </c>
      <c r="G71" s="85" t="s">
        <v>9</v>
      </c>
      <c r="H71" s="80"/>
      <c r="I71" s="116"/>
      <c r="J71" s="117" t="s">
        <v>159</v>
      </c>
      <c r="L71" s="159" t="s">
        <v>354</v>
      </c>
      <c r="P71" s="1" t="e">
        <f>#REF!</f>
        <v>#REF!</v>
      </c>
      <c r="Q71" s="1" t="e">
        <f t="shared" si="8"/>
        <v>#REF!</v>
      </c>
      <c r="R71" s="1" t="e">
        <f t="shared" si="9"/>
        <v>#REF!</v>
      </c>
      <c r="S71" s="1" t="e">
        <f>IF(INDEX(J:J,$Q71)="","",IF(ISNUMBER(MATCH(INDEX(J:J,$Q71),$R71:R71,0)),"",INDEX(J:J,$Q71)))</f>
        <v>#REF!</v>
      </c>
      <c r="T71" s="1" t="e">
        <f>IF(INDEX(K:K,$Q71)="","",IF(ISNUMBER(MATCH(INDEX(K:K,$Q71),$R71:S71,0)),"",INDEX(K:K,$Q71)))</f>
        <v>#REF!</v>
      </c>
      <c r="U71" s="1" t="e">
        <f>IF(INDEX(L:L,$Q71)="","",IF(ISNUMBER(MATCH(INDEX(L:L,$Q71),$R71:T71,0)),"",INDEX(L:L,$Q71)))</f>
        <v>#REF!</v>
      </c>
      <c r="V71" s="1" t="e">
        <f>IF(INDEX(M:M,$Q71)="","",IF(ISNUMBER(MATCH(INDEX(M:M,$Q71),$R71:U71,0)),"",INDEX(M:M,$Q71)))</f>
        <v>#REF!</v>
      </c>
      <c r="W71" s="1" t="b">
        <f>ISNUMBER(SEARCH("local",#REF!))</f>
        <v>0</v>
      </c>
    </row>
    <row r="72" spans="1:23" x14ac:dyDescent="0.25">
      <c r="A72" s="65"/>
      <c r="B72" s="58">
        <v>13</v>
      </c>
      <c r="C72" s="59" t="s">
        <v>89</v>
      </c>
      <c r="D72" s="8" t="s">
        <v>121</v>
      </c>
      <c r="E72" s="75" t="s">
        <v>334</v>
      </c>
      <c r="F72" s="75">
        <v>1524</v>
      </c>
      <c r="G72" s="76" t="s">
        <v>132</v>
      </c>
      <c r="H72" s="81"/>
      <c r="I72" s="131" t="s">
        <v>160</v>
      </c>
      <c r="J72" s="119" t="s">
        <v>335</v>
      </c>
      <c r="K72" s="107" t="str">
        <f>$J$71</f>
        <v>Michael.Williams@dot.wi.gov</v>
      </c>
      <c r="L72" s="158"/>
      <c r="P72" s="1" t="e">
        <f>#REF!</f>
        <v>#REF!</v>
      </c>
      <c r="Q72" s="1" t="e">
        <f t="shared" si="8"/>
        <v>#REF!</v>
      </c>
      <c r="R72" s="1" t="e">
        <f t="shared" si="9"/>
        <v>#REF!</v>
      </c>
      <c r="S72" s="1" t="e">
        <f>IF(INDEX(J:J,$Q72)="","",IF(ISNUMBER(MATCH(INDEX(J:J,$Q72),$R72:R72,0)),"",INDEX(J:J,$Q72)))</f>
        <v>#REF!</v>
      </c>
      <c r="T72" s="1" t="e">
        <f>IF(INDEX(K:K,$Q72)="","",IF(ISNUMBER(MATCH(INDEX(K:K,$Q72),$R72:S72,0)),"",INDEX(K:K,$Q72)))</f>
        <v>#REF!</v>
      </c>
      <c r="U72" s="1" t="e">
        <f>IF(INDEX(L:L,$Q72)="","",IF(ISNUMBER(MATCH(INDEX(L:L,$Q72),$R72:T72,0)),"",INDEX(L:L,$Q72)))</f>
        <v>#REF!</v>
      </c>
      <c r="V72" s="1" t="e">
        <f>IF(INDEX(M:M,$Q72)="","",IF(ISNUMBER(MATCH(INDEX(M:M,$Q72),$R72:U72,0)),"",INDEX(M:M,$Q72)))</f>
        <v>#REF!</v>
      </c>
      <c r="W72" s="1" t="b">
        <f>ISNUMBER(SEARCH("local",#REF!))</f>
        <v>0</v>
      </c>
    </row>
    <row r="73" spans="1:23" x14ac:dyDescent="0.25">
      <c r="A73" s="65"/>
      <c r="B73" s="58">
        <v>14</v>
      </c>
      <c r="C73" s="59" t="s">
        <v>90</v>
      </c>
      <c r="D73" s="8" t="s">
        <v>122</v>
      </c>
      <c r="E73" s="96" t="s">
        <v>322</v>
      </c>
      <c r="F73" s="75">
        <v>9566</v>
      </c>
      <c r="G73" s="94" t="s">
        <v>5</v>
      </c>
      <c r="H73" s="88" t="s">
        <v>163</v>
      </c>
      <c r="I73" s="131" t="s">
        <v>161</v>
      </c>
      <c r="J73" s="121" t="s">
        <v>165</v>
      </c>
      <c r="K73" s="107" t="str">
        <f t="shared" ref="K73:K74" si="10">$J$71</f>
        <v>Michael.Williams@dot.wi.gov</v>
      </c>
      <c r="L73" s="155" t="s">
        <v>326</v>
      </c>
      <c r="P73" s="1" t="e">
        <f>#REF!</f>
        <v>#REF!</v>
      </c>
      <c r="Q73" s="1" t="e">
        <f t="shared" si="8"/>
        <v>#REF!</v>
      </c>
      <c r="R73" s="1" t="e">
        <f t="shared" si="9"/>
        <v>#REF!</v>
      </c>
      <c r="S73" s="1" t="e">
        <f>IF(INDEX(J:J,$Q73)="","",IF(ISNUMBER(MATCH(INDEX(J:J,$Q73),$R73:R73,0)),"",INDEX(J:J,$Q73)))</f>
        <v>#REF!</v>
      </c>
      <c r="T73" s="1" t="e">
        <f>IF(INDEX(K:K,$Q73)="","",IF(ISNUMBER(MATCH(INDEX(K:K,$Q73),$R73:S73,0)),"",INDEX(K:K,$Q73)))</f>
        <v>#REF!</v>
      </c>
      <c r="U73" s="1" t="e">
        <f>IF(INDEX(L:L,$Q73)="","",IF(ISNUMBER(MATCH(INDEX(L:L,$Q73),$R73:T73,0)),"",INDEX(L:L,$Q73)))</f>
        <v>#REF!</v>
      </c>
      <c r="V73" s="1" t="e">
        <f>IF(INDEX(M:M,$Q73)="","",IF(ISNUMBER(MATCH(INDEX(M:M,$Q73),$R73:U73,0)),"",INDEX(M:M,$Q73)))</f>
        <v>#REF!</v>
      </c>
      <c r="W73" s="1" t="b">
        <f>ISNUMBER(SEARCH("local",#REF!))</f>
        <v>0</v>
      </c>
    </row>
    <row r="74" spans="1:23" ht="15.75" thickBot="1" x14ac:dyDescent="0.3">
      <c r="A74" s="66"/>
      <c r="B74" s="60">
        <v>28</v>
      </c>
      <c r="C74" s="61" t="s">
        <v>91</v>
      </c>
      <c r="D74" s="21" t="s">
        <v>123</v>
      </c>
      <c r="E74" s="75" t="s">
        <v>208</v>
      </c>
      <c r="F74" s="75">
        <v>1517</v>
      </c>
      <c r="G74" s="75" t="s">
        <v>132</v>
      </c>
      <c r="H74" s="83"/>
      <c r="I74" s="129" t="s">
        <v>158</v>
      </c>
      <c r="J74" s="139" t="s">
        <v>209</v>
      </c>
      <c r="K74" s="107" t="str">
        <f t="shared" si="10"/>
        <v>Michael.Williams@dot.wi.gov</v>
      </c>
      <c r="L74" s="158"/>
      <c r="P74" s="1" t="e">
        <f>#REF!</f>
        <v>#REF!</v>
      </c>
      <c r="Q74" s="1" t="e">
        <f>MATCH(IF(ISNUMBER(VALUE(P74)),VALUE(P74),P74),B:B,0)</f>
        <v>#REF!</v>
      </c>
      <c r="R74" s="1" t="e">
        <f t="shared" si="9"/>
        <v>#REF!</v>
      </c>
      <c r="S74" s="1" t="e">
        <f>IF(INDEX(J:J,$Q74)="","",IF(ISNUMBER(MATCH(INDEX(J:J,$Q74),$R74:R74,0)),"",INDEX(J:J,$Q74)))</f>
        <v>#REF!</v>
      </c>
      <c r="T74" s="1" t="e">
        <f>IF(INDEX(K:K,$Q74)="","",IF(ISNUMBER(MATCH(INDEX(K:K,$Q74),$R74:S74,0)),"",INDEX(K:K,$Q74)))</f>
        <v>#REF!</v>
      </c>
      <c r="U74" s="1" t="e">
        <f>IF(INDEX(L:L,$Q74)="","",IF(ISNUMBER(MATCH(INDEX(L:L,$Q74),$R74:T74,0)),"",INDEX(L:L,$Q74)))</f>
        <v>#REF!</v>
      </c>
      <c r="V74" s="1" t="e">
        <f>IF(INDEX(M:M,$Q74)="","",IF(ISNUMBER(MATCH(INDEX(M:M,$Q74),$R74:U74,0)),"",INDEX(M:M,$Q74)))</f>
        <v>#REF!</v>
      </c>
      <c r="W74" s="1" t="b">
        <f>ISNUMBER(SEARCH("local",#REF!))</f>
        <v>0</v>
      </c>
    </row>
    <row r="75" spans="1:23" ht="15.75" thickTop="1" x14ac:dyDescent="0.25">
      <c r="A75" s="67" t="s">
        <v>92</v>
      </c>
      <c r="B75" s="150" t="str">
        <f>joinVert(B76:B81)</f>
        <v>11,23,25,33,53,56</v>
      </c>
      <c r="C75" s="62"/>
      <c r="D75" s="45"/>
      <c r="E75" s="85" t="s">
        <v>93</v>
      </c>
      <c r="F75" s="45">
        <v>1011</v>
      </c>
      <c r="G75" s="85" t="s">
        <v>9</v>
      </c>
      <c r="H75" s="80"/>
      <c r="I75" s="116"/>
      <c r="J75" s="117" t="s">
        <v>155</v>
      </c>
      <c r="L75" s="159" t="s">
        <v>354</v>
      </c>
      <c r="P75" s="1" t="e">
        <f>#REF!</f>
        <v>#REF!</v>
      </c>
      <c r="Q75" s="1" t="e">
        <f t="shared" si="8"/>
        <v>#REF!</v>
      </c>
      <c r="R75" s="1" t="e">
        <f t="shared" si="9"/>
        <v>#REF!</v>
      </c>
      <c r="S75" s="1" t="e">
        <f>IF(INDEX(J:J,$Q75)="","",IF(ISNUMBER(MATCH(INDEX(J:J,$Q75),$R75:R75,0)),"",INDEX(J:J,$Q75)))</f>
        <v>#REF!</v>
      </c>
      <c r="T75" s="1" t="e">
        <f>IF(INDEX(K:K,$Q75)="","",IF(ISNUMBER(MATCH(INDEX(K:K,$Q75),$R75:S75,0)),"",INDEX(K:K,$Q75)))</f>
        <v>#REF!</v>
      </c>
      <c r="U75" s="1" t="e">
        <f>IF(INDEX(L:L,$Q75)="","",IF(ISNUMBER(MATCH(INDEX(L:L,$Q75),$R75:T75,0)),"",INDEX(L:L,$Q75)))</f>
        <v>#REF!</v>
      </c>
      <c r="V75" s="1" t="e">
        <f>IF(INDEX(M:M,$Q75)="","",IF(ISNUMBER(MATCH(INDEX(M:M,$Q75),$R75:U75,0)),"",INDEX(M:M,$Q75)))</f>
        <v>#REF!</v>
      </c>
      <c r="W75" s="1" t="b">
        <f>ISNUMBER(SEARCH("local",#REF!))</f>
        <v>0</v>
      </c>
    </row>
    <row r="76" spans="1:23" x14ac:dyDescent="0.25">
      <c r="A76" s="65"/>
      <c r="B76" s="58">
        <v>11</v>
      </c>
      <c r="C76" s="59" t="s">
        <v>94</v>
      </c>
      <c r="D76" s="8" t="s">
        <v>221</v>
      </c>
      <c r="E76" s="75" t="s">
        <v>221</v>
      </c>
      <c r="F76" s="76">
        <v>1523</v>
      </c>
      <c r="G76" s="8" t="s">
        <v>148</v>
      </c>
      <c r="H76" s="88"/>
      <c r="I76" s="135" t="s">
        <v>222</v>
      </c>
      <c r="J76" s="119" t="s">
        <v>222</v>
      </c>
      <c r="K76" s="107" t="str">
        <f>$J$75</f>
        <v>Steven.Katzner@dot.wi.gov</v>
      </c>
      <c r="L76" s="158"/>
      <c r="P76" s="1" t="e">
        <f>#REF!</f>
        <v>#REF!</v>
      </c>
      <c r="Q76" s="1" t="e">
        <f>MATCH(IF(ISNUMBER(VALUE(P76)),VALUE(P76),P76),B:B,0)</f>
        <v>#REF!</v>
      </c>
      <c r="R76" s="1" t="e">
        <f t="shared" si="9"/>
        <v>#REF!</v>
      </c>
      <c r="S76" s="1" t="e">
        <f>IF(INDEX(J:J,$Q76)="","",IF(ISNUMBER(MATCH(INDEX(J:J,$Q76),$R76:R76,0)),"",INDEX(J:J,$Q76)))</f>
        <v>#REF!</v>
      </c>
      <c r="T76" s="1" t="e">
        <f>IF(INDEX(K:K,$Q76)="","",IF(ISNUMBER(MATCH(INDEX(K:K,$Q76),$R76:S76,0)),"",INDEX(K:K,$Q76)))</f>
        <v>#REF!</v>
      </c>
      <c r="U76" s="1" t="e">
        <f>IF(INDEX(L:L,$Q76)="","",IF(ISNUMBER(MATCH(INDEX(L:L,$Q76),$R76:T76,0)),"",INDEX(L:L,$Q76)))</f>
        <v>#REF!</v>
      </c>
      <c r="V76" s="1" t="e">
        <f>IF(INDEX(M:M,$Q76)="","",IF(ISNUMBER(MATCH(INDEX(M:M,$Q76),$R76:U76,0)),"",INDEX(M:M,$Q76)))</f>
        <v>#REF!</v>
      </c>
      <c r="W76" s="1" t="b">
        <f>ISNUMBER(SEARCH("local",#REF!))</f>
        <v>0</v>
      </c>
    </row>
    <row r="77" spans="1:23" x14ac:dyDescent="0.25">
      <c r="A77" s="65"/>
      <c r="B77" s="58">
        <v>23</v>
      </c>
      <c r="C77" s="59" t="s">
        <v>95</v>
      </c>
      <c r="D77" s="8" t="s">
        <v>268</v>
      </c>
      <c r="E77" s="96" t="s">
        <v>145</v>
      </c>
      <c r="F77" s="75">
        <v>9575</v>
      </c>
      <c r="G77" s="94" t="s">
        <v>5</v>
      </c>
      <c r="H77" s="88" t="s">
        <v>149</v>
      </c>
      <c r="I77" s="153" t="s">
        <v>269</v>
      </c>
      <c r="J77" s="121" t="s">
        <v>143</v>
      </c>
      <c r="K77" s="107" t="str">
        <f t="shared" ref="K77:K81" si="11">$J$75</f>
        <v>Steven.Katzner@dot.wi.gov</v>
      </c>
      <c r="L77" s="158"/>
      <c r="P77" s="1" t="e">
        <f>#REF!</f>
        <v>#REF!</v>
      </c>
      <c r="Q77" s="1" t="e">
        <f t="shared" si="8"/>
        <v>#REF!</v>
      </c>
      <c r="R77" s="1" t="e">
        <f t="shared" si="9"/>
        <v>#REF!</v>
      </c>
      <c r="S77" s="1" t="e">
        <f>IF(INDEX(J:J,$Q77)="","",IF(ISNUMBER(MATCH(INDEX(J:J,$Q77),$R77:R77,0)),"",INDEX(J:J,$Q77)))</f>
        <v>#REF!</v>
      </c>
      <c r="T77" s="1" t="e">
        <f>IF(INDEX(K:K,$Q77)="","",IF(ISNUMBER(MATCH(INDEX(K:K,$Q77),$R77:S77,0)),"",INDEX(K:K,$Q77)))</f>
        <v>#REF!</v>
      </c>
      <c r="U77" s="1" t="e">
        <f>IF(INDEX(L:L,$Q77)="","",IF(ISNUMBER(MATCH(INDEX(L:L,$Q77),$R77:T77,0)),"",INDEX(L:L,$Q77)))</f>
        <v>#REF!</v>
      </c>
      <c r="V77" s="1" t="e">
        <f>IF(INDEX(M:M,$Q77)="","",IF(ISNUMBER(MATCH(INDEX(M:M,$Q77),$R77:U77,0)),"",INDEX(M:M,$Q77)))</f>
        <v>#REF!</v>
      </c>
      <c r="W77" s="1" t="b">
        <f>ISNUMBER(SEARCH("local",#REF!))</f>
        <v>0</v>
      </c>
    </row>
    <row r="78" spans="1:23" x14ac:dyDescent="0.25">
      <c r="A78" s="65"/>
      <c r="B78" s="58">
        <v>25</v>
      </c>
      <c r="C78" s="59" t="s">
        <v>96</v>
      </c>
      <c r="D78" s="8" t="s">
        <v>124</v>
      </c>
      <c r="E78" s="75" t="s">
        <v>124</v>
      </c>
      <c r="F78" s="75">
        <v>1516</v>
      </c>
      <c r="G78" s="8" t="s">
        <v>148</v>
      </c>
      <c r="H78" s="81"/>
      <c r="I78" s="131" t="s">
        <v>152</v>
      </c>
      <c r="J78" s="130" t="s">
        <v>152</v>
      </c>
      <c r="K78" s="107" t="str">
        <f t="shared" si="11"/>
        <v>Steven.Katzner@dot.wi.gov</v>
      </c>
      <c r="L78" s="158"/>
      <c r="P78" s="1" t="e">
        <f>#REF!</f>
        <v>#REF!</v>
      </c>
      <c r="Q78" s="1" t="e">
        <f t="shared" si="8"/>
        <v>#REF!</v>
      </c>
      <c r="R78" s="1" t="e">
        <f t="shared" si="9"/>
        <v>#REF!</v>
      </c>
      <c r="S78" s="1" t="e">
        <f>IF(INDEX(J:J,$Q78)="","",IF(ISNUMBER(MATCH(INDEX(J:J,$Q78),$R78:R78,0)),"",INDEX(J:J,$Q78)))</f>
        <v>#REF!</v>
      </c>
      <c r="T78" s="1" t="e">
        <f>IF(INDEX(K:K,$Q78)="","",IF(ISNUMBER(MATCH(INDEX(K:K,$Q78),$R78:S78,0)),"",INDEX(K:K,$Q78)))</f>
        <v>#REF!</v>
      </c>
      <c r="U78" s="1" t="e">
        <f>IF(INDEX(L:L,$Q78)="","",IF(ISNUMBER(MATCH(INDEX(L:L,$Q78),$R78:T78,0)),"",INDEX(L:L,$Q78)))</f>
        <v>#REF!</v>
      </c>
      <c r="V78" s="1" t="e">
        <f>IF(INDEX(M:M,$Q78)="","",IF(ISNUMBER(MATCH(INDEX(M:M,$Q78),$R78:U78,0)),"",INDEX(M:M,$Q78)))</f>
        <v>#REF!</v>
      </c>
      <c r="W78" s="1" t="b">
        <f>ISNUMBER(SEARCH("local",#REF!))</f>
        <v>0</v>
      </c>
    </row>
    <row r="79" spans="1:23" x14ac:dyDescent="0.25">
      <c r="A79" s="65"/>
      <c r="B79" s="58">
        <v>33</v>
      </c>
      <c r="C79" s="59" t="s">
        <v>97</v>
      </c>
      <c r="D79" s="8" t="s">
        <v>348</v>
      </c>
      <c r="E79" s="96" t="s">
        <v>153</v>
      </c>
      <c r="F79" s="75">
        <v>9538</v>
      </c>
      <c r="G79" s="94" t="s">
        <v>5</v>
      </c>
      <c r="H79" s="88" t="s">
        <v>156</v>
      </c>
      <c r="I79" s="131" t="s">
        <v>349</v>
      </c>
      <c r="J79" s="130" t="s">
        <v>154</v>
      </c>
      <c r="K79" s="107" t="str">
        <f t="shared" si="11"/>
        <v>Steven.Katzner@dot.wi.gov</v>
      </c>
      <c r="L79" s="158"/>
      <c r="P79" s="1" t="e">
        <f>#REF!</f>
        <v>#REF!</v>
      </c>
      <c r="Q79" s="1" t="e">
        <f t="shared" si="8"/>
        <v>#REF!</v>
      </c>
      <c r="R79" s="1" t="e">
        <f t="shared" si="9"/>
        <v>#REF!</v>
      </c>
      <c r="S79" s="1" t="e">
        <f>IF(INDEX(J:J,$Q79)="","",IF(ISNUMBER(MATCH(INDEX(J:J,$Q79),$R79:R79,0)),"",INDEX(J:J,$Q79)))</f>
        <v>#REF!</v>
      </c>
      <c r="T79" s="1" t="e">
        <f>IF(INDEX(K:K,$Q79)="","",IF(ISNUMBER(MATCH(INDEX(K:K,$Q79),$R79:S79,0)),"",INDEX(K:K,$Q79)))</f>
        <v>#REF!</v>
      </c>
      <c r="U79" s="1" t="e">
        <f>IF(INDEX(L:L,$Q79)="","",IF(ISNUMBER(MATCH(INDEX(L:L,$Q79),$R79:T79,0)),"",INDEX(L:L,$Q79)))</f>
        <v>#REF!</v>
      </c>
      <c r="V79" s="1" t="e">
        <f>IF(INDEX(M:M,$Q79)="","",IF(ISNUMBER(MATCH(INDEX(M:M,$Q79),$R79:U79,0)),"",INDEX(M:M,$Q79)))</f>
        <v>#REF!</v>
      </c>
      <c r="W79" s="1" t="b">
        <f>ISNUMBER(SEARCH("local",#REF!))</f>
        <v>0</v>
      </c>
    </row>
    <row r="80" spans="1:23" x14ac:dyDescent="0.25">
      <c r="A80" s="65"/>
      <c r="B80" s="58">
        <v>53</v>
      </c>
      <c r="C80" s="59" t="s">
        <v>98</v>
      </c>
      <c r="D80" s="8" t="s">
        <v>270</v>
      </c>
      <c r="E80" s="96" t="s">
        <v>329</v>
      </c>
      <c r="F80" s="8">
        <v>9992</v>
      </c>
      <c r="G80" s="94" t="s">
        <v>5</v>
      </c>
      <c r="H80" s="88" t="s">
        <v>149</v>
      </c>
      <c r="I80" s="153" t="s">
        <v>271</v>
      </c>
      <c r="J80" s="162" t="s">
        <v>330</v>
      </c>
      <c r="K80" s="107" t="str">
        <f t="shared" si="11"/>
        <v>Steven.Katzner@dot.wi.gov</v>
      </c>
      <c r="L80" s="158"/>
      <c r="P80" s="1" t="e">
        <f>#REF!</f>
        <v>#REF!</v>
      </c>
      <c r="Q80" s="1" t="e">
        <f t="shared" si="8"/>
        <v>#REF!</v>
      </c>
      <c r="R80" s="1" t="e">
        <f t="shared" si="9"/>
        <v>#REF!</v>
      </c>
      <c r="S80" s="1" t="e">
        <f>IF(INDEX(J:J,$Q80)="","",IF(ISNUMBER(MATCH(INDEX(J:J,$Q80),$R80:R80,0)),"",INDEX(J:J,$Q80)))</f>
        <v>#REF!</v>
      </c>
      <c r="T80" s="1" t="e">
        <f>IF(INDEX(K:K,$Q80)="","",IF(ISNUMBER(MATCH(INDEX(K:K,$Q80),$R80:S80,0)),"",INDEX(K:K,$Q80)))</f>
        <v>#REF!</v>
      </c>
      <c r="U80" s="1" t="e">
        <f>IF(INDEX(L:L,$Q80)="","",IF(ISNUMBER(MATCH(INDEX(L:L,$Q80),$R80:T80,0)),"",INDEX(L:L,$Q80)))</f>
        <v>#REF!</v>
      </c>
      <c r="V80" s="1" t="e">
        <f>IF(INDEX(M:M,$Q80)="","",IF(ISNUMBER(MATCH(INDEX(M:M,$Q80),$R80:U80,0)),"",INDEX(M:M,$Q80)))</f>
        <v>#REF!</v>
      </c>
      <c r="W80" s="1" t="b">
        <f>ISNUMBER(SEARCH("local",#REF!))</f>
        <v>0</v>
      </c>
    </row>
    <row r="81" spans="1:23" ht="15.75" thickBot="1" x14ac:dyDescent="0.3">
      <c r="A81" s="66"/>
      <c r="B81" s="60">
        <v>56</v>
      </c>
      <c r="C81" s="61" t="s">
        <v>99</v>
      </c>
      <c r="D81" s="153" t="s">
        <v>274</v>
      </c>
      <c r="E81" s="153" t="s">
        <v>274</v>
      </c>
      <c r="F81" s="167">
        <v>1015</v>
      </c>
      <c r="G81" s="21" t="s">
        <v>148</v>
      </c>
      <c r="H81" s="83"/>
      <c r="I81" s="155" t="s">
        <v>275</v>
      </c>
      <c r="J81" s="163" t="s">
        <v>275</v>
      </c>
      <c r="K81" s="107" t="str">
        <f t="shared" si="11"/>
        <v>Steven.Katzner@dot.wi.gov</v>
      </c>
      <c r="L81" s="158"/>
      <c r="P81" s="1" t="e">
        <f>#REF!</f>
        <v>#REF!</v>
      </c>
      <c r="Q81" s="1" t="e">
        <f>MATCH(IF(ISNUMBER(VALUE(P81)),VALUE(P81),P81),B:B,0)</f>
        <v>#REF!</v>
      </c>
      <c r="R81" s="1" t="e">
        <f t="shared" si="9"/>
        <v>#REF!</v>
      </c>
      <c r="S81" s="1" t="e">
        <f>IF(INDEX(J:J,$Q81)="","",IF(ISNUMBER(MATCH(INDEX(J:J,$Q81),$R81:R81,0)),"",INDEX(J:J,$Q81)))</f>
        <v>#REF!</v>
      </c>
      <c r="T81" s="1" t="e">
        <f>IF(INDEX(K:K,$Q81)="","",IF(ISNUMBER(MATCH(INDEX(K:K,$Q81),$R81:S81,0)),"",INDEX(K:K,$Q81)))</f>
        <v>#REF!</v>
      </c>
      <c r="U81" s="1" t="e">
        <f>IF(INDEX(L:L,$Q81)="","",IF(ISNUMBER(MATCH(INDEX(L:L,$Q81),$R81:T81,0)),"",INDEX(L:L,$Q81)))</f>
        <v>#REF!</v>
      </c>
      <c r="V81" s="1" t="e">
        <f>IF(INDEX(M:M,$Q81)="","",IF(ISNUMBER(MATCH(INDEX(M:M,$Q81),$R81:U81,0)),"",INDEX(M:M,$Q81)))</f>
        <v>#REF!</v>
      </c>
      <c r="W81" s="1" t="b">
        <f>ISNUMBER(SEARCH("local",#REF!))</f>
        <v>0</v>
      </c>
    </row>
    <row r="82" spans="1:23" ht="16.5" thickTop="1" thickBot="1" x14ac:dyDescent="0.3">
      <c r="A82" s="36"/>
      <c r="B82" s="40"/>
      <c r="C82" s="37"/>
      <c r="D82" s="39"/>
      <c r="E82" s="39"/>
      <c r="F82" s="39"/>
      <c r="G82" s="39"/>
      <c r="H82" s="39"/>
      <c r="I82" s="125"/>
      <c r="J82" s="125"/>
      <c r="L82" s="158"/>
      <c r="P82" s="1" t="e">
        <f>#REF!</f>
        <v>#REF!</v>
      </c>
      <c r="Q82" s="1" t="e">
        <f t="shared" si="8"/>
        <v>#REF!</v>
      </c>
      <c r="R82" s="1" t="e">
        <f t="shared" si="9"/>
        <v>#REF!</v>
      </c>
      <c r="S82" s="1" t="e">
        <f>IF(INDEX(J:J,$Q82)="","",IF(ISNUMBER(MATCH(INDEX(J:J,$Q82),$R82:R82,0)),"",INDEX(J:J,$Q82)))</f>
        <v>#REF!</v>
      </c>
      <c r="T82" s="1" t="e">
        <f>IF(INDEX(K:K,$Q82)="","",IF(ISNUMBER(MATCH(INDEX(K:K,$Q82),$R82:S82,0)),"",INDEX(K:K,$Q82)))</f>
        <v>#REF!</v>
      </c>
      <c r="U82" s="1" t="e">
        <f>IF(INDEX(L:L,$Q82)="","",IF(ISNUMBER(MATCH(INDEX(L:L,$Q82),$R82:T82,0)),"",INDEX(L:L,$Q82)))</f>
        <v>#REF!</v>
      </c>
      <c r="V82" s="1" t="e">
        <f>IF(INDEX(M:M,$Q82)="","",IF(ISNUMBER(MATCH(INDEX(M:M,$Q82),$R82:U82,0)),"",INDEX(M:M,$Q82)))</f>
        <v>#REF!</v>
      </c>
      <c r="W82" s="1" t="b">
        <f>ISNUMBER(SEARCH("local",#REF!))</f>
        <v>0</v>
      </c>
    </row>
    <row r="83" spans="1:23" ht="15.75" thickTop="1" x14ac:dyDescent="0.25">
      <c r="A83" s="68" t="s">
        <v>100</v>
      </c>
      <c r="B83" s="151" t="str">
        <f>joinVert(B84:B90)</f>
        <v>30,40,45,51,64,66,67</v>
      </c>
      <c r="C83" s="47"/>
      <c r="D83" s="45"/>
      <c r="E83" s="85" t="s">
        <v>350</v>
      </c>
      <c r="F83" s="45">
        <v>2023</v>
      </c>
      <c r="G83" s="85" t="s">
        <v>9</v>
      </c>
      <c r="H83" s="80"/>
      <c r="I83" s="116"/>
      <c r="J83" s="117" t="s">
        <v>351</v>
      </c>
      <c r="L83" s="159" t="s">
        <v>238</v>
      </c>
      <c r="P83" s="1" t="e">
        <f>#REF!</f>
        <v>#REF!</v>
      </c>
      <c r="Q83" s="1" t="e">
        <f t="shared" si="8"/>
        <v>#REF!</v>
      </c>
      <c r="R83" s="1" t="e">
        <f t="shared" si="9"/>
        <v>#REF!</v>
      </c>
      <c r="S83" s="1" t="e">
        <f>IF(INDEX(J:J,$Q83)="","",IF(ISNUMBER(MATCH(INDEX(J:J,$Q83),$R83:R83,0)),"",INDEX(J:J,$Q83)))</f>
        <v>#REF!</v>
      </c>
      <c r="T83" s="1" t="e">
        <f>IF(INDEX(K:K,$Q83)="","",IF(ISNUMBER(MATCH(INDEX(K:K,$Q83),$R83:S83,0)),"",INDEX(K:K,$Q83)))</f>
        <v>#REF!</v>
      </c>
      <c r="U83" s="1" t="e">
        <f>IF(INDEX(L:L,$Q83)="","",IF(ISNUMBER(MATCH(INDEX(L:L,$Q83),$R83:T83,0)),"",INDEX(L:L,$Q83)))</f>
        <v>#REF!</v>
      </c>
      <c r="V83" s="1" t="e">
        <f>IF(INDEX(M:M,$Q83)="","",IF(ISNUMBER(MATCH(INDEX(M:M,$Q83),$R83:U83,0)),"",INDEX(M:M,$Q83)))</f>
        <v>#REF!</v>
      </c>
      <c r="W83" s="1" t="b">
        <f>ISNUMBER(SEARCH("local",#REF!))</f>
        <v>0</v>
      </c>
    </row>
    <row r="84" spans="1:23" x14ac:dyDescent="0.25">
      <c r="A84" s="48"/>
      <c r="B84" s="50">
        <v>30</v>
      </c>
      <c r="C84" s="51" t="s">
        <v>101</v>
      </c>
      <c r="D84" s="8" t="s">
        <v>228</v>
      </c>
      <c r="E84" s="86" t="s">
        <v>127</v>
      </c>
      <c r="F84" s="8">
        <v>9508</v>
      </c>
      <c r="G84" s="94" t="s">
        <v>5</v>
      </c>
      <c r="H84" s="88" t="s">
        <v>133</v>
      </c>
      <c r="I84" s="131" t="s">
        <v>237</v>
      </c>
      <c r="J84" s="121" t="s">
        <v>137</v>
      </c>
      <c r="K84" s="107" t="str">
        <f>$J$83</f>
        <v>Scott.Reay@dot.wi.gov</v>
      </c>
      <c r="L84" s="158"/>
      <c r="P84" s="1" t="e">
        <f>#REF!</f>
        <v>#REF!</v>
      </c>
      <c r="Q84" s="1" t="e">
        <f t="shared" si="8"/>
        <v>#REF!</v>
      </c>
      <c r="R84" s="1" t="e">
        <f t="shared" si="9"/>
        <v>#REF!</v>
      </c>
      <c r="S84" s="1" t="e">
        <f>IF(INDEX(J:J,$Q84)="","",IF(ISNUMBER(MATCH(INDEX(J:J,$Q84),$R84:R84,0)),"",INDEX(J:J,$Q84)))</f>
        <v>#REF!</v>
      </c>
      <c r="T84" s="1" t="e">
        <f>IF(INDEX(K:K,$Q84)="","",IF(ISNUMBER(MATCH(INDEX(K:K,$Q84),$R84:S84,0)),"",INDEX(K:K,$Q84)))</f>
        <v>#REF!</v>
      </c>
      <c r="U84" s="1" t="e">
        <f>IF(INDEX(L:L,$Q84)="","",IF(ISNUMBER(MATCH(INDEX(L:L,$Q84),$R84:T84,0)),"",INDEX(L:L,$Q84)))</f>
        <v>#REF!</v>
      </c>
      <c r="V84" s="1" t="e">
        <f>IF(INDEX(M:M,$Q84)="","",IF(ISNUMBER(MATCH(INDEX(M:M,$Q84),$R84:U84,0)),"",INDEX(M:M,$Q84)))</f>
        <v>#REF!</v>
      </c>
      <c r="W84" s="1" t="b">
        <f>ISNUMBER(SEARCH("local",#REF!))</f>
        <v>0</v>
      </c>
    </row>
    <row r="85" spans="1:23" x14ac:dyDescent="0.25">
      <c r="A85" s="48"/>
      <c r="B85" s="50">
        <v>40</v>
      </c>
      <c r="C85" s="51" t="s">
        <v>102</v>
      </c>
      <c r="D85" s="8" t="s">
        <v>327</v>
      </c>
      <c r="E85" s="86" t="s">
        <v>128</v>
      </c>
      <c r="F85" s="8">
        <v>9535</v>
      </c>
      <c r="G85" s="94" t="s">
        <v>5</v>
      </c>
      <c r="H85" s="88" t="s">
        <v>134</v>
      </c>
      <c r="I85" s="155" t="s">
        <v>328</v>
      </c>
      <c r="J85" s="121" t="s">
        <v>138</v>
      </c>
      <c r="K85" s="107" t="str">
        <f t="shared" ref="K85:K90" si="12">$J$83</f>
        <v>Scott.Reay@dot.wi.gov</v>
      </c>
      <c r="L85" s="1" t="s">
        <v>325</v>
      </c>
      <c r="P85" s="1" t="e">
        <f>#REF!</f>
        <v>#REF!</v>
      </c>
      <c r="Q85" s="1" t="e">
        <f t="shared" si="8"/>
        <v>#REF!</v>
      </c>
      <c r="R85" s="1" t="e">
        <f t="shared" si="9"/>
        <v>#REF!</v>
      </c>
      <c r="S85" s="1" t="e">
        <f>IF(INDEX(J:J,$Q85)="","",IF(ISNUMBER(MATCH(INDEX(J:J,$Q85),$R85:R85,0)),"",INDEX(J:J,$Q85)))</f>
        <v>#REF!</v>
      </c>
      <c r="T85" s="1" t="e">
        <f>IF(INDEX(K:K,$Q85)="","",IF(ISNUMBER(MATCH(INDEX(K:K,$Q85),$R85:S85,0)),"",INDEX(K:K,$Q85)))</f>
        <v>#REF!</v>
      </c>
      <c r="U85" s="1" t="e">
        <f>IF(INDEX(L:L,$Q85)="","",IF(ISNUMBER(MATCH(INDEX(L:L,$Q85),$R85:T85,0)),"",INDEX(L:L,$Q85)))</f>
        <v>#REF!</v>
      </c>
      <c r="V85" s="1" t="e">
        <f>IF(INDEX(M:M,$Q85)="","",IF(ISNUMBER(MATCH(INDEX(M:M,$Q85),$R85:U85,0)),"",INDEX(M:M,$Q85)))</f>
        <v>#REF!</v>
      </c>
      <c r="W85" s="1" t="b">
        <f>ISNUMBER(SEARCH("local",#REF!))</f>
        <v>0</v>
      </c>
    </row>
    <row r="86" spans="1:23" x14ac:dyDescent="0.25">
      <c r="A86" s="48"/>
      <c r="B86" s="50">
        <v>45</v>
      </c>
      <c r="C86" s="51" t="s">
        <v>103</v>
      </c>
      <c r="D86" s="8" t="s">
        <v>259</v>
      </c>
      <c r="E86" s="86" t="s">
        <v>145</v>
      </c>
      <c r="F86" s="8">
        <v>9575</v>
      </c>
      <c r="G86" s="94" t="s">
        <v>5</v>
      </c>
      <c r="H86" s="88" t="s">
        <v>149</v>
      </c>
      <c r="I86" s="131" t="s">
        <v>229</v>
      </c>
      <c r="J86" s="121" t="s">
        <v>143</v>
      </c>
      <c r="K86" s="107" t="str">
        <f t="shared" si="12"/>
        <v>Scott.Reay@dot.wi.gov</v>
      </c>
      <c r="L86" s="158"/>
      <c r="P86" s="1" t="e">
        <f>#REF!</f>
        <v>#REF!</v>
      </c>
      <c r="Q86" s="1" t="e">
        <f t="shared" si="8"/>
        <v>#REF!</v>
      </c>
      <c r="R86" s="1" t="e">
        <f t="shared" si="9"/>
        <v>#REF!</v>
      </c>
      <c r="S86" s="1" t="e">
        <f>IF(INDEX(J:J,$Q86)="","",IF(ISNUMBER(MATCH(INDEX(J:J,$Q86),$R86:R86,0)),"",INDEX(J:J,$Q86)))</f>
        <v>#REF!</v>
      </c>
      <c r="T86" s="1" t="e">
        <f>IF(INDEX(K:K,$Q86)="","",IF(ISNUMBER(MATCH(INDEX(K:K,$Q86),$R86:S86,0)),"",INDEX(K:K,$Q86)))</f>
        <v>#REF!</v>
      </c>
      <c r="U86" s="1" t="e">
        <f>IF(INDEX(L:L,$Q86)="","",IF(ISNUMBER(MATCH(INDEX(L:L,$Q86),$R86:T86,0)),"",INDEX(L:L,$Q86)))</f>
        <v>#REF!</v>
      </c>
      <c r="V86" s="1" t="e">
        <f>IF(INDEX(M:M,$Q86)="","",IF(ISNUMBER(MATCH(INDEX(M:M,$Q86),$R86:U86,0)),"",INDEX(M:M,$Q86)))</f>
        <v>#REF!</v>
      </c>
      <c r="W86" s="1" t="b">
        <f>ISNUMBER(SEARCH("local",#REF!))</f>
        <v>0</v>
      </c>
    </row>
    <row r="87" spans="1:23" x14ac:dyDescent="0.25">
      <c r="A87" s="48"/>
      <c r="B87" s="50">
        <v>51</v>
      </c>
      <c r="C87" s="51" t="s">
        <v>104</v>
      </c>
      <c r="D87" s="8" t="s">
        <v>299</v>
      </c>
      <c r="E87" s="86" t="s">
        <v>129</v>
      </c>
      <c r="F87" s="8">
        <v>9546</v>
      </c>
      <c r="G87" s="94" t="s">
        <v>5</v>
      </c>
      <c r="H87" s="88" t="s">
        <v>135</v>
      </c>
      <c r="I87" s="155" t="s">
        <v>298</v>
      </c>
      <c r="J87" s="121" t="s">
        <v>139</v>
      </c>
      <c r="K87" s="107" t="str">
        <f t="shared" si="12"/>
        <v>Scott.Reay@dot.wi.gov</v>
      </c>
      <c r="L87" s="158"/>
      <c r="P87" s="1" t="e">
        <f>#REF!</f>
        <v>#REF!</v>
      </c>
      <c r="Q87" s="1" t="e">
        <f t="shared" si="8"/>
        <v>#REF!</v>
      </c>
      <c r="R87" s="1" t="e">
        <f t="shared" si="9"/>
        <v>#REF!</v>
      </c>
      <c r="S87" s="1" t="e">
        <f>IF(INDEX(J:J,$Q87)="","",IF(ISNUMBER(MATCH(INDEX(J:J,$Q87),$R87:R87,0)),"",INDEX(J:J,$Q87)))</f>
        <v>#REF!</v>
      </c>
      <c r="T87" s="1" t="e">
        <f>IF(INDEX(K:K,$Q87)="","",IF(ISNUMBER(MATCH(INDEX(K:K,$Q87),$R87:S87,0)),"",INDEX(K:K,$Q87)))</f>
        <v>#REF!</v>
      </c>
      <c r="U87" s="1" t="e">
        <f>IF(INDEX(L:L,$Q87)="","",IF(ISNUMBER(MATCH(INDEX(L:L,$Q87),$R87:T87,0)),"",INDEX(L:L,$Q87)))</f>
        <v>#REF!</v>
      </c>
      <c r="V87" s="1" t="e">
        <f>IF(INDEX(M:M,$Q87)="","",IF(ISNUMBER(MATCH(INDEX(M:M,$Q87),$R87:U87,0)),"",INDEX(M:M,$Q87)))</f>
        <v>#REF!</v>
      </c>
      <c r="W87" s="1" t="b">
        <f>ISNUMBER(SEARCH("local",#REF!))</f>
        <v>0</v>
      </c>
    </row>
    <row r="88" spans="1:23" x14ac:dyDescent="0.25">
      <c r="A88" s="48"/>
      <c r="B88" s="50">
        <v>64</v>
      </c>
      <c r="C88" s="51" t="s">
        <v>105</v>
      </c>
      <c r="D88" s="8" t="s">
        <v>296</v>
      </c>
      <c r="E88" s="86" t="s">
        <v>341</v>
      </c>
      <c r="F88" s="20">
        <v>9550</v>
      </c>
      <c r="G88" s="94" t="s">
        <v>5</v>
      </c>
      <c r="H88" s="88" t="s">
        <v>136</v>
      </c>
      <c r="I88" s="155" t="s">
        <v>297</v>
      </c>
      <c r="J88" s="162" t="s">
        <v>342</v>
      </c>
      <c r="K88" s="107" t="str">
        <f t="shared" si="12"/>
        <v>Scott.Reay@dot.wi.gov</v>
      </c>
      <c r="L88" s="158"/>
      <c r="P88" s="1" t="e">
        <f>#REF!</f>
        <v>#REF!</v>
      </c>
      <c r="Q88" s="1" t="e">
        <f t="shared" si="8"/>
        <v>#REF!</v>
      </c>
      <c r="R88" s="1" t="e">
        <f t="shared" si="9"/>
        <v>#REF!</v>
      </c>
      <c r="S88" s="1" t="e">
        <f>IF(INDEX(J:J,$Q88)="","",IF(ISNUMBER(MATCH(INDEX(J:J,$Q88),$R88:R88,0)),"",INDEX(J:J,$Q88)))</f>
        <v>#REF!</v>
      </c>
      <c r="T88" s="1" t="e">
        <f>IF(INDEX(K:K,$Q88)="","",IF(ISNUMBER(MATCH(INDEX(K:K,$Q88),$R88:S88,0)),"",INDEX(K:K,$Q88)))</f>
        <v>#REF!</v>
      </c>
      <c r="U88" s="1" t="e">
        <f>IF(INDEX(L:L,$Q88)="","",IF(ISNUMBER(MATCH(INDEX(L:L,$Q88),$R88:T88,0)),"",INDEX(L:L,$Q88)))</f>
        <v>#REF!</v>
      </c>
      <c r="V88" s="1" t="e">
        <f>IF(INDEX(M:M,$Q88)="","",IF(ISNUMBER(MATCH(INDEX(M:M,$Q88),$R88:U88,0)),"",INDEX(M:M,$Q88)))</f>
        <v>#REF!</v>
      </c>
      <c r="W88" s="1" t="b">
        <f>ISNUMBER(SEARCH("local",#REF!))</f>
        <v>0</v>
      </c>
    </row>
    <row r="89" spans="1:23" x14ac:dyDescent="0.25">
      <c r="A89" s="48"/>
      <c r="B89" s="50">
        <v>66</v>
      </c>
      <c r="C89" s="51" t="s">
        <v>106</v>
      </c>
      <c r="D89" s="8" t="s">
        <v>130</v>
      </c>
      <c r="E89" s="8" t="s">
        <v>130</v>
      </c>
      <c r="F89" s="8">
        <v>2500</v>
      </c>
      <c r="G89" s="8" t="s">
        <v>148</v>
      </c>
      <c r="H89" s="81"/>
      <c r="I89" s="131" t="s">
        <v>140</v>
      </c>
      <c r="J89" s="121" t="s">
        <v>140</v>
      </c>
      <c r="K89" s="107" t="str">
        <f t="shared" si="12"/>
        <v>Scott.Reay@dot.wi.gov</v>
      </c>
      <c r="L89" s="158"/>
      <c r="P89" s="1" t="e">
        <f>#REF!</f>
        <v>#REF!</v>
      </c>
      <c r="Q89" s="1" t="e">
        <f t="shared" si="8"/>
        <v>#REF!</v>
      </c>
      <c r="R89" s="1" t="e">
        <f t="shared" si="9"/>
        <v>#REF!</v>
      </c>
      <c r="S89" s="1" t="e">
        <f>IF(INDEX(J:J,$Q89)="","",IF(ISNUMBER(MATCH(INDEX(J:J,$Q89),$R89:R89,0)),"",INDEX(J:J,$Q89)))</f>
        <v>#REF!</v>
      </c>
      <c r="T89" s="1" t="e">
        <f>IF(INDEX(K:K,$Q89)="","",IF(ISNUMBER(MATCH(INDEX(K:K,$Q89),$R89:S89,0)),"",INDEX(K:K,$Q89)))</f>
        <v>#REF!</v>
      </c>
      <c r="U89" s="1" t="e">
        <f>IF(INDEX(L:L,$Q89)="","",IF(ISNUMBER(MATCH(INDEX(L:L,$Q89),$R89:T89,0)),"",INDEX(L:L,$Q89)))</f>
        <v>#REF!</v>
      </c>
      <c r="V89" s="1" t="e">
        <f>IF(INDEX(M:M,$Q89)="","",IF(ISNUMBER(MATCH(INDEX(M:M,$Q89),$R89:U89,0)),"",INDEX(M:M,$Q89)))</f>
        <v>#REF!</v>
      </c>
      <c r="W89" s="1" t="b">
        <f>ISNUMBER(SEARCH("local",#REF!))</f>
        <v>0</v>
      </c>
    </row>
    <row r="90" spans="1:23" ht="15.75" thickBot="1" x14ac:dyDescent="0.3">
      <c r="A90" s="49"/>
      <c r="B90" s="52">
        <v>67</v>
      </c>
      <c r="C90" s="53" t="s">
        <v>107</v>
      </c>
      <c r="D90" s="46" t="s">
        <v>125</v>
      </c>
      <c r="E90" s="46" t="s">
        <v>131</v>
      </c>
      <c r="F90" s="46">
        <v>2504</v>
      </c>
      <c r="G90" s="46" t="s">
        <v>132</v>
      </c>
      <c r="H90" s="84"/>
      <c r="I90" s="140" t="s">
        <v>126</v>
      </c>
      <c r="J90" s="141" t="s">
        <v>141</v>
      </c>
      <c r="K90" s="107" t="str">
        <f t="shared" si="12"/>
        <v>Scott.Reay@dot.wi.gov</v>
      </c>
      <c r="L90" s="158"/>
      <c r="P90" s="1" t="e">
        <f>#REF!</f>
        <v>#REF!</v>
      </c>
      <c r="Q90" s="1" t="e">
        <f t="shared" si="8"/>
        <v>#REF!</v>
      </c>
      <c r="R90" s="1" t="e">
        <f t="shared" si="9"/>
        <v>#REF!</v>
      </c>
      <c r="S90" s="1" t="e">
        <f>IF(INDEX(J:J,$Q90)="","",IF(ISNUMBER(MATCH(INDEX(J:J,$Q90),$R90:R90,0)),"",INDEX(J:J,$Q90)))</f>
        <v>#REF!</v>
      </c>
      <c r="T90" s="1" t="e">
        <f>IF(INDEX(K:K,$Q90)="","",IF(ISNUMBER(MATCH(INDEX(K:K,$Q90),$R90:S90,0)),"",INDEX(K:K,$Q90)))</f>
        <v>#REF!</v>
      </c>
      <c r="U90" s="1" t="e">
        <f>IF(INDEX(L:L,$Q90)="","",IF(ISNUMBER(MATCH(INDEX(L:L,$Q90),$R90:T90,0)),"",INDEX(L:L,$Q90)))</f>
        <v>#REF!</v>
      </c>
      <c r="V90" s="1" t="e">
        <f>IF(INDEX(M:M,$Q90)="","",IF(ISNUMBER(MATCH(INDEX(M:M,$Q90),$R90:U90,0)),"",INDEX(M:M,$Q90)))</f>
        <v>#REF!</v>
      </c>
      <c r="W90" s="1" t="b">
        <f>ISNUMBER(SEARCH("local",#REF!))</f>
        <v>0</v>
      </c>
    </row>
    <row r="91" spans="1:23" x14ac:dyDescent="0.25">
      <c r="H91" s="41"/>
      <c r="I91" s="142"/>
      <c r="J91" s="142"/>
      <c r="P91" s="1" t="e">
        <f>#REF!</f>
        <v>#REF!</v>
      </c>
      <c r="Q91" s="1" t="e">
        <f t="shared" si="8"/>
        <v>#REF!</v>
      </c>
      <c r="R91" s="1" t="e">
        <f t="shared" si="9"/>
        <v>#REF!</v>
      </c>
      <c r="S91" s="1" t="e">
        <f>IF(INDEX(J:J,$Q91)="","",IF(ISNUMBER(MATCH(INDEX(J:J,$Q91),$R91:R91,0)),"",INDEX(J:J,$Q91)))</f>
        <v>#REF!</v>
      </c>
      <c r="T91" s="1" t="e">
        <f>IF(INDEX(K:K,$Q91)="","",IF(ISNUMBER(MATCH(INDEX(K:K,$Q91),$R91:S91,0)),"",INDEX(K:K,$Q91)))</f>
        <v>#REF!</v>
      </c>
      <c r="U91" s="1" t="e">
        <f>IF(INDEX(L:L,$Q91)="","",IF(ISNUMBER(MATCH(INDEX(L:L,$Q91),$R91:T91,0)),"",INDEX(L:L,$Q91)))</f>
        <v>#REF!</v>
      </c>
      <c r="V91" s="1" t="e">
        <f>IF(INDEX(M:M,$Q91)="","",IF(ISNUMBER(MATCH(INDEX(M:M,$Q91),$R91:U91,0)),"",INDEX(M:M,$Q91)))</f>
        <v>#REF!</v>
      </c>
      <c r="W91" s="1" t="b">
        <f>ISNUMBER(SEARCH("local",#REF!))</f>
        <v>0</v>
      </c>
    </row>
    <row r="92" spans="1:23" x14ac:dyDescent="0.25">
      <c r="P92" s="1" t="e">
        <f>#REF!</f>
        <v>#REF!</v>
      </c>
      <c r="Q92" s="1" t="e">
        <f t="shared" si="8"/>
        <v>#REF!</v>
      </c>
      <c r="R92" s="1" t="e">
        <f t="shared" si="9"/>
        <v>#REF!</v>
      </c>
      <c r="S92" s="1" t="e">
        <f>IF(INDEX(J:J,$Q92)="","",IF(ISNUMBER(MATCH(INDEX(J:J,$Q92),$R92:R92,0)),"",INDEX(J:J,$Q92)))</f>
        <v>#REF!</v>
      </c>
      <c r="T92" s="1" t="e">
        <f>IF(INDEX(K:K,$Q92)="","",IF(ISNUMBER(MATCH(INDEX(K:K,$Q92),$R92:S92,0)),"",INDEX(K:K,$Q92)))</f>
        <v>#REF!</v>
      </c>
      <c r="U92" s="1" t="e">
        <f>IF(INDEX(L:L,$Q92)="","",IF(ISNUMBER(MATCH(INDEX(L:L,$Q92),$R92:T92,0)),"",INDEX(L:L,$Q92)))</f>
        <v>#REF!</v>
      </c>
      <c r="V92" s="1" t="e">
        <f>IF(INDEX(M:M,$Q92)="","",IF(ISNUMBER(MATCH(INDEX(M:M,$Q92),$R92:U92,0)),"",INDEX(M:M,$Q92)))</f>
        <v>#REF!</v>
      </c>
      <c r="W92" s="1" t="b">
        <f>ISNUMBER(SEARCH("local",#REF!))</f>
        <v>0</v>
      </c>
    </row>
    <row r="93" spans="1:23" x14ac:dyDescent="0.25">
      <c r="P93" s="1" t="e">
        <f>#REF!</f>
        <v>#REF!</v>
      </c>
      <c r="Q93" s="1" t="e">
        <f t="shared" si="8"/>
        <v>#REF!</v>
      </c>
      <c r="R93" s="1" t="e">
        <f t="shared" si="9"/>
        <v>#REF!</v>
      </c>
      <c r="S93" s="1" t="e">
        <f>IF(INDEX(J:J,$Q93)="","",IF(ISNUMBER(MATCH(INDEX(J:J,$Q93),$R93:R93,0)),"",INDEX(J:J,$Q93)))</f>
        <v>#REF!</v>
      </c>
      <c r="T93" s="1" t="e">
        <f>IF(INDEX(K:K,$Q93)="","",IF(ISNUMBER(MATCH(INDEX(K:K,$Q93),$R93:S93,0)),"",INDEX(K:K,$Q93)))</f>
        <v>#REF!</v>
      </c>
      <c r="U93" s="1" t="e">
        <f>IF(INDEX(L:L,$Q93)="","",IF(ISNUMBER(MATCH(INDEX(L:L,$Q93),$R93:T93,0)),"",INDEX(L:L,$Q93)))</f>
        <v>#REF!</v>
      </c>
      <c r="V93" s="1" t="e">
        <f>IF(INDEX(M:M,$Q93)="","",IF(ISNUMBER(MATCH(INDEX(M:M,$Q93),$R93:U93,0)),"",INDEX(M:M,$Q93)))</f>
        <v>#REF!</v>
      </c>
      <c r="W93" s="1" t="b">
        <f>ISNUMBER(SEARCH("local",#REF!))</f>
        <v>0</v>
      </c>
    </row>
    <row r="94" spans="1:23" x14ac:dyDescent="0.25">
      <c r="P94" s="1" t="e">
        <f>LEFT(#REF!,2)</f>
        <v>#REF!</v>
      </c>
    </row>
    <row r="95" spans="1:23" x14ac:dyDescent="0.25">
      <c r="P95" s="1" t="e">
        <f>LEFT(#REF!,2)</f>
        <v>#REF!</v>
      </c>
    </row>
    <row r="96" spans="1:23" x14ac:dyDescent="0.25">
      <c r="P96" s="1" t="e">
        <f>LEFT(#REF!,2)</f>
        <v>#REF!</v>
      </c>
    </row>
    <row r="97" spans="9:16" x14ac:dyDescent="0.25">
      <c r="I97" s="156"/>
      <c r="P97" s="1" t="e">
        <f>LEFT(#REF!,2)</f>
        <v>#REF!</v>
      </c>
    </row>
    <row r="98" spans="9:16" x14ac:dyDescent="0.25">
      <c r="P98" s="1" t="e">
        <f>LEFT(#REF!,2)</f>
        <v>#REF!</v>
      </c>
    </row>
    <row r="99" spans="9:16" x14ac:dyDescent="0.25">
      <c r="P99" s="1" t="e">
        <f>LEFT(#REF!,2)</f>
        <v>#REF!</v>
      </c>
    </row>
    <row r="100" spans="9:16" x14ac:dyDescent="0.25">
      <c r="P100" s="1" t="e">
        <f>LEFT(#REF!,2)</f>
        <v>#REF!</v>
      </c>
    </row>
    <row r="101" spans="9:16" x14ac:dyDescent="0.25">
      <c r="P101" s="1" t="e">
        <f>LEFT(#REF!,2)</f>
        <v>#REF!</v>
      </c>
    </row>
    <row r="102" spans="9:16" x14ac:dyDescent="0.25">
      <c r="P102" s="1" t="e">
        <f>LEFT(#REF!,2)</f>
        <v>#REF!</v>
      </c>
    </row>
    <row r="103" spans="9:16" x14ac:dyDescent="0.25">
      <c r="P103" s="1" t="e">
        <f>LEFT(#REF!,2)</f>
        <v>#REF!</v>
      </c>
    </row>
    <row r="104" spans="9:16" x14ac:dyDescent="0.25">
      <c r="P104" s="1" t="e">
        <f>LEFT(#REF!,2)</f>
        <v>#REF!</v>
      </c>
    </row>
    <row r="105" spans="9:16" x14ac:dyDescent="0.25">
      <c r="P105" s="1" t="e">
        <f>LEFT(#REF!,2)</f>
        <v>#REF!</v>
      </c>
    </row>
    <row r="106" spans="9:16" x14ac:dyDescent="0.25">
      <c r="P106" s="1" t="e">
        <f>LEFT(#REF!,2)</f>
        <v>#REF!</v>
      </c>
    </row>
    <row r="107" spans="9:16" x14ac:dyDescent="0.25">
      <c r="P107" s="1" t="e">
        <f>LEFT(#REF!,2)</f>
        <v>#REF!</v>
      </c>
    </row>
    <row r="108" spans="9:16" x14ac:dyDescent="0.25">
      <c r="P108" s="1" t="e">
        <f>LEFT(#REF!,2)</f>
        <v>#REF!</v>
      </c>
    </row>
    <row r="109" spans="9:16" x14ac:dyDescent="0.25">
      <c r="P109" s="1" t="e">
        <f>LEFT(#REF!,2)</f>
        <v>#REF!</v>
      </c>
    </row>
    <row r="110" spans="9:16" x14ac:dyDescent="0.25">
      <c r="P110" s="1" t="e">
        <f>LEFT(#REF!,2)</f>
        <v>#REF!</v>
      </c>
    </row>
    <row r="111" spans="9:16" x14ac:dyDescent="0.25">
      <c r="P111" s="1" t="e">
        <f>LEFT(#REF!,2)</f>
        <v>#REF!</v>
      </c>
    </row>
    <row r="112" spans="9:16" x14ac:dyDescent="0.25">
      <c r="P112" s="1" t="e">
        <f>LEFT(#REF!,2)</f>
        <v>#REF!</v>
      </c>
    </row>
    <row r="113" spans="16:16" x14ac:dyDescent="0.25">
      <c r="P113" s="1" t="e">
        <f>LEFT(#REF!,2)</f>
        <v>#REF!</v>
      </c>
    </row>
    <row r="114" spans="16:16" x14ac:dyDescent="0.25">
      <c r="P114" s="1" t="e">
        <f>LEFT(#REF!,2)</f>
        <v>#REF!</v>
      </c>
    </row>
    <row r="115" spans="16:16" x14ac:dyDescent="0.25">
      <c r="P115" s="1" t="e">
        <f>LEFT(#REF!,2)</f>
        <v>#REF!</v>
      </c>
    </row>
    <row r="116" spans="16:16" x14ac:dyDescent="0.25">
      <c r="P116" s="1" t="e">
        <f>LEFT(#REF!,2)</f>
        <v>#REF!</v>
      </c>
    </row>
    <row r="117" spans="16:16" x14ac:dyDescent="0.25">
      <c r="P117" s="1" t="e">
        <f>LEFT(#REF!,2)</f>
        <v>#REF!</v>
      </c>
    </row>
    <row r="118" spans="16:16" x14ac:dyDescent="0.25">
      <c r="P118" s="1" t="e">
        <f>LEFT(#REF!,2)</f>
        <v>#REF!</v>
      </c>
    </row>
    <row r="119" spans="16:16" x14ac:dyDescent="0.25">
      <c r="P119" s="1" t="e">
        <f>LEFT(#REF!,2)</f>
        <v>#REF!</v>
      </c>
    </row>
    <row r="120" spans="16:16" x14ac:dyDescent="0.25">
      <c r="P120" s="1" t="e">
        <f>LEFT(#REF!,2)</f>
        <v>#REF!</v>
      </c>
    </row>
    <row r="121" spans="16:16" x14ac:dyDescent="0.25">
      <c r="P121" s="1" t="e">
        <f>LEFT(#REF!,2)</f>
        <v>#REF!</v>
      </c>
    </row>
    <row r="122" spans="16:16" x14ac:dyDescent="0.25">
      <c r="P122" s="1" t="e">
        <f>LEFT(#REF!,2)</f>
        <v>#REF!</v>
      </c>
    </row>
  </sheetData>
  <hyperlinks>
    <hyperlink ref="L57" r:id="rId1" display="mailto:Paul.Olson@co.jackson.wi.us" xr:uid="{00000000-0004-0000-0000-000001000000}"/>
    <hyperlink ref="L59" r:id="rId2" display="mailto:craleigh@rfcity.org" xr:uid="{1B4A674C-1EF9-4181-9065-993C3E788B25}"/>
    <hyperlink ref="L60" r:id="rId3" display="mailto:craleigh@rfcity.org" xr:uid="{064E3EE1-6174-46F2-AF85-C040BE0CE7EF}"/>
    <hyperlink ref="L56" r:id="rId4" display="mailto:Janelle.Hestekin@co.eau-claire.wi.us" xr:uid="{35D3515D-57EF-4041-B3DD-B8F5993DE489}"/>
  </hyperlinks>
  <pageMargins left="0.7" right="0.7" top="0.75" bottom="0.75" header="0.3" footer="0.3"/>
  <pageSetup paperSize="17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DEDDC-2D99-48DD-9B1D-DA64480DF6A9}"/>
</file>

<file path=customXml/itemProps2.xml><?xml version="1.0" encoding="utf-8"?>
<ds:datastoreItem xmlns:ds="http://schemas.openxmlformats.org/officeDocument/2006/customXml" ds:itemID="{A959EAC8-11E5-47FB-9120-825324A92996}"/>
</file>

<file path=customXml/itemProps3.xml><?xml version="1.0" encoding="utf-8"?>
<ds:datastoreItem xmlns:ds="http://schemas.openxmlformats.org/officeDocument/2006/customXml" ds:itemID="{D94ED075-DB19-4762-A488-FD2F8E467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 List</vt:lpstr>
      <vt:lpstr>'PM List'!Print_Area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ditbtk</dc:creator>
  <cp:lastModifiedBy>MANOHARAN, VINOTH</cp:lastModifiedBy>
  <cp:lastPrinted>2016-11-23T17:35:29Z</cp:lastPrinted>
  <dcterms:created xsi:type="dcterms:W3CDTF">2014-11-18T19:03:33Z</dcterms:created>
  <dcterms:modified xsi:type="dcterms:W3CDTF">2021-08-27T15:04:53Z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