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com.sharepoint.com/sites/BTOPolicy60549263/Shared Documents/General/400_Technical/436_Civil/436.1_Traffic/01_Volume Balancing/03_Tools/Intersection/"/>
    </mc:Choice>
  </mc:AlternateContent>
  <xr:revisionPtr revIDLastSave="4" documentId="13_ncr:1_{4E23A506-DE67-4F9E-B5B2-6EF26D85ADB0}" xr6:coauthVersionLast="47" xr6:coauthVersionMax="47" xr10:uidLastSave="{7EBA071B-4182-4D57-9E38-04F633CC9AA9}"/>
  <bookViews>
    <workbookView xWindow="-120" yWindow="-120" windowWidth="29040" windowHeight="15840" xr2:uid="{00000000-000D-0000-FFFF-FFFF00000000}"/>
  </bookViews>
  <sheets>
    <sheet name="4-Leg" sheetId="1" r:id="rId1"/>
    <sheet name="3-Leg" sheetId="4" r:id="rId2"/>
    <sheet name="Driveways" sheetId="13" r:id="rId3"/>
    <sheet name="DIAMOND N-S" sheetId="10" r:id="rId4"/>
    <sheet name="DIAMOND E-W" sheetId="12" r:id="rId5"/>
    <sheet name="PARCLO N-S" sheetId="6" r:id="rId6"/>
    <sheet name="PARCLO E-W" sheetId="8" r:id="rId7"/>
    <sheet name="Single-Point" sheetId="9" r:id="rId8"/>
  </sheets>
  <functionGroups builtInGroupCount="19"/>
  <definedNames>
    <definedName name="_xlnm.Print_Area" localSheetId="1">'3-Leg'!$AH$34:$AO$42</definedName>
    <definedName name="_xlnm.Print_Area" localSheetId="0">'4-Leg'!$AH$34:$AO$42</definedName>
    <definedName name="_xlnm.Print_Area" localSheetId="2">Driveways!$AH$34:$AO$42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Z98" i="12" l="1"/>
  <c r="DZ97" i="12"/>
  <c r="DH63" i="12"/>
  <c r="DH62" i="12"/>
  <c r="AI178" i="10"/>
  <c r="CI65" i="10"/>
  <c r="AI65" i="10"/>
  <c r="AS254" i="12" l="1"/>
  <c r="DE100" i="12"/>
  <c r="AS100" i="12"/>
  <c r="HL219" i="6" l="1"/>
  <c r="GM195" i="6"/>
  <c r="FL195" i="6"/>
  <c r="EQ195" i="6"/>
  <c r="CY219" i="6"/>
  <c r="AY195" i="6"/>
  <c r="HL109" i="6"/>
  <c r="GQ109" i="6"/>
  <c r="FL85" i="6"/>
  <c r="EU109" i="6"/>
  <c r="DT109" i="6"/>
  <c r="CU85" i="6"/>
  <c r="BT85" i="6"/>
  <c r="AY85" i="6"/>
  <c r="ER210" i="6" l="1"/>
  <c r="ER209" i="6"/>
  <c r="ER208" i="6"/>
  <c r="ET206" i="6"/>
  <c r="ET205" i="6"/>
  <c r="ET204" i="6"/>
  <c r="ER206" i="6"/>
  <c r="EQ206" i="6"/>
  <c r="EP206" i="6"/>
  <c r="GN210" i="6" l="1"/>
  <c r="GN209" i="6"/>
  <c r="GN208" i="6"/>
  <c r="GP206" i="6"/>
  <c r="GP205" i="6"/>
  <c r="GP204" i="6"/>
  <c r="GN206" i="6"/>
  <c r="GM206" i="6"/>
  <c r="GL206" i="6"/>
  <c r="DB177" i="8" l="1"/>
  <c r="FN177" i="8"/>
  <c r="HZ177" i="8"/>
  <c r="FN91" i="8"/>
  <c r="AP91" i="8"/>
  <c r="AB54" i="9"/>
  <c r="Q30" i="9"/>
  <c r="AS253" i="12" l="1"/>
  <c r="DE99" i="12"/>
  <c r="AS99" i="12"/>
  <c r="DB176" i="8" l="1"/>
  <c r="FN176" i="8"/>
  <c r="HZ176" i="8"/>
  <c r="FN90" i="8"/>
  <c r="AP90" i="8"/>
  <c r="HK109" i="6" l="1"/>
  <c r="HI109" i="6"/>
  <c r="GP109" i="6"/>
  <c r="GN109" i="6"/>
  <c r="ET109" i="6"/>
  <c r="ER109" i="6"/>
  <c r="DS109" i="6"/>
  <c r="DQ109" i="6"/>
  <c r="HK219" i="6"/>
  <c r="HI219" i="6"/>
  <c r="CV219" i="6"/>
  <c r="CX219" i="6"/>
  <c r="AX61" i="13" l="1"/>
  <c r="BJ86" i="13"/>
  <c r="CF74" i="13"/>
  <c r="BT52" i="13"/>
  <c r="CG61" i="13"/>
  <c r="BP121" i="13" l="1"/>
  <c r="BR107" i="13" s="1"/>
  <c r="BN121" i="13"/>
  <c r="BM121" i="13"/>
  <c r="BN119" i="13"/>
  <c r="CB113" i="13"/>
  <c r="BK99" i="13" s="1"/>
  <c r="BZ111" i="13"/>
  <c r="BS109" i="13" s="1"/>
  <c r="BX110" i="13"/>
  <c r="BN108" i="13"/>
  <c r="BS107" i="13"/>
  <c r="BQ107" i="13"/>
  <c r="BP107" i="13"/>
  <c r="BN107" i="13"/>
  <c r="CF106" i="13"/>
  <c r="BN106" i="13"/>
  <c r="CF105" i="13"/>
  <c r="CD105" i="13"/>
  <c r="BS105" i="13"/>
  <c r="BR105" i="13"/>
  <c r="BQ105" i="13"/>
  <c r="BP105" i="13"/>
  <c r="BN105" i="13"/>
  <c r="AX105" i="13"/>
  <c r="BL107" i="13" s="1"/>
  <c r="CF103" i="13"/>
  <c r="BR101" i="13" s="1"/>
  <c r="BP103" i="13"/>
  <c r="BN103" i="13"/>
  <c r="BM103" i="13"/>
  <c r="BL103" i="13"/>
  <c r="BK103" i="13"/>
  <c r="AZ103" i="13"/>
  <c r="AX103" i="13"/>
  <c r="BP102" i="13"/>
  <c r="AX102" i="13"/>
  <c r="BP101" i="13"/>
  <c r="BR100" i="13"/>
  <c r="BP100" i="13"/>
  <c r="CB95" i="13"/>
  <c r="CB114" i="13" s="1"/>
  <c r="BJ105" i="13" s="1"/>
  <c r="CA95" i="13"/>
  <c r="CA114" i="13" s="1"/>
  <c r="BJ106" i="13" s="1"/>
  <c r="BZ95" i="13"/>
  <c r="BY95" i="13"/>
  <c r="BY114" i="13" s="1"/>
  <c r="BJ108" i="13" s="1"/>
  <c r="CB94" i="13"/>
  <c r="CA94" i="13"/>
  <c r="CA113" i="13" s="1"/>
  <c r="BN99" i="13" s="1"/>
  <c r="BZ94" i="13"/>
  <c r="BZ113" i="13" s="1"/>
  <c r="BM99" i="13" s="1"/>
  <c r="BY94" i="13"/>
  <c r="CB93" i="13"/>
  <c r="CB112" i="13" s="1"/>
  <c r="BT101" i="13" s="1"/>
  <c r="CA93" i="13"/>
  <c r="CA112" i="13" s="1"/>
  <c r="BT100" i="13" s="1"/>
  <c r="BZ93" i="13"/>
  <c r="BZ112" i="13" s="1"/>
  <c r="BY93" i="13"/>
  <c r="BY112" i="13" s="1"/>
  <c r="CB92" i="13"/>
  <c r="CA92" i="13"/>
  <c r="BZ92" i="13"/>
  <c r="BY92" i="13"/>
  <c r="BY111" i="13" s="1"/>
  <c r="BX91" i="13"/>
  <c r="BB90" i="13"/>
  <c r="BA90" i="13"/>
  <c r="BP89" i="13"/>
  <c r="BN87" i="13"/>
  <c r="BM101" i="13" s="1"/>
  <c r="CY86" i="13"/>
  <c r="DA72" i="13" s="1"/>
  <c r="CW86" i="13"/>
  <c r="CV86" i="13"/>
  <c r="CW84" i="13"/>
  <c r="DG75" i="13"/>
  <c r="CW73" i="13"/>
  <c r="DB72" i="13"/>
  <c r="CW72" i="13"/>
  <c r="DO71" i="13"/>
  <c r="CW71" i="13"/>
  <c r="DO70" i="13"/>
  <c r="DM70" i="13"/>
  <c r="DB70" i="13"/>
  <c r="DA70" i="13"/>
  <c r="CZ70" i="13"/>
  <c r="CY70" i="13"/>
  <c r="CW70" i="13"/>
  <c r="CG70" i="13"/>
  <c r="CU72" i="13" s="1"/>
  <c r="DO68" i="13"/>
  <c r="DA68" i="13"/>
  <c r="CY68" i="13"/>
  <c r="CW68" i="13"/>
  <c r="CV68" i="13"/>
  <c r="CU68" i="13"/>
  <c r="CT68" i="13"/>
  <c r="CI68" i="13"/>
  <c r="DA67" i="13"/>
  <c r="CY67" i="13"/>
  <c r="DA66" i="13"/>
  <c r="CY66" i="13"/>
  <c r="DA65" i="13"/>
  <c r="CY65" i="13"/>
  <c r="DK60" i="13"/>
  <c r="DK79" i="13" s="1"/>
  <c r="CS70" i="13" s="1"/>
  <c r="DJ60" i="13"/>
  <c r="DJ79" i="13" s="1"/>
  <c r="CS71" i="13" s="1"/>
  <c r="DI60" i="13"/>
  <c r="DH60" i="13"/>
  <c r="DH79" i="13" s="1"/>
  <c r="CS73" i="13" s="1"/>
  <c r="DK59" i="13"/>
  <c r="DK78" i="13" s="1"/>
  <c r="CT64" i="13" s="1"/>
  <c r="DJ59" i="13"/>
  <c r="DJ78" i="13" s="1"/>
  <c r="CW64" i="13" s="1"/>
  <c r="DI59" i="13"/>
  <c r="DI78" i="13" s="1"/>
  <c r="CV64" i="13" s="1"/>
  <c r="DH59" i="13"/>
  <c r="DK58" i="13"/>
  <c r="DK77" i="13" s="1"/>
  <c r="DC66" i="13" s="1"/>
  <c r="DJ58" i="13"/>
  <c r="DJ77" i="13" s="1"/>
  <c r="DC65" i="13" s="1"/>
  <c r="DI58" i="13"/>
  <c r="DI77" i="13" s="1"/>
  <c r="DH58" i="13"/>
  <c r="DH77" i="13" s="1"/>
  <c r="DK57" i="13"/>
  <c r="DJ57" i="13"/>
  <c r="DJ76" i="13" s="1"/>
  <c r="DA74" i="13" s="1"/>
  <c r="DI57" i="13"/>
  <c r="DH57" i="13"/>
  <c r="DH76" i="13" s="1"/>
  <c r="DG56" i="13"/>
  <c r="CK55" i="13"/>
  <c r="CJ55" i="13"/>
  <c r="CY54" i="13"/>
  <c r="CZ52" i="13"/>
  <c r="CY52" i="13"/>
  <c r="CW52" i="13"/>
  <c r="CV66" i="13" s="1"/>
  <c r="BP51" i="13"/>
  <c r="BR37" i="13" s="1"/>
  <c r="BN49" i="13"/>
  <c r="CA41" i="13"/>
  <c r="BR39" i="13" s="1"/>
  <c r="BX40" i="13"/>
  <c r="BN38" i="13"/>
  <c r="BN37" i="13"/>
  <c r="CF36" i="13"/>
  <c r="BN36" i="13"/>
  <c r="CF35" i="13"/>
  <c r="CD35" i="13"/>
  <c r="BS35" i="13"/>
  <c r="BR35" i="13"/>
  <c r="BQ35" i="13"/>
  <c r="BP35" i="13"/>
  <c r="BN35" i="13"/>
  <c r="AX35" i="13"/>
  <c r="BL37" i="13" s="1"/>
  <c r="CF33" i="13"/>
  <c r="BR31" i="13" s="1"/>
  <c r="BR33" i="13"/>
  <c r="BP33" i="13"/>
  <c r="BN33" i="13"/>
  <c r="BM33" i="13"/>
  <c r="BL33" i="13"/>
  <c r="BK33" i="13"/>
  <c r="AZ33" i="13"/>
  <c r="AX33" i="13"/>
  <c r="BR32" i="13"/>
  <c r="BP32" i="13"/>
  <c r="AX32" i="13"/>
  <c r="BP31" i="13"/>
  <c r="BP30" i="13"/>
  <c r="CB25" i="13"/>
  <c r="CB44" i="13" s="1"/>
  <c r="BJ35" i="13" s="1"/>
  <c r="CA25" i="13"/>
  <c r="CA44" i="13" s="1"/>
  <c r="BJ36" i="13" s="1"/>
  <c r="BZ25" i="13"/>
  <c r="BY25" i="13"/>
  <c r="BY44" i="13" s="1"/>
  <c r="BJ38" i="13" s="1"/>
  <c r="CB24" i="13"/>
  <c r="CB43" i="13" s="1"/>
  <c r="BK29" i="13" s="1"/>
  <c r="CA24" i="13"/>
  <c r="CA43" i="13" s="1"/>
  <c r="BN29" i="13" s="1"/>
  <c r="BZ24" i="13"/>
  <c r="BZ43" i="13" s="1"/>
  <c r="BM29" i="13" s="1"/>
  <c r="BY24" i="13"/>
  <c r="CB23" i="13"/>
  <c r="CA23" i="13"/>
  <c r="CA42" i="13" s="1"/>
  <c r="BT30" i="13" s="1"/>
  <c r="BZ23" i="13"/>
  <c r="BZ42" i="13" s="1"/>
  <c r="BT33" i="13" s="1"/>
  <c r="BY23" i="13"/>
  <c r="BY42" i="13" s="1"/>
  <c r="CB22" i="13"/>
  <c r="CA22" i="13"/>
  <c r="BZ22" i="13"/>
  <c r="BZ26" i="13" s="1"/>
  <c r="BY22" i="13"/>
  <c r="BY41" i="13" s="1"/>
  <c r="BX21" i="13"/>
  <c r="BB20" i="13"/>
  <c r="BA20" i="13"/>
  <c r="BP19" i="13"/>
  <c r="BQ17" i="13"/>
  <c r="BP17" i="13"/>
  <c r="BN17" i="13"/>
  <c r="BM31" i="13" s="1"/>
  <c r="BN52" i="13"/>
  <c r="BN51" i="13" s="1"/>
  <c r="BP54" i="13"/>
  <c r="BA55" i="13"/>
  <c r="BB55" i="13"/>
  <c r="BP86" i="13"/>
  <c r="BR72" i="13" s="1"/>
  <c r="BN84" i="13"/>
  <c r="BV78" i="13"/>
  <c r="BN73" i="13"/>
  <c r="BN72" i="13"/>
  <c r="BN71" i="13"/>
  <c r="CD70" i="13"/>
  <c r="BS70" i="13"/>
  <c r="BR70" i="13"/>
  <c r="BQ70" i="13"/>
  <c r="BP70" i="13"/>
  <c r="BN70" i="13"/>
  <c r="AX70" i="13"/>
  <c r="BL72" i="13" s="1"/>
  <c r="CF68" i="13"/>
  <c r="BR68" i="13" s="1"/>
  <c r="BP68" i="13"/>
  <c r="BN68" i="13"/>
  <c r="BM68" i="13"/>
  <c r="BL68" i="13"/>
  <c r="BK68" i="13"/>
  <c r="AZ68" i="13"/>
  <c r="BP67" i="13"/>
  <c r="BR66" i="13"/>
  <c r="BP66" i="13"/>
  <c r="BP65" i="13"/>
  <c r="CA61" i="13"/>
  <c r="CB60" i="13"/>
  <c r="BZ82" i="13" s="1"/>
  <c r="BJ70" i="13" s="1"/>
  <c r="CA60" i="13"/>
  <c r="BY82" i="13" s="1"/>
  <c r="BJ71" i="13" s="1"/>
  <c r="BZ60" i="13"/>
  <c r="BX82" i="13" s="1"/>
  <c r="BJ72" i="13" s="1"/>
  <c r="BY60" i="13"/>
  <c r="BW82" i="13" s="1"/>
  <c r="BJ73" i="13" s="1"/>
  <c r="CB59" i="13"/>
  <c r="BZ81" i="13" s="1"/>
  <c r="BK64" i="13" s="1"/>
  <c r="CA59" i="13"/>
  <c r="BY81" i="13" s="1"/>
  <c r="BN64" i="13" s="1"/>
  <c r="BZ59" i="13"/>
  <c r="BX81" i="13" s="1"/>
  <c r="BM64" i="13" s="1"/>
  <c r="BY59" i="13"/>
  <c r="CC59" i="13" s="1"/>
  <c r="CB58" i="13"/>
  <c r="BZ80" i="13" s="1"/>
  <c r="BT66" i="13" s="1"/>
  <c r="CA58" i="13"/>
  <c r="BY80" i="13" s="1"/>
  <c r="BT65" i="13" s="1"/>
  <c r="BZ58" i="13"/>
  <c r="BX80" i="13" s="1"/>
  <c r="BT68" i="13" s="1"/>
  <c r="BY58" i="13"/>
  <c r="BW80" i="13" s="1"/>
  <c r="CB57" i="13"/>
  <c r="BZ79" i="13" s="1"/>
  <c r="CA57" i="13"/>
  <c r="BY79" i="13" s="1"/>
  <c r="BZ57" i="13"/>
  <c r="BY57" i="13"/>
  <c r="BW79" i="13" s="1"/>
  <c r="BX56" i="13"/>
  <c r="AG86" i="13"/>
  <c r="AI72" i="13" s="1"/>
  <c r="AE86" i="13"/>
  <c r="AD86" i="13"/>
  <c r="AE84" i="13"/>
  <c r="AO75" i="13"/>
  <c r="AE73" i="13"/>
  <c r="AJ72" i="13"/>
  <c r="AH72" i="13"/>
  <c r="AE72" i="13"/>
  <c r="AE71" i="13"/>
  <c r="AU70" i="13"/>
  <c r="AW70" i="13" s="1"/>
  <c r="AJ70" i="13"/>
  <c r="AI70" i="13"/>
  <c r="AH70" i="13"/>
  <c r="AG70" i="13"/>
  <c r="AE70" i="13"/>
  <c r="O70" i="13"/>
  <c r="AC72" i="13" s="1"/>
  <c r="AW68" i="13"/>
  <c r="AI68" i="13" s="1"/>
  <c r="AG68" i="13"/>
  <c r="AE68" i="13"/>
  <c r="AD68" i="13"/>
  <c r="AC68" i="13"/>
  <c r="AB68" i="13"/>
  <c r="Q68" i="13"/>
  <c r="O68" i="13"/>
  <c r="AG67" i="13"/>
  <c r="O67" i="13"/>
  <c r="AG66" i="13"/>
  <c r="AG65" i="13"/>
  <c r="AR61" i="13"/>
  <c r="AS60" i="13"/>
  <c r="AS79" i="13" s="1"/>
  <c r="AA70" i="13" s="1"/>
  <c r="AR60" i="13"/>
  <c r="AR79" i="13" s="1"/>
  <c r="AA71" i="13" s="1"/>
  <c r="AQ60" i="13"/>
  <c r="AP60" i="13"/>
  <c r="AP79" i="13" s="1"/>
  <c r="AA73" i="13" s="1"/>
  <c r="AS59" i="13"/>
  <c r="AS78" i="13" s="1"/>
  <c r="AB64" i="13" s="1"/>
  <c r="AR59" i="13"/>
  <c r="AR78" i="13" s="1"/>
  <c r="AE64" i="13" s="1"/>
  <c r="AQ59" i="13"/>
  <c r="AQ78" i="13" s="1"/>
  <c r="AD64" i="13" s="1"/>
  <c r="AP59" i="13"/>
  <c r="AT59" i="13" s="1"/>
  <c r="AS58" i="13"/>
  <c r="AS77" i="13" s="1"/>
  <c r="AK66" i="13" s="1"/>
  <c r="AR58" i="13"/>
  <c r="AR77" i="13" s="1"/>
  <c r="AK65" i="13" s="1"/>
  <c r="AQ58" i="13"/>
  <c r="AQ77" i="13" s="1"/>
  <c r="AK68" i="13" s="1"/>
  <c r="AP58" i="13"/>
  <c r="AP77" i="13" s="1"/>
  <c r="AS57" i="13"/>
  <c r="AS76" i="13" s="1"/>
  <c r="AR57" i="13"/>
  <c r="AR76" i="13" s="1"/>
  <c r="AQ57" i="13"/>
  <c r="AP57" i="13"/>
  <c r="AP76" i="13" s="1"/>
  <c r="AO56" i="13"/>
  <c r="S55" i="13"/>
  <c r="R55" i="13"/>
  <c r="AG54" i="13"/>
  <c r="AH52" i="13"/>
  <c r="AG52" i="13"/>
  <c r="AE52" i="13"/>
  <c r="AD66" i="13" s="1"/>
  <c r="BN27" i="13"/>
  <c r="BR111" i="13"/>
  <c r="BH107" i="13"/>
  <c r="CV62" i="13"/>
  <c r="CQ73" i="13"/>
  <c r="AC62" i="13"/>
  <c r="CT62" i="13"/>
  <c r="Y71" i="13"/>
  <c r="AM68" i="13"/>
  <c r="BM97" i="13"/>
  <c r="AD62" i="13"/>
  <c r="CQ71" i="13"/>
  <c r="BH108" i="13"/>
  <c r="AM67" i="13"/>
  <c r="BV68" i="13"/>
  <c r="BV33" i="13"/>
  <c r="BR76" i="13"/>
  <c r="BH35" i="13"/>
  <c r="BV66" i="13"/>
  <c r="BH38" i="13"/>
  <c r="CZ76" i="13"/>
  <c r="BL97" i="13"/>
  <c r="BS111" i="13"/>
  <c r="BK97" i="13"/>
  <c r="BK62" i="13"/>
  <c r="DB76" i="13"/>
  <c r="BP41" i="13"/>
  <c r="BH36" i="13"/>
  <c r="AE62" i="13"/>
  <c r="DA76" i="13"/>
  <c r="BN97" i="13"/>
  <c r="BV103" i="13"/>
  <c r="BM62" i="13"/>
  <c r="CQ72" i="13"/>
  <c r="CQ70" i="13"/>
  <c r="BH37" i="13"/>
  <c r="AJ76" i="13"/>
  <c r="CU62" i="13"/>
  <c r="Y70" i="13"/>
  <c r="BV65" i="13"/>
  <c r="BK27" i="13"/>
  <c r="BL27" i="13"/>
  <c r="BQ111" i="13"/>
  <c r="AG76" i="13"/>
  <c r="BM27" i="13"/>
  <c r="BV67" i="13"/>
  <c r="BV31" i="13"/>
  <c r="Y72" i="13"/>
  <c r="BV101" i="13"/>
  <c r="BV100" i="13"/>
  <c r="BQ76" i="13"/>
  <c r="BH73" i="13"/>
  <c r="BV32" i="13"/>
  <c r="DE65" i="13"/>
  <c r="AI76" i="13"/>
  <c r="AM65" i="13"/>
  <c r="DE68" i="13"/>
  <c r="BH71" i="13"/>
  <c r="AM66" i="13"/>
  <c r="BH105" i="13"/>
  <c r="BP111" i="13"/>
  <c r="DE67" i="13"/>
  <c r="BH70" i="13"/>
  <c r="AH76" i="13"/>
  <c r="BN62" i="13"/>
  <c r="Y73" i="13"/>
  <c r="DE66" i="13"/>
  <c r="CW62" i="13"/>
  <c r="BV30" i="13"/>
  <c r="BS41" i="13"/>
  <c r="BR41" i="13"/>
  <c r="CY76" i="13"/>
  <c r="BH106" i="13"/>
  <c r="AB62" i="13"/>
  <c r="BQ41" i="13"/>
  <c r="BP76" i="13"/>
  <c r="BL62" i="13"/>
  <c r="BS76" i="13"/>
  <c r="BV102" i="13"/>
  <c r="BH72" i="13"/>
  <c r="AT60" i="13" l="1"/>
  <c r="BP72" i="13"/>
  <c r="BS72" i="13"/>
  <c r="CC23" i="13"/>
  <c r="AS61" i="13"/>
  <c r="BZ41" i="13"/>
  <c r="BS39" i="13" s="1"/>
  <c r="BR30" i="13"/>
  <c r="CA96" i="13"/>
  <c r="CB42" i="13"/>
  <c r="BT31" i="13" s="1"/>
  <c r="AI66" i="13"/>
  <c r="DL58" i="13"/>
  <c r="CG68" i="13"/>
  <c r="BP87" i="13"/>
  <c r="CB96" i="13"/>
  <c r="BL38" i="13"/>
  <c r="DI61" i="13"/>
  <c r="CC95" i="13"/>
  <c r="BR102" i="13"/>
  <c r="BR103" i="13"/>
  <c r="BL108" i="13"/>
  <c r="CB61" i="13"/>
  <c r="AX68" i="13"/>
  <c r="CY72" i="13"/>
  <c r="CF70" i="13"/>
  <c r="CC24" i="13"/>
  <c r="CA26" i="13"/>
  <c r="BP37" i="13"/>
  <c r="DL59" i="13"/>
  <c r="DJ61" i="13"/>
  <c r="CU73" i="13"/>
  <c r="AC73" i="13"/>
  <c r="BR67" i="13"/>
  <c r="BQ37" i="13"/>
  <c r="BN101" i="13"/>
  <c r="AQ61" i="13"/>
  <c r="AI67" i="13"/>
  <c r="BK31" i="13"/>
  <c r="CW66" i="13"/>
  <c r="DI76" i="13"/>
  <c r="DB74" i="13" s="1"/>
  <c r="CC93" i="13"/>
  <c r="CA111" i="13"/>
  <c r="BR109" i="13" s="1"/>
  <c r="BQ89" i="13" s="1"/>
  <c r="CB26" i="13"/>
  <c r="BS37" i="13"/>
  <c r="AI65" i="13"/>
  <c r="BR65" i="13"/>
  <c r="BM66" i="13"/>
  <c r="CC25" i="13"/>
  <c r="BN31" i="13"/>
  <c r="DL60" i="13"/>
  <c r="BZ96" i="13"/>
  <c r="CC94" i="13"/>
  <c r="DK61" i="13"/>
  <c r="BZ61" i="13"/>
  <c r="AE66" i="13"/>
  <c r="AG72" i="13"/>
  <c r="BP52" i="13"/>
  <c r="CZ72" i="13"/>
  <c r="BT102" i="13"/>
  <c r="CC112" i="13"/>
  <c r="BT103" i="13"/>
  <c r="BP109" i="13"/>
  <c r="AX106" i="13"/>
  <c r="AX107" i="13" s="1"/>
  <c r="CD95" i="13" s="1"/>
  <c r="CD114" i="13" s="1"/>
  <c r="BK101" i="13"/>
  <c r="CC92" i="13"/>
  <c r="BY96" i="13"/>
  <c r="BL101" i="13"/>
  <c r="BN86" i="13"/>
  <c r="BL105" i="13"/>
  <c r="CB111" i="13"/>
  <c r="BY113" i="13"/>
  <c r="BZ114" i="13"/>
  <c r="BJ107" i="13" s="1"/>
  <c r="BL106" i="13"/>
  <c r="CZ54" i="13"/>
  <c r="DA54" i="13" s="1"/>
  <c r="DJ62" i="13" s="1"/>
  <c r="DJ81" i="13" s="1"/>
  <c r="DC67" i="13"/>
  <c r="DL77" i="13"/>
  <c r="DC68" i="13"/>
  <c r="DJ80" i="13"/>
  <c r="CY74" i="13"/>
  <c r="CT66" i="13"/>
  <c r="DL57" i="13"/>
  <c r="DH61" i="13"/>
  <c r="CU66" i="13"/>
  <c r="CU70" i="13"/>
  <c r="DK76" i="13"/>
  <c r="DH78" i="13"/>
  <c r="DH80" i="13" s="1"/>
  <c r="DI79" i="13"/>
  <c r="CS72" i="13" s="1"/>
  <c r="CU71" i="13"/>
  <c r="BT32" i="13"/>
  <c r="CF32" i="13" s="1"/>
  <c r="CF31" i="13" s="1"/>
  <c r="CD23" i="13" s="1"/>
  <c r="CD42" i="13" s="1"/>
  <c r="CC42" i="13"/>
  <c r="BP39" i="13"/>
  <c r="CA45" i="13"/>
  <c r="BQ19" i="13"/>
  <c r="BR19" i="13" s="1"/>
  <c r="CA27" i="13" s="1"/>
  <c r="CA46" i="13" s="1"/>
  <c r="CC22" i="13"/>
  <c r="BY26" i="13"/>
  <c r="BL31" i="13"/>
  <c r="BL35" i="13"/>
  <c r="CB41" i="13"/>
  <c r="BY43" i="13"/>
  <c r="BZ44" i="13"/>
  <c r="BL36" i="13"/>
  <c r="BN66" i="13"/>
  <c r="AX71" i="13"/>
  <c r="BI70" i="13" s="1"/>
  <c r="BP74" i="13"/>
  <c r="BY83" i="13"/>
  <c r="BR74" i="13"/>
  <c r="BQ54" i="13" s="1"/>
  <c r="BZ83" i="13"/>
  <c r="BQ74" i="13"/>
  <c r="AZ67" i="13" s="1"/>
  <c r="CA80" i="13"/>
  <c r="BT67" i="13"/>
  <c r="CC60" i="13"/>
  <c r="CC58" i="13"/>
  <c r="BK66" i="13"/>
  <c r="BL73" i="13"/>
  <c r="BX79" i="13"/>
  <c r="CA79" i="13" s="1"/>
  <c r="CA82" i="13"/>
  <c r="CC57" i="13"/>
  <c r="BY61" i="13"/>
  <c r="BL66" i="13"/>
  <c r="BQ72" i="13"/>
  <c r="BL70" i="13"/>
  <c r="BW81" i="13"/>
  <c r="BW83" i="13" s="1"/>
  <c r="BL71" i="13"/>
  <c r="AS80" i="13"/>
  <c r="AH74" i="13"/>
  <c r="Q67" i="13" s="1"/>
  <c r="Q66" i="13" s="1"/>
  <c r="AS62" i="13" s="1"/>
  <c r="AS81" i="13" s="1"/>
  <c r="AK67" i="13"/>
  <c r="AW67" i="13" s="1"/>
  <c r="AL68" i="13" s="1"/>
  <c r="AT77" i="13"/>
  <c r="AG74" i="13"/>
  <c r="AI74" i="13"/>
  <c r="AH54" i="13" s="1"/>
  <c r="AI54" i="13" s="1"/>
  <c r="AR62" i="13" s="1"/>
  <c r="AR81" i="13" s="1"/>
  <c r="AR80" i="13"/>
  <c r="AT58" i="13"/>
  <c r="AB66" i="13"/>
  <c r="AQ76" i="13"/>
  <c r="AT57" i="13"/>
  <c r="AP61" i="13"/>
  <c r="AC66" i="13"/>
  <c r="AC70" i="13"/>
  <c r="AP78" i="13"/>
  <c r="AQ79" i="13"/>
  <c r="AA72" i="13" s="1"/>
  <c r="O71" i="13" s="1"/>
  <c r="O72" i="13" s="1"/>
  <c r="AU60" i="13" s="1"/>
  <c r="AU79" i="13" s="1"/>
  <c r="AC71" i="13"/>
  <c r="AS159" i="4"/>
  <c r="AS121" i="4"/>
  <c r="AS83" i="4"/>
  <c r="AS45" i="4"/>
  <c r="AS45" i="1"/>
  <c r="BI50" i="9"/>
  <c r="BN49" i="9"/>
  <c r="BM49" i="9"/>
  <c r="BL49" i="9"/>
  <c r="BK49" i="9"/>
  <c r="BI49" i="9"/>
  <c r="S46" i="9"/>
  <c r="S45" i="9"/>
  <c r="S44" i="9"/>
  <c r="AA43" i="9"/>
  <c r="Z43" i="9"/>
  <c r="S43" i="9"/>
  <c r="Y41" i="9"/>
  <c r="R41" i="9"/>
  <c r="Q41" i="9"/>
  <c r="Y40" i="9"/>
  <c r="Y39" i="9"/>
  <c r="Y38" i="9"/>
  <c r="BK34" i="9"/>
  <c r="BI34" i="9"/>
  <c r="BH34" i="9"/>
  <c r="BG34" i="9"/>
  <c r="BF34" i="9"/>
  <c r="BK33" i="9"/>
  <c r="IJ178" i="8"/>
  <c r="FX178" i="8"/>
  <c r="DL178" i="8"/>
  <c r="IJ177" i="8"/>
  <c r="FX177" i="8"/>
  <c r="DL177" i="8"/>
  <c r="IN176" i="8"/>
  <c r="IM176" i="8"/>
  <c r="IL176" i="8"/>
  <c r="IJ176" i="8"/>
  <c r="GB176" i="8"/>
  <c r="GA176" i="8"/>
  <c r="FZ176" i="8"/>
  <c r="FX176" i="8"/>
  <c r="DP176" i="8"/>
  <c r="DO176" i="8"/>
  <c r="DN176" i="8"/>
  <c r="DL176" i="8"/>
  <c r="BD176" i="8"/>
  <c r="BC176" i="8"/>
  <c r="BB176" i="8"/>
  <c r="IJ174" i="8"/>
  <c r="II174" i="8"/>
  <c r="IH174" i="8"/>
  <c r="FX174" i="8"/>
  <c r="FW174" i="8"/>
  <c r="FV174" i="8"/>
  <c r="DL174" i="8"/>
  <c r="DK174" i="8"/>
  <c r="DJ174" i="8"/>
  <c r="BB174" i="8"/>
  <c r="AZ174" i="8"/>
  <c r="AY174" i="8"/>
  <c r="AX174" i="8"/>
  <c r="BB173" i="8"/>
  <c r="BB172" i="8"/>
  <c r="IN141" i="8"/>
  <c r="IM141" i="8"/>
  <c r="IL141" i="8"/>
  <c r="GB141" i="8"/>
  <c r="GA141" i="8"/>
  <c r="FZ141" i="8"/>
  <c r="DP141" i="8"/>
  <c r="DO141" i="8"/>
  <c r="DN141" i="8"/>
  <c r="BD141" i="8"/>
  <c r="BC141" i="8"/>
  <c r="BB141" i="8"/>
  <c r="IL139" i="8"/>
  <c r="IJ139" i="8"/>
  <c r="II139" i="8"/>
  <c r="IH139" i="8"/>
  <c r="FZ139" i="8"/>
  <c r="FX139" i="8"/>
  <c r="FW139" i="8"/>
  <c r="FV139" i="8"/>
  <c r="DN139" i="8"/>
  <c r="DL139" i="8"/>
  <c r="DK139" i="8"/>
  <c r="DJ139" i="8"/>
  <c r="BB139" i="8"/>
  <c r="AZ139" i="8"/>
  <c r="AY139" i="8"/>
  <c r="AX139" i="8"/>
  <c r="IL138" i="8"/>
  <c r="FZ138" i="8"/>
  <c r="DN138" i="8"/>
  <c r="BB138" i="8"/>
  <c r="IL137" i="8"/>
  <c r="FZ137" i="8"/>
  <c r="DN137" i="8"/>
  <c r="BB137" i="8"/>
  <c r="FX92" i="8"/>
  <c r="AZ92" i="8"/>
  <c r="FX91" i="8"/>
  <c r="AZ91" i="8"/>
  <c r="IN90" i="8"/>
  <c r="IM90" i="8"/>
  <c r="IL90" i="8"/>
  <c r="GB90" i="8"/>
  <c r="GA90" i="8"/>
  <c r="FZ90" i="8"/>
  <c r="FX90" i="8"/>
  <c r="DP90" i="8"/>
  <c r="DO90" i="8"/>
  <c r="DN90" i="8"/>
  <c r="BD90" i="8"/>
  <c r="BC90" i="8"/>
  <c r="BB90" i="8"/>
  <c r="AZ90" i="8"/>
  <c r="IL88" i="8"/>
  <c r="IJ88" i="8"/>
  <c r="II88" i="8"/>
  <c r="IH88" i="8"/>
  <c r="FX88" i="8"/>
  <c r="FW88" i="8"/>
  <c r="FV88" i="8"/>
  <c r="DN88" i="8"/>
  <c r="DL88" i="8"/>
  <c r="DK88" i="8"/>
  <c r="DJ88" i="8"/>
  <c r="AZ88" i="8"/>
  <c r="AY88" i="8"/>
  <c r="AX88" i="8"/>
  <c r="IL87" i="8"/>
  <c r="DN87" i="8"/>
  <c r="IL86" i="8"/>
  <c r="DN86" i="8"/>
  <c r="FX57" i="8"/>
  <c r="DL57" i="8"/>
  <c r="AZ57" i="8"/>
  <c r="FX56" i="8"/>
  <c r="DL56" i="8"/>
  <c r="AZ56" i="8"/>
  <c r="IN55" i="8"/>
  <c r="IM55" i="8"/>
  <c r="IL55" i="8"/>
  <c r="GB55" i="8"/>
  <c r="GA55" i="8"/>
  <c r="FZ55" i="8"/>
  <c r="FX55" i="8"/>
  <c r="DP55" i="8"/>
  <c r="DO55" i="8"/>
  <c r="DN55" i="8"/>
  <c r="DL55" i="8"/>
  <c r="BD55" i="8"/>
  <c r="BC55" i="8"/>
  <c r="BB55" i="8"/>
  <c r="AZ55" i="8"/>
  <c r="IL53" i="8"/>
  <c r="IJ53" i="8"/>
  <c r="II53" i="8"/>
  <c r="IH53" i="8"/>
  <c r="FX53" i="8"/>
  <c r="FW53" i="8"/>
  <c r="FV53" i="8"/>
  <c r="DL53" i="8"/>
  <c r="DK53" i="8"/>
  <c r="DJ53" i="8"/>
  <c r="AZ53" i="8"/>
  <c r="AY53" i="8"/>
  <c r="AX53" i="8"/>
  <c r="IL52" i="8"/>
  <c r="IL51" i="8"/>
  <c r="HI210" i="6"/>
  <c r="FM210" i="6"/>
  <c r="DQ210" i="6"/>
  <c r="CU210" i="6"/>
  <c r="BU210" i="6"/>
  <c r="AZ210" i="6"/>
  <c r="HI209" i="6"/>
  <c r="FM209" i="6"/>
  <c r="DQ209" i="6"/>
  <c r="CU209" i="6"/>
  <c r="BU209" i="6"/>
  <c r="AZ209" i="6"/>
  <c r="HM208" i="6"/>
  <c r="HL208" i="6"/>
  <c r="HK208" i="6"/>
  <c r="HI208" i="6"/>
  <c r="FM208" i="6"/>
  <c r="DU208" i="6"/>
  <c r="DT208" i="6"/>
  <c r="DS208" i="6"/>
  <c r="DQ208" i="6"/>
  <c r="CZ208" i="6"/>
  <c r="CY208" i="6"/>
  <c r="CX208" i="6"/>
  <c r="CU208" i="6"/>
  <c r="BY208" i="6"/>
  <c r="BX208" i="6"/>
  <c r="BW208" i="6"/>
  <c r="BU208" i="6"/>
  <c r="AZ208" i="6"/>
  <c r="HK206" i="6"/>
  <c r="FO206" i="6"/>
  <c r="FM206" i="6"/>
  <c r="FL206" i="6"/>
  <c r="FK206" i="6"/>
  <c r="DS206" i="6"/>
  <c r="CX206" i="6"/>
  <c r="BW206" i="6"/>
  <c r="BB206" i="6"/>
  <c r="AZ206" i="6"/>
  <c r="AY206" i="6"/>
  <c r="AX206" i="6"/>
  <c r="HK205" i="6"/>
  <c r="FO205" i="6"/>
  <c r="DS205" i="6"/>
  <c r="CX205" i="6"/>
  <c r="BW205" i="6"/>
  <c r="BB205" i="6"/>
  <c r="HK204" i="6"/>
  <c r="FO204" i="6"/>
  <c r="DS204" i="6"/>
  <c r="CX204" i="6"/>
  <c r="BW204" i="6"/>
  <c r="BB204" i="6"/>
  <c r="HI100" i="6"/>
  <c r="GM100" i="6"/>
  <c r="FM100" i="6"/>
  <c r="EQ100" i="6"/>
  <c r="DQ100" i="6"/>
  <c r="CV100" i="6"/>
  <c r="BU100" i="6"/>
  <c r="AZ100" i="6"/>
  <c r="HI99" i="6"/>
  <c r="GM99" i="6"/>
  <c r="FM99" i="6"/>
  <c r="EQ99" i="6"/>
  <c r="DQ99" i="6"/>
  <c r="CV99" i="6"/>
  <c r="BU99" i="6"/>
  <c r="AZ99" i="6"/>
  <c r="HM98" i="6"/>
  <c r="HL98" i="6"/>
  <c r="HK98" i="6"/>
  <c r="HI98" i="6"/>
  <c r="GR98" i="6"/>
  <c r="GQ98" i="6"/>
  <c r="GP98" i="6"/>
  <c r="GM98" i="6"/>
  <c r="FM98" i="6"/>
  <c r="EV98" i="6"/>
  <c r="EU98" i="6"/>
  <c r="ET98" i="6"/>
  <c r="EQ98" i="6"/>
  <c r="DU98" i="6"/>
  <c r="DT98" i="6"/>
  <c r="DS98" i="6"/>
  <c r="DQ98" i="6"/>
  <c r="CV98" i="6"/>
  <c r="BU98" i="6"/>
  <c r="AZ98" i="6"/>
  <c r="HK96" i="6"/>
  <c r="GP96" i="6"/>
  <c r="FO96" i="6"/>
  <c r="FM96" i="6"/>
  <c r="FL96" i="6"/>
  <c r="FK96" i="6"/>
  <c r="ET96" i="6"/>
  <c r="DS96" i="6"/>
  <c r="CX96" i="6"/>
  <c r="CV96" i="6"/>
  <c r="CU96" i="6"/>
  <c r="CT96" i="6"/>
  <c r="BW96" i="6"/>
  <c r="BU96" i="6"/>
  <c r="BT96" i="6"/>
  <c r="BS96" i="6"/>
  <c r="BB96" i="6"/>
  <c r="AZ96" i="6"/>
  <c r="AY96" i="6"/>
  <c r="AX96" i="6"/>
  <c r="HK95" i="6"/>
  <c r="GP95" i="6"/>
  <c r="FO95" i="6"/>
  <c r="ET95" i="6"/>
  <c r="DS95" i="6"/>
  <c r="CX95" i="6"/>
  <c r="BW95" i="6"/>
  <c r="BB95" i="6"/>
  <c r="HK94" i="6"/>
  <c r="GP94" i="6"/>
  <c r="FO94" i="6"/>
  <c r="ET94" i="6"/>
  <c r="DS94" i="6"/>
  <c r="CX94" i="6"/>
  <c r="BW94" i="6"/>
  <c r="BB94" i="6"/>
  <c r="BC254" i="12"/>
  <c r="BF253" i="12"/>
  <c r="BE253" i="12"/>
  <c r="BC253" i="12"/>
  <c r="BC251" i="12"/>
  <c r="BB251" i="12"/>
  <c r="BG218" i="12"/>
  <c r="BF218" i="12"/>
  <c r="BE218" i="12"/>
  <c r="BC216" i="12"/>
  <c r="BB216" i="12"/>
  <c r="BA216" i="12"/>
  <c r="BG176" i="12"/>
  <c r="BF176" i="12"/>
  <c r="BE176" i="12"/>
  <c r="BC174" i="12"/>
  <c r="BB174" i="12"/>
  <c r="BA174" i="12"/>
  <c r="BF141" i="12"/>
  <c r="BE141" i="12"/>
  <c r="BE139" i="12"/>
  <c r="BC139" i="12"/>
  <c r="BB139" i="12"/>
  <c r="BE138" i="12"/>
  <c r="DO101" i="12"/>
  <c r="BC101" i="12"/>
  <c r="DO100" i="12"/>
  <c r="BC100" i="12"/>
  <c r="DS99" i="12"/>
  <c r="DR99" i="12"/>
  <c r="DQ99" i="12"/>
  <c r="DO99" i="12"/>
  <c r="BG99" i="12"/>
  <c r="BF99" i="12"/>
  <c r="BE99" i="12"/>
  <c r="BC99" i="12"/>
  <c r="DO97" i="12"/>
  <c r="DN97" i="12"/>
  <c r="BC97" i="12"/>
  <c r="BB97" i="12"/>
  <c r="BA97" i="12"/>
  <c r="DR64" i="12"/>
  <c r="DQ64" i="12"/>
  <c r="BG64" i="12"/>
  <c r="BF64" i="12"/>
  <c r="BE64" i="12"/>
  <c r="DQ62" i="12"/>
  <c r="DO62" i="12"/>
  <c r="DN62" i="12"/>
  <c r="DM62" i="12"/>
  <c r="BE62" i="12"/>
  <c r="BC62" i="12"/>
  <c r="BB62" i="12"/>
  <c r="BA62" i="12"/>
  <c r="DQ61" i="12"/>
  <c r="BE61" i="12"/>
  <c r="DQ60" i="12"/>
  <c r="BE60" i="12"/>
  <c r="AJ306" i="10"/>
  <c r="BE305" i="10"/>
  <c r="AJ305" i="10"/>
  <c r="BH304" i="10"/>
  <c r="BG304" i="10"/>
  <c r="BE304" i="10"/>
  <c r="AJ304" i="10"/>
  <c r="BG302" i="10"/>
  <c r="AL302" i="10"/>
  <c r="BG301" i="10"/>
  <c r="AL301" i="10"/>
  <c r="AL300" i="10"/>
  <c r="BE193" i="10"/>
  <c r="BE192" i="10"/>
  <c r="AJ192" i="10"/>
  <c r="BE191" i="10"/>
  <c r="AJ191" i="10"/>
  <c r="BG189" i="10"/>
  <c r="AL189" i="10"/>
  <c r="AJ189" i="10"/>
  <c r="AI189" i="10"/>
  <c r="BG188" i="10"/>
  <c r="AL188" i="10"/>
  <c r="BG187" i="10"/>
  <c r="CJ80" i="10"/>
  <c r="BE80" i="10"/>
  <c r="AJ80" i="10"/>
  <c r="DE79" i="10"/>
  <c r="CJ79" i="10"/>
  <c r="BE79" i="10"/>
  <c r="AJ79" i="10"/>
  <c r="DI78" i="10"/>
  <c r="DH78" i="10"/>
  <c r="DG78" i="10"/>
  <c r="DE78" i="10"/>
  <c r="CJ78" i="10"/>
  <c r="BI78" i="10"/>
  <c r="BH78" i="10"/>
  <c r="BG78" i="10"/>
  <c r="BE78" i="10"/>
  <c r="AJ78" i="10"/>
  <c r="DG76" i="10"/>
  <c r="CL76" i="10"/>
  <c r="CJ76" i="10"/>
  <c r="CI76" i="10"/>
  <c r="CH76" i="10"/>
  <c r="BG76" i="10"/>
  <c r="AL76" i="10"/>
  <c r="AJ76" i="10"/>
  <c r="AI76" i="10"/>
  <c r="AH76" i="10"/>
  <c r="DG75" i="10"/>
  <c r="CL75" i="10"/>
  <c r="BG75" i="10"/>
  <c r="AL75" i="10"/>
  <c r="DG74" i="10"/>
  <c r="BG74" i="10"/>
  <c r="AL74" i="10"/>
  <c r="BI174" i="4"/>
  <c r="BH174" i="4"/>
  <c r="BG174" i="4"/>
  <c r="BG172" i="4"/>
  <c r="BE172" i="4"/>
  <c r="BD172" i="4"/>
  <c r="BC172" i="4"/>
  <c r="BG171" i="4"/>
  <c r="BG170" i="4"/>
  <c r="BE138" i="4"/>
  <c r="BE137" i="4"/>
  <c r="BI136" i="4"/>
  <c r="BH136" i="4"/>
  <c r="BG136" i="4"/>
  <c r="BE136" i="4"/>
  <c r="BG134" i="4"/>
  <c r="BG133" i="4"/>
  <c r="BG132" i="4"/>
  <c r="BE100" i="4"/>
  <c r="BE99" i="4"/>
  <c r="BI98" i="4"/>
  <c r="BH98" i="4"/>
  <c r="BG98" i="4"/>
  <c r="BE98" i="4"/>
  <c r="BE96" i="4"/>
  <c r="BD96" i="4"/>
  <c r="BC96" i="4"/>
  <c r="BE62" i="4"/>
  <c r="BE61" i="4"/>
  <c r="BE60" i="4"/>
  <c r="BG58" i="4"/>
  <c r="BE58" i="4"/>
  <c r="BD58" i="4"/>
  <c r="BC58" i="4"/>
  <c r="BG57" i="4"/>
  <c r="BG56" i="4"/>
  <c r="BE63" i="1"/>
  <c r="BE62" i="1"/>
  <c r="BE61" i="1"/>
  <c r="BJ60" i="1"/>
  <c r="BI60" i="1"/>
  <c r="BH60" i="1"/>
  <c r="BG60" i="1"/>
  <c r="BE60" i="1"/>
  <c r="BG58" i="1"/>
  <c r="BE58" i="1"/>
  <c r="BD58" i="1"/>
  <c r="BC58" i="1"/>
  <c r="BB58" i="1"/>
  <c r="BG57" i="1"/>
  <c r="BG56" i="1"/>
  <c r="BG55" i="1"/>
  <c r="DI80" i="13" l="1"/>
  <c r="CC41" i="13"/>
  <c r="CA115" i="13"/>
  <c r="DJ63" i="13"/>
  <c r="CC111" i="13"/>
  <c r="CA28" i="13"/>
  <c r="DL76" i="13"/>
  <c r="DJ82" i="13"/>
  <c r="CA47" i="13"/>
  <c r="AR63" i="13"/>
  <c r="AW66" i="13"/>
  <c r="AU58" i="13" s="1"/>
  <c r="AU77" i="13" s="1"/>
  <c r="AV77" i="13" s="1"/>
  <c r="BI71" i="13"/>
  <c r="BI72" i="13"/>
  <c r="BI73" i="13"/>
  <c r="BL99" i="13"/>
  <c r="BM119" i="13" s="1"/>
  <c r="BL119" i="13" s="1"/>
  <c r="BY97" i="13" s="1"/>
  <c r="BY116" i="13" s="1"/>
  <c r="CC113" i="13"/>
  <c r="CC114" i="13"/>
  <c r="CE114" i="13" s="1"/>
  <c r="CD106" i="13"/>
  <c r="CD107" i="13" s="1"/>
  <c r="BZ97" i="13" s="1"/>
  <c r="BQ109" i="13"/>
  <c r="BQ121" i="13" s="1"/>
  <c r="CB115" i="13"/>
  <c r="BZ115" i="13"/>
  <c r="BI108" i="13"/>
  <c r="BY115" i="13"/>
  <c r="CE95" i="13"/>
  <c r="CF102" i="13"/>
  <c r="BU102" i="13" s="1"/>
  <c r="BI107" i="13"/>
  <c r="BI105" i="13"/>
  <c r="BI106" i="13"/>
  <c r="DL79" i="13"/>
  <c r="CU64" i="13"/>
  <c r="DL78" i="13"/>
  <c r="DK80" i="13"/>
  <c r="CZ74" i="13"/>
  <c r="CZ86" i="13" s="1"/>
  <c r="CG71" i="13"/>
  <c r="CR72" i="13" s="1"/>
  <c r="DO67" i="13"/>
  <c r="DM71" i="13"/>
  <c r="DM72" i="13" s="1"/>
  <c r="DI62" i="13" s="1"/>
  <c r="BU33" i="13"/>
  <c r="BL29" i="13"/>
  <c r="BM49" i="13" s="1"/>
  <c r="CC43" i="13"/>
  <c r="BY45" i="13"/>
  <c r="CE23" i="13"/>
  <c r="BJ37" i="13"/>
  <c r="CC44" i="13"/>
  <c r="BU30" i="13"/>
  <c r="BQ39" i="13"/>
  <c r="CB45" i="13"/>
  <c r="BZ45" i="13"/>
  <c r="CE42" i="13"/>
  <c r="BU31" i="13"/>
  <c r="BU32" i="13"/>
  <c r="AZ66" i="13"/>
  <c r="CB62" i="13" s="1"/>
  <c r="AX67" i="13"/>
  <c r="AX63" i="13" s="1"/>
  <c r="AX64" i="13" s="1"/>
  <c r="CF67" i="13"/>
  <c r="BU67" i="13" s="1"/>
  <c r="BX83" i="13"/>
  <c r="BS74" i="13"/>
  <c r="BQ86" i="13" s="1"/>
  <c r="BQ87" i="13" s="1"/>
  <c r="BL64" i="13"/>
  <c r="BM52" i="13" s="1"/>
  <c r="CA81" i="13"/>
  <c r="AC64" i="13"/>
  <c r="AT78" i="13"/>
  <c r="AL66" i="13"/>
  <c r="AL67" i="13"/>
  <c r="Z71" i="13"/>
  <c r="Z73" i="13"/>
  <c r="Z72" i="13"/>
  <c r="AR82" i="13"/>
  <c r="AP80" i="13"/>
  <c r="AL65" i="13"/>
  <c r="AJ74" i="13"/>
  <c r="AH86" i="13" s="1"/>
  <c r="AQ80" i="13"/>
  <c r="AT76" i="13"/>
  <c r="AV60" i="13"/>
  <c r="AT79" i="13"/>
  <c r="AV79" i="13" s="1"/>
  <c r="AS63" i="13"/>
  <c r="Z70" i="13"/>
  <c r="AS82" i="13"/>
  <c r="BS55" i="9"/>
  <c r="BS21" i="9"/>
  <c r="AN44" i="9"/>
  <c r="AN43" i="9"/>
  <c r="BE123" i="12"/>
  <c r="BF123" i="12"/>
  <c r="AP126" i="12"/>
  <c r="BM127" i="12"/>
  <c r="BV127" i="12"/>
  <c r="BN128" i="12"/>
  <c r="BW128" i="12" s="1"/>
  <c r="BX128" i="12"/>
  <c r="BX129" i="12"/>
  <c r="BP130" i="12"/>
  <c r="BY130" i="12" s="1"/>
  <c r="BX130" i="12"/>
  <c r="BO131" i="12"/>
  <c r="BC133" i="12"/>
  <c r="BX131" i="12" l="1"/>
  <c r="AU71" i="13"/>
  <c r="BU103" i="13"/>
  <c r="BY117" i="13"/>
  <c r="AV58" i="13"/>
  <c r="BR89" i="13"/>
  <c r="CA97" i="13" s="1"/>
  <c r="CA98" i="13" s="1"/>
  <c r="BM84" i="13"/>
  <c r="BR121" i="13"/>
  <c r="CD92" i="13" s="1"/>
  <c r="BS110" i="13"/>
  <c r="BR110" i="13"/>
  <c r="BP110" i="13"/>
  <c r="BZ116" i="13"/>
  <c r="BZ117" i="13" s="1"/>
  <c r="BZ98" i="13"/>
  <c r="CF101" i="13"/>
  <c r="CD93" i="13" s="1"/>
  <c r="BU101" i="13"/>
  <c r="BU100" i="13"/>
  <c r="BM87" i="13"/>
  <c r="BQ110" i="13"/>
  <c r="AZ102" i="13"/>
  <c r="AZ101" i="13" s="1"/>
  <c r="CB97" i="13" s="1"/>
  <c r="BY98" i="13"/>
  <c r="DO66" i="13"/>
  <c r="DM58" i="13" s="1"/>
  <c r="DD65" i="13"/>
  <c r="DD66" i="13"/>
  <c r="CZ75" i="13"/>
  <c r="CI67" i="13"/>
  <c r="CF66" i="13" s="1"/>
  <c r="CD58" i="13" s="1"/>
  <c r="CV52" i="13"/>
  <c r="DD68" i="13"/>
  <c r="DD67" i="13"/>
  <c r="CV84" i="13"/>
  <c r="CU84" i="13" s="1"/>
  <c r="DH62" i="13" s="1"/>
  <c r="DA86" i="13"/>
  <c r="DM57" i="13" s="1"/>
  <c r="DB75" i="13"/>
  <c r="DA75" i="13"/>
  <c r="CR70" i="13"/>
  <c r="CR73" i="13"/>
  <c r="CR71" i="13"/>
  <c r="DI81" i="13"/>
  <c r="DI82" i="13" s="1"/>
  <c r="DI63" i="13"/>
  <c r="CY75" i="13"/>
  <c r="AZ32" i="13"/>
  <c r="AZ31" i="13" s="1"/>
  <c r="CB27" i="13" s="1"/>
  <c r="CD36" i="13"/>
  <c r="CD37" i="13" s="1"/>
  <c r="BZ27" i="13" s="1"/>
  <c r="AX36" i="13"/>
  <c r="BM51" i="13"/>
  <c r="BL49" i="13"/>
  <c r="BY27" i="13" s="1"/>
  <c r="BL52" i="13"/>
  <c r="BM17" i="13"/>
  <c r="BL28" i="13" s="1"/>
  <c r="BQ51" i="13"/>
  <c r="BR86" i="13"/>
  <c r="CD57" i="13" s="1"/>
  <c r="BP75" i="13"/>
  <c r="BR75" i="13"/>
  <c r="BQ75" i="13"/>
  <c r="BZ84" i="13"/>
  <c r="BZ85" i="13" s="1"/>
  <c r="CB63" i="13"/>
  <c r="BU66" i="13"/>
  <c r="BU65" i="13"/>
  <c r="BU68" i="13"/>
  <c r="BS75" i="13"/>
  <c r="CD71" i="13"/>
  <c r="CD72" i="13" s="1"/>
  <c r="BZ62" i="13" s="1"/>
  <c r="AI86" i="13"/>
  <c r="AU57" i="13" s="1"/>
  <c r="AH75" i="13"/>
  <c r="AG75" i="13"/>
  <c r="AI75" i="13"/>
  <c r="AD52" i="13"/>
  <c r="AD84" i="13"/>
  <c r="AC84" i="13" s="1"/>
  <c r="AP62" i="13" s="1"/>
  <c r="AJ75" i="13"/>
  <c r="BX132" i="12"/>
  <c r="BO133" i="12"/>
  <c r="BX133" i="12"/>
  <c r="BC135" i="12"/>
  <c r="BP129" i="12"/>
  <c r="BY129" i="12" s="1"/>
  <c r="BI138" i="12" s="1"/>
  <c r="BK138" i="12"/>
  <c r="CA116" i="13" l="1"/>
  <c r="CA117" i="13" s="1"/>
  <c r="AU72" i="13"/>
  <c r="AQ62" i="13" s="1"/>
  <c r="AW71" i="13"/>
  <c r="AX72" i="13"/>
  <c r="CD60" i="13" s="1"/>
  <c r="CG72" i="13"/>
  <c r="DM60" i="13" s="1"/>
  <c r="DM79" i="13" s="1"/>
  <c r="DN79" i="13" s="1"/>
  <c r="CF71" i="13"/>
  <c r="CF76" i="13" s="1"/>
  <c r="CF77" i="13" s="1"/>
  <c r="BL87" i="13"/>
  <c r="CD94" i="13" s="1"/>
  <c r="BM86" i="13"/>
  <c r="BJ84" i="13" s="1"/>
  <c r="BJ85" i="13" s="1"/>
  <c r="BN98" i="13"/>
  <c r="BM98" i="13"/>
  <c r="BK98" i="13"/>
  <c r="BL98" i="13"/>
  <c r="BL84" i="13"/>
  <c r="BY62" i="13" s="1"/>
  <c r="CB116" i="13"/>
  <c r="CB117" i="13" s="1"/>
  <c r="CB98" i="13"/>
  <c r="CD112" i="13"/>
  <c r="CE112" i="13" s="1"/>
  <c r="CE93" i="13"/>
  <c r="CD111" i="13"/>
  <c r="CE111" i="13" s="1"/>
  <c r="CE92" i="13"/>
  <c r="CU52" i="13"/>
  <c r="DM59" i="13" s="1"/>
  <c r="CW63" i="13"/>
  <c r="CT63" i="13"/>
  <c r="CV63" i="13"/>
  <c r="CI66" i="13"/>
  <c r="DK62" i="13" s="1"/>
  <c r="CG67" i="13"/>
  <c r="CG63" i="13" s="1"/>
  <c r="CG64" i="13" s="1"/>
  <c r="DM77" i="13"/>
  <c r="DN77" i="13" s="1"/>
  <c r="DN58" i="13"/>
  <c r="CU63" i="13"/>
  <c r="DM76" i="13"/>
  <c r="DN76" i="13" s="1"/>
  <c r="DN57" i="13"/>
  <c r="DH81" i="13"/>
  <c r="DH82" i="13" s="1"/>
  <c r="DH63" i="13"/>
  <c r="AX37" i="13"/>
  <c r="CD25" i="13" s="1"/>
  <c r="BI35" i="13"/>
  <c r="BI36" i="13"/>
  <c r="BI38" i="13"/>
  <c r="BL17" i="13"/>
  <c r="CD24" i="13" s="1"/>
  <c r="BM28" i="13"/>
  <c r="BN28" i="13"/>
  <c r="BK28" i="13"/>
  <c r="BZ46" i="13"/>
  <c r="BZ47" i="13" s="1"/>
  <c r="BZ28" i="13"/>
  <c r="BR51" i="13"/>
  <c r="CD22" i="13" s="1"/>
  <c r="BQ52" i="13"/>
  <c r="BT54" i="13" s="1"/>
  <c r="BT55" i="13" s="1"/>
  <c r="BR54" i="13"/>
  <c r="CA62" i="13" s="1"/>
  <c r="BR40" i="13"/>
  <c r="BP40" i="13"/>
  <c r="BS40" i="13"/>
  <c r="BI37" i="13"/>
  <c r="BY46" i="13"/>
  <c r="BY47" i="13" s="1"/>
  <c r="BY28" i="13"/>
  <c r="BQ40" i="13"/>
  <c r="CB46" i="13"/>
  <c r="CB47" i="13" s="1"/>
  <c r="CB28" i="13"/>
  <c r="CB80" i="13"/>
  <c r="CC80" i="13" s="1"/>
  <c r="CE58" i="13"/>
  <c r="CD59" i="13"/>
  <c r="BM63" i="13"/>
  <c r="BK63" i="13"/>
  <c r="BN63" i="13"/>
  <c r="BL63" i="13"/>
  <c r="BX84" i="13"/>
  <c r="BX85" i="13" s="1"/>
  <c r="BZ63" i="13"/>
  <c r="CB79" i="13"/>
  <c r="CC79" i="13" s="1"/>
  <c r="CE57" i="13"/>
  <c r="AC52" i="13"/>
  <c r="AU59" i="13" s="1"/>
  <c r="AE63" i="13"/>
  <c r="AD63" i="13"/>
  <c r="AB63" i="13"/>
  <c r="AU76" i="13"/>
  <c r="AV76" i="13" s="1"/>
  <c r="AV57" i="13"/>
  <c r="AC63" i="13"/>
  <c r="AP81" i="13"/>
  <c r="AP82" i="13" s="1"/>
  <c r="AP63" i="13"/>
  <c r="BC123" i="12"/>
  <c r="DN60" i="13" l="1"/>
  <c r="AQ81" i="13"/>
  <c r="AQ82" i="13" s="1"/>
  <c r="AQ63" i="13"/>
  <c r="CB82" i="13"/>
  <c r="CC82" i="13" s="1"/>
  <c r="CE60" i="13"/>
  <c r="BW84" i="13"/>
  <c r="BW85" i="13" s="1"/>
  <c r="BY63" i="13"/>
  <c r="CD113" i="13"/>
  <c r="CE113" i="13" s="1"/>
  <c r="CE117" i="13" s="1"/>
  <c r="CE94" i="13"/>
  <c r="CE98" i="13" s="1"/>
  <c r="DM78" i="13"/>
  <c r="DN78" i="13" s="1"/>
  <c r="DN59" i="13"/>
  <c r="DK81" i="13"/>
  <c r="DK82" i="13" s="1"/>
  <c r="DK63" i="13"/>
  <c r="DN63" i="13" s="1"/>
  <c r="CD43" i="13"/>
  <c r="CE43" i="13" s="1"/>
  <c r="CE24" i="13"/>
  <c r="CD41" i="13"/>
  <c r="CE41" i="13" s="1"/>
  <c r="CE47" i="13" s="1"/>
  <c r="CE22" i="13"/>
  <c r="BY84" i="13"/>
  <c r="BY85" i="13" s="1"/>
  <c r="CA63" i="13"/>
  <c r="CD44" i="13"/>
  <c r="CE44" i="13" s="1"/>
  <c r="CE25" i="13"/>
  <c r="CB81" i="13"/>
  <c r="CC81" i="13" s="1"/>
  <c r="CE59" i="13"/>
  <c r="AU78" i="13"/>
  <c r="AV78" i="13" s="1"/>
  <c r="AV82" i="13" s="1"/>
  <c r="AV59" i="13"/>
  <c r="BN130" i="12"/>
  <c r="BC137" i="12"/>
  <c r="BC155" i="12"/>
  <c r="CE28" i="13" l="1"/>
  <c r="AV63" i="13"/>
  <c r="DN82" i="13"/>
  <c r="CE63" i="13"/>
  <c r="CC85" i="13"/>
  <c r="BN129" i="12"/>
  <c r="BQ129" i="12" s="1"/>
  <c r="BB137" i="12"/>
  <c r="BW130" i="12"/>
  <c r="BQ130" i="12"/>
  <c r="BQ141" i="12"/>
  <c r="BE157" i="12"/>
  <c r="BO142" i="12"/>
  <c r="BP142" i="12" s="1"/>
  <c r="BE145" i="12"/>
  <c r="BE147" i="12"/>
  <c r="BW129" i="12" l="1"/>
  <c r="BW131" i="12" s="1"/>
  <c r="BN131" i="12"/>
  <c r="BG138" i="12"/>
  <c r="BG139" i="12"/>
  <c r="BE125" i="12"/>
  <c r="BP128" i="12"/>
  <c r="BZ130" i="12"/>
  <c r="BB135" i="12"/>
  <c r="BB123" i="12" s="1"/>
  <c r="BE143" i="12"/>
  <c r="BB133" i="12"/>
  <c r="BC168" i="12"/>
  <c r="BZ129" i="12" l="1"/>
  <c r="BI139" i="12"/>
  <c r="BO141" i="12" s="1"/>
  <c r="BO140" i="12" s="1"/>
  <c r="BR129" i="12" s="1"/>
  <c r="BF143" i="12"/>
  <c r="BY128" i="12"/>
  <c r="BP131" i="12"/>
  <c r="BQ128" i="12"/>
  <c r="BC190" i="12"/>
  <c r="BP175" i="12"/>
  <c r="BK139" i="12"/>
  <c r="CA129" i="12" l="1"/>
  <c r="CB129" i="12" s="1"/>
  <c r="BS129" i="12"/>
  <c r="BB155" i="12"/>
  <c r="BC158" i="12"/>
  <c r="BA123" i="12"/>
  <c r="BR130" i="12" s="1"/>
  <c r="BC134" i="12"/>
  <c r="BY131" i="12"/>
  <c r="BZ128" i="12"/>
  <c r="BF145" i="12"/>
  <c r="BF157" i="12" s="1"/>
  <c r="BJ138" i="12"/>
  <c r="BP141" i="12"/>
  <c r="BJ139" i="12"/>
  <c r="BB134" i="12"/>
  <c r="BF147" i="12"/>
  <c r="BE146" i="12" l="1"/>
  <c r="BC157" i="12"/>
  <c r="BB172" i="12"/>
  <c r="BA172" i="12"/>
  <c r="BC172" i="12"/>
  <c r="BF125" i="12"/>
  <c r="BG125" i="12" s="1"/>
  <c r="BP132" i="12" s="1"/>
  <c r="BF146" i="12"/>
  <c r="CA130" i="12"/>
  <c r="CB130" i="12" s="1"/>
  <c r="BS130" i="12"/>
  <c r="BL174" i="12" l="1"/>
  <c r="BN174" i="12" s="1"/>
  <c r="BE160" i="12"/>
  <c r="BE158" i="12" s="1"/>
  <c r="BY132" i="12"/>
  <c r="BY133" i="12" s="1"/>
  <c r="BP133" i="12"/>
  <c r="BE182" i="12"/>
  <c r="BL182" i="12" l="1"/>
  <c r="BV182" i="12"/>
  <c r="BM183" i="12"/>
  <c r="BW183" i="12" s="1"/>
  <c r="BN183" i="12"/>
  <c r="BX183" i="12" s="1"/>
  <c r="BO183" i="12"/>
  <c r="BY183" i="12" s="1"/>
  <c r="BP184" i="12"/>
  <c r="BR184" i="12" s="1"/>
  <c r="BW184" i="12"/>
  <c r="BX184" i="12"/>
  <c r="BY184" i="12"/>
  <c r="CA184" i="12"/>
  <c r="BM185" i="12"/>
  <c r="BW185" i="12" s="1"/>
  <c r="BN185" i="12"/>
  <c r="BX185" i="12" s="1"/>
  <c r="BB170" i="12" s="1"/>
  <c r="BO185" i="12"/>
  <c r="BY185" i="12" s="1"/>
  <c r="BC170" i="12" s="1"/>
  <c r="AP175" i="12"/>
  <c r="BB192" i="12"/>
  <c r="BC192" i="12"/>
  <c r="BE192" i="12"/>
  <c r="BC269" i="12"/>
  <c r="BB269" i="12"/>
  <c r="BY264" i="12"/>
  <c r="BO263" i="12"/>
  <c r="BO265" i="12" s="1"/>
  <c r="BY262" i="12"/>
  <c r="AP263" i="12"/>
  <c r="BY261" i="12"/>
  <c r="BN261" i="12"/>
  <c r="BX261" i="12" s="1"/>
  <c r="BC247" i="12" s="1"/>
  <c r="BY260" i="12"/>
  <c r="BM260" i="12"/>
  <c r="BW260" i="12" s="1"/>
  <c r="BE257" i="12" s="1"/>
  <c r="BV259" i="12"/>
  <c r="BL259" i="12"/>
  <c r="BM262" i="12"/>
  <c r="BW262" i="12" s="1"/>
  <c r="AR254" i="12"/>
  <c r="BC235" i="12"/>
  <c r="AQ218" i="12"/>
  <c r="CA207" i="12"/>
  <c r="BY207" i="12"/>
  <c r="BX207" i="12"/>
  <c r="BW207" i="12"/>
  <c r="BQ207" i="12"/>
  <c r="BS207" i="12" s="1"/>
  <c r="BO206" i="12"/>
  <c r="BX206" i="12" s="1"/>
  <c r="BC212" i="12" s="1"/>
  <c r="BN205" i="12"/>
  <c r="BW205" i="12" s="1"/>
  <c r="BV204" i="12"/>
  <c r="BM204" i="12"/>
  <c r="AP203" i="12"/>
  <c r="BF200" i="12"/>
  <c r="BE200" i="12"/>
  <c r="BK325" i="10"/>
  <c r="BK323" i="10"/>
  <c r="AC323" i="10"/>
  <c r="AF304" i="10" s="1"/>
  <c r="BK322" i="10"/>
  <c r="BK321" i="10"/>
  <c r="AE321" i="10"/>
  <c r="AC321" i="10"/>
  <c r="AB321" i="10"/>
  <c r="AA321" i="10"/>
  <c r="BJ320" i="10"/>
  <c r="Z320" i="10"/>
  <c r="AI318" i="10"/>
  <c r="BH316" i="10"/>
  <c r="BL284" i="10"/>
  <c r="BL323" i="10" s="1"/>
  <c r="BQ305" i="10"/>
  <c r="BL282" i="10"/>
  <c r="BL321" i="10" s="1"/>
  <c r="AB284" i="10"/>
  <c r="AB323" i="10" s="1"/>
  <c r="AF305" i="10" s="1"/>
  <c r="BQ304" i="10"/>
  <c r="Z302" i="10"/>
  <c r="BM283" i="10"/>
  <c r="BM322" i="10" s="1"/>
  <c r="BK301" i="10" s="1"/>
  <c r="AA283" i="10"/>
  <c r="Z301" i="10"/>
  <c r="BK285" i="10"/>
  <c r="BK287" i="10" s="1"/>
  <c r="BM284" i="10"/>
  <c r="BM323" i="10" s="1"/>
  <c r="BA304" i="10" s="1"/>
  <c r="AC284" i="10"/>
  <c r="BL283" i="10"/>
  <c r="AB283" i="10"/>
  <c r="AD282" i="10"/>
  <c r="AF282" i="10" s="1"/>
  <c r="BJ281" i="10"/>
  <c r="Z281" i="10"/>
  <c r="BF278" i="10"/>
  <c r="AD278" i="10"/>
  <c r="AB203" i="10"/>
  <c r="AB201" i="10"/>
  <c r="BO200" i="10"/>
  <c r="BM200" i="10"/>
  <c r="BL200" i="10"/>
  <c r="BK200" i="10"/>
  <c r="AB200" i="10"/>
  <c r="AB199" i="10"/>
  <c r="AB202" i="10" s="1"/>
  <c r="BJ198" i="10"/>
  <c r="Z198" i="10"/>
  <c r="BO191" i="10"/>
  <c r="BQ192" i="10"/>
  <c r="BQ191" i="10"/>
  <c r="Z189" i="10"/>
  <c r="BM169" i="10"/>
  <c r="BM199" i="10" s="1"/>
  <c r="BK188" i="10" s="1"/>
  <c r="AA170" i="10"/>
  <c r="AA200" i="10" s="1"/>
  <c r="AJ185" i="10" s="1"/>
  <c r="AC170" i="10"/>
  <c r="AC200" i="10" s="1"/>
  <c r="AI185" i="10" s="1"/>
  <c r="Z188" i="10"/>
  <c r="AI177" i="10"/>
  <c r="BG176" i="10"/>
  <c r="AB172" i="10"/>
  <c r="AB174" i="10" s="1"/>
  <c r="BM171" i="10"/>
  <c r="BM201" i="10" s="1"/>
  <c r="BA191" i="10" s="1"/>
  <c r="AC171" i="10"/>
  <c r="AC201" i="10" s="1"/>
  <c r="AF191" i="10" s="1"/>
  <c r="BN170" i="10"/>
  <c r="BP170" i="10" s="1"/>
  <c r="BK169" i="10"/>
  <c r="BK199" i="10" s="1"/>
  <c r="BK189" i="10" s="1"/>
  <c r="AA169" i="10"/>
  <c r="AA199" i="10" s="1"/>
  <c r="AP189" i="10" s="1"/>
  <c r="BJ168" i="10"/>
  <c r="Z168" i="10"/>
  <c r="BF165" i="10"/>
  <c r="AD165" i="10"/>
  <c r="DG86" i="12"/>
  <c r="DX74" i="12"/>
  <c r="DO115" i="12"/>
  <c r="DN115" i="12"/>
  <c r="EL111" i="12"/>
  <c r="EB110" i="12"/>
  <c r="EB112" i="12" s="1"/>
  <c r="EL109" i="12"/>
  <c r="DZ109" i="12"/>
  <c r="EJ109" i="12" s="1"/>
  <c r="DK100" i="12" s="1"/>
  <c r="DB109" i="12"/>
  <c r="EL108" i="12"/>
  <c r="EA108" i="12"/>
  <c r="EK108" i="12" s="1"/>
  <c r="DO93" i="12" s="1"/>
  <c r="EN107" i="12"/>
  <c r="EL107" i="12"/>
  <c r="EK107" i="12"/>
  <c r="EJ107" i="12"/>
  <c r="EI107" i="12"/>
  <c r="EC107" i="12"/>
  <c r="EE107" i="12" s="1"/>
  <c r="EL106" i="12"/>
  <c r="DY106" i="12"/>
  <c r="EI106" i="12" s="1"/>
  <c r="EH105" i="12"/>
  <c r="DX105" i="12"/>
  <c r="DZ106" i="12"/>
  <c r="EJ106" i="12" s="1"/>
  <c r="DD100" i="12"/>
  <c r="EA109" i="12"/>
  <c r="EK109" i="12" s="1"/>
  <c r="DK99" i="12" s="1"/>
  <c r="EF89" i="12"/>
  <c r="EJ108" i="12"/>
  <c r="DY108" i="12"/>
  <c r="EI108" i="12" s="1"/>
  <c r="EC64" i="12"/>
  <c r="CZ72" i="12"/>
  <c r="DZ53" i="12"/>
  <c r="EI53" i="12" s="1"/>
  <c r="DJ63" i="12"/>
  <c r="EB52" i="12"/>
  <c r="EK52" i="12" s="1"/>
  <c r="DU60" i="12" s="1"/>
  <c r="EJ56" i="12"/>
  <c r="EA55" i="12"/>
  <c r="EA57" i="12" s="1"/>
  <c r="EN54" i="12"/>
  <c r="EL54" i="12"/>
  <c r="EK54" i="12"/>
  <c r="EJ54" i="12"/>
  <c r="EI54" i="12"/>
  <c r="ED54" i="12"/>
  <c r="EF54" i="12" s="1"/>
  <c r="EJ53" i="12"/>
  <c r="EB53" i="12"/>
  <c r="EK53" i="12" s="1"/>
  <c r="DO58" i="12" s="1"/>
  <c r="EJ52" i="12"/>
  <c r="EC52" i="12"/>
  <c r="EL52" i="12" s="1"/>
  <c r="DU61" i="12" s="1"/>
  <c r="EJ51" i="12"/>
  <c r="DZ51" i="12"/>
  <c r="EI51" i="12" s="1"/>
  <c r="DQ68" i="12" s="1"/>
  <c r="EH50" i="12"/>
  <c r="DY50" i="12"/>
  <c r="DB49" i="12"/>
  <c r="DR46" i="12"/>
  <c r="DQ46" i="12"/>
  <c r="BP51" i="12"/>
  <c r="BQ64" i="12"/>
  <c r="AQ64" i="12"/>
  <c r="BN53" i="12"/>
  <c r="BX56" i="12"/>
  <c r="BO55" i="12"/>
  <c r="BO57" i="12" s="1"/>
  <c r="CB54" i="12"/>
  <c r="BZ54" i="12"/>
  <c r="BY54" i="12"/>
  <c r="BX54" i="12"/>
  <c r="BW54" i="12"/>
  <c r="BR54" i="12"/>
  <c r="BT54" i="12" s="1"/>
  <c r="BX53" i="12"/>
  <c r="BP53" i="12"/>
  <c r="BY53" i="12" s="1"/>
  <c r="BC58" i="12" s="1"/>
  <c r="BX52" i="12"/>
  <c r="BQ52" i="12"/>
  <c r="BZ52" i="12" s="1"/>
  <c r="BI61" i="12" s="1"/>
  <c r="BX51" i="12"/>
  <c r="BN51" i="12"/>
  <c r="BW51" i="12" s="1"/>
  <c r="BV50" i="12"/>
  <c r="BM50" i="12"/>
  <c r="AP49" i="12"/>
  <c r="BF46" i="12"/>
  <c r="BE46" i="12"/>
  <c r="BC115" i="12"/>
  <c r="BB115" i="12"/>
  <c r="BP112" i="12"/>
  <c r="BZ111" i="12"/>
  <c r="BP110" i="12"/>
  <c r="BZ109" i="12"/>
  <c r="BN109" i="12"/>
  <c r="BX109" i="12" s="1"/>
  <c r="AY100" i="12" s="1"/>
  <c r="AP109" i="12"/>
  <c r="BZ108" i="12"/>
  <c r="BO108" i="12"/>
  <c r="BY108" i="12" s="1"/>
  <c r="BC93" i="12" s="1"/>
  <c r="CB107" i="12"/>
  <c r="BZ107" i="12"/>
  <c r="BY107" i="12"/>
  <c r="BX107" i="12"/>
  <c r="BW107" i="12"/>
  <c r="BQ107" i="12"/>
  <c r="BS107" i="12" s="1"/>
  <c r="BZ106" i="12"/>
  <c r="BM106" i="12"/>
  <c r="BW106" i="12" s="1"/>
  <c r="BE103" i="12" s="1"/>
  <c r="BV105" i="12"/>
  <c r="BL105" i="12"/>
  <c r="BM109" i="12"/>
  <c r="BW109" i="12" s="1"/>
  <c r="BN106" i="12"/>
  <c r="BO106" i="12"/>
  <c r="BY106" i="12" s="1"/>
  <c r="AR100" i="12"/>
  <c r="BP98" i="12"/>
  <c r="IJ192" i="8"/>
  <c r="II192" i="8"/>
  <c r="HW184" i="8"/>
  <c r="IU182" i="8"/>
  <c r="IL180" i="8" s="1"/>
  <c r="IT181" i="8"/>
  <c r="IU165" i="8"/>
  <c r="IU184" i="8" s="1"/>
  <c r="IV163" i="8"/>
  <c r="IV165" i="8"/>
  <c r="HY177" i="8"/>
  <c r="IW164" i="8"/>
  <c r="IB167" i="8"/>
  <c r="IW165" i="8"/>
  <c r="IW184" i="8" s="1"/>
  <c r="IF176" i="8" s="1"/>
  <c r="IV164" i="8"/>
  <c r="IV183" i="8" s="1"/>
  <c r="IJ170" i="8" s="1"/>
  <c r="IU163" i="8"/>
  <c r="IT162" i="8"/>
  <c r="IW128" i="8"/>
  <c r="JF128" i="8" s="1"/>
  <c r="IX141" i="8"/>
  <c r="HX141" i="8"/>
  <c r="IU129" i="8"/>
  <c r="IU130" i="8"/>
  <c r="IW129" i="8"/>
  <c r="JF129" i="8" s="1"/>
  <c r="IP137" i="8" s="1"/>
  <c r="JE133" i="8"/>
  <c r="IV132" i="8"/>
  <c r="IV134" i="8" s="1"/>
  <c r="JI131" i="8"/>
  <c r="JG131" i="8"/>
  <c r="JF131" i="8"/>
  <c r="JE131" i="8"/>
  <c r="JD131" i="8"/>
  <c r="IY131" i="8"/>
  <c r="JA131" i="8" s="1"/>
  <c r="JE130" i="8"/>
  <c r="IW130" i="8"/>
  <c r="JF130" i="8" s="1"/>
  <c r="IJ135" i="8" s="1"/>
  <c r="JE129" i="8"/>
  <c r="IX129" i="8"/>
  <c r="JG129" i="8" s="1"/>
  <c r="IP138" i="8" s="1"/>
  <c r="JE128" i="8"/>
  <c r="IU128" i="8"/>
  <c r="JD128" i="8" s="1"/>
  <c r="JC127" i="8"/>
  <c r="IT127" i="8"/>
  <c r="HW126" i="8"/>
  <c r="IM123" i="8"/>
  <c r="IL123" i="8"/>
  <c r="IX55" i="8"/>
  <c r="HX55" i="8"/>
  <c r="JC41" i="8"/>
  <c r="IW42" i="8"/>
  <c r="IU43" i="8"/>
  <c r="JD43" i="8" s="1"/>
  <c r="IU44" i="8"/>
  <c r="JG45" i="8"/>
  <c r="JF45" i="8"/>
  <c r="JE45" i="8"/>
  <c r="IW44" i="8"/>
  <c r="JF44" i="8" s="1"/>
  <c r="IJ49" i="8" s="1"/>
  <c r="JE44" i="8"/>
  <c r="JE43" i="8"/>
  <c r="JE42" i="8"/>
  <c r="IU42" i="8"/>
  <c r="JD42" i="8" s="1"/>
  <c r="IT41" i="8"/>
  <c r="HW40" i="8"/>
  <c r="IM37" i="8"/>
  <c r="IL37" i="8"/>
  <c r="IJ106" i="8"/>
  <c r="II106" i="8"/>
  <c r="HW98" i="8"/>
  <c r="IV91" i="8"/>
  <c r="HY77" i="8"/>
  <c r="HY87" i="8" s="1"/>
  <c r="HZ77" i="8"/>
  <c r="HZ87" i="8" s="1"/>
  <c r="IM94" i="8" s="1"/>
  <c r="HX79" i="8"/>
  <c r="HZ78" i="8"/>
  <c r="HW86" i="8"/>
  <c r="IT79" i="8"/>
  <c r="HZ79" i="8"/>
  <c r="HZ89" i="8" s="1"/>
  <c r="IJ84" i="8" s="1"/>
  <c r="HY78" i="8"/>
  <c r="HY88" i="8" s="1"/>
  <c r="IP88" i="8" s="1"/>
  <c r="HX77" i="8"/>
  <c r="HX87" i="8" s="1"/>
  <c r="IL94" i="8" s="1"/>
  <c r="HW76" i="8"/>
  <c r="GH147" i="8"/>
  <c r="FK143" i="8"/>
  <c r="FL134" i="8"/>
  <c r="FM135" i="8"/>
  <c r="FM146" i="8" s="1"/>
  <c r="FW135" i="8" s="1"/>
  <c r="GL137" i="8"/>
  <c r="FN135" i="8"/>
  <c r="FN146" i="8" s="1"/>
  <c r="FX135" i="8" s="1"/>
  <c r="FM134" i="8"/>
  <c r="FM145" i="8" s="1"/>
  <c r="GD139" i="8" s="1"/>
  <c r="FL133" i="8"/>
  <c r="FL144" i="8" s="1"/>
  <c r="FZ145" i="8" s="1"/>
  <c r="FK132" i="8"/>
  <c r="FK126" i="8"/>
  <c r="GA123" i="8"/>
  <c r="FZ123" i="8"/>
  <c r="FX192" i="8"/>
  <c r="FW192" i="8"/>
  <c r="GU188" i="8"/>
  <c r="GK187" i="8"/>
  <c r="GK189" i="8" s="1"/>
  <c r="GU186" i="8"/>
  <c r="GS186" i="8"/>
  <c r="FT177" i="8" s="1"/>
  <c r="GI186" i="8"/>
  <c r="FK186" i="8"/>
  <c r="GU185" i="8"/>
  <c r="GJ185" i="8"/>
  <c r="GT185" i="8" s="1"/>
  <c r="FX170" i="8" s="1"/>
  <c r="GW184" i="8"/>
  <c r="GU184" i="8"/>
  <c r="GT184" i="8"/>
  <c r="GS184" i="8"/>
  <c r="GR184" i="8"/>
  <c r="GL184" i="8"/>
  <c r="GN184" i="8" s="1"/>
  <c r="GU183" i="8"/>
  <c r="GH183" i="8"/>
  <c r="GR183" i="8" s="1"/>
  <c r="GQ182" i="8"/>
  <c r="GG182" i="8"/>
  <c r="GI183" i="8"/>
  <c r="GS183" i="8" s="1"/>
  <c r="FM177" i="8"/>
  <c r="GJ186" i="8"/>
  <c r="GT186" i="8" s="1"/>
  <c r="FT176" i="8" s="1"/>
  <c r="GK175" i="8"/>
  <c r="GK89" i="8"/>
  <c r="FM91" i="8"/>
  <c r="FX106" i="8"/>
  <c r="FW106" i="8"/>
  <c r="GT98" i="8"/>
  <c r="GQ96" i="8"/>
  <c r="GI100" i="8"/>
  <c r="GS100" i="8" s="1"/>
  <c r="FT91" i="8" s="1"/>
  <c r="GI97" i="8"/>
  <c r="GS97" i="8" s="1"/>
  <c r="GB94" i="8" s="1"/>
  <c r="GJ97" i="8"/>
  <c r="GI99" i="8"/>
  <c r="GS99" i="8" s="1"/>
  <c r="FW84" i="8" s="1"/>
  <c r="GH99" i="8"/>
  <c r="GU99" i="8"/>
  <c r="GU100" i="8"/>
  <c r="GJ99" i="8"/>
  <c r="GT99" i="8" s="1"/>
  <c r="FX84" i="8" s="1"/>
  <c r="GU98" i="8"/>
  <c r="GS98" i="8"/>
  <c r="GL98" i="8"/>
  <c r="GH97" i="8"/>
  <c r="GR97" i="8" s="1"/>
  <c r="GG96" i="8"/>
  <c r="FK100" i="8"/>
  <c r="FP64" i="8"/>
  <c r="GH60" i="8"/>
  <c r="GI44" i="8"/>
  <c r="GJ42" i="8"/>
  <c r="GJ44" i="8"/>
  <c r="GJ63" i="8" s="1"/>
  <c r="FT56" i="8" s="1"/>
  <c r="GI43" i="8"/>
  <c r="GK43" i="8"/>
  <c r="GK62" i="8" s="1"/>
  <c r="FV49" i="8" s="1"/>
  <c r="FL52" i="8"/>
  <c r="GK44" i="8"/>
  <c r="GK63" i="8" s="1"/>
  <c r="FT55" i="8" s="1"/>
  <c r="GJ43" i="8"/>
  <c r="GJ62" i="8" s="1"/>
  <c r="FX49" i="8" s="1"/>
  <c r="GI42" i="8"/>
  <c r="GI61" i="8" s="1"/>
  <c r="FZ59" i="8" s="1"/>
  <c r="GH41" i="8"/>
  <c r="FK40" i="8"/>
  <c r="GA37" i="8"/>
  <c r="FZ37" i="8"/>
  <c r="DV147" i="8"/>
  <c r="CY143" i="8"/>
  <c r="CZ134" i="8"/>
  <c r="CZ145" i="8" s="1"/>
  <c r="DR138" i="8" s="1"/>
  <c r="DA135" i="8"/>
  <c r="DA146" i="8" s="1"/>
  <c r="DK135" i="8" s="1"/>
  <c r="DZ137" i="8"/>
  <c r="DB134" i="8"/>
  <c r="DB145" i="8" s="1"/>
  <c r="DR137" i="8" s="1"/>
  <c r="DB135" i="8"/>
  <c r="DB146" i="8" s="1"/>
  <c r="DL135" i="8" s="1"/>
  <c r="DA134" i="8"/>
  <c r="DA145" i="8" s="1"/>
  <c r="DR139" i="8" s="1"/>
  <c r="CZ133" i="8"/>
  <c r="CY132" i="8"/>
  <c r="CY126" i="8"/>
  <c r="DO123" i="8"/>
  <c r="DN123" i="8"/>
  <c r="DL192" i="8"/>
  <c r="DK192" i="8"/>
  <c r="CY184" i="8"/>
  <c r="DV181" i="8"/>
  <c r="DW165" i="8"/>
  <c r="DX163" i="8"/>
  <c r="DX165" i="8"/>
  <c r="DX184" i="8" s="1"/>
  <c r="DH177" i="8" s="1"/>
  <c r="DA177" i="8"/>
  <c r="DD167" i="8"/>
  <c r="DY165" i="8"/>
  <c r="DY184" i="8" s="1"/>
  <c r="DH176" i="8" s="1"/>
  <c r="DX164" i="8"/>
  <c r="DX183" i="8" s="1"/>
  <c r="DL170" i="8" s="1"/>
  <c r="DW163" i="8"/>
  <c r="DW182" i="8" s="1"/>
  <c r="DV162" i="8"/>
  <c r="BN137" i="8"/>
  <c r="AR81" i="8"/>
  <c r="BJ147" i="8"/>
  <c r="AM143" i="8"/>
  <c r="AP133" i="8"/>
  <c r="AP144" i="8" s="1"/>
  <c r="AO135" i="8"/>
  <c r="AO146" i="8" s="1"/>
  <c r="AY135" i="8" s="1"/>
  <c r="AP135" i="8"/>
  <c r="AP146" i="8" s="1"/>
  <c r="AZ135" i="8" s="1"/>
  <c r="AO134" i="8"/>
  <c r="AO145" i="8" s="1"/>
  <c r="BF139" i="8" s="1"/>
  <c r="AN133" i="8"/>
  <c r="AM132" i="8"/>
  <c r="AM126" i="8"/>
  <c r="BC123" i="8"/>
  <c r="BB123" i="8"/>
  <c r="AZ192" i="8"/>
  <c r="AY192" i="8"/>
  <c r="AM184" i="8"/>
  <c r="BL177" i="8"/>
  <c r="AO163" i="8"/>
  <c r="AP163" i="8"/>
  <c r="AP173" i="8" s="1"/>
  <c r="AP175" i="8"/>
  <c r="AZ170" i="8" s="1"/>
  <c r="AP164" i="8"/>
  <c r="AP174" i="8" s="1"/>
  <c r="BF172" i="8" s="1"/>
  <c r="AM172" i="8"/>
  <c r="BJ165" i="8"/>
  <c r="AP165" i="8"/>
  <c r="AO164" i="8"/>
  <c r="AO174" i="8" s="1"/>
  <c r="BF174" i="8" s="1"/>
  <c r="AN163" i="8"/>
  <c r="AN173" i="8" s="1"/>
  <c r="AM162" i="8"/>
  <c r="DD64" i="8"/>
  <c r="DX91" i="8"/>
  <c r="DV79" i="8"/>
  <c r="DV60" i="8"/>
  <c r="DW44" i="8"/>
  <c r="DX44" i="8"/>
  <c r="DX63" i="8" s="1"/>
  <c r="DH56" i="8" s="1"/>
  <c r="DW43" i="8"/>
  <c r="DW62" i="8" s="1"/>
  <c r="DY43" i="8"/>
  <c r="DY62" i="8" s="1"/>
  <c r="DJ49" i="8" s="1"/>
  <c r="CZ52" i="8"/>
  <c r="DY44" i="8"/>
  <c r="DY63" i="8" s="1"/>
  <c r="DH55" i="8" s="1"/>
  <c r="DX43" i="8"/>
  <c r="DX62" i="8" s="1"/>
  <c r="DL49" i="8" s="1"/>
  <c r="DW42" i="8"/>
  <c r="DW61" i="8" s="1"/>
  <c r="DV41" i="8"/>
  <c r="CY40" i="8"/>
  <c r="DO37" i="8"/>
  <c r="DN37" i="8"/>
  <c r="AR64" i="8"/>
  <c r="AN52" i="8"/>
  <c r="AO91" i="8"/>
  <c r="CR64" i="10"/>
  <c r="CY90" i="10"/>
  <c r="CP106" i="10"/>
  <c r="DK100" i="10"/>
  <c r="CC100" i="10"/>
  <c r="DK98" i="10"/>
  <c r="CC98" i="10"/>
  <c r="DP97" i="10"/>
  <c r="DN97" i="10"/>
  <c r="DM97" i="10"/>
  <c r="DL97" i="10"/>
  <c r="DK97" i="10"/>
  <c r="CC97" i="10"/>
  <c r="DK96" i="10"/>
  <c r="CC96" i="10"/>
  <c r="DK95" i="10"/>
  <c r="CF95" i="10"/>
  <c r="CD95" i="10"/>
  <c r="CC95" i="10"/>
  <c r="CB95" i="10"/>
  <c r="CA95" i="10"/>
  <c r="DJ94" i="10"/>
  <c r="BZ94" i="10"/>
  <c r="DH90" i="10"/>
  <c r="DQ79" i="10"/>
  <c r="DN56" i="10"/>
  <c r="CB59" i="10"/>
  <c r="CB98" i="10" s="1"/>
  <c r="CF79" i="10" s="1"/>
  <c r="DQ78" i="10"/>
  <c r="BZ76" i="10"/>
  <c r="BZ75" i="10"/>
  <c r="DM57" i="10"/>
  <c r="DM96" i="10" s="1"/>
  <c r="DK74" i="10" s="1"/>
  <c r="CD57" i="10"/>
  <c r="CI64" i="10"/>
  <c r="CZ46" i="10"/>
  <c r="DK60" i="10"/>
  <c r="DK62" i="10" s="1"/>
  <c r="CC60" i="10"/>
  <c r="CC62" i="10" s="1"/>
  <c r="DN59" i="10"/>
  <c r="DN98" i="10" s="1"/>
  <c r="DA78" i="10" s="1"/>
  <c r="CD59" i="10"/>
  <c r="CD98" i="10" s="1"/>
  <c r="CF78" i="10" s="1"/>
  <c r="DO58" i="10"/>
  <c r="DQ58" i="10" s="1"/>
  <c r="CA58" i="10"/>
  <c r="DL57" i="10"/>
  <c r="CB57" i="10"/>
  <c r="DM56" i="10"/>
  <c r="DM95" i="10" s="1"/>
  <c r="CE56" i="10"/>
  <c r="CG56" i="10" s="1"/>
  <c r="DJ55" i="10"/>
  <c r="BZ55" i="10"/>
  <c r="DF52" i="10"/>
  <c r="CD52" i="10"/>
  <c r="BK100" i="10"/>
  <c r="BK98" i="10"/>
  <c r="BP97" i="10"/>
  <c r="BN97" i="10"/>
  <c r="BM97" i="10"/>
  <c r="BL97" i="10"/>
  <c r="BK97" i="10"/>
  <c r="BK96" i="10"/>
  <c r="BK95" i="10"/>
  <c r="BJ94" i="10"/>
  <c r="BH90" i="10"/>
  <c r="BQ79" i="10"/>
  <c r="BL56" i="10"/>
  <c r="BM59" i="10"/>
  <c r="BM98" i="10" s="1"/>
  <c r="BA79" i="10" s="1"/>
  <c r="BQ78" i="10"/>
  <c r="BN57" i="10"/>
  <c r="BM57" i="10"/>
  <c r="BM96" i="10" s="1"/>
  <c r="BK74" i="10" s="1"/>
  <c r="BG63" i="10"/>
  <c r="BK60" i="10"/>
  <c r="BK62" i="10" s="1"/>
  <c r="BN59" i="10"/>
  <c r="BN98" i="10" s="1"/>
  <c r="BA78" i="10" s="1"/>
  <c r="BO58" i="10"/>
  <c r="BQ58" i="10" s="1"/>
  <c r="BL57" i="10"/>
  <c r="BL96" i="10" s="1"/>
  <c r="BM56" i="10"/>
  <c r="BM95" i="10" s="1"/>
  <c r="BJ55" i="10"/>
  <c r="BF52" i="10"/>
  <c r="AC100" i="10"/>
  <c r="AC98" i="10"/>
  <c r="AC97" i="10"/>
  <c r="AC96" i="10"/>
  <c r="AF95" i="10"/>
  <c r="AD95" i="10"/>
  <c r="AC95" i="10"/>
  <c r="AB95" i="10"/>
  <c r="AA95" i="10"/>
  <c r="Z94" i="10"/>
  <c r="AI92" i="10"/>
  <c r="Z76" i="10"/>
  <c r="AB58" i="10"/>
  <c r="AB97" i="10" s="1"/>
  <c r="AJ72" i="10" s="1"/>
  <c r="Z75" i="10"/>
  <c r="AD57" i="10"/>
  <c r="AD96" i="10" s="1"/>
  <c r="AP74" i="10" s="1"/>
  <c r="AI64" i="10"/>
  <c r="AC60" i="10"/>
  <c r="AC62" i="10" s="1"/>
  <c r="AD59" i="10"/>
  <c r="AD98" i="10" s="1"/>
  <c r="AF78" i="10" s="1"/>
  <c r="AA58" i="10"/>
  <c r="AA97" i="10" s="1"/>
  <c r="AB57" i="10"/>
  <c r="AB96" i="10" s="1"/>
  <c r="AP76" i="10" s="1"/>
  <c r="AE56" i="10"/>
  <c r="AG56" i="10" s="1"/>
  <c r="Z55" i="10"/>
  <c r="AD52" i="10"/>
  <c r="GG230" i="6"/>
  <c r="GG228" i="6"/>
  <c r="GG227" i="6"/>
  <c r="GG226" i="6"/>
  <c r="GJ225" i="6"/>
  <c r="GH225" i="6"/>
  <c r="GG225" i="6"/>
  <c r="GF225" i="6"/>
  <c r="GE225" i="6"/>
  <c r="GD224" i="6"/>
  <c r="GM222" i="6"/>
  <c r="GF189" i="6"/>
  <c r="GF228" i="6" s="1"/>
  <c r="GJ209" i="6" s="1"/>
  <c r="GD206" i="6"/>
  <c r="GE187" i="6"/>
  <c r="GE226" i="6" s="1"/>
  <c r="GF188" i="6"/>
  <c r="GF227" i="6" s="1"/>
  <c r="GN202" i="6" s="1"/>
  <c r="GH188" i="6"/>
  <c r="GH227" i="6" s="1"/>
  <c r="GL202" i="6" s="1"/>
  <c r="GD205" i="6"/>
  <c r="GM194" i="6"/>
  <c r="GG190" i="6"/>
  <c r="GG192" i="6" s="1"/>
  <c r="GH189" i="6"/>
  <c r="GH228" i="6" s="1"/>
  <c r="GJ208" i="6" s="1"/>
  <c r="GE188" i="6"/>
  <c r="GE227" i="6" s="1"/>
  <c r="GF187" i="6"/>
  <c r="GF226" i="6" s="1"/>
  <c r="GT206" i="6" s="1"/>
  <c r="GI186" i="6"/>
  <c r="GK186" i="6" s="1"/>
  <c r="GD185" i="6"/>
  <c r="GH182" i="6"/>
  <c r="HO223" i="6"/>
  <c r="HH221" i="6"/>
  <c r="HL220" i="6"/>
  <c r="HU209" i="6"/>
  <c r="HR195" i="6"/>
  <c r="HR224" i="6" s="1"/>
  <c r="HQ197" i="6"/>
  <c r="HQ226" i="6" s="1"/>
  <c r="HE209" i="6" s="1"/>
  <c r="HU208" i="6"/>
  <c r="HP196" i="6"/>
  <c r="HP225" i="6" s="1"/>
  <c r="HO205" i="6" s="1"/>
  <c r="HR196" i="6"/>
  <c r="HR197" i="6"/>
  <c r="HR226" i="6" s="1"/>
  <c r="HE208" i="6" s="1"/>
  <c r="HQ196" i="6"/>
  <c r="HQ225" i="6" s="1"/>
  <c r="HO206" i="6" s="1"/>
  <c r="HP195" i="6"/>
  <c r="HO194" i="6"/>
  <c r="HH182" i="6"/>
  <c r="EL189" i="6"/>
  <c r="EI188" i="6"/>
  <c r="EJ187" i="6"/>
  <c r="EJ226" i="6" s="1"/>
  <c r="EX206" i="6" s="1"/>
  <c r="EQ194" i="6"/>
  <c r="EQ222" i="6"/>
  <c r="EH206" i="6"/>
  <c r="EH205" i="6"/>
  <c r="EH224" i="6"/>
  <c r="EJ225" i="6"/>
  <c r="EK226" i="6"/>
  <c r="EL228" i="6"/>
  <c r="EN208" i="6" s="1"/>
  <c r="EK228" i="6"/>
  <c r="EK227" i="6"/>
  <c r="EI225" i="6"/>
  <c r="EH185" i="6"/>
  <c r="EL182" i="6"/>
  <c r="FS215" i="6"/>
  <c r="FY209" i="6"/>
  <c r="FU188" i="6"/>
  <c r="FU218" i="6" s="1"/>
  <c r="FI209" i="6" s="1"/>
  <c r="FY208" i="6"/>
  <c r="FV186" i="6"/>
  <c r="FV216" i="6" s="1"/>
  <c r="FV187" i="6"/>
  <c r="FV217" i="6" s="1"/>
  <c r="FK202" i="6" s="1"/>
  <c r="FL194" i="6"/>
  <c r="FP193" i="6"/>
  <c r="FP182" i="6"/>
  <c r="FV188" i="6"/>
  <c r="FV218" i="6" s="1"/>
  <c r="FI208" i="6" s="1"/>
  <c r="FU187" i="6"/>
  <c r="FU217" i="6" s="1"/>
  <c r="FM202" i="6" s="1"/>
  <c r="FT186" i="6"/>
  <c r="FT216" i="6" s="1"/>
  <c r="FS185" i="6"/>
  <c r="CL223" i="6"/>
  <c r="CU221" i="6"/>
  <c r="CY220" i="6"/>
  <c r="CO195" i="6"/>
  <c r="CO224" i="6" s="1"/>
  <c r="CN197" i="6"/>
  <c r="CN226" i="6" s="1"/>
  <c r="CQ209" i="6" s="1"/>
  <c r="CL206" i="6"/>
  <c r="CL205" i="6"/>
  <c r="CO197" i="6"/>
  <c r="CO226" i="6" s="1"/>
  <c r="CQ208" i="6" s="1"/>
  <c r="CN196" i="6"/>
  <c r="CN225" i="6" s="1"/>
  <c r="DB206" i="6" s="1"/>
  <c r="CM195" i="6"/>
  <c r="CM224" i="6" s="1"/>
  <c r="CL194" i="6"/>
  <c r="CT182" i="6"/>
  <c r="DT220" i="6"/>
  <c r="DW230" i="6"/>
  <c r="DW228" i="6"/>
  <c r="EB227" i="6"/>
  <c r="DZ227" i="6"/>
  <c r="DY227" i="6"/>
  <c r="DX227" i="6"/>
  <c r="DW227" i="6"/>
  <c r="DW226" i="6"/>
  <c r="DW225" i="6"/>
  <c r="DV224" i="6"/>
  <c r="EC209" i="6"/>
  <c r="DX186" i="6"/>
  <c r="DY189" i="6"/>
  <c r="DY228" i="6" s="1"/>
  <c r="DM209" i="6" s="1"/>
  <c r="EC208" i="6"/>
  <c r="DZ187" i="6"/>
  <c r="DY187" i="6"/>
  <c r="DY226" i="6" s="1"/>
  <c r="DW204" i="6" s="1"/>
  <c r="DS193" i="6"/>
  <c r="DW190" i="6"/>
  <c r="DW192" i="6" s="1"/>
  <c r="DZ189" i="6"/>
  <c r="DZ228" i="6" s="1"/>
  <c r="DM208" i="6" s="1"/>
  <c r="EA188" i="6"/>
  <c r="EC188" i="6" s="1"/>
  <c r="DX187" i="6"/>
  <c r="DX226" i="6" s="1"/>
  <c r="DW206" i="6" s="1"/>
  <c r="DY186" i="6"/>
  <c r="DV185" i="6"/>
  <c r="DR182" i="6"/>
  <c r="BW193" i="6"/>
  <c r="BX220" i="6"/>
  <c r="CA190" i="6"/>
  <c r="CE188" i="6"/>
  <c r="BZ224" i="6"/>
  <c r="CB189" i="6"/>
  <c r="CB228" i="6" s="1"/>
  <c r="BQ210" i="6" s="1"/>
  <c r="CB186" i="6"/>
  <c r="CB225" i="6" s="1"/>
  <c r="BY212" i="6" s="1"/>
  <c r="CC186" i="6"/>
  <c r="CC189" i="6"/>
  <c r="CC228" i="6" s="1"/>
  <c r="BQ209" i="6" s="1"/>
  <c r="CA226" i="6"/>
  <c r="CB227" i="6"/>
  <c r="CD227" i="6"/>
  <c r="CC187" i="6"/>
  <c r="CC226" i="6" s="1"/>
  <c r="CA204" i="6" s="1"/>
  <c r="CD189" i="6"/>
  <c r="CD228" i="6" s="1"/>
  <c r="BQ208" i="6" s="1"/>
  <c r="CC227" i="6"/>
  <c r="CB187" i="6"/>
  <c r="CB226" i="6" s="1"/>
  <c r="CA206" i="6" s="1"/>
  <c r="CA225" i="6"/>
  <c r="BZ185" i="6"/>
  <c r="BV182" i="6"/>
  <c r="AP214" i="6"/>
  <c r="AP206" i="6"/>
  <c r="AQ196" i="6"/>
  <c r="AP205" i="6"/>
  <c r="AR195" i="6"/>
  <c r="AS197" i="6"/>
  <c r="AS217" i="6" s="1"/>
  <c r="AV208" i="6" s="1"/>
  <c r="AR196" i="6"/>
  <c r="AR216" i="6" s="1"/>
  <c r="AZ202" i="6" s="1"/>
  <c r="AQ195" i="6"/>
  <c r="AY194" i="6"/>
  <c r="AP194" i="6"/>
  <c r="BC193" i="6"/>
  <c r="AR182" i="6"/>
  <c r="HO113" i="6"/>
  <c r="HH111" i="6"/>
  <c r="HL110" i="6"/>
  <c r="HU99" i="6"/>
  <c r="HR85" i="6"/>
  <c r="HR114" i="6" s="1"/>
  <c r="HQ87" i="6"/>
  <c r="HQ116" i="6" s="1"/>
  <c r="HE99" i="6" s="1"/>
  <c r="HU98" i="6"/>
  <c r="HP86" i="6"/>
  <c r="HP115" i="6" s="1"/>
  <c r="HO95" i="6" s="1"/>
  <c r="HR86" i="6"/>
  <c r="HR115" i="6" s="1"/>
  <c r="HO94" i="6" s="1"/>
  <c r="HR87" i="6"/>
  <c r="HR116" i="6" s="1"/>
  <c r="HE98" i="6" s="1"/>
  <c r="HQ86" i="6"/>
  <c r="HQ115" i="6" s="1"/>
  <c r="HO96" i="6" s="1"/>
  <c r="HP85" i="6"/>
  <c r="HO84" i="6"/>
  <c r="HH81" i="6"/>
  <c r="GD113" i="6"/>
  <c r="GM111" i="6"/>
  <c r="GQ110" i="6"/>
  <c r="GG85" i="6"/>
  <c r="GG114" i="6" s="1"/>
  <c r="GF87" i="6"/>
  <c r="GF116" i="6" s="1"/>
  <c r="GI99" i="6" s="1"/>
  <c r="GD96" i="6"/>
  <c r="GE86" i="6"/>
  <c r="GE115" i="6" s="1"/>
  <c r="GT95" i="6" s="1"/>
  <c r="GD95" i="6"/>
  <c r="GG86" i="6"/>
  <c r="GG87" i="6"/>
  <c r="GG116" i="6" s="1"/>
  <c r="GI98" i="6" s="1"/>
  <c r="GF86" i="6"/>
  <c r="GF115" i="6" s="1"/>
  <c r="GT96" i="6" s="1"/>
  <c r="GE85" i="6"/>
  <c r="GE114" i="6" s="1"/>
  <c r="GD84" i="6"/>
  <c r="GL81" i="6"/>
  <c r="EP72" i="6"/>
  <c r="EH113" i="6"/>
  <c r="EQ111" i="6"/>
  <c r="EU110" i="6"/>
  <c r="EK85" i="6"/>
  <c r="EK114" i="6" s="1"/>
  <c r="EJ87" i="6"/>
  <c r="EJ116" i="6" s="1"/>
  <c r="EM99" i="6" s="1"/>
  <c r="EH96" i="6"/>
  <c r="EI86" i="6"/>
  <c r="EI115" i="6" s="1"/>
  <c r="EX95" i="6" s="1"/>
  <c r="EH95" i="6"/>
  <c r="EK86" i="6"/>
  <c r="EK87" i="6"/>
  <c r="EK116" i="6" s="1"/>
  <c r="EM98" i="6" s="1"/>
  <c r="EJ86" i="6"/>
  <c r="EJ115" i="6" s="1"/>
  <c r="EX96" i="6" s="1"/>
  <c r="EI85" i="6"/>
  <c r="EH84" i="6"/>
  <c r="FS105" i="6"/>
  <c r="FT78" i="6"/>
  <c r="FT108" i="6" s="1"/>
  <c r="FY99" i="6"/>
  <c r="FY98" i="6"/>
  <c r="FU76" i="6"/>
  <c r="FV78" i="6"/>
  <c r="FV108" i="6" s="1"/>
  <c r="FI98" i="6" s="1"/>
  <c r="FU77" i="6"/>
  <c r="FU107" i="6" s="1"/>
  <c r="FM92" i="6" s="1"/>
  <c r="FT76" i="6"/>
  <c r="FT106" i="6" s="1"/>
  <c r="FL84" i="6"/>
  <c r="FS75" i="6"/>
  <c r="FP83" i="6"/>
  <c r="FP72" i="6"/>
  <c r="DT110" i="6"/>
  <c r="DP111" i="6"/>
  <c r="DP72" i="6"/>
  <c r="DW113" i="6"/>
  <c r="DX87" i="6"/>
  <c r="DX116" i="6" s="1"/>
  <c r="DZ85" i="6"/>
  <c r="DZ114" i="6" s="1"/>
  <c r="DX86" i="6"/>
  <c r="DX115" i="6" s="1"/>
  <c r="DZ86" i="6"/>
  <c r="DZ115" i="6" s="1"/>
  <c r="DW94" i="6" s="1"/>
  <c r="DZ87" i="6"/>
  <c r="DZ116" i="6" s="1"/>
  <c r="DM98" i="6" s="1"/>
  <c r="DY86" i="6"/>
  <c r="DY115" i="6" s="1"/>
  <c r="DW96" i="6" s="1"/>
  <c r="DX85" i="6"/>
  <c r="DX114" i="6" s="1"/>
  <c r="DW84" i="6"/>
  <c r="CL104" i="6"/>
  <c r="CN87" i="6"/>
  <c r="CN107" i="6" s="1"/>
  <c r="CR99" i="6" s="1"/>
  <c r="CL96" i="6"/>
  <c r="CO85" i="6"/>
  <c r="CM86" i="6"/>
  <c r="CL95" i="6"/>
  <c r="CN85" i="6"/>
  <c r="CO87" i="6"/>
  <c r="CO107" i="6" s="1"/>
  <c r="CR98" i="6" s="1"/>
  <c r="CN86" i="6"/>
  <c r="CN106" i="6" s="1"/>
  <c r="CV92" i="6" s="1"/>
  <c r="CM85" i="6"/>
  <c r="CU84" i="6"/>
  <c r="CL84" i="6"/>
  <c r="CY83" i="6"/>
  <c r="CN72" i="6"/>
  <c r="ET104" i="6"/>
  <c r="GN200" i="6"/>
  <c r="DJ47" i="8"/>
  <c r="GV96" i="6"/>
  <c r="GH209" i="6"/>
  <c r="FR55" i="8"/>
  <c r="DW61" i="12"/>
  <c r="DO56" i="12"/>
  <c r="AI70" i="10"/>
  <c r="DF56" i="8"/>
  <c r="EQ200" i="6"/>
  <c r="CX214" i="6"/>
  <c r="CV90" i="6"/>
  <c r="BH84" i="10"/>
  <c r="GL200" i="6"/>
  <c r="DY94" i="6"/>
  <c r="EZ96" i="6"/>
  <c r="DY204" i="6"/>
  <c r="AR189" i="10"/>
  <c r="BE70" i="12"/>
  <c r="AD305" i="10"/>
  <c r="DF55" i="8"/>
  <c r="FX82" i="8"/>
  <c r="AW100" i="12"/>
  <c r="IJ47" i="8"/>
  <c r="HQ94" i="6"/>
  <c r="HQ205" i="6"/>
  <c r="HQ206" i="6"/>
  <c r="FX47" i="8"/>
  <c r="GB96" i="8"/>
  <c r="BB147" i="8"/>
  <c r="DT214" i="6"/>
  <c r="CI70" i="10"/>
  <c r="DF176" i="8"/>
  <c r="FU96" i="6"/>
  <c r="DQ70" i="12"/>
  <c r="BO209" i="6"/>
  <c r="BM188" i="10"/>
  <c r="DS104" i="6"/>
  <c r="IL61" i="8"/>
  <c r="BM74" i="10"/>
  <c r="FG98" i="6"/>
  <c r="GG98" i="6"/>
  <c r="FX133" i="8"/>
  <c r="DH84" i="10"/>
  <c r="DW60" i="12"/>
  <c r="CC204" i="6"/>
  <c r="CD78" i="10"/>
  <c r="GV206" i="6"/>
  <c r="DN61" i="8"/>
  <c r="HQ96" i="6"/>
  <c r="CD79" i="10"/>
  <c r="IJ133" i="8"/>
  <c r="BC210" i="12"/>
  <c r="FK200" i="6"/>
  <c r="AY78" i="10"/>
  <c r="AY191" i="10"/>
  <c r="FG209" i="6"/>
  <c r="CO209" i="6"/>
  <c r="DY96" i="6"/>
  <c r="FG208" i="6"/>
  <c r="CP99" i="6"/>
  <c r="HC98" i="6"/>
  <c r="FZ96" i="8"/>
  <c r="HQ95" i="6"/>
  <c r="DT138" i="8"/>
  <c r="GM200" i="6"/>
  <c r="IR88" i="8"/>
  <c r="IL96" i="8"/>
  <c r="IR138" i="8"/>
  <c r="CO208" i="6"/>
  <c r="DL47" i="8"/>
  <c r="AD304" i="10"/>
  <c r="BB168" i="12"/>
  <c r="FM90" i="6"/>
  <c r="BE224" i="12"/>
  <c r="AR76" i="10"/>
  <c r="AZ200" i="6"/>
  <c r="GG99" i="6"/>
  <c r="BE105" i="12"/>
  <c r="DF177" i="8"/>
  <c r="BM189" i="10"/>
  <c r="FW82" i="8"/>
  <c r="DN182" i="8"/>
  <c r="DO91" i="12"/>
  <c r="BM76" i="10"/>
  <c r="IR137" i="8"/>
  <c r="BO208" i="6"/>
  <c r="CR76" i="10"/>
  <c r="DK209" i="6"/>
  <c r="IL182" i="8"/>
  <c r="BK61" i="12"/>
  <c r="DT137" i="8"/>
  <c r="FR176" i="8"/>
  <c r="AJ70" i="10"/>
  <c r="IM96" i="8"/>
  <c r="BO210" i="6"/>
  <c r="AY133" i="8"/>
  <c r="DD206" i="6"/>
  <c r="BH139" i="8"/>
  <c r="EZ206" i="6"/>
  <c r="DT139" i="8"/>
  <c r="FZ182" i="8"/>
  <c r="EK99" i="6"/>
  <c r="DD96" i="6"/>
  <c r="BM302" i="10"/>
  <c r="GF139" i="8"/>
  <c r="GP104" i="6"/>
  <c r="DQ105" i="12"/>
  <c r="FX168" i="8"/>
  <c r="CC206" i="6"/>
  <c r="BM301" i="10"/>
  <c r="HK104" i="6"/>
  <c r="FW133" i="8"/>
  <c r="DM76" i="10"/>
  <c r="HC99" i="6"/>
  <c r="FU206" i="6"/>
  <c r="DK208" i="6"/>
  <c r="FV47" i="8"/>
  <c r="AZ168" i="8"/>
  <c r="EL208" i="6"/>
  <c r="BY214" i="6"/>
  <c r="AJ183" i="10"/>
  <c r="DN147" i="8"/>
  <c r="DI100" i="12"/>
  <c r="ID176" i="8"/>
  <c r="FM200" i="6"/>
  <c r="BH172" i="8"/>
  <c r="BC56" i="12"/>
  <c r="DM74" i="10"/>
  <c r="DL168" i="8"/>
  <c r="FR56" i="8"/>
  <c r="CY78" i="10"/>
  <c r="EZ95" i="6"/>
  <c r="BE259" i="12"/>
  <c r="AZ133" i="8"/>
  <c r="HC208" i="6"/>
  <c r="AY304" i="10"/>
  <c r="IJ82" i="8"/>
  <c r="BH206" i="6"/>
  <c r="EK98" i="6"/>
  <c r="AR302" i="10"/>
  <c r="DK133" i="8"/>
  <c r="AD191" i="10"/>
  <c r="DI99" i="12"/>
  <c r="HK214" i="6"/>
  <c r="AD78" i="10"/>
  <c r="GV95" i="6"/>
  <c r="FR91" i="8"/>
  <c r="BC91" i="12"/>
  <c r="DK98" i="6"/>
  <c r="AR74" i="10"/>
  <c r="BH174" i="8"/>
  <c r="AT208" i="6"/>
  <c r="CP98" i="6"/>
  <c r="IL147" i="8"/>
  <c r="DY206" i="6"/>
  <c r="DL133" i="8"/>
  <c r="AY79" i="10"/>
  <c r="FZ147" i="8"/>
  <c r="IJ168" i="8"/>
  <c r="GH208" i="6"/>
  <c r="BB182" i="8"/>
  <c r="FR177" i="8"/>
  <c r="HC209" i="6"/>
  <c r="AI183" i="10"/>
  <c r="BC245" i="12"/>
  <c r="FZ61" i="8"/>
  <c r="JE132" i="8" l="1"/>
  <c r="BZ184" i="12"/>
  <c r="AB204" i="10"/>
  <c r="BY263" i="12"/>
  <c r="BY265" i="12" s="1"/>
  <c r="GV184" i="8"/>
  <c r="GX184" i="8" s="1"/>
  <c r="AX188" i="10"/>
  <c r="AS305" i="10"/>
  <c r="BX55" i="12"/>
  <c r="BX57" i="12" s="1"/>
  <c r="GU187" i="8"/>
  <c r="GU189" i="8" s="1"/>
  <c r="CA107" i="12"/>
  <c r="CC107" i="12" s="1"/>
  <c r="EM54" i="12"/>
  <c r="EO54" i="12" s="1"/>
  <c r="JH131" i="8"/>
  <c r="JJ131" i="8" s="1"/>
  <c r="GI225" i="6"/>
  <c r="GK225" i="6" s="1"/>
  <c r="EA227" i="6"/>
  <c r="EC227" i="6" s="1"/>
  <c r="GG229" i="6"/>
  <c r="GG231" i="6" s="1"/>
  <c r="JE134" i="8"/>
  <c r="EM107" i="12"/>
  <c r="EO107" i="12" s="1"/>
  <c r="EL110" i="12"/>
  <c r="BN260" i="12"/>
  <c r="BX260" i="12" s="1"/>
  <c r="BF257" i="12" s="1"/>
  <c r="BF269" i="12" s="1"/>
  <c r="BE269" i="12"/>
  <c r="BE237" i="12"/>
  <c r="BN206" i="12"/>
  <c r="BW206" i="12" s="1"/>
  <c r="BC232" i="12"/>
  <c r="BE234" i="12"/>
  <c r="BF220" i="12" s="1"/>
  <c r="BO205" i="12"/>
  <c r="BX205" i="12" s="1"/>
  <c r="BE202" i="12"/>
  <c r="BZ207" i="12"/>
  <c r="CB207" i="12" s="1"/>
  <c r="AC283" i="10"/>
  <c r="AC322" i="10" s="1"/>
  <c r="AP300" i="10" s="1"/>
  <c r="AB301" i="10" s="1"/>
  <c r="AB302" i="10"/>
  <c r="CB184" i="12"/>
  <c r="BP183" i="12"/>
  <c r="BN186" i="12"/>
  <c r="BP185" i="12"/>
  <c r="BM186" i="12"/>
  <c r="BO186" i="12"/>
  <c r="BF180" i="12"/>
  <c r="BF160" i="12" s="1"/>
  <c r="BY186" i="12"/>
  <c r="BG180" i="12"/>
  <c r="BX186" i="12"/>
  <c r="BE180" i="12"/>
  <c r="BW186" i="12"/>
  <c r="BZ183" i="12"/>
  <c r="BA170" i="12"/>
  <c r="BZ185" i="12"/>
  <c r="BF178" i="12"/>
  <c r="BG178" i="12"/>
  <c r="BE178" i="12"/>
  <c r="BO65" i="12"/>
  <c r="BG61" i="12" s="1"/>
  <c r="BC249" i="12"/>
  <c r="BP205" i="12"/>
  <c r="BY205" i="12" s="1"/>
  <c r="BF222" i="12" s="1"/>
  <c r="BC267" i="12"/>
  <c r="BC200" i="12"/>
  <c r="AU219" i="12"/>
  <c r="AS219" i="12" s="1"/>
  <c r="BE222" i="12"/>
  <c r="AT253" i="12"/>
  <c r="BA254" i="12" s="1"/>
  <c r="AY254" i="12"/>
  <c r="BM261" i="12"/>
  <c r="BN262" i="12"/>
  <c r="BX262" i="12" s="1"/>
  <c r="AY253" i="12" s="1"/>
  <c r="BP206" i="12"/>
  <c r="BF180" i="10"/>
  <c r="BF178" i="10" s="1"/>
  <c r="AJ314" i="10"/>
  <c r="AJ316" i="10" s="1"/>
  <c r="AX189" i="10"/>
  <c r="AS304" i="10"/>
  <c r="Z191" i="10"/>
  <c r="AH191" i="10" s="1"/>
  <c r="Z304" i="10"/>
  <c r="AH305" i="10" s="1"/>
  <c r="BQ302" i="10"/>
  <c r="BI302" i="10" s="1"/>
  <c r="AX302" i="10"/>
  <c r="BK324" i="10"/>
  <c r="BK326" i="10" s="1"/>
  <c r="AU302" i="10"/>
  <c r="AN301" i="10" s="1"/>
  <c r="BO304" i="10"/>
  <c r="BA305" i="10"/>
  <c r="AV305" i="10" s="1"/>
  <c r="BN323" i="10"/>
  <c r="AA322" i="10"/>
  <c r="BH308" i="10"/>
  <c r="BM282" i="10"/>
  <c r="AA284" i="10"/>
  <c r="AD321" i="10"/>
  <c r="AF321" i="10" s="1"/>
  <c r="BN284" i="10"/>
  <c r="AV304" i="10"/>
  <c r="AB322" i="10"/>
  <c r="AP302" i="10" s="1"/>
  <c r="BL285" i="10"/>
  <c r="BL322" i="10"/>
  <c r="BK302" i="10" s="1"/>
  <c r="BQ301" i="10" s="1"/>
  <c r="BN200" i="10"/>
  <c r="BP200" i="10" s="1"/>
  <c r="BK171" i="10"/>
  <c r="BK201" i="10" s="1"/>
  <c r="BA193" i="10" s="1"/>
  <c r="GW209" i="6"/>
  <c r="AS191" i="10"/>
  <c r="CS78" i="10"/>
  <c r="FA208" i="6"/>
  <c r="GW208" i="6"/>
  <c r="AS78" i="10"/>
  <c r="AJ179" i="10"/>
  <c r="AI187" i="10" s="1"/>
  <c r="AU189" i="10"/>
  <c r="AN188" i="10" s="1"/>
  <c r="IB142" i="8"/>
  <c r="HZ142" i="8" s="1"/>
  <c r="AC169" i="10"/>
  <c r="AD169" i="10" s="1"/>
  <c r="AV191" i="10"/>
  <c r="BC191" i="10" s="1"/>
  <c r="BQ189" i="10"/>
  <c r="BI189" i="10" s="1"/>
  <c r="AB189" i="10"/>
  <c r="BM172" i="10"/>
  <c r="AD170" i="10"/>
  <c r="BL169" i="10"/>
  <c r="BN169" i="10" s="1"/>
  <c r="BM202" i="10"/>
  <c r="AD200" i="10"/>
  <c r="AI179" i="10"/>
  <c r="AH179" i="10" s="1"/>
  <c r="AE170" i="10" s="1"/>
  <c r="AE200" i="10" s="1"/>
  <c r="BL171" i="10"/>
  <c r="AA171" i="10"/>
  <c r="IB56" i="8"/>
  <c r="HZ56" i="8" s="1"/>
  <c r="AU65" i="12"/>
  <c r="AS65" i="12" s="1"/>
  <c r="DX97" i="12"/>
  <c r="CA54" i="12"/>
  <c r="CC54" i="12" s="1"/>
  <c r="EL112" i="12"/>
  <c r="EJ55" i="12"/>
  <c r="EJ57" i="12" s="1"/>
  <c r="BZ110" i="12"/>
  <c r="BZ112" i="12" s="1"/>
  <c r="DO46" i="12"/>
  <c r="DM60" i="12" s="1"/>
  <c r="BE80" i="12"/>
  <c r="BE66" i="12" s="1"/>
  <c r="DO81" i="12"/>
  <c r="DN95" i="12" s="1"/>
  <c r="DQ115" i="12"/>
  <c r="DQ101" i="12" s="1"/>
  <c r="EC53" i="12"/>
  <c r="EL53" i="12" s="1"/>
  <c r="DM58" i="12" s="1"/>
  <c r="DJ62" i="12" s="1"/>
  <c r="DG62" i="12" s="1"/>
  <c r="EC56" i="12" s="1"/>
  <c r="EL56" i="12" s="1"/>
  <c r="DQ80" i="12"/>
  <c r="DR66" i="12" s="1"/>
  <c r="EB51" i="12"/>
  <c r="EK51" i="12" s="1"/>
  <c r="DR68" i="12" s="1"/>
  <c r="DO113" i="12"/>
  <c r="DQ103" i="12"/>
  <c r="DS103" i="12"/>
  <c r="EJ110" i="12"/>
  <c r="DN93" i="12"/>
  <c r="EM108" i="12"/>
  <c r="DN58" i="12"/>
  <c r="DO78" i="12"/>
  <c r="EA106" i="12"/>
  <c r="EC106" i="12" s="1"/>
  <c r="DZ110" i="12"/>
  <c r="DQ48" i="12"/>
  <c r="EA65" i="12"/>
  <c r="DS62" i="12" s="1"/>
  <c r="EC108" i="12"/>
  <c r="DZ52" i="12"/>
  <c r="DZ55" i="12" s="1"/>
  <c r="DQ83" i="12"/>
  <c r="DY109" i="12"/>
  <c r="DY110" i="12" s="1"/>
  <c r="DF99" i="12"/>
  <c r="DM101" i="12" s="1"/>
  <c r="BQ51" i="12"/>
  <c r="BZ51" i="12" s="1"/>
  <c r="BF68" i="12" s="1"/>
  <c r="BC46" i="12"/>
  <c r="BC60" i="12" s="1"/>
  <c r="BN52" i="12"/>
  <c r="BN55" i="12" s="1"/>
  <c r="BP52" i="12"/>
  <c r="BY52" i="12" s="1"/>
  <c r="BI60" i="12" s="1"/>
  <c r="BC78" i="12"/>
  <c r="BE68" i="12"/>
  <c r="BY51" i="12"/>
  <c r="BW53" i="12"/>
  <c r="BQ53" i="12"/>
  <c r="BZ53" i="12" s="1"/>
  <c r="BA58" i="12" s="1"/>
  <c r="BE48" i="12"/>
  <c r="BC81" i="12"/>
  <c r="AT99" i="12"/>
  <c r="BA101" i="12" s="1"/>
  <c r="BE115" i="12"/>
  <c r="BE101" i="12" s="1"/>
  <c r="BX106" i="12"/>
  <c r="BQ106" i="12"/>
  <c r="AY101" i="12"/>
  <c r="BF103" i="12"/>
  <c r="BE83" i="12"/>
  <c r="BC113" i="12"/>
  <c r="BM108" i="12"/>
  <c r="BO109" i="12"/>
  <c r="BL97" i="12"/>
  <c r="BN97" i="12" s="1"/>
  <c r="BN108" i="12"/>
  <c r="BX108" i="12" s="1"/>
  <c r="BB93" i="12" s="1"/>
  <c r="IJ190" i="8"/>
  <c r="IJ158" i="8"/>
  <c r="II172" i="8" s="1"/>
  <c r="IA176" i="8"/>
  <c r="IH176" i="8" s="1"/>
  <c r="IA164" i="8"/>
  <c r="HZ166" i="8" s="1"/>
  <c r="IL160" i="8"/>
  <c r="IL157" i="8"/>
  <c r="IM143" i="8" s="1"/>
  <c r="IU164" i="8"/>
  <c r="IX164" i="8" s="1"/>
  <c r="IW163" i="8"/>
  <c r="IW182" i="8" s="1"/>
  <c r="IM180" i="8" s="1"/>
  <c r="IJ123" i="8"/>
  <c r="IH137" i="8" s="1"/>
  <c r="JF132" i="8"/>
  <c r="IV166" i="8"/>
  <c r="IY129" i="8"/>
  <c r="JD129" i="8"/>
  <c r="IV184" i="8"/>
  <c r="IF177" i="8" s="1"/>
  <c r="IX165" i="8"/>
  <c r="IW183" i="8"/>
  <c r="IH170" i="8" s="1"/>
  <c r="IV182" i="8"/>
  <c r="IF178" i="8"/>
  <c r="IL192" i="8"/>
  <c r="IW132" i="8"/>
  <c r="IL145" i="8"/>
  <c r="JD130" i="8"/>
  <c r="IU132" i="8"/>
  <c r="IN145" i="8"/>
  <c r="IL125" i="8"/>
  <c r="IX128" i="8"/>
  <c r="IY128" i="8" s="1"/>
  <c r="IV142" i="8"/>
  <c r="IN137" i="8" s="1"/>
  <c r="IJ155" i="8"/>
  <c r="IX130" i="8"/>
  <c r="JG130" i="8" s="1"/>
  <c r="IH135" i="8" s="1"/>
  <c r="IL39" i="8"/>
  <c r="IV56" i="8"/>
  <c r="IN53" i="8" s="1"/>
  <c r="HZ80" i="8"/>
  <c r="IL71" i="8"/>
  <c r="IN57" i="8" s="1"/>
  <c r="IJ37" i="8"/>
  <c r="JF42" i="8"/>
  <c r="IX44" i="8"/>
  <c r="JG44" i="8" s="1"/>
  <c r="IH49" i="8" s="1"/>
  <c r="IW43" i="8"/>
  <c r="JF43" i="8" s="1"/>
  <c r="IP51" i="8" s="1"/>
  <c r="IV46" i="8"/>
  <c r="JE47" i="8"/>
  <c r="IL59" i="8"/>
  <c r="IP53" i="8"/>
  <c r="JD44" i="8"/>
  <c r="IJ69" i="8"/>
  <c r="IX42" i="8"/>
  <c r="JE46" i="8"/>
  <c r="IX43" i="8"/>
  <c r="JG43" i="8" s="1"/>
  <c r="IP52" i="8" s="1"/>
  <c r="IU46" i="8"/>
  <c r="FZ157" i="8"/>
  <c r="GB143" i="8" s="1"/>
  <c r="IL74" i="8"/>
  <c r="IU82" i="8"/>
  <c r="IN88" i="8" s="1"/>
  <c r="FZ192" i="8"/>
  <c r="FZ178" i="8" s="1"/>
  <c r="HZ88" i="8"/>
  <c r="IP86" i="8" s="1"/>
  <c r="IM74" i="8" s="1"/>
  <c r="HX78" i="8"/>
  <c r="HX88" i="8" s="1"/>
  <c r="IJ104" i="8"/>
  <c r="IR90" i="8"/>
  <c r="IT90" i="8" s="1"/>
  <c r="IL106" i="8"/>
  <c r="IL92" i="8" s="1"/>
  <c r="IN94" i="8"/>
  <c r="IM106" i="8" s="1"/>
  <c r="IA87" i="8"/>
  <c r="GJ138" i="8"/>
  <c r="GK138" i="8" s="1"/>
  <c r="GI150" i="8"/>
  <c r="IJ72" i="8"/>
  <c r="HX89" i="8"/>
  <c r="IA77" i="8"/>
  <c r="HY79" i="8"/>
  <c r="FX190" i="8"/>
  <c r="FX104" i="8"/>
  <c r="FX155" i="8"/>
  <c r="FN133" i="8"/>
  <c r="FN144" i="8" s="1"/>
  <c r="GA145" i="8" s="1"/>
  <c r="FZ125" i="8"/>
  <c r="FN134" i="8"/>
  <c r="FN145" i="8" s="1"/>
  <c r="GD137" i="8" s="1"/>
  <c r="FL135" i="8"/>
  <c r="FO135" i="8" s="1"/>
  <c r="FX158" i="8"/>
  <c r="FX172" i="8" s="1"/>
  <c r="FM133" i="8"/>
  <c r="FM136" i="8" s="1"/>
  <c r="FX123" i="8"/>
  <c r="FX137" i="8" s="1"/>
  <c r="FL145" i="8"/>
  <c r="GG174" i="8"/>
  <c r="GI174" i="8" s="1"/>
  <c r="FZ180" i="8"/>
  <c r="GB180" i="8"/>
  <c r="FZ160" i="8"/>
  <c r="GH186" i="8"/>
  <c r="FO176" i="8"/>
  <c r="FV178" i="8" s="1"/>
  <c r="GH185" i="8"/>
  <c r="GJ183" i="8"/>
  <c r="GL183" i="8" s="1"/>
  <c r="GI185" i="8"/>
  <c r="GS185" i="8" s="1"/>
  <c r="FW170" i="8" s="1"/>
  <c r="GG88" i="8"/>
  <c r="GI88" i="8" s="1"/>
  <c r="GG89" i="8"/>
  <c r="GG90" i="8" s="1"/>
  <c r="GI102" i="8" s="1"/>
  <c r="GS102" i="8" s="1"/>
  <c r="BK150" i="8"/>
  <c r="DW150" i="8"/>
  <c r="FO90" i="8"/>
  <c r="FV92" i="8" s="1"/>
  <c r="FZ106" i="8"/>
  <c r="GA92" i="8" s="1"/>
  <c r="FZ74" i="8"/>
  <c r="GJ100" i="8"/>
  <c r="GT100" i="8" s="1"/>
  <c r="FT90" i="8" s="1"/>
  <c r="GL99" i="8"/>
  <c r="GR99" i="8"/>
  <c r="FZ94" i="8"/>
  <c r="FX72" i="8"/>
  <c r="GT97" i="8"/>
  <c r="GL97" i="8"/>
  <c r="GS101" i="8"/>
  <c r="GH100" i="8"/>
  <c r="GH101" i="8" s="1"/>
  <c r="GI101" i="8"/>
  <c r="GR98" i="8"/>
  <c r="FZ71" i="8"/>
  <c r="DL158" i="8"/>
  <c r="DL172" i="8" s="1"/>
  <c r="FX69" i="8"/>
  <c r="FX37" i="8"/>
  <c r="FX51" i="8" s="1"/>
  <c r="FP53" i="8"/>
  <c r="FN53" i="8" s="1"/>
  <c r="DL123" i="8"/>
  <c r="DL137" i="8" s="1"/>
  <c r="GJ45" i="8"/>
  <c r="GI63" i="8"/>
  <c r="GL44" i="8"/>
  <c r="GI45" i="8"/>
  <c r="DX166" i="8"/>
  <c r="GI62" i="8"/>
  <c r="DN192" i="8"/>
  <c r="DO178" i="8" s="1"/>
  <c r="GJ61" i="8"/>
  <c r="DZ165" i="8"/>
  <c r="GL43" i="8"/>
  <c r="GK42" i="8"/>
  <c r="GL42" i="8" s="1"/>
  <c r="FZ39" i="8"/>
  <c r="FO61" i="8"/>
  <c r="DN125" i="8"/>
  <c r="DC164" i="8"/>
  <c r="DB166" i="8" s="1"/>
  <c r="CZ135" i="8"/>
  <c r="CZ146" i="8" s="1"/>
  <c r="DJ135" i="8" s="1"/>
  <c r="DY164" i="8"/>
  <c r="DY183" i="8" s="1"/>
  <c r="DJ170" i="8" s="1"/>
  <c r="DW184" i="8"/>
  <c r="DZ184" i="8" s="1"/>
  <c r="DC176" i="8"/>
  <c r="DJ176" i="8" s="1"/>
  <c r="DN160" i="8"/>
  <c r="DC134" i="8"/>
  <c r="DN157" i="8"/>
  <c r="DP143" i="8" s="1"/>
  <c r="DX137" i="8"/>
  <c r="DW164" i="8"/>
  <c r="DW166" i="8" s="1"/>
  <c r="DA133" i="8"/>
  <c r="DB133" i="8"/>
  <c r="DX138" i="8"/>
  <c r="DP137" i="8" s="1"/>
  <c r="DL155" i="8"/>
  <c r="CZ144" i="8"/>
  <c r="DC145" i="8"/>
  <c r="DY163" i="8"/>
  <c r="DY182" i="8" s="1"/>
  <c r="DN180" i="8"/>
  <c r="DL190" i="8"/>
  <c r="DX182" i="8"/>
  <c r="BB157" i="8"/>
  <c r="BD143" i="8" s="1"/>
  <c r="BB125" i="8"/>
  <c r="AZ123" i="8"/>
  <c r="AZ137" i="8" s="1"/>
  <c r="AP134" i="8"/>
  <c r="BL138" i="8"/>
  <c r="BM138" i="8" s="1"/>
  <c r="AN135" i="8"/>
  <c r="AQ135" i="8" s="1"/>
  <c r="BC145" i="8"/>
  <c r="AN134" i="8"/>
  <c r="AZ155" i="8"/>
  <c r="AN144" i="8"/>
  <c r="AO133" i="8"/>
  <c r="BK168" i="8"/>
  <c r="BD174" i="8" s="1"/>
  <c r="BH176" i="8"/>
  <c r="BJ176" i="8" s="1"/>
  <c r="AZ190" i="8"/>
  <c r="AN164" i="8"/>
  <c r="AZ158" i="8"/>
  <c r="BB180" i="8"/>
  <c r="BC180" i="8"/>
  <c r="AP176" i="8"/>
  <c r="AQ163" i="8"/>
  <c r="AN165" i="8"/>
  <c r="AO165" i="8"/>
  <c r="AO175" i="8" s="1"/>
  <c r="AY170" i="8" s="1"/>
  <c r="AP166" i="8"/>
  <c r="BB160" i="8"/>
  <c r="AO173" i="8"/>
  <c r="AQ173" i="8" s="1"/>
  <c r="BB192" i="8"/>
  <c r="BB178" i="8" s="1"/>
  <c r="DN39" i="8"/>
  <c r="DL37" i="8"/>
  <c r="DL51" i="8" s="1"/>
  <c r="DD53" i="8"/>
  <c r="DB53" i="8" s="1"/>
  <c r="DX42" i="8"/>
  <c r="DC61" i="8"/>
  <c r="DJ57" i="8" s="1"/>
  <c r="DZ44" i="8"/>
  <c r="DN59" i="8"/>
  <c r="DK49" i="8"/>
  <c r="DK37" i="8" s="1"/>
  <c r="DZ62" i="8"/>
  <c r="DZ43" i="8"/>
  <c r="DY42" i="8"/>
  <c r="DW45" i="8"/>
  <c r="DL69" i="8"/>
  <c r="DW63" i="8"/>
  <c r="DW64" i="8" s="1"/>
  <c r="DN71" i="8"/>
  <c r="DO57" i="8" s="1"/>
  <c r="DF67" i="10"/>
  <c r="BK99" i="10"/>
  <c r="BK101" i="10" s="1"/>
  <c r="AC99" i="10"/>
  <c r="AC101" i="10" s="1"/>
  <c r="CK87" i="10"/>
  <c r="CK89" i="10" s="1"/>
  <c r="CX76" i="10"/>
  <c r="CC99" i="10"/>
  <c r="CC101" i="10" s="1"/>
  <c r="BO97" i="10"/>
  <c r="BQ97" i="10" s="1"/>
  <c r="CE95" i="10"/>
  <c r="CG95" i="10" s="1"/>
  <c r="DK99" i="10"/>
  <c r="DK101" i="10" s="1"/>
  <c r="DG88" i="10"/>
  <c r="DH80" i="10" s="1"/>
  <c r="CB76" i="10"/>
  <c r="CU76" i="10"/>
  <c r="DO78" i="10"/>
  <c r="CD96" i="10"/>
  <c r="CP75" i="10" s="1"/>
  <c r="CD58" i="10"/>
  <c r="CD97" i="10" s="1"/>
  <c r="CH72" i="10" s="1"/>
  <c r="BF67" i="10"/>
  <c r="BF65" i="10" s="1"/>
  <c r="DM98" i="10"/>
  <c r="DM99" i="10" s="1"/>
  <c r="DH82" i="10"/>
  <c r="DG67" i="10" s="1"/>
  <c r="DL56" i="10"/>
  <c r="DL59" i="10"/>
  <c r="DN95" i="10"/>
  <c r="CA97" i="10"/>
  <c r="DL96" i="10"/>
  <c r="DK76" i="10" s="1"/>
  <c r="BZ78" i="10"/>
  <c r="CH80" i="10" s="1"/>
  <c r="CV78" i="10"/>
  <c r="DC79" i="10" s="1"/>
  <c r="CB96" i="10"/>
  <c r="CP76" i="10" s="1"/>
  <c r="DO97" i="10"/>
  <c r="DQ97" i="10" s="1"/>
  <c r="CB58" i="10"/>
  <c r="CB97" i="10" s="1"/>
  <c r="CJ72" i="10" s="1"/>
  <c r="DQ76" i="10"/>
  <c r="DI75" i="10" s="1"/>
  <c r="DN57" i="10"/>
  <c r="DN96" i="10" s="1"/>
  <c r="DK75" i="10" s="1"/>
  <c r="CJ66" i="10"/>
  <c r="CA59" i="10"/>
  <c r="CA60" i="10" s="1"/>
  <c r="AJ66" i="10"/>
  <c r="AH74" i="10" s="1"/>
  <c r="BO78" i="10"/>
  <c r="Z78" i="10"/>
  <c r="AH80" i="10" s="1"/>
  <c r="AX76" i="10"/>
  <c r="BM99" i="10"/>
  <c r="BH82" i="10"/>
  <c r="BO57" i="10"/>
  <c r="BN96" i="10"/>
  <c r="BK75" i="10" s="1"/>
  <c r="BK76" i="10"/>
  <c r="BL95" i="10"/>
  <c r="BN56" i="10"/>
  <c r="BO56" i="10" s="1"/>
  <c r="BG88" i="10"/>
  <c r="BI80" i="10" s="1"/>
  <c r="BL59" i="10"/>
  <c r="BL60" i="10" s="1"/>
  <c r="BM60" i="10"/>
  <c r="BQ76" i="10"/>
  <c r="AU76" i="10"/>
  <c r="AN76" i="10" s="1"/>
  <c r="AV78" i="10"/>
  <c r="BC79" i="10" s="1"/>
  <c r="AJ88" i="10"/>
  <c r="AJ90" i="10" s="1"/>
  <c r="AA59" i="10"/>
  <c r="AA98" i="10" s="1"/>
  <c r="AF80" i="10" s="1"/>
  <c r="AA57" i="10"/>
  <c r="AA96" i="10" s="1"/>
  <c r="AP75" i="10" s="1"/>
  <c r="AU75" i="10" s="1"/>
  <c r="AB76" i="10"/>
  <c r="AD58" i="10"/>
  <c r="AE58" i="10" s="1"/>
  <c r="AI72" i="10"/>
  <c r="AE95" i="10"/>
  <c r="AG95" i="10" s="1"/>
  <c r="AB59" i="10"/>
  <c r="AB60" i="10" s="1"/>
  <c r="GD208" i="6"/>
  <c r="GL210" i="6" s="1"/>
  <c r="GE189" i="6"/>
  <c r="GE228" i="6" s="1"/>
  <c r="GJ210" i="6" s="1"/>
  <c r="GD209" i="6" s="1"/>
  <c r="GD210" i="6" s="1"/>
  <c r="GJ189" i="6" s="1"/>
  <c r="GJ228" i="6" s="1"/>
  <c r="GN218" i="6"/>
  <c r="GN220" i="6" s="1"/>
  <c r="GY206" i="6"/>
  <c r="GR206" i="6" s="1"/>
  <c r="GH187" i="6"/>
  <c r="GI187" i="6" s="1"/>
  <c r="GT205" i="6"/>
  <c r="GI227" i="6"/>
  <c r="GM202" i="6"/>
  <c r="GF190" i="6"/>
  <c r="GN196" i="6"/>
  <c r="GF229" i="6"/>
  <c r="GI188" i="6"/>
  <c r="GF206" i="6"/>
  <c r="HS196" i="6"/>
  <c r="HS208" i="6"/>
  <c r="HL212" i="6"/>
  <c r="HQ195" i="6"/>
  <c r="HK218" i="6"/>
  <c r="HM210" i="6" s="1"/>
  <c r="HP197" i="6"/>
  <c r="HP198" i="6" s="1"/>
  <c r="HR198" i="6"/>
  <c r="HU206" i="6"/>
  <c r="HP224" i="6"/>
  <c r="HR225" i="6"/>
  <c r="HO204" i="6" s="1"/>
  <c r="GZ208" i="6"/>
  <c r="HI217" i="6"/>
  <c r="HB206" i="6"/>
  <c r="EJ206" i="6"/>
  <c r="ER218" i="6"/>
  <c r="ER220" i="6" s="1"/>
  <c r="FC206" i="6"/>
  <c r="ER196" i="6"/>
  <c r="ER204" i="6" s="1"/>
  <c r="EJ189" i="6"/>
  <c r="EJ228" i="6" s="1"/>
  <c r="EI189" i="6"/>
  <c r="EL188" i="6"/>
  <c r="EL227" i="6" s="1"/>
  <c r="EJ188" i="6"/>
  <c r="EJ227" i="6" s="1"/>
  <c r="ER202" i="6" s="1"/>
  <c r="EL187" i="6"/>
  <c r="EL226" i="6" s="1"/>
  <c r="EI187" i="6"/>
  <c r="EI226" i="6" s="1"/>
  <c r="EX205" i="6" s="1"/>
  <c r="EH208" i="6"/>
  <c r="EP208" i="6" s="1"/>
  <c r="FO197" i="6"/>
  <c r="FO195" i="6" s="1"/>
  <c r="FU186" i="6"/>
  <c r="FU216" i="6" s="1"/>
  <c r="FS204" i="6" s="1"/>
  <c r="FP197" i="6" s="1"/>
  <c r="EK190" i="6"/>
  <c r="EI227" i="6"/>
  <c r="EQ202" i="6" s="1"/>
  <c r="FM196" i="6"/>
  <c r="FM195" i="6" s="1"/>
  <c r="FV189" i="6"/>
  <c r="FW208" i="6"/>
  <c r="FT187" i="6"/>
  <c r="FF206" i="6"/>
  <c r="FS205" i="6"/>
  <c r="FF205" i="6" s="1"/>
  <c r="FV219" i="6"/>
  <c r="FY206" i="6"/>
  <c r="FQ205" i="6" s="1"/>
  <c r="FD208" i="6"/>
  <c r="FT188" i="6"/>
  <c r="FS206" i="6"/>
  <c r="DG206" i="6"/>
  <c r="CZ206" i="6" s="1"/>
  <c r="CM196" i="6"/>
  <c r="CM225" i="6" s="1"/>
  <c r="DB205" i="6" s="1"/>
  <c r="DE208" i="6"/>
  <c r="CO196" i="6"/>
  <c r="CO225" i="6" s="1"/>
  <c r="DB204" i="6" s="1"/>
  <c r="CX212" i="6"/>
  <c r="CY212" i="6"/>
  <c r="CN195" i="6"/>
  <c r="CX218" i="6"/>
  <c r="CZ210" i="6" s="1"/>
  <c r="CM197" i="6"/>
  <c r="CL208" i="6"/>
  <c r="CV217" i="6"/>
  <c r="CN206" i="6"/>
  <c r="EA208" i="6"/>
  <c r="DJ206" i="6"/>
  <c r="DR197" i="6"/>
  <c r="DR195" i="6" s="1"/>
  <c r="DY190" i="6"/>
  <c r="EC206" i="6"/>
  <c r="DU206" i="6" s="1"/>
  <c r="DX225" i="6"/>
  <c r="EA187" i="6"/>
  <c r="DZ226" i="6"/>
  <c r="DW205" i="6" s="1"/>
  <c r="EC205" i="6" s="1"/>
  <c r="EC204" i="6" s="1"/>
  <c r="EB187" i="6" s="1"/>
  <c r="EB226" i="6" s="1"/>
  <c r="DZ186" i="6"/>
  <c r="EA186" i="6" s="1"/>
  <c r="DY225" i="6"/>
  <c r="DW229" i="6"/>
  <c r="DW231" i="6" s="1"/>
  <c r="DX189" i="6"/>
  <c r="DS218" i="6"/>
  <c r="DS210" i="6" s="1"/>
  <c r="DH208" i="6"/>
  <c r="CE209" i="6"/>
  <c r="CE208" i="6"/>
  <c r="BV197" i="6"/>
  <c r="BV195" i="6" s="1"/>
  <c r="BW218" i="6"/>
  <c r="BW219" i="6" s="1"/>
  <c r="BN206" i="6"/>
  <c r="BL209" i="6"/>
  <c r="BL208" i="6"/>
  <c r="BS210" i="6" s="1"/>
  <c r="CC190" i="6"/>
  <c r="CC225" i="6"/>
  <c r="CC229" i="6" s="1"/>
  <c r="CB190" i="6"/>
  <c r="CG206" i="6"/>
  <c r="CA227" i="6"/>
  <c r="CD186" i="6"/>
  <c r="CE186" i="6" s="1"/>
  <c r="CB229" i="6"/>
  <c r="CD187" i="6"/>
  <c r="CD226" i="6" s="1"/>
  <c r="CA205" i="6" s="1"/>
  <c r="AR206" i="6"/>
  <c r="AZ196" i="6"/>
  <c r="AY204" i="6" s="1"/>
  <c r="BB197" i="6"/>
  <c r="BB195" i="6" s="1"/>
  <c r="AR197" i="6"/>
  <c r="AR217" i="6" s="1"/>
  <c r="AV209" i="6" s="1"/>
  <c r="AS196" i="6"/>
  <c r="AS216" i="6" s="1"/>
  <c r="AX202" i="6" s="1"/>
  <c r="BI208" i="6"/>
  <c r="AQ216" i="6"/>
  <c r="AP208" i="6"/>
  <c r="AX210" i="6" s="1"/>
  <c r="AS195" i="6"/>
  <c r="AT195" i="6" s="1"/>
  <c r="AQ215" i="6"/>
  <c r="BK206" i="6"/>
  <c r="AQ197" i="6"/>
  <c r="AQ198" i="6" s="1"/>
  <c r="AR215" i="6"/>
  <c r="HS98" i="6"/>
  <c r="HU95" i="6"/>
  <c r="HU94" i="6" s="1"/>
  <c r="HT86" i="6" s="1"/>
  <c r="HT115" i="6" s="1"/>
  <c r="HS115" i="6"/>
  <c r="HL102" i="6"/>
  <c r="HR117" i="6"/>
  <c r="HS86" i="6"/>
  <c r="HP87" i="6"/>
  <c r="HP88" i="6" s="1"/>
  <c r="HR88" i="6"/>
  <c r="HU96" i="6"/>
  <c r="HM94" i="6" s="1"/>
  <c r="HP114" i="6"/>
  <c r="GH86" i="6"/>
  <c r="HK108" i="6"/>
  <c r="HM100" i="6" s="1"/>
  <c r="GZ98" i="6"/>
  <c r="HG100" i="6" s="1"/>
  <c r="HQ85" i="6"/>
  <c r="HI107" i="6"/>
  <c r="GW98" i="6"/>
  <c r="HB96" i="6"/>
  <c r="GQ102" i="6"/>
  <c r="GP102" i="6"/>
  <c r="GF85" i="6"/>
  <c r="GE87" i="6"/>
  <c r="GE88" i="6" s="1"/>
  <c r="GG88" i="6"/>
  <c r="GY96" i="6"/>
  <c r="GG115" i="6"/>
  <c r="GT94" i="6" s="1"/>
  <c r="GN107" i="6"/>
  <c r="GD98" i="6"/>
  <c r="GK98" i="6" s="1"/>
  <c r="GP108" i="6"/>
  <c r="GR100" i="6" s="1"/>
  <c r="GF96" i="6"/>
  <c r="FA98" i="6"/>
  <c r="EL86" i="6"/>
  <c r="EU102" i="6"/>
  <c r="EJ85" i="6"/>
  <c r="EI87" i="6"/>
  <c r="EK88" i="6"/>
  <c r="FC96" i="6"/>
  <c r="EV94" i="6" s="1"/>
  <c r="EI114" i="6"/>
  <c r="EK115" i="6"/>
  <c r="EX94" i="6" s="1"/>
  <c r="FD98" i="6"/>
  <c r="FK100" i="6" s="1"/>
  <c r="EH98" i="6"/>
  <c r="EO98" i="6" s="1"/>
  <c r="ER107" i="6"/>
  <c r="ET108" i="6"/>
  <c r="EV100" i="6" s="1"/>
  <c r="EJ96" i="6"/>
  <c r="FO87" i="6"/>
  <c r="FO85" i="6" s="1"/>
  <c r="FY96" i="6"/>
  <c r="FQ94" i="6" s="1"/>
  <c r="FU78" i="6"/>
  <c r="FU108" i="6" s="1"/>
  <c r="FI99" i="6" s="1"/>
  <c r="FW98" i="6"/>
  <c r="FV77" i="6"/>
  <c r="FV107" i="6" s="1"/>
  <c r="FK92" i="6" s="1"/>
  <c r="FT77" i="6"/>
  <c r="FT79" i="6" s="1"/>
  <c r="FM86" i="6"/>
  <c r="FK94" i="6" s="1"/>
  <c r="FS96" i="6"/>
  <c r="FI100" i="6"/>
  <c r="FF96" i="6"/>
  <c r="FU106" i="6"/>
  <c r="FV76" i="6"/>
  <c r="DH98" i="6"/>
  <c r="DO98" i="6" s="1"/>
  <c r="DJ96" i="6"/>
  <c r="DS108" i="6"/>
  <c r="DT100" i="6" s="1"/>
  <c r="DQ107" i="6"/>
  <c r="DY85" i="6"/>
  <c r="DY114" i="6" s="1"/>
  <c r="EA98" i="6"/>
  <c r="DY87" i="6"/>
  <c r="EA87" i="6" s="1"/>
  <c r="DX117" i="6"/>
  <c r="DS102" i="6"/>
  <c r="DT102" i="6"/>
  <c r="DJ95" i="6" s="1"/>
  <c r="DZ117" i="6"/>
  <c r="EA115" i="6"/>
  <c r="DW95" i="6"/>
  <c r="EC95" i="6" s="1"/>
  <c r="DM100" i="6"/>
  <c r="EA86" i="6"/>
  <c r="DX88" i="6"/>
  <c r="DZ88" i="6"/>
  <c r="EC96" i="6"/>
  <c r="DG96" i="6"/>
  <c r="CZ94" i="6" s="1"/>
  <c r="CV86" i="6"/>
  <c r="CU94" i="6" s="1"/>
  <c r="CX87" i="6"/>
  <c r="CX85" i="6" s="1"/>
  <c r="CN88" i="6"/>
  <c r="CO86" i="6"/>
  <c r="CO106" i="6" s="1"/>
  <c r="CT92" i="6" s="1"/>
  <c r="CN96" i="6"/>
  <c r="CM106" i="6"/>
  <c r="CO105" i="6"/>
  <c r="CM105" i="6"/>
  <c r="DE98" i="6"/>
  <c r="CL98" i="6"/>
  <c r="CT100" i="6" s="1"/>
  <c r="CN105" i="6"/>
  <c r="CP85" i="6"/>
  <c r="CM87" i="6"/>
  <c r="CM88" i="6" s="1"/>
  <c r="AW36" i="9"/>
  <c r="AX47" i="9"/>
  <c r="BW47" i="9"/>
  <c r="BV36" i="9"/>
  <c r="BL7" i="9"/>
  <c r="BK7" i="9"/>
  <c r="AY28" i="9"/>
  <c r="AT209" i="6"/>
  <c r="BG182" i="12"/>
  <c r="BF259" i="12"/>
  <c r="FG99" i="6"/>
  <c r="BF182" i="12"/>
  <c r="IN96" i="8"/>
  <c r="AR300" i="10"/>
  <c r="CJ70" i="10"/>
  <c r="IR86" i="8"/>
  <c r="BK60" i="12"/>
  <c r="BB91" i="12"/>
  <c r="AY193" i="10"/>
  <c r="HQ204" i="6"/>
  <c r="CC205" i="6"/>
  <c r="BH310" i="10"/>
  <c r="BF224" i="12"/>
  <c r="GB182" i="8"/>
  <c r="AW253" i="12"/>
  <c r="AR75" i="10"/>
  <c r="IH133" i="8"/>
  <c r="GV205" i="6"/>
  <c r="HL104" i="6"/>
  <c r="DN91" i="12"/>
  <c r="BA56" i="12"/>
  <c r="FU204" i="6"/>
  <c r="AW101" i="12"/>
  <c r="EZ205" i="6"/>
  <c r="CH70" i="10"/>
  <c r="FU205" i="6"/>
  <c r="BC147" i="8"/>
  <c r="EU104" i="6"/>
  <c r="DY205" i="6"/>
  <c r="IM182" i="8"/>
  <c r="BF70" i="12"/>
  <c r="BC182" i="8"/>
  <c r="DM75" i="10"/>
  <c r="GF137" i="8"/>
  <c r="ER200" i="6"/>
  <c r="IN147" i="8"/>
  <c r="DK47" i="8"/>
  <c r="DK100" i="6"/>
  <c r="IH47" i="8"/>
  <c r="DS105" i="12"/>
  <c r="DY95" i="6"/>
  <c r="IR52" i="8"/>
  <c r="HL214" i="6"/>
  <c r="FG100" i="6"/>
  <c r="DD204" i="6"/>
  <c r="AD80" i="10"/>
  <c r="FK90" i="6"/>
  <c r="CT90" i="6"/>
  <c r="DJ133" i="8"/>
  <c r="CR75" i="10"/>
  <c r="AY168" i="8"/>
  <c r="FR90" i="8"/>
  <c r="IH168" i="8"/>
  <c r="BA168" i="12"/>
  <c r="GH210" i="6"/>
  <c r="AW254" i="12"/>
  <c r="DM56" i="12"/>
  <c r="GA147" i="8"/>
  <c r="BM75" i="10"/>
  <c r="FW168" i="8"/>
  <c r="AY305" i="10"/>
  <c r="GV94" i="6"/>
  <c r="AX200" i="6"/>
  <c r="DR70" i="12"/>
  <c r="ID177" i="8"/>
  <c r="BF105" i="12"/>
  <c r="EZ94" i="6"/>
  <c r="IR51" i="8"/>
  <c r="DD205" i="6"/>
  <c r="DT104" i="6"/>
  <c r="DJ168" i="8"/>
  <c r="ID178" i="8"/>
  <c r="CY214" i="6"/>
  <c r="DN56" i="12"/>
  <c r="GQ104" i="6"/>
  <c r="IR53" i="8"/>
  <c r="AF200" i="10" l="1"/>
  <c r="AF170" i="10"/>
  <c r="DG65" i="10"/>
  <c r="DG64" i="10"/>
  <c r="DM61" i="10" s="1"/>
  <c r="DM100" i="10" s="1"/>
  <c r="DM101" i="10" s="1"/>
  <c r="DF65" i="10"/>
  <c r="DY137" i="8"/>
  <c r="DX136" i="8"/>
  <c r="DD134" i="8" s="1"/>
  <c r="DD145" i="8" s="1"/>
  <c r="DE145" i="8" s="1"/>
  <c r="BF237" i="12"/>
  <c r="BP260" i="12"/>
  <c r="BN208" i="12"/>
  <c r="AD283" i="10"/>
  <c r="BB158" i="12"/>
  <c r="BA169" i="12" s="1"/>
  <c r="BB190" i="12"/>
  <c r="BA190" i="12" s="1"/>
  <c r="BM187" i="12" s="1"/>
  <c r="BL175" i="12"/>
  <c r="BP65" i="12"/>
  <c r="BG62" i="12"/>
  <c r="BG157" i="12"/>
  <c r="BR128" i="12" s="1"/>
  <c r="BF158" i="12"/>
  <c r="BG160" i="12"/>
  <c r="BO187" i="12" s="1"/>
  <c r="BF192" i="12"/>
  <c r="BG192" i="12" s="1"/>
  <c r="BQ183" i="12" s="1"/>
  <c r="BG60" i="12"/>
  <c r="BF255" i="12"/>
  <c r="BE255" i="12"/>
  <c r="BC234" i="12"/>
  <c r="BE220" i="12"/>
  <c r="BG220" i="12"/>
  <c r="BB249" i="12"/>
  <c r="BE235" i="12"/>
  <c r="BO208" i="12"/>
  <c r="BZ205" i="12"/>
  <c r="BN263" i="12"/>
  <c r="BW208" i="12"/>
  <c r="BQ205" i="12"/>
  <c r="BY206" i="12"/>
  <c r="BZ206" i="12" s="1"/>
  <c r="BP208" i="12"/>
  <c r="BP261" i="12"/>
  <c r="BW261" i="12"/>
  <c r="BC214" i="12"/>
  <c r="BB214" i="12"/>
  <c r="BA253" i="12"/>
  <c r="BZ262" i="12"/>
  <c r="BZ260" i="12"/>
  <c r="AT254" i="12"/>
  <c r="BG222" i="12"/>
  <c r="BF234" i="12" s="1"/>
  <c r="BX208" i="12"/>
  <c r="BM263" i="12"/>
  <c r="BB212" i="12"/>
  <c r="BB232" i="12" s="1"/>
  <c r="BP262" i="12"/>
  <c r="BQ206" i="12"/>
  <c r="BA214" i="12"/>
  <c r="BX263" i="12"/>
  <c r="BO192" i="10"/>
  <c r="BO193" i="10" s="1"/>
  <c r="BK173" i="10" s="1"/>
  <c r="BK203" i="10" s="1"/>
  <c r="AH192" i="10"/>
  <c r="AH306" i="10"/>
  <c r="AH304" i="10"/>
  <c r="BQ75" i="10"/>
  <c r="BQ74" i="10" s="1"/>
  <c r="BP57" i="10" s="1"/>
  <c r="BP96" i="10" s="1"/>
  <c r="CS79" i="10"/>
  <c r="BL324" i="10"/>
  <c r="AN302" i="10"/>
  <c r="AN300" i="10"/>
  <c r="AV302" i="10"/>
  <c r="AB285" i="10"/>
  <c r="AC285" i="10"/>
  <c r="BI301" i="10"/>
  <c r="AZ304" i="10"/>
  <c r="AD284" i="10"/>
  <c r="AA323" i="10"/>
  <c r="BM285" i="10"/>
  <c r="BM321" i="10"/>
  <c r="BN322" i="10"/>
  <c r="AB300" i="10"/>
  <c r="AC286" i="10" s="1"/>
  <c r="AC325" i="10" s="1"/>
  <c r="AC324" i="10"/>
  <c r="BN283" i="10"/>
  <c r="AV306" i="10"/>
  <c r="BO284" i="10" s="1"/>
  <c r="BO323" i="10" s="1"/>
  <c r="BP323" i="10" s="1"/>
  <c r="AB324" i="10"/>
  <c r="AA285" i="10"/>
  <c r="BO305" i="10"/>
  <c r="BO306" i="10" s="1"/>
  <c r="BL286" i="10" s="1"/>
  <c r="BL325" i="10" s="1"/>
  <c r="AU304" i="10"/>
  <c r="BC304" i="10"/>
  <c r="BC305" i="10"/>
  <c r="BN282" i="10"/>
  <c r="AD322" i="10"/>
  <c r="AP301" i="10"/>
  <c r="AZ305" i="10"/>
  <c r="BK172" i="10"/>
  <c r="BK202" i="10"/>
  <c r="AV189" i="10"/>
  <c r="AN189" i="10"/>
  <c r="AJ178" i="10"/>
  <c r="AJ187" i="10"/>
  <c r="BL172" i="10"/>
  <c r="BI188" i="10"/>
  <c r="BC192" i="10"/>
  <c r="BI187" i="10"/>
  <c r="BC193" i="10"/>
  <c r="AC172" i="10"/>
  <c r="AC199" i="10"/>
  <c r="BL199" i="10"/>
  <c r="BK187" i="10" s="1"/>
  <c r="BQ188" i="10" s="1"/>
  <c r="AI184" i="10"/>
  <c r="AJ184" i="10"/>
  <c r="BN171" i="10"/>
  <c r="BL201" i="10"/>
  <c r="AD171" i="10"/>
  <c r="AA201" i="10"/>
  <c r="AA172" i="10"/>
  <c r="AU64" i="12"/>
  <c r="AU63" i="12" s="1"/>
  <c r="BQ56" i="12" s="1"/>
  <c r="BZ56" i="12" s="1"/>
  <c r="DX98" i="12"/>
  <c r="BE81" i="12"/>
  <c r="DO60" i="12"/>
  <c r="BG66" i="12"/>
  <c r="BB60" i="12"/>
  <c r="DO80" i="12"/>
  <c r="BF66" i="12"/>
  <c r="DO95" i="12"/>
  <c r="DN60" i="12"/>
  <c r="ED51" i="12"/>
  <c r="DR101" i="12"/>
  <c r="DS60" i="12"/>
  <c r="DQ81" i="12"/>
  <c r="EK55" i="12"/>
  <c r="DQ66" i="12"/>
  <c r="DS101" i="12"/>
  <c r="DM99" i="12"/>
  <c r="EM53" i="12"/>
  <c r="ED53" i="12"/>
  <c r="EC55" i="12"/>
  <c r="EC57" i="12" s="1"/>
  <c r="EL51" i="12"/>
  <c r="EB55" i="12"/>
  <c r="DM100" i="12"/>
  <c r="DS61" i="12"/>
  <c r="EB65" i="12"/>
  <c r="DN81" i="12"/>
  <c r="DN92" i="12" s="1"/>
  <c r="EC109" i="12"/>
  <c r="EI109" i="12"/>
  <c r="ED52" i="12"/>
  <c r="EI52" i="12"/>
  <c r="EA110" i="12"/>
  <c r="EK106" i="12"/>
  <c r="DR48" i="12"/>
  <c r="DS48" i="12" s="1"/>
  <c r="EB56" i="12" s="1"/>
  <c r="EK56" i="12" s="1"/>
  <c r="DN46" i="12"/>
  <c r="DN57" i="12" s="1"/>
  <c r="CA51" i="12"/>
  <c r="BR51" i="12"/>
  <c r="BA60" i="12"/>
  <c r="BQ55" i="12"/>
  <c r="BP55" i="12"/>
  <c r="BW52" i="12"/>
  <c r="BW55" i="12" s="1"/>
  <c r="BR52" i="12"/>
  <c r="BZ55" i="12"/>
  <c r="CA53" i="12"/>
  <c r="BB58" i="12"/>
  <c r="BB46" i="12" s="1"/>
  <c r="BA95" i="12"/>
  <c r="BC80" i="12"/>
  <c r="BG68" i="12"/>
  <c r="BF80" i="12" s="1"/>
  <c r="BY55" i="12"/>
  <c r="BR53" i="12"/>
  <c r="BC95" i="12"/>
  <c r="BB95" i="12"/>
  <c r="BA100" i="12"/>
  <c r="BA99" i="12"/>
  <c r="BG101" i="12"/>
  <c r="BF101" i="12"/>
  <c r="BX110" i="12"/>
  <c r="BG103" i="12"/>
  <c r="BM110" i="12"/>
  <c r="BQ108" i="12"/>
  <c r="BW108" i="12"/>
  <c r="BY109" i="12"/>
  <c r="BO110" i="12"/>
  <c r="BQ109" i="12"/>
  <c r="CA106" i="12"/>
  <c r="BN110" i="12"/>
  <c r="IU166" i="8"/>
  <c r="IU183" i="8"/>
  <c r="II170" i="8" s="1"/>
  <c r="II190" i="8" s="1"/>
  <c r="IH190" i="8" s="1"/>
  <c r="IU167" i="8" s="1"/>
  <c r="IU186" i="8" s="1"/>
  <c r="IJ157" i="8"/>
  <c r="IH172" i="8"/>
  <c r="IJ172" i="8"/>
  <c r="IH177" i="8"/>
  <c r="IA165" i="8"/>
  <c r="IH178" i="8"/>
  <c r="IL143" i="8"/>
  <c r="IL158" i="8"/>
  <c r="IN143" i="8"/>
  <c r="II137" i="8"/>
  <c r="IJ137" i="8"/>
  <c r="IX163" i="8"/>
  <c r="IY130" i="8"/>
  <c r="JD132" i="8"/>
  <c r="IW166" i="8"/>
  <c r="IL178" i="8"/>
  <c r="IN178" i="8"/>
  <c r="IX184" i="8"/>
  <c r="JH129" i="8"/>
  <c r="IP139" i="8"/>
  <c r="IV185" i="8"/>
  <c r="IN180" i="8"/>
  <c r="IX182" i="8"/>
  <c r="IM178" i="8"/>
  <c r="IW185" i="8"/>
  <c r="IA177" i="8"/>
  <c r="IA178" i="8" s="1"/>
  <c r="IY165" i="8" s="1"/>
  <c r="IY184" i="8" s="1"/>
  <c r="IW142" i="8"/>
  <c r="IN138" i="8"/>
  <c r="JH130" i="8"/>
  <c r="II135" i="8"/>
  <c r="II123" i="8" s="1"/>
  <c r="IN139" i="8"/>
  <c r="IX132" i="8"/>
  <c r="JG128" i="8"/>
  <c r="IM125" i="8"/>
  <c r="IN125" i="8" s="1"/>
  <c r="IW133" i="8" s="1"/>
  <c r="IW56" i="8"/>
  <c r="IN51" i="8"/>
  <c r="IN52" i="8"/>
  <c r="IV55" i="8"/>
  <c r="IL72" i="8"/>
  <c r="IM57" i="8"/>
  <c r="IL57" i="8"/>
  <c r="IJ71" i="8"/>
  <c r="JF46" i="8"/>
  <c r="IY44" i="8"/>
  <c r="IN87" i="8"/>
  <c r="IW46" i="8"/>
  <c r="JE48" i="8"/>
  <c r="IN59" i="8"/>
  <c r="IM39" i="8" s="1"/>
  <c r="IJ51" i="8"/>
  <c r="IY43" i="8"/>
  <c r="IH51" i="8"/>
  <c r="II51" i="8"/>
  <c r="JG42" i="8"/>
  <c r="IX46" i="8"/>
  <c r="II49" i="8"/>
  <c r="JH44" i="8"/>
  <c r="JH43" i="8"/>
  <c r="IV48" i="8"/>
  <c r="IY45" i="8"/>
  <c r="JD45" i="8"/>
  <c r="JD46" i="8" s="1"/>
  <c r="IY42" i="8"/>
  <c r="GA178" i="8"/>
  <c r="FZ143" i="8"/>
  <c r="FZ158" i="8"/>
  <c r="GA143" i="8"/>
  <c r="II86" i="8"/>
  <c r="GB178" i="8"/>
  <c r="IM92" i="8"/>
  <c r="IN92" i="8"/>
  <c r="IN86" i="8"/>
  <c r="GB139" i="8"/>
  <c r="HZ90" i="8"/>
  <c r="FL136" i="8"/>
  <c r="HX80" i="8"/>
  <c r="GB137" i="8"/>
  <c r="IA78" i="8"/>
  <c r="IA88" i="8"/>
  <c r="IP87" i="8"/>
  <c r="GB138" i="8"/>
  <c r="IN106" i="8"/>
  <c r="IB77" i="8" s="1"/>
  <c r="IB87" i="8" s="1"/>
  <c r="IC87" i="8" s="1"/>
  <c r="IM95" i="8"/>
  <c r="IL95" i="8"/>
  <c r="IH84" i="8"/>
  <c r="HX90" i="8"/>
  <c r="IJ86" i="8"/>
  <c r="IH86" i="8"/>
  <c r="IN95" i="8"/>
  <c r="HY80" i="8"/>
  <c r="HY89" i="8"/>
  <c r="IA79" i="8"/>
  <c r="FL146" i="8"/>
  <c r="FO146" i="8" s="1"/>
  <c r="FW137" i="8"/>
  <c r="FN147" i="8"/>
  <c r="FN136" i="8"/>
  <c r="GG175" i="8"/>
  <c r="FX157" i="8"/>
  <c r="FV172" i="8"/>
  <c r="FW172" i="8"/>
  <c r="FV137" i="8"/>
  <c r="GA125" i="8"/>
  <c r="GB125" i="8" s="1"/>
  <c r="FN137" i="8" s="1"/>
  <c r="FN148" i="8" s="1"/>
  <c r="FO133" i="8"/>
  <c r="FM144" i="8"/>
  <c r="FO144" i="8" s="1"/>
  <c r="FO134" i="8"/>
  <c r="GD138" i="8"/>
  <c r="FO145" i="8"/>
  <c r="GS187" i="8"/>
  <c r="GI187" i="8"/>
  <c r="GL186" i="8"/>
  <c r="GR186" i="8"/>
  <c r="GT183" i="8"/>
  <c r="GJ187" i="8"/>
  <c r="GL185" i="8"/>
  <c r="GH187" i="8"/>
  <c r="GR185" i="8"/>
  <c r="FV176" i="8"/>
  <c r="FV177" i="8"/>
  <c r="FV91" i="8"/>
  <c r="FV90" i="8"/>
  <c r="GB92" i="8"/>
  <c r="FZ92" i="8"/>
  <c r="GI103" i="8"/>
  <c r="GJ101" i="8"/>
  <c r="FX71" i="8"/>
  <c r="FX86" i="8"/>
  <c r="FW86" i="8"/>
  <c r="FZ57" i="8"/>
  <c r="FZ72" i="8"/>
  <c r="GS103" i="8"/>
  <c r="GV98" i="8"/>
  <c r="FV84" i="8"/>
  <c r="GV99" i="8"/>
  <c r="GU97" i="8"/>
  <c r="GK101" i="8"/>
  <c r="DC146" i="8"/>
  <c r="GR100" i="8"/>
  <c r="GL100" i="8"/>
  <c r="FV86" i="8"/>
  <c r="GA94" i="8"/>
  <c r="GT101" i="8"/>
  <c r="DL157" i="8"/>
  <c r="DK172" i="8"/>
  <c r="DJ137" i="8"/>
  <c r="DJ172" i="8"/>
  <c r="GB57" i="8"/>
  <c r="DS137" i="8"/>
  <c r="GA57" i="8"/>
  <c r="DK137" i="8"/>
  <c r="DP178" i="8"/>
  <c r="FV51" i="8"/>
  <c r="DJ177" i="8"/>
  <c r="DY185" i="8"/>
  <c r="DS138" i="8"/>
  <c r="FW51" i="8"/>
  <c r="DC135" i="8"/>
  <c r="DZ163" i="8"/>
  <c r="DN178" i="8"/>
  <c r="FW49" i="8"/>
  <c r="GI64" i="8"/>
  <c r="GL62" i="8"/>
  <c r="GK45" i="8"/>
  <c r="GK61" i="8"/>
  <c r="GL61" i="8" s="1"/>
  <c r="FV55" i="8"/>
  <c r="FV56" i="8"/>
  <c r="FV57" i="8"/>
  <c r="GB59" i="8"/>
  <c r="GJ64" i="8"/>
  <c r="DJ178" i="8"/>
  <c r="FT57" i="8"/>
  <c r="GL63" i="8"/>
  <c r="DO180" i="8"/>
  <c r="DC165" i="8" s="1"/>
  <c r="DF165" i="8" s="1"/>
  <c r="DY166" i="8"/>
  <c r="DO143" i="8"/>
  <c r="DH178" i="8"/>
  <c r="DN158" i="8"/>
  <c r="DK123" i="8"/>
  <c r="DJ134" i="8" s="1"/>
  <c r="DN143" i="8"/>
  <c r="CZ136" i="8"/>
  <c r="DW183" i="8"/>
  <c r="DW185" i="8" s="1"/>
  <c r="DY138" i="8"/>
  <c r="DP139" i="8"/>
  <c r="DS139" i="8"/>
  <c r="DZ164" i="8"/>
  <c r="DP138" i="8"/>
  <c r="CZ147" i="8"/>
  <c r="DN145" i="8"/>
  <c r="DB144" i="8"/>
  <c r="DB136" i="8"/>
  <c r="DC133" i="8"/>
  <c r="DA144" i="8"/>
  <c r="DA136" i="8"/>
  <c r="DX185" i="8"/>
  <c r="DZ182" i="8"/>
  <c r="DP180" i="8"/>
  <c r="BD139" i="8"/>
  <c r="AX137" i="8"/>
  <c r="BC143" i="8"/>
  <c r="BB143" i="8"/>
  <c r="BD138" i="8"/>
  <c r="AN146" i="8"/>
  <c r="AQ146" i="8" s="1"/>
  <c r="AN136" i="8"/>
  <c r="AY137" i="8"/>
  <c r="AZ157" i="8"/>
  <c r="AP145" i="8"/>
  <c r="AP136" i="8"/>
  <c r="BD137" i="8"/>
  <c r="AO136" i="8"/>
  <c r="AO144" i="8"/>
  <c r="AQ144" i="8" s="1"/>
  <c r="BB145" i="8"/>
  <c r="AQ134" i="8"/>
  <c r="AN145" i="8"/>
  <c r="AQ133" i="8"/>
  <c r="BC178" i="8"/>
  <c r="AY172" i="8"/>
  <c r="BD172" i="8"/>
  <c r="AX172" i="8"/>
  <c r="BD173" i="8"/>
  <c r="AZ172" i="8"/>
  <c r="DK51" i="8"/>
  <c r="AN174" i="8"/>
  <c r="AQ164" i="8"/>
  <c r="AO176" i="8"/>
  <c r="BD180" i="8"/>
  <c r="BH177" i="8" s="1"/>
  <c r="BD178" i="8"/>
  <c r="AO166" i="8"/>
  <c r="BC160" i="8"/>
  <c r="AN166" i="8"/>
  <c r="AQ165" i="8"/>
  <c r="AN175" i="8"/>
  <c r="DJ51" i="8"/>
  <c r="DJ56" i="8"/>
  <c r="DJ55" i="8"/>
  <c r="DZ42" i="8"/>
  <c r="DJ37" i="8"/>
  <c r="EA43" i="8" s="1"/>
  <c r="EA62" i="8" s="1"/>
  <c r="EB62" i="8" s="1"/>
  <c r="DL48" i="8"/>
  <c r="DX61" i="8"/>
  <c r="DX45" i="8"/>
  <c r="DK48" i="8"/>
  <c r="DZ63" i="8"/>
  <c r="DH57" i="8"/>
  <c r="DK69" i="8" s="1"/>
  <c r="DP57" i="8"/>
  <c r="DN57" i="8"/>
  <c r="DY45" i="8"/>
  <c r="DY61" i="8"/>
  <c r="DJ48" i="8"/>
  <c r="CV76" i="10"/>
  <c r="DG89" i="10"/>
  <c r="CN75" i="10"/>
  <c r="DI80" i="10"/>
  <c r="DG80" i="10"/>
  <c r="AH79" i="10"/>
  <c r="CN76" i="10"/>
  <c r="AJ74" i="10"/>
  <c r="DO57" i="10"/>
  <c r="DM60" i="10"/>
  <c r="DM62" i="10" s="1"/>
  <c r="CE58" i="10"/>
  <c r="CB75" i="10"/>
  <c r="CB74" i="10" s="1"/>
  <c r="CD61" i="10" s="1"/>
  <c r="AJ65" i="10"/>
  <c r="CB60" i="10"/>
  <c r="AI74" i="10"/>
  <c r="CD99" i="10"/>
  <c r="CD60" i="10"/>
  <c r="DO96" i="10"/>
  <c r="DN60" i="10"/>
  <c r="DG82" i="10"/>
  <c r="DN99" i="10"/>
  <c r="CB99" i="10"/>
  <c r="BG80" i="10"/>
  <c r="CH74" i="10"/>
  <c r="CI74" i="10"/>
  <c r="CJ65" i="10"/>
  <c r="DC78" i="10"/>
  <c r="CH79" i="10"/>
  <c r="CH78" i="10"/>
  <c r="DO59" i="10"/>
  <c r="DL98" i="10"/>
  <c r="DQ75" i="10"/>
  <c r="DL75" i="10" s="1"/>
  <c r="CA96" i="10"/>
  <c r="CE57" i="10"/>
  <c r="DI74" i="10"/>
  <c r="DI76" i="10"/>
  <c r="CJ74" i="10"/>
  <c r="CE59" i="10"/>
  <c r="CA98" i="10"/>
  <c r="DL60" i="10"/>
  <c r="DL95" i="10"/>
  <c r="DO56" i="10"/>
  <c r="AH78" i="10"/>
  <c r="BO96" i="10"/>
  <c r="CE97" i="10"/>
  <c r="CI72" i="10"/>
  <c r="AV76" i="10"/>
  <c r="AN74" i="10"/>
  <c r="AN75" i="10"/>
  <c r="BI74" i="10"/>
  <c r="BI76" i="10"/>
  <c r="BL98" i="10"/>
  <c r="BO59" i="10"/>
  <c r="BH80" i="10"/>
  <c r="BG89" i="10"/>
  <c r="BI75" i="10"/>
  <c r="BN60" i="10"/>
  <c r="BN95" i="10"/>
  <c r="BO95" i="10" s="1"/>
  <c r="BI82" i="10"/>
  <c r="BC78" i="10"/>
  <c r="BC80" i="10"/>
  <c r="BG67" i="10"/>
  <c r="AI88" i="10"/>
  <c r="AE57" i="10"/>
  <c r="AA99" i="10"/>
  <c r="AE96" i="10"/>
  <c r="AD60" i="10"/>
  <c r="AD97" i="10"/>
  <c r="AA60" i="10"/>
  <c r="AB98" i="10"/>
  <c r="AE59" i="10"/>
  <c r="AQ74" i="10"/>
  <c r="AQ75" i="10"/>
  <c r="AQ76" i="10"/>
  <c r="GI228" i="6"/>
  <c r="GK228" i="6" s="1"/>
  <c r="GL209" i="6"/>
  <c r="GE190" i="6"/>
  <c r="GR205" i="6"/>
  <c r="GL208" i="6"/>
  <c r="GI189" i="6"/>
  <c r="GK189" i="6" s="1"/>
  <c r="GZ206" i="6"/>
  <c r="GR204" i="6"/>
  <c r="GE229" i="6"/>
  <c r="GI208" i="6"/>
  <c r="GH190" i="6"/>
  <c r="GH226" i="6"/>
  <c r="HG208" i="6"/>
  <c r="GN195" i="6"/>
  <c r="GM204" i="6"/>
  <c r="GN204" i="6"/>
  <c r="GI209" i="6"/>
  <c r="GM196" i="6"/>
  <c r="GL204" i="6"/>
  <c r="GI210" i="6"/>
  <c r="GM218" i="6"/>
  <c r="HR227" i="6"/>
  <c r="HK212" i="6"/>
  <c r="HB205" i="6"/>
  <c r="HS225" i="6"/>
  <c r="HK210" i="6"/>
  <c r="HL210" i="6"/>
  <c r="HU205" i="6"/>
  <c r="HP204" i="6" s="1"/>
  <c r="HQ198" i="6"/>
  <c r="HQ224" i="6"/>
  <c r="HM206" i="6"/>
  <c r="HM205" i="6"/>
  <c r="HM204" i="6"/>
  <c r="HG209" i="6"/>
  <c r="HS195" i="6"/>
  <c r="HS197" i="6"/>
  <c r="HP226" i="6"/>
  <c r="HP227" i="6" s="1"/>
  <c r="HG210" i="6"/>
  <c r="ER195" i="6"/>
  <c r="EQ204" i="6"/>
  <c r="EP204" i="6"/>
  <c r="EP210" i="6"/>
  <c r="EP209" i="6"/>
  <c r="EV204" i="6"/>
  <c r="EV206" i="6"/>
  <c r="EV205" i="6"/>
  <c r="FD206" i="6"/>
  <c r="EP202" i="6"/>
  <c r="EX204" i="6"/>
  <c r="EN209" i="6"/>
  <c r="FA209" i="6" s="1"/>
  <c r="EI190" i="6"/>
  <c r="EJ229" i="6"/>
  <c r="EM188" i="6"/>
  <c r="EJ190" i="6"/>
  <c r="EM226" i="6"/>
  <c r="EM187" i="6"/>
  <c r="FK208" i="6"/>
  <c r="EK225" i="6"/>
  <c r="EK229" i="6" s="1"/>
  <c r="EM186" i="6"/>
  <c r="FK204" i="6"/>
  <c r="FL204" i="6"/>
  <c r="FU219" i="6"/>
  <c r="FW216" i="6"/>
  <c r="FW186" i="6"/>
  <c r="FU189" i="6"/>
  <c r="EL190" i="6"/>
  <c r="EL225" i="6"/>
  <c r="FT217" i="6"/>
  <c r="FW187" i="6"/>
  <c r="EM227" i="6"/>
  <c r="EM189" i="6"/>
  <c r="EI228" i="6"/>
  <c r="EN210" i="6" s="1"/>
  <c r="EQ218" i="6" s="1"/>
  <c r="EP218" i="6" s="1"/>
  <c r="EI191" i="6" s="1"/>
  <c r="FM204" i="6"/>
  <c r="FQ197" i="6"/>
  <c r="FU190" i="6" s="1"/>
  <c r="FU220" i="6" s="1"/>
  <c r="FP195" i="6"/>
  <c r="FW188" i="6"/>
  <c r="FT218" i="6"/>
  <c r="FT189" i="6"/>
  <c r="FQ204" i="6"/>
  <c r="FQ206" i="6"/>
  <c r="FY205" i="6"/>
  <c r="FY204" i="6" s="1"/>
  <c r="FX186" i="6" s="1"/>
  <c r="FK209" i="6"/>
  <c r="FK210" i="6"/>
  <c r="CY210" i="6"/>
  <c r="CZ204" i="6"/>
  <c r="CZ205" i="6"/>
  <c r="DG208" i="6"/>
  <c r="CP196" i="6"/>
  <c r="CO198" i="6"/>
  <c r="CN224" i="6"/>
  <c r="CN198" i="6"/>
  <c r="DG205" i="6"/>
  <c r="DC204" i="6" s="1"/>
  <c r="CO227" i="6"/>
  <c r="CN205" i="6"/>
  <c r="CN204" i="6" s="1"/>
  <c r="CO199" i="6" s="1"/>
  <c r="CS209" i="6"/>
  <c r="CS208" i="6"/>
  <c r="CP195" i="6"/>
  <c r="CX210" i="6"/>
  <c r="CS210" i="6"/>
  <c r="CP197" i="6"/>
  <c r="CM226" i="6"/>
  <c r="CM198" i="6"/>
  <c r="CP225" i="6"/>
  <c r="EA226" i="6"/>
  <c r="EC226" i="6" s="1"/>
  <c r="DU204" i="6"/>
  <c r="DX206" i="6"/>
  <c r="EC187" i="6"/>
  <c r="DU210" i="6"/>
  <c r="DX204" i="6"/>
  <c r="DU205" i="6"/>
  <c r="DX228" i="6"/>
  <c r="DX229" i="6" s="1"/>
  <c r="EA189" i="6"/>
  <c r="DY229" i="6"/>
  <c r="DT212" i="6"/>
  <c r="DO208" i="6"/>
  <c r="DO210" i="6"/>
  <c r="DX190" i="6"/>
  <c r="DU212" i="6"/>
  <c r="DZ190" i="6"/>
  <c r="DZ225" i="6"/>
  <c r="EA225" i="6" s="1"/>
  <c r="DO209" i="6"/>
  <c r="DS219" i="6"/>
  <c r="DT210" i="6"/>
  <c r="DX205" i="6"/>
  <c r="BY206" i="6"/>
  <c r="BY210" i="6"/>
  <c r="BP208" i="6"/>
  <c r="BP210" i="6"/>
  <c r="BP209" i="6"/>
  <c r="BS208" i="6"/>
  <c r="BS209" i="6"/>
  <c r="BX210" i="6"/>
  <c r="BW210" i="6"/>
  <c r="BD206" i="6"/>
  <c r="BY205" i="6"/>
  <c r="BY204" i="6"/>
  <c r="CG205" i="6"/>
  <c r="BX212" i="6"/>
  <c r="BW197" i="6" s="1"/>
  <c r="CE187" i="6"/>
  <c r="AZ204" i="6"/>
  <c r="CE227" i="6"/>
  <c r="AZ195" i="6"/>
  <c r="CE189" i="6"/>
  <c r="CA228" i="6"/>
  <c r="CA229" i="6" s="1"/>
  <c r="CD190" i="6"/>
  <c r="CD225" i="6"/>
  <c r="CE226" i="6"/>
  <c r="AX204" i="6"/>
  <c r="AR198" i="6"/>
  <c r="GZ96" i="6"/>
  <c r="AT196" i="6"/>
  <c r="HU86" i="6"/>
  <c r="BF206" i="6"/>
  <c r="BD205" i="6"/>
  <c r="AY202" i="6"/>
  <c r="AT216" i="6"/>
  <c r="BD204" i="6"/>
  <c r="AS215" i="6"/>
  <c r="AT215" i="6" s="1"/>
  <c r="AS198" i="6"/>
  <c r="AQ217" i="6"/>
  <c r="AT197" i="6"/>
  <c r="AX209" i="6"/>
  <c r="AX208" i="6"/>
  <c r="AR218" i="6"/>
  <c r="BF204" i="6"/>
  <c r="HU115" i="6"/>
  <c r="HP94" i="6"/>
  <c r="GK100" i="6"/>
  <c r="HK102" i="6"/>
  <c r="HL100" i="6"/>
  <c r="HK100" i="6"/>
  <c r="HP96" i="6"/>
  <c r="HM95" i="6"/>
  <c r="HM96" i="6"/>
  <c r="HQ88" i="6"/>
  <c r="HQ114" i="6"/>
  <c r="HS85" i="6"/>
  <c r="HB95" i="6"/>
  <c r="GR94" i="6"/>
  <c r="HG98" i="6"/>
  <c r="GY98" i="6"/>
  <c r="HS87" i="6"/>
  <c r="HP116" i="6"/>
  <c r="HP117" i="6" s="1"/>
  <c r="HP95" i="6"/>
  <c r="HG99" i="6"/>
  <c r="GH115" i="6"/>
  <c r="GR96" i="6"/>
  <c r="GR95" i="6"/>
  <c r="GF114" i="6"/>
  <c r="GF88" i="6"/>
  <c r="GY95" i="6"/>
  <c r="GQ100" i="6"/>
  <c r="GP100" i="6"/>
  <c r="GH87" i="6"/>
  <c r="GE116" i="6"/>
  <c r="GK99" i="6"/>
  <c r="GG117" i="6"/>
  <c r="GH85" i="6"/>
  <c r="GF95" i="6"/>
  <c r="GF94" i="6" s="1"/>
  <c r="GG89" i="6" s="1"/>
  <c r="FC98" i="6"/>
  <c r="EK117" i="6"/>
  <c r="FD99" i="6"/>
  <c r="EJ114" i="6"/>
  <c r="EL114" i="6" s="1"/>
  <c r="EJ88" i="6"/>
  <c r="FC95" i="6"/>
  <c r="EY94" i="6" s="1"/>
  <c r="EL87" i="6"/>
  <c r="EI116" i="6"/>
  <c r="EJ95" i="6"/>
  <c r="EJ94" i="6" s="1"/>
  <c r="EK89" i="6" s="1"/>
  <c r="ET102" i="6"/>
  <c r="EL85" i="6"/>
  <c r="EL115" i="6"/>
  <c r="EO99" i="6"/>
  <c r="ET100" i="6"/>
  <c r="EU100" i="6"/>
  <c r="EV96" i="6"/>
  <c r="FD96" i="6"/>
  <c r="EV95" i="6"/>
  <c r="EO100" i="6"/>
  <c r="EI88" i="6"/>
  <c r="FW108" i="6"/>
  <c r="FW78" i="6"/>
  <c r="FU79" i="6"/>
  <c r="FQ95" i="6"/>
  <c r="FQ96" i="6"/>
  <c r="FK99" i="6"/>
  <c r="FK98" i="6"/>
  <c r="FL94" i="6"/>
  <c r="FM94" i="6"/>
  <c r="FM85" i="6"/>
  <c r="FW77" i="6"/>
  <c r="FT107" i="6"/>
  <c r="FU109" i="6"/>
  <c r="FS94" i="6"/>
  <c r="FV106" i="6"/>
  <c r="FV79" i="6"/>
  <c r="FW76" i="6"/>
  <c r="DO100" i="6"/>
  <c r="DG98" i="6"/>
  <c r="DO99" i="6"/>
  <c r="CV85" i="6"/>
  <c r="DU100" i="6"/>
  <c r="DY116" i="6"/>
  <c r="DM99" i="6" s="1"/>
  <c r="DS100" i="6"/>
  <c r="CZ96" i="6"/>
  <c r="EA85" i="6"/>
  <c r="DY88" i="6"/>
  <c r="DX94" i="6"/>
  <c r="DX96" i="6"/>
  <c r="DU96" i="6"/>
  <c r="DU95" i="6"/>
  <c r="DU102" i="6"/>
  <c r="DT108" i="6" s="1"/>
  <c r="DU108" i="6" s="1"/>
  <c r="DP107" i="6"/>
  <c r="DO107" i="6" s="1"/>
  <c r="DU94" i="6"/>
  <c r="DX95" i="6"/>
  <c r="EA114" i="6"/>
  <c r="CT94" i="6"/>
  <c r="CZ95" i="6"/>
  <c r="CV94" i="6"/>
  <c r="CO88" i="6"/>
  <c r="CP86" i="6"/>
  <c r="CN108" i="6"/>
  <c r="DB94" i="6"/>
  <c r="CT99" i="6"/>
  <c r="CT98" i="6"/>
  <c r="CP105" i="6"/>
  <c r="DB96" i="6"/>
  <c r="CO108" i="6"/>
  <c r="DB95" i="6"/>
  <c r="CM107" i="6"/>
  <c r="CM108" i="6" s="1"/>
  <c r="CP87" i="6"/>
  <c r="CU92" i="6"/>
  <c r="CP106" i="6"/>
  <c r="BU59" i="9"/>
  <c r="BV22" i="9"/>
  <c r="BT23" i="9"/>
  <c r="BT57" i="9" s="1"/>
  <c r="BV23" i="9"/>
  <c r="BV57" i="9" s="1"/>
  <c r="BO33" i="9" s="1"/>
  <c r="BW59" i="9"/>
  <c r="BV24" i="9"/>
  <c r="BV58" i="9" s="1"/>
  <c r="BI30" i="9" s="1"/>
  <c r="BU57" i="9"/>
  <c r="BT22" i="9"/>
  <c r="BT56" i="9" s="1"/>
  <c r="E41" i="9"/>
  <c r="E40" i="9"/>
  <c r="AB55" i="9"/>
  <c r="Q56" i="9"/>
  <c r="AB28" i="9"/>
  <c r="Q29" i="9"/>
  <c r="FV82" i="8"/>
  <c r="IR87" i="8"/>
  <c r="BM187" i="10"/>
  <c r="DU104" i="6"/>
  <c r="BG224" i="12"/>
  <c r="GA96" i="8"/>
  <c r="BB210" i="12"/>
  <c r="GB61" i="8"/>
  <c r="BK55" i="9"/>
  <c r="DK99" i="6"/>
  <c r="BG105" i="12"/>
  <c r="BI28" i="9"/>
  <c r="DG84" i="10"/>
  <c r="BI84" i="10"/>
  <c r="EL209" i="6"/>
  <c r="EP200" i="6"/>
  <c r="BH204" i="6"/>
  <c r="GF138" i="8"/>
  <c r="IN61" i="8"/>
  <c r="FW47" i="8"/>
  <c r="DU214" i="6"/>
  <c r="DO182" i="8"/>
  <c r="BG70" i="12"/>
  <c r="DF178" i="8"/>
  <c r="AR301" i="10"/>
  <c r="AY200" i="6"/>
  <c r="II133" i="8"/>
  <c r="IN182" i="8"/>
  <c r="BB56" i="12"/>
  <c r="FR57" i="8"/>
  <c r="CU90" i="6"/>
  <c r="DD94" i="6"/>
  <c r="BD182" i="8"/>
  <c r="BX214" i="6"/>
  <c r="EZ204" i="6"/>
  <c r="DF57" i="8"/>
  <c r="II47" i="8"/>
  <c r="IR139" i="8"/>
  <c r="FU94" i="6"/>
  <c r="DP182" i="8"/>
  <c r="II168" i="8"/>
  <c r="EL210" i="6"/>
  <c r="IH82" i="8"/>
  <c r="BQ33" i="9"/>
  <c r="DD95" i="6"/>
  <c r="IZ184" i="8" l="1"/>
  <c r="IZ165" i="8"/>
  <c r="GM220" i="6"/>
  <c r="GL218" i="6"/>
  <c r="GE191" i="6" s="1"/>
  <c r="GE230" i="6" s="1"/>
  <c r="GE231" i="6" s="1"/>
  <c r="BQ57" i="12"/>
  <c r="BG65" i="10"/>
  <c r="BH67" i="10"/>
  <c r="BM61" i="10" s="1"/>
  <c r="BW195" i="6"/>
  <c r="BX197" i="6"/>
  <c r="GM201" i="6"/>
  <c r="GL196" i="6"/>
  <c r="GJ188" i="6" s="1"/>
  <c r="GI175" i="8"/>
  <c r="GG176" i="8"/>
  <c r="GI188" i="8" s="1"/>
  <c r="GS188" i="8" s="1"/>
  <c r="GS189" i="8" s="1"/>
  <c r="IW168" i="8"/>
  <c r="BZ57" i="12"/>
  <c r="BN175" i="12"/>
  <c r="BL176" i="12"/>
  <c r="BN187" i="12" s="1"/>
  <c r="DE134" i="8"/>
  <c r="AI90" i="10"/>
  <c r="AH88" i="10"/>
  <c r="AA61" i="10" s="1"/>
  <c r="AA100" i="10" s="1"/>
  <c r="AA101" i="10" s="1"/>
  <c r="IQ52" i="8"/>
  <c r="IV54" i="8"/>
  <c r="IZ43" i="8" s="1"/>
  <c r="IA166" i="8"/>
  <c r="ID165" i="8"/>
  <c r="IW167" i="8" s="1"/>
  <c r="IW186" i="8" s="1"/>
  <c r="IW187" i="8" s="1"/>
  <c r="EA98" i="12"/>
  <c r="DZ111" i="12" s="1"/>
  <c r="IC78" i="8"/>
  <c r="AX254" i="12"/>
  <c r="AT255" i="12"/>
  <c r="BQ262" i="12" s="1"/>
  <c r="CA262" i="12" s="1"/>
  <c r="CB262" i="12" s="1"/>
  <c r="BU24" i="9"/>
  <c r="BU58" i="9" s="1"/>
  <c r="BH30" i="9" s="1"/>
  <c r="BF202" i="12"/>
  <c r="BG202" i="12" s="1"/>
  <c r="BO209" i="12" s="1"/>
  <c r="BF181" i="12"/>
  <c r="CA128" i="12"/>
  <c r="CB128" i="12" s="1"/>
  <c r="BS128" i="12"/>
  <c r="BW187" i="12"/>
  <c r="BW188" i="12" s="1"/>
  <c r="BM188" i="12"/>
  <c r="BE181" i="12"/>
  <c r="BG181" i="12"/>
  <c r="BA155" i="12"/>
  <c r="BN132" i="12" s="1"/>
  <c r="BB157" i="12"/>
  <c r="BA158" i="12"/>
  <c r="BQ185" i="12" s="1"/>
  <c r="BC169" i="12"/>
  <c r="BB169" i="12"/>
  <c r="CA183" i="12"/>
  <c r="CB183" i="12" s="1"/>
  <c r="BR183" i="12"/>
  <c r="BY187" i="12"/>
  <c r="BY188" i="12" s="1"/>
  <c r="BO188" i="12"/>
  <c r="AX253" i="12"/>
  <c r="BG237" i="12"/>
  <c r="BN264" i="12" s="1"/>
  <c r="BF235" i="12"/>
  <c r="BE223" i="12"/>
  <c r="BG223" i="12"/>
  <c r="BW263" i="12"/>
  <c r="BZ261" i="12"/>
  <c r="BB247" i="12"/>
  <c r="BB235" i="12" s="1"/>
  <c r="BG234" i="12"/>
  <c r="BR205" i="12" s="1"/>
  <c r="BF223" i="12"/>
  <c r="BA212" i="12"/>
  <c r="BY208" i="12"/>
  <c r="BK174" i="10"/>
  <c r="BQ96" i="10"/>
  <c r="BQ57" i="10"/>
  <c r="BL75" i="10"/>
  <c r="BL76" i="10"/>
  <c r="BL74" i="10"/>
  <c r="BL326" i="10"/>
  <c r="BL287" i="10"/>
  <c r="AS306" i="10"/>
  <c r="AB286" i="10" s="1"/>
  <c r="AB325" i="10" s="1"/>
  <c r="AB326" i="10" s="1"/>
  <c r="BQ300" i="10"/>
  <c r="BO283" i="10" s="1"/>
  <c r="BO322" i="10" s="1"/>
  <c r="BP322" i="10" s="1"/>
  <c r="BL301" i="10"/>
  <c r="AC287" i="10"/>
  <c r="BK204" i="10"/>
  <c r="AU301" i="10"/>
  <c r="BP284" i="10"/>
  <c r="BG308" i="10"/>
  <c r="BM324" i="10"/>
  <c r="BN321" i="10"/>
  <c r="BL302" i="10"/>
  <c r="AF306" i="10"/>
  <c r="AI314" i="10" s="1"/>
  <c r="AH314" i="10" s="1"/>
  <c r="AA286" i="10" s="1"/>
  <c r="AA325" i="10" s="1"/>
  <c r="AD323" i="10"/>
  <c r="AA324" i="10"/>
  <c r="AC326" i="10"/>
  <c r="AU305" i="10"/>
  <c r="BN199" i="10"/>
  <c r="AP188" i="10"/>
  <c r="AC202" i="10"/>
  <c r="AD199" i="10"/>
  <c r="BL202" i="10"/>
  <c r="BQ187" i="10"/>
  <c r="BO169" i="10" s="1"/>
  <c r="BL188" i="10"/>
  <c r="BL189" i="10"/>
  <c r="BL187" i="10"/>
  <c r="BA192" i="10"/>
  <c r="BG180" i="10" s="1"/>
  <c r="BH180" i="10" s="1"/>
  <c r="BL173" i="10" s="1"/>
  <c r="BL203" i="10" s="1"/>
  <c r="BN201" i="10"/>
  <c r="AF192" i="10"/>
  <c r="AA202" i="10"/>
  <c r="AD201" i="10"/>
  <c r="EK57" i="12"/>
  <c r="EB57" i="12"/>
  <c r="EL55" i="12"/>
  <c r="EL57" i="12" s="1"/>
  <c r="EM51" i="12"/>
  <c r="EK110" i="12"/>
  <c r="DR103" i="12"/>
  <c r="EM106" i="12"/>
  <c r="DU62" i="12"/>
  <c r="EM52" i="12"/>
  <c r="EI55" i="12"/>
  <c r="DM46" i="12"/>
  <c r="EE53" i="12" s="1"/>
  <c r="DM57" i="12"/>
  <c r="DO57" i="12"/>
  <c r="EM109" i="12"/>
  <c r="DK101" i="12"/>
  <c r="EI110" i="12"/>
  <c r="DO92" i="12"/>
  <c r="CA52" i="12"/>
  <c r="BI62" i="12"/>
  <c r="BF69" i="12"/>
  <c r="BE69" i="12"/>
  <c r="BB57" i="12"/>
  <c r="BA46" i="12"/>
  <c r="BS53" i="12" s="1"/>
  <c r="CB53" i="12" s="1"/>
  <c r="CC53" i="12" s="1"/>
  <c r="BC57" i="12"/>
  <c r="AS64" i="12"/>
  <c r="BG69" i="12"/>
  <c r="BF48" i="12"/>
  <c r="BG48" i="12" s="1"/>
  <c r="BP56" i="12" s="1"/>
  <c r="BA57" i="12"/>
  <c r="CA108" i="12"/>
  <c r="BW110" i="12"/>
  <c r="BA93" i="12"/>
  <c r="BB81" i="12" s="1"/>
  <c r="BL98" i="12"/>
  <c r="AY99" i="12"/>
  <c r="CA109" i="12"/>
  <c r="BY110" i="12"/>
  <c r="BF115" i="12"/>
  <c r="BG104" i="12" s="1"/>
  <c r="IX183" i="8"/>
  <c r="II158" i="8"/>
  <c r="IH169" i="8" s="1"/>
  <c r="IU185" i="8"/>
  <c r="IU187" i="8" s="1"/>
  <c r="IU168" i="8"/>
  <c r="IM160" i="8"/>
  <c r="IM192" i="8"/>
  <c r="IE176" i="8"/>
  <c r="IE178" i="8"/>
  <c r="IV141" i="8"/>
  <c r="IV140" i="8" s="1"/>
  <c r="IZ129" i="8" s="1"/>
  <c r="IE177" i="8"/>
  <c r="IH123" i="8"/>
  <c r="IZ130" i="8" s="1"/>
  <c r="IJ134" i="8"/>
  <c r="IH134" i="8"/>
  <c r="JF133" i="8"/>
  <c r="JF134" i="8" s="1"/>
  <c r="IW134" i="8"/>
  <c r="II155" i="8"/>
  <c r="II134" i="8"/>
  <c r="JG132" i="8"/>
  <c r="IM145" i="8"/>
  <c r="IB141" i="8" s="1"/>
  <c r="JH128" i="8"/>
  <c r="IQ53" i="8"/>
  <c r="IQ51" i="8"/>
  <c r="IW55" i="8"/>
  <c r="IN39" i="8"/>
  <c r="IW47" i="8" s="1"/>
  <c r="JF47" i="8" s="1"/>
  <c r="JF48" i="8" s="1"/>
  <c r="II37" i="8"/>
  <c r="JH45" i="8"/>
  <c r="JG46" i="8"/>
  <c r="IM59" i="8"/>
  <c r="IB55" i="8" s="1"/>
  <c r="JH42" i="8"/>
  <c r="FL147" i="8"/>
  <c r="IC77" i="8"/>
  <c r="IU81" i="8"/>
  <c r="IS81" i="8" s="1"/>
  <c r="IB78" i="8" s="1"/>
  <c r="IB88" i="8" s="1"/>
  <c r="IC88" i="8" s="1"/>
  <c r="FN149" i="8"/>
  <c r="II84" i="8"/>
  <c r="II72" i="8" s="1"/>
  <c r="HY90" i="8"/>
  <c r="II104" i="8"/>
  <c r="IH104" i="8" s="1"/>
  <c r="HX81" i="8" s="1"/>
  <c r="FV135" i="8"/>
  <c r="IA89" i="8"/>
  <c r="GB145" i="8"/>
  <c r="GA157" i="8" s="1"/>
  <c r="FN138" i="8"/>
  <c r="FM147" i="8"/>
  <c r="GJ137" i="8"/>
  <c r="GT187" i="8"/>
  <c r="GA180" i="8"/>
  <c r="GV183" i="8"/>
  <c r="GV185" i="8"/>
  <c r="FV170" i="8"/>
  <c r="GR187" i="8"/>
  <c r="GV186" i="8"/>
  <c r="FT178" i="8"/>
  <c r="GI89" i="8"/>
  <c r="DO192" i="8"/>
  <c r="DN181" i="8" s="1"/>
  <c r="DK170" i="8"/>
  <c r="DK190" i="8" s="1"/>
  <c r="DJ190" i="8" s="1"/>
  <c r="DW167" i="8" s="1"/>
  <c r="DW168" i="8" s="1"/>
  <c r="FW72" i="8"/>
  <c r="FV83" i="8" s="1"/>
  <c r="GU101" i="8"/>
  <c r="GV97" i="8"/>
  <c r="FT92" i="8"/>
  <c r="FW104" i="8" s="1"/>
  <c r="GV100" i="8"/>
  <c r="GR101" i="8"/>
  <c r="GA74" i="8"/>
  <c r="DZ183" i="8"/>
  <c r="GA39" i="8"/>
  <c r="GB39" i="8" s="1"/>
  <c r="GJ46" i="8" s="1"/>
  <c r="FW37" i="8"/>
  <c r="FW69" i="8"/>
  <c r="FO62" i="8"/>
  <c r="FQ62" i="8" s="1"/>
  <c r="GM44" i="8" s="1"/>
  <c r="GA59" i="8"/>
  <c r="GK64" i="8"/>
  <c r="DC144" i="8"/>
  <c r="DC177" i="8"/>
  <c r="DC178" i="8" s="1"/>
  <c r="DJ123" i="8"/>
  <c r="DD135" i="8" s="1"/>
  <c r="DL134" i="8"/>
  <c r="DK134" i="8"/>
  <c r="DA147" i="8"/>
  <c r="DA149" i="8" s="1"/>
  <c r="DP145" i="8"/>
  <c r="DW149" i="8" s="1"/>
  <c r="DU149" i="8" s="1"/>
  <c r="DA137" i="8" s="1"/>
  <c r="DA148" i="8" s="1"/>
  <c r="DB147" i="8"/>
  <c r="DO145" i="8"/>
  <c r="DK155" i="8"/>
  <c r="DO160" i="8"/>
  <c r="DC166" i="8"/>
  <c r="DY167" i="8"/>
  <c r="AX135" i="8"/>
  <c r="AY123" i="8" s="1"/>
  <c r="AX134" i="8" s="1"/>
  <c r="AN147" i="8"/>
  <c r="BF137" i="8"/>
  <c r="AP147" i="8"/>
  <c r="AQ145" i="8"/>
  <c r="BF138" i="8"/>
  <c r="AO147" i="8"/>
  <c r="BD145" i="8"/>
  <c r="BK149" i="8" s="1"/>
  <c r="BI149" i="8" s="1"/>
  <c r="AO137" i="8" s="1"/>
  <c r="BF173" i="8"/>
  <c r="AQ174" i="8"/>
  <c r="BH178" i="8"/>
  <c r="AO167" i="8" s="1"/>
  <c r="AO177" i="8" s="1"/>
  <c r="AO178" i="8" s="1"/>
  <c r="BJ177" i="8"/>
  <c r="AX170" i="8"/>
  <c r="AQ175" i="8"/>
  <c r="AN176" i="8"/>
  <c r="BC192" i="8"/>
  <c r="EB43" i="8"/>
  <c r="DX64" i="8"/>
  <c r="DP59" i="8"/>
  <c r="DY64" i="8"/>
  <c r="DO59" i="8"/>
  <c r="DZ61" i="8"/>
  <c r="DC62" i="8"/>
  <c r="DE62" i="8" s="1"/>
  <c r="EA44" i="8" s="1"/>
  <c r="CU78" i="10"/>
  <c r="DL76" i="10"/>
  <c r="DL99" i="10"/>
  <c r="DO95" i="10"/>
  <c r="DI82" i="10"/>
  <c r="DH88" i="10" s="1"/>
  <c r="DI88" i="10" s="1"/>
  <c r="DP56" i="10" s="1"/>
  <c r="DP95" i="10" s="1"/>
  <c r="CD100" i="10"/>
  <c r="CD101" i="10" s="1"/>
  <c r="CD62" i="10"/>
  <c r="CF80" i="10"/>
  <c r="CJ87" i="10" s="1"/>
  <c r="CE98" i="10"/>
  <c r="CI66" i="10"/>
  <c r="DA79" i="10"/>
  <c r="DO98" i="10"/>
  <c r="CE96" i="10"/>
  <c r="CA99" i="10"/>
  <c r="DQ74" i="10"/>
  <c r="DP57" i="10" s="1"/>
  <c r="DL74" i="10"/>
  <c r="CX75" i="10"/>
  <c r="BA80" i="10"/>
  <c r="BO98" i="10"/>
  <c r="BG82" i="10"/>
  <c r="BN99" i="10"/>
  <c r="BL99" i="10"/>
  <c r="AH72" i="10"/>
  <c r="AE97" i="10"/>
  <c r="AD99" i="10"/>
  <c r="AF79" i="10"/>
  <c r="AS79" i="10" s="1"/>
  <c r="AE98" i="10"/>
  <c r="AB99" i="10"/>
  <c r="GT204" i="6"/>
  <c r="GI226" i="6"/>
  <c r="GH229" i="6"/>
  <c r="GL201" i="6"/>
  <c r="GN201" i="6"/>
  <c r="HQ227" i="6"/>
  <c r="HM212" i="6"/>
  <c r="HL218" i="6" s="1"/>
  <c r="HM218" i="6" s="1"/>
  <c r="HT195" i="6" s="1"/>
  <c r="HT224" i="6" s="1"/>
  <c r="HU204" i="6"/>
  <c r="HT196" i="6" s="1"/>
  <c r="HP206" i="6"/>
  <c r="HP205" i="6"/>
  <c r="HS224" i="6"/>
  <c r="HU224" i="6" s="1"/>
  <c r="HE210" i="6"/>
  <c r="HH217" i="6" s="1"/>
  <c r="HS226" i="6"/>
  <c r="EQ196" i="6"/>
  <c r="EJ205" i="6"/>
  <c r="EJ204" i="6" s="1"/>
  <c r="EL191" i="6" s="1"/>
  <c r="EQ220" i="6"/>
  <c r="FC205" i="6"/>
  <c r="EY206" i="6" s="1"/>
  <c r="EH209" i="6"/>
  <c r="EM209" i="6" s="1"/>
  <c r="FU221" i="6"/>
  <c r="FT205" i="6"/>
  <c r="EL229" i="6"/>
  <c r="EM225" i="6"/>
  <c r="FT206" i="6"/>
  <c r="EM228" i="6"/>
  <c r="EI229" i="6"/>
  <c r="FL202" i="6"/>
  <c r="FW217" i="6"/>
  <c r="FU191" i="6"/>
  <c r="FT204" i="6"/>
  <c r="FX216" i="6"/>
  <c r="FY216" i="6" s="1"/>
  <c r="FY186" i="6"/>
  <c r="FW218" i="6"/>
  <c r="FI210" i="6"/>
  <c r="FT219" i="6"/>
  <c r="CQ210" i="6"/>
  <c r="CP226" i="6"/>
  <c r="CM227" i="6"/>
  <c r="DC205" i="6"/>
  <c r="DC206" i="6"/>
  <c r="CN227" i="6"/>
  <c r="CZ212" i="6"/>
  <c r="CP224" i="6"/>
  <c r="DS212" i="6"/>
  <c r="DZ229" i="6"/>
  <c r="DS197" i="6"/>
  <c r="DM210" i="6"/>
  <c r="EA228" i="6"/>
  <c r="CB206" i="6"/>
  <c r="CB205" i="6"/>
  <c r="CB204" i="6"/>
  <c r="CC191" i="6"/>
  <c r="CD229" i="6"/>
  <c r="BW212" i="6"/>
  <c r="CE225" i="6"/>
  <c r="CE228" i="6"/>
  <c r="AY196" i="6"/>
  <c r="AX196" i="6" s="1"/>
  <c r="AU196" i="6" s="1"/>
  <c r="AU216" i="6" s="1"/>
  <c r="AV216" i="6" s="1"/>
  <c r="AT217" i="6"/>
  <c r="AV210" i="6"/>
  <c r="BI209" i="6" s="1"/>
  <c r="AQ218" i="6"/>
  <c r="BF205" i="6"/>
  <c r="BK205" i="6" s="1"/>
  <c r="AS218" i="6"/>
  <c r="BC197" i="6"/>
  <c r="HQ117" i="6"/>
  <c r="HM102" i="6"/>
  <c r="GU94" i="6"/>
  <c r="GZ95" i="6"/>
  <c r="HB94" i="6"/>
  <c r="HR89" i="6" s="1"/>
  <c r="HE100" i="6"/>
  <c r="HS116" i="6"/>
  <c r="HS114" i="6"/>
  <c r="GI100" i="6"/>
  <c r="GH116" i="6"/>
  <c r="GE117" i="6"/>
  <c r="GY94" i="6"/>
  <c r="GI86" i="6" s="1"/>
  <c r="GU96" i="6"/>
  <c r="GU95" i="6"/>
  <c r="GF117" i="6"/>
  <c r="GR102" i="6"/>
  <c r="GH114" i="6"/>
  <c r="EY95" i="6"/>
  <c r="EY96" i="6"/>
  <c r="EM100" i="6"/>
  <c r="EL116" i="6"/>
  <c r="EI117" i="6"/>
  <c r="EJ117" i="6"/>
  <c r="EV102" i="6"/>
  <c r="EU108" i="6" s="1"/>
  <c r="EV108" i="6" s="1"/>
  <c r="EM85" i="6" s="1"/>
  <c r="EM114" i="6" s="1"/>
  <c r="EN114" i="6" s="1"/>
  <c r="FL92" i="6"/>
  <c r="FT109" i="6"/>
  <c r="FW107" i="6"/>
  <c r="FP87" i="6"/>
  <c r="FS95" i="6"/>
  <c r="FY95" i="6" s="1"/>
  <c r="FT94" i="6" s="1"/>
  <c r="FV109" i="6"/>
  <c r="FW106" i="6"/>
  <c r="DH99" i="6"/>
  <c r="DY117" i="6"/>
  <c r="EA116" i="6"/>
  <c r="DX89" i="6"/>
  <c r="DX118" i="6" s="1"/>
  <c r="DX119" i="6" s="1"/>
  <c r="DP109" i="6"/>
  <c r="EB85" i="6"/>
  <c r="DS103" i="6"/>
  <c r="DT103" i="6"/>
  <c r="DU103" i="6"/>
  <c r="EA99" i="6"/>
  <c r="DG95" i="6"/>
  <c r="CR100" i="6"/>
  <c r="DE99" i="6" s="1"/>
  <c r="CP107" i="6"/>
  <c r="CY87" i="6"/>
  <c r="CU86" i="6"/>
  <c r="CT86" i="6" s="1"/>
  <c r="CQ86" i="6" s="1"/>
  <c r="CQ106" i="6" s="1"/>
  <c r="CR106" i="6" s="1"/>
  <c r="CN95" i="6"/>
  <c r="CN94" i="6" s="1"/>
  <c r="CO89" i="6" s="1"/>
  <c r="AZ46" i="9"/>
  <c r="AY46" i="9" s="1"/>
  <c r="BK9" i="9"/>
  <c r="BT37" i="9"/>
  <c r="BU37" i="9" s="1"/>
  <c r="BV25" i="9"/>
  <c r="BV59" i="9" s="1"/>
  <c r="BE49" i="9" s="1"/>
  <c r="BT24" i="9"/>
  <c r="BT58" i="9" s="1"/>
  <c r="BI74" i="9"/>
  <c r="BI76" i="9" s="1"/>
  <c r="BK76" i="9"/>
  <c r="BA37" i="9"/>
  <c r="AY37" i="9" s="1"/>
  <c r="BU22" i="9"/>
  <c r="BS46" i="9"/>
  <c r="BU46" i="9" s="1"/>
  <c r="BI7" i="9"/>
  <c r="BW24" i="9"/>
  <c r="BW58" i="9" s="1"/>
  <c r="BF30" i="9" s="1"/>
  <c r="BV56" i="9"/>
  <c r="BK53" i="9"/>
  <c r="BO34" i="9"/>
  <c r="BT36" i="9" s="1"/>
  <c r="BT35" i="9" s="1"/>
  <c r="BW57" i="9"/>
  <c r="BW22" i="9"/>
  <c r="BT25" i="9"/>
  <c r="AF50" i="9"/>
  <c r="AH30" i="9"/>
  <c r="AH54" i="9" s="1"/>
  <c r="O45" i="9" s="1"/>
  <c r="AH27" i="9"/>
  <c r="AH51" i="9" s="1"/>
  <c r="AJ28" i="9"/>
  <c r="AJ52" i="9" s="1"/>
  <c r="AC39" i="9" s="1"/>
  <c r="AI28" i="9"/>
  <c r="AI52" i="9" s="1"/>
  <c r="AC38" i="9" s="1"/>
  <c r="AJ30" i="9"/>
  <c r="AJ54" i="9" s="1"/>
  <c r="O43" i="9" s="1"/>
  <c r="AI53" i="9"/>
  <c r="AH28" i="9"/>
  <c r="AH52" i="9" s="1"/>
  <c r="AC41" i="9" s="1"/>
  <c r="AG51" i="9"/>
  <c r="AF26" i="9"/>
  <c r="K26" i="9"/>
  <c r="DL106" i="8"/>
  <c r="DK106" i="8"/>
  <c r="CY86" i="8"/>
  <c r="DB77" i="8"/>
  <c r="DA79" i="8"/>
  <c r="DA89" i="8" s="1"/>
  <c r="DK84" i="8" s="1"/>
  <c r="DB79" i="8"/>
  <c r="DB89" i="8" s="1"/>
  <c r="DL84" i="8" s="1"/>
  <c r="DA78" i="8"/>
  <c r="DA88" i="8" s="1"/>
  <c r="DR88" i="8" s="1"/>
  <c r="CZ77" i="8"/>
  <c r="CY76" i="8"/>
  <c r="CY98" i="8"/>
  <c r="AZ106" i="8"/>
  <c r="AY106" i="8"/>
  <c r="BJ95" i="8"/>
  <c r="BL77" i="8"/>
  <c r="BL79" i="8"/>
  <c r="BL98" i="8" s="1"/>
  <c r="AV91" i="8" s="1"/>
  <c r="BM78" i="8"/>
  <c r="BM79" i="8"/>
  <c r="BM98" i="8" s="1"/>
  <c r="AV90" i="8" s="1"/>
  <c r="BL78" i="8"/>
  <c r="BL97" i="8" s="1"/>
  <c r="AZ84" i="8" s="1"/>
  <c r="BK77" i="8"/>
  <c r="BK96" i="8" s="1"/>
  <c r="BJ76" i="8"/>
  <c r="AM98" i="8"/>
  <c r="BJ60" i="8"/>
  <c r="BK44" i="8"/>
  <c r="BK63" i="8" s="1"/>
  <c r="BL42" i="8"/>
  <c r="BM43" i="8"/>
  <c r="BM62" i="8" s="1"/>
  <c r="AX49" i="8" s="1"/>
  <c r="BM44" i="8"/>
  <c r="BM63" i="8" s="1"/>
  <c r="AV55" i="8" s="1"/>
  <c r="BL43" i="8"/>
  <c r="BL62" i="8" s="1"/>
  <c r="AZ49" i="8" s="1"/>
  <c r="BK42" i="8"/>
  <c r="BJ41" i="8"/>
  <c r="AM40" i="8"/>
  <c r="BX72" i="6"/>
  <c r="BT84" i="6"/>
  <c r="BX83" i="6"/>
  <c r="BC83" i="6"/>
  <c r="AY84" i="6"/>
  <c r="AE39" i="9"/>
  <c r="FR178" i="8"/>
  <c r="DW62" i="12"/>
  <c r="BH205" i="6"/>
  <c r="DK168" i="8"/>
  <c r="DI84" i="10"/>
  <c r="BA91" i="12"/>
  <c r="BB245" i="12"/>
  <c r="AD192" i="10"/>
  <c r="II82" i="8"/>
  <c r="DS214" i="6"/>
  <c r="BA210" i="12"/>
  <c r="DO61" i="8"/>
  <c r="AH70" i="10"/>
  <c r="FL200" i="6"/>
  <c r="BK62" i="12"/>
  <c r="AT210" i="6"/>
  <c r="HM214" i="6"/>
  <c r="IM61" i="8"/>
  <c r="BD147" i="8"/>
  <c r="GA61" i="8"/>
  <c r="DK82" i="8"/>
  <c r="GG100" i="6"/>
  <c r="DO147" i="8"/>
  <c r="FU95" i="6"/>
  <c r="DP61" i="8"/>
  <c r="DN96" i="8"/>
  <c r="BH28" i="9"/>
  <c r="AD79" i="10"/>
  <c r="DP147" i="8"/>
  <c r="BF28" i="9"/>
  <c r="AX133" i="8"/>
  <c r="HM104" i="6"/>
  <c r="DL82" i="8"/>
  <c r="EK100" i="6"/>
  <c r="HC210" i="6"/>
  <c r="CY79" i="10"/>
  <c r="AR188" i="10"/>
  <c r="BG310" i="10"/>
  <c r="GA182" i="8"/>
  <c r="BH137" i="8"/>
  <c r="FG210" i="6"/>
  <c r="FV133" i="8"/>
  <c r="BC49" i="9"/>
  <c r="AX47" i="8"/>
  <c r="BG84" i="10"/>
  <c r="AZ82" i="8"/>
  <c r="DR105" i="12"/>
  <c r="AE38" i="9"/>
  <c r="AZ47" i="8"/>
  <c r="CO210" i="6"/>
  <c r="AT91" i="8"/>
  <c r="AD306" i="10"/>
  <c r="AT90" i="8"/>
  <c r="CP100" i="6"/>
  <c r="GB147" i="8"/>
  <c r="AY192" i="10"/>
  <c r="AY80" i="10"/>
  <c r="AW99" i="12"/>
  <c r="BW214" i="6"/>
  <c r="AE41" i="9"/>
  <c r="BQ34" i="9"/>
  <c r="BB61" i="8"/>
  <c r="DT88" i="8"/>
  <c r="BH173" i="8"/>
  <c r="IM147" i="8"/>
  <c r="AX168" i="8"/>
  <c r="GR104" i="6"/>
  <c r="FL90" i="6"/>
  <c r="M43" i="9"/>
  <c r="CZ214" i="6"/>
  <c r="DI101" i="12"/>
  <c r="AT55" i="8"/>
  <c r="FR92" i="8"/>
  <c r="M45" i="9"/>
  <c r="BB96" i="8"/>
  <c r="EV104" i="6"/>
  <c r="BH138" i="8"/>
  <c r="DK210" i="6"/>
  <c r="GV204" i="6"/>
  <c r="HC100" i="6"/>
  <c r="CD80" i="10"/>
  <c r="FV168" i="8"/>
  <c r="GE192" i="6" l="1"/>
  <c r="HH219" i="6"/>
  <c r="HG217" i="6"/>
  <c r="HP199" i="6" s="1"/>
  <c r="AA287" i="10"/>
  <c r="BC195" i="6"/>
  <c r="BD197" i="6"/>
  <c r="AR199" i="6" s="1"/>
  <c r="ER201" i="6"/>
  <c r="EP196" i="6"/>
  <c r="EN188" i="6" s="1"/>
  <c r="GE138" i="8"/>
  <c r="GJ136" i="8"/>
  <c r="FP134" i="8" s="1"/>
  <c r="BL204" i="10"/>
  <c r="GI189" i="8"/>
  <c r="BR262" i="12"/>
  <c r="GM63" i="8"/>
  <c r="GN63" i="8" s="1"/>
  <c r="GN44" i="8"/>
  <c r="CY85" i="6"/>
  <c r="CZ87" i="6"/>
  <c r="CN89" i="6" s="1"/>
  <c r="CJ89" i="10"/>
  <c r="CJ90" i="10"/>
  <c r="CA61" i="10" s="1"/>
  <c r="EJ111" i="12"/>
  <c r="EJ112" i="12" s="1"/>
  <c r="DZ112" i="12"/>
  <c r="DA138" i="8"/>
  <c r="CI71" i="10"/>
  <c r="CH66" i="10"/>
  <c r="CF58" i="10" s="1"/>
  <c r="AA62" i="10"/>
  <c r="DS195" i="6"/>
  <c r="DT197" i="6"/>
  <c r="DY191" i="6" s="1"/>
  <c r="AV196" i="6"/>
  <c r="BX187" i="12"/>
  <c r="BX188" i="12" s="1"/>
  <c r="BN188" i="12"/>
  <c r="CR86" i="6"/>
  <c r="GJ227" i="6"/>
  <c r="GK227" i="6" s="1"/>
  <c r="GK188" i="6"/>
  <c r="HZ55" i="8"/>
  <c r="IB54" i="8"/>
  <c r="IX47" i="8" s="1"/>
  <c r="DQ56" i="10"/>
  <c r="EN85" i="6"/>
  <c r="HU195" i="6"/>
  <c r="JI129" i="8"/>
  <c r="JJ129" i="8" s="1"/>
  <c r="JA129" i="8"/>
  <c r="BM100" i="10"/>
  <c r="BM101" i="10" s="1"/>
  <c r="BM62" i="10"/>
  <c r="DQ95" i="10"/>
  <c r="HZ141" i="8"/>
  <c r="IB140" i="8"/>
  <c r="IX133" i="8" s="1"/>
  <c r="BN98" i="12"/>
  <c r="BL99" i="12"/>
  <c r="BN111" i="12" s="1"/>
  <c r="AA326" i="10"/>
  <c r="BL174" i="10"/>
  <c r="BU26" i="9"/>
  <c r="BF32" i="9"/>
  <c r="BI32" i="9"/>
  <c r="BH32" i="9"/>
  <c r="BG32" i="9"/>
  <c r="BW132" i="12"/>
  <c r="BW133" i="12" s="1"/>
  <c r="CB133" i="12" s="1"/>
  <c r="BN133" i="12"/>
  <c r="BS133" i="12" s="1"/>
  <c r="BR185" i="12"/>
  <c r="CA185" i="12"/>
  <c r="CB185" i="12" s="1"/>
  <c r="BX209" i="12"/>
  <c r="BX210" i="12" s="1"/>
  <c r="BO210" i="12"/>
  <c r="BB200" i="12"/>
  <c r="BA211" i="12" s="1"/>
  <c r="AU218" i="12"/>
  <c r="CA205" i="12"/>
  <c r="CB205" i="12" s="1"/>
  <c r="BS205" i="12"/>
  <c r="BG269" i="12"/>
  <c r="BQ260" i="12" s="1"/>
  <c r="BE258" i="12"/>
  <c r="BF258" i="12"/>
  <c r="BB267" i="12"/>
  <c r="BA267" i="12" s="1"/>
  <c r="BM264" i="12" s="1"/>
  <c r="BX264" i="12"/>
  <c r="BX265" i="12" s="1"/>
  <c r="BN265" i="12"/>
  <c r="AB287" i="10"/>
  <c r="AS192" i="10"/>
  <c r="Z192" i="10"/>
  <c r="AE192" i="10" s="1"/>
  <c r="BP283" i="10"/>
  <c r="AI316" i="10"/>
  <c r="Z305" i="10"/>
  <c r="AE306" i="10" s="1"/>
  <c r="AX301" i="10"/>
  <c r="AU300" i="10" s="1"/>
  <c r="AE283" i="10" s="1"/>
  <c r="AQ300" i="10"/>
  <c r="AQ302" i="10"/>
  <c r="AQ301" i="10"/>
  <c r="AU188" i="10"/>
  <c r="AQ188" i="10" s="1"/>
  <c r="AB188" i="10"/>
  <c r="BG178" i="10"/>
  <c r="AV192" i="10"/>
  <c r="AZ192" i="10" s="1"/>
  <c r="BO199" i="10"/>
  <c r="BP199" i="10" s="1"/>
  <c r="BP169" i="10"/>
  <c r="DR80" i="12"/>
  <c r="EN53" i="12"/>
  <c r="EO53" i="12" s="1"/>
  <c r="EF53" i="12"/>
  <c r="DF100" i="12"/>
  <c r="DF101" i="12" s="1"/>
  <c r="ED109" i="12" s="1"/>
  <c r="DN113" i="12"/>
  <c r="DM113" i="12" s="1"/>
  <c r="DY111" i="12" s="1"/>
  <c r="DN78" i="12"/>
  <c r="EA64" i="12"/>
  <c r="DR83" i="12"/>
  <c r="DR115" i="12"/>
  <c r="DR104" i="12" s="1"/>
  <c r="BO64" i="12"/>
  <c r="BB78" i="12"/>
  <c r="BA81" i="12" s="1"/>
  <c r="BT53" i="12"/>
  <c r="BY56" i="12"/>
  <c r="BY57" i="12" s="1"/>
  <c r="BP57" i="12"/>
  <c r="BG115" i="12"/>
  <c r="BR106" i="12" s="1"/>
  <c r="BE104" i="12"/>
  <c r="BF104" i="12"/>
  <c r="BA92" i="12"/>
  <c r="BB113" i="12"/>
  <c r="BA113" i="12" s="1"/>
  <c r="BM111" i="12" s="1"/>
  <c r="AT100" i="12"/>
  <c r="BF83" i="12"/>
  <c r="BG80" i="12" s="1"/>
  <c r="BS51" i="12" s="1"/>
  <c r="II157" i="8"/>
  <c r="IJ169" i="8"/>
  <c r="II169" i="8"/>
  <c r="IH155" i="8"/>
  <c r="IU133" i="8" s="1"/>
  <c r="IU134" i="8" s="1"/>
  <c r="IH158" i="8"/>
  <c r="IY164" i="8" s="1"/>
  <c r="IW141" i="8"/>
  <c r="IQ137" i="8"/>
  <c r="IQ138" i="8"/>
  <c r="IN192" i="8"/>
  <c r="IY163" i="8" s="1"/>
  <c r="IL181" i="8"/>
  <c r="IM181" i="8"/>
  <c r="IQ139" i="8"/>
  <c r="IN181" i="8"/>
  <c r="IM157" i="8"/>
  <c r="JI130" i="8"/>
  <c r="JJ130" i="8" s="1"/>
  <c r="JA130" i="8"/>
  <c r="IW48" i="8"/>
  <c r="II69" i="8"/>
  <c r="IH69" i="8" s="1"/>
  <c r="IU47" i="8" s="1"/>
  <c r="IM71" i="8"/>
  <c r="IM60" i="8" s="1"/>
  <c r="JI43" i="8"/>
  <c r="JJ43" i="8" s="1"/>
  <c r="JA43" i="8"/>
  <c r="IH37" i="8"/>
  <c r="IZ44" i="8" s="1"/>
  <c r="IJ48" i="8"/>
  <c r="IH48" i="8"/>
  <c r="II48" i="8"/>
  <c r="GI149" i="8"/>
  <c r="IQ86" i="8"/>
  <c r="IV80" i="8"/>
  <c r="IQ88" i="8"/>
  <c r="IU80" i="8"/>
  <c r="IQ87" i="8"/>
  <c r="IJ83" i="8"/>
  <c r="IH83" i="8"/>
  <c r="HX91" i="8"/>
  <c r="HX92" i="8" s="1"/>
  <c r="HX82" i="8"/>
  <c r="FW155" i="8"/>
  <c r="II83" i="8"/>
  <c r="IR91" i="8"/>
  <c r="FW123" i="8"/>
  <c r="FV123" i="8" s="1"/>
  <c r="FP135" i="8" s="1"/>
  <c r="FW190" i="8"/>
  <c r="FV190" i="8" s="1"/>
  <c r="GH188" i="8" s="1"/>
  <c r="GK137" i="8"/>
  <c r="GE139" i="8"/>
  <c r="GE137" i="8"/>
  <c r="FZ146" i="8"/>
  <c r="GA146" i="8"/>
  <c r="GB146" i="8"/>
  <c r="GA160" i="8"/>
  <c r="GA192" i="8"/>
  <c r="FO177" i="8"/>
  <c r="FO178" i="8" s="1"/>
  <c r="GM186" i="8" s="1"/>
  <c r="FW158" i="8"/>
  <c r="FO91" i="8"/>
  <c r="DP181" i="8"/>
  <c r="BK148" i="8"/>
  <c r="BL148" i="8"/>
  <c r="DW148" i="8"/>
  <c r="DX148" i="8"/>
  <c r="DP192" i="8"/>
  <c r="EA163" i="8" s="1"/>
  <c r="EB163" i="8" s="1"/>
  <c r="DO181" i="8"/>
  <c r="DK158" i="8"/>
  <c r="DJ155" i="8" s="1"/>
  <c r="CZ137" i="8" s="1"/>
  <c r="DW186" i="8"/>
  <c r="DW187" i="8" s="1"/>
  <c r="FV69" i="8"/>
  <c r="GI46" i="8" s="1"/>
  <c r="GI65" i="8" s="1"/>
  <c r="GI66" i="8" s="1"/>
  <c r="FV72" i="8"/>
  <c r="GM99" i="8" s="1"/>
  <c r="GA106" i="8"/>
  <c r="FW71" i="8"/>
  <c r="FX83" i="8"/>
  <c r="FW83" i="8"/>
  <c r="FV104" i="8"/>
  <c r="GH102" i="8" s="1"/>
  <c r="FV37" i="8"/>
  <c r="GM43" i="8" s="1"/>
  <c r="FX48" i="8"/>
  <c r="FV48" i="8"/>
  <c r="FW48" i="8"/>
  <c r="GA71" i="8"/>
  <c r="FP52" i="8"/>
  <c r="FN63" i="8"/>
  <c r="FO63" i="8"/>
  <c r="FS56" i="8"/>
  <c r="FS55" i="8"/>
  <c r="GJ65" i="8"/>
  <c r="GJ66" i="8" s="1"/>
  <c r="GJ47" i="8"/>
  <c r="FS57" i="8"/>
  <c r="DD146" i="8"/>
  <c r="DE146" i="8" s="1"/>
  <c r="DE135" i="8"/>
  <c r="DG177" i="8"/>
  <c r="EA165" i="8"/>
  <c r="DG178" i="8"/>
  <c r="DG176" i="8"/>
  <c r="DO125" i="8"/>
  <c r="DP125" i="8" s="1"/>
  <c r="DB137" i="8" s="1"/>
  <c r="DO157" i="8"/>
  <c r="DP157" i="8" s="1"/>
  <c r="DD133" i="8" s="1"/>
  <c r="DY186" i="8"/>
  <c r="DY187" i="8" s="1"/>
  <c r="DY168" i="8"/>
  <c r="AY155" i="8"/>
  <c r="BC125" i="8"/>
  <c r="BD125" i="8" s="1"/>
  <c r="AP137" i="8" s="1"/>
  <c r="BC157" i="8"/>
  <c r="BL137" i="8"/>
  <c r="AX123" i="8"/>
  <c r="AR135" i="8" s="1"/>
  <c r="AY134" i="8"/>
  <c r="AZ134" i="8"/>
  <c r="AO168" i="8"/>
  <c r="BK167" i="8"/>
  <c r="BG173" i="8" s="1"/>
  <c r="BD192" i="8"/>
  <c r="AR163" i="8" s="1"/>
  <c r="BC181" i="8"/>
  <c r="BB181" i="8"/>
  <c r="AY158" i="8"/>
  <c r="AY190" i="8"/>
  <c r="AX190" i="8" s="1"/>
  <c r="AN167" i="8" s="1"/>
  <c r="BD181" i="8"/>
  <c r="EA63" i="8"/>
  <c r="EB63" i="8" s="1"/>
  <c r="EB44" i="8"/>
  <c r="DB63" i="8"/>
  <c r="DC63" i="8"/>
  <c r="DO39" i="8"/>
  <c r="DP39" i="8" s="1"/>
  <c r="DX46" i="8" s="1"/>
  <c r="DG55" i="8"/>
  <c r="DG56" i="8"/>
  <c r="DD52" i="8"/>
  <c r="DO71" i="8"/>
  <c r="DO60" i="8" s="1"/>
  <c r="DG57" i="8"/>
  <c r="DH89" i="10"/>
  <c r="DH83" i="10"/>
  <c r="CV79" i="10"/>
  <c r="CZ79" i="10" s="1"/>
  <c r="DO79" i="10"/>
  <c r="DO80" i="10" s="1"/>
  <c r="DL61" i="10" s="1"/>
  <c r="DP96" i="10"/>
  <c r="DQ96" i="10" s="1"/>
  <c r="DQ57" i="10"/>
  <c r="CH71" i="10"/>
  <c r="CJ71" i="10"/>
  <c r="DI83" i="10"/>
  <c r="BZ79" i="10"/>
  <c r="CE80" i="10" s="1"/>
  <c r="DG83" i="10"/>
  <c r="CU75" i="10"/>
  <c r="CU74" i="10" s="1"/>
  <c r="CF57" i="10" s="1"/>
  <c r="AX75" i="10"/>
  <c r="BH88" i="10"/>
  <c r="AV79" i="10"/>
  <c r="AZ80" i="10" s="1"/>
  <c r="BO79" i="10"/>
  <c r="BO80" i="10" s="1"/>
  <c r="BL61" i="10" s="1"/>
  <c r="AI66" i="10"/>
  <c r="AB75" i="10"/>
  <c r="Z79" i="10"/>
  <c r="GF205" i="6"/>
  <c r="GY205" i="6"/>
  <c r="HL213" i="6"/>
  <c r="HK213" i="6"/>
  <c r="HT225" i="6"/>
  <c r="HU225" i="6" s="1"/>
  <c r="HU196" i="6"/>
  <c r="GZ209" i="6"/>
  <c r="HM213" i="6"/>
  <c r="HS209" i="6"/>
  <c r="HS210" i="6" s="1"/>
  <c r="HQ199" i="6" s="1"/>
  <c r="EQ201" i="6"/>
  <c r="EP201" i="6"/>
  <c r="FC208" i="6"/>
  <c r="EM210" i="6"/>
  <c r="EY204" i="6"/>
  <c r="FF204" i="6"/>
  <c r="FV190" i="6" s="1"/>
  <c r="FV220" i="6" s="1"/>
  <c r="FV221" i="6" s="1"/>
  <c r="FC204" i="6"/>
  <c r="EN187" i="6" s="1"/>
  <c r="FD205" i="6"/>
  <c r="EY205" i="6"/>
  <c r="EM208" i="6"/>
  <c r="EH210" i="6"/>
  <c r="EN189" i="6" s="1"/>
  <c r="EI230" i="6"/>
  <c r="EI231" i="6" s="1"/>
  <c r="EI192" i="6"/>
  <c r="FL196" i="6"/>
  <c r="EK230" i="6"/>
  <c r="EK231" i="6" s="1"/>
  <c r="EK192" i="6"/>
  <c r="FD209" i="6"/>
  <c r="FW209" i="6"/>
  <c r="FW210" i="6" s="1"/>
  <c r="FT190" i="6" s="1"/>
  <c r="DE209" i="6"/>
  <c r="CY218" i="6"/>
  <c r="CZ218" i="6" s="1"/>
  <c r="CQ195" i="6" s="1"/>
  <c r="CL209" i="6"/>
  <c r="CU217" i="6"/>
  <c r="EA209" i="6"/>
  <c r="EA210" i="6" s="1"/>
  <c r="DX191" i="6" s="1"/>
  <c r="DH209" i="6"/>
  <c r="DT218" i="6"/>
  <c r="DJ205" i="6"/>
  <c r="DG204" i="6" s="1"/>
  <c r="CQ196" i="6" s="1"/>
  <c r="BN205" i="6"/>
  <c r="BL205" i="6" s="1"/>
  <c r="BX218" i="6"/>
  <c r="BI210" i="6"/>
  <c r="AQ199" i="6" s="1"/>
  <c r="AQ200" i="6" s="1"/>
  <c r="BL210" i="6"/>
  <c r="CF189" i="6" s="1"/>
  <c r="BK209" i="6"/>
  <c r="CC230" i="6"/>
  <c r="CC231" i="6" s="1"/>
  <c r="CC192" i="6"/>
  <c r="BG204" i="6"/>
  <c r="BG206" i="6"/>
  <c r="BG205" i="6"/>
  <c r="AR205" i="6"/>
  <c r="AR204" i="6" s="1"/>
  <c r="AS199" i="6" s="1"/>
  <c r="AP209" i="6"/>
  <c r="AU210" i="6" s="1"/>
  <c r="AX201" i="6"/>
  <c r="AZ201" i="6"/>
  <c r="AY201" i="6"/>
  <c r="HR118" i="6"/>
  <c r="HR119" i="6" s="1"/>
  <c r="HR90" i="6"/>
  <c r="GZ99" i="6"/>
  <c r="HD100" i="6" s="1"/>
  <c r="HS99" i="6"/>
  <c r="HS100" i="6" s="1"/>
  <c r="HQ89" i="6" s="1"/>
  <c r="HL108" i="6"/>
  <c r="HM108" i="6" s="1"/>
  <c r="HH107" i="6"/>
  <c r="GI115" i="6"/>
  <c r="GJ115" i="6" s="1"/>
  <c r="GJ86" i="6"/>
  <c r="GW99" i="6"/>
  <c r="GQ108" i="6"/>
  <c r="GD99" i="6"/>
  <c r="GH100" i="6" s="1"/>
  <c r="GM107" i="6"/>
  <c r="EU103" i="6"/>
  <c r="ET103" i="6"/>
  <c r="EH99" i="6"/>
  <c r="EQ107" i="6"/>
  <c r="EV103" i="6"/>
  <c r="FA99" i="6"/>
  <c r="FL86" i="6"/>
  <c r="FW99" i="6"/>
  <c r="FW100" i="6" s="1"/>
  <c r="FQ87" i="6"/>
  <c r="FU80" i="6" s="1"/>
  <c r="FP85" i="6"/>
  <c r="FY94" i="6"/>
  <c r="FT96" i="6"/>
  <c r="FT95" i="6"/>
  <c r="FF95" i="6"/>
  <c r="DL98" i="6"/>
  <c r="DL100" i="6"/>
  <c r="DL99" i="6"/>
  <c r="DX90" i="6"/>
  <c r="DG94" i="6"/>
  <c r="CQ85" i="6" s="1"/>
  <c r="CR85" i="6" s="1"/>
  <c r="DH95" i="6"/>
  <c r="DJ94" i="6"/>
  <c r="DZ89" i="6" s="1"/>
  <c r="DH96" i="6"/>
  <c r="DE100" i="6"/>
  <c r="CM89" i="6" s="1"/>
  <c r="CM90" i="6" s="1"/>
  <c r="DH100" i="6"/>
  <c r="EB87" i="6" s="1"/>
  <c r="DG99" i="6"/>
  <c r="EB114" i="6"/>
  <c r="EC114" i="6" s="1"/>
  <c r="EC85" i="6"/>
  <c r="DC94" i="6"/>
  <c r="DC96" i="6"/>
  <c r="DC95" i="6"/>
  <c r="CO109" i="6"/>
  <c r="CO110" i="6" s="1"/>
  <c r="CO90" i="6"/>
  <c r="CT91" i="6"/>
  <c r="CV91" i="6"/>
  <c r="CL99" i="6"/>
  <c r="CU91" i="6"/>
  <c r="BL51" i="9"/>
  <c r="BV60" i="9"/>
  <c r="BV26" i="9"/>
  <c r="BT26" i="9"/>
  <c r="BX22" i="9"/>
  <c r="BU56" i="9"/>
  <c r="BN53" i="9" s="1"/>
  <c r="BM33" i="9"/>
  <c r="BM51" i="9"/>
  <c r="BN51" i="9"/>
  <c r="BK51" i="9"/>
  <c r="BX24" i="9"/>
  <c r="BM34" i="9"/>
  <c r="BM53" i="9"/>
  <c r="BG49" i="9"/>
  <c r="BX23" i="9"/>
  <c r="BG50" i="9"/>
  <c r="BU36" i="9"/>
  <c r="BT59" i="9"/>
  <c r="BX25" i="9"/>
  <c r="BW56" i="9"/>
  <c r="BW26" i="9"/>
  <c r="BX57" i="9"/>
  <c r="BG30" i="9"/>
  <c r="BX58" i="9"/>
  <c r="E43" i="9"/>
  <c r="Q45" i="9" s="1"/>
  <c r="AA53" i="9"/>
  <c r="AA54" i="9" s="1"/>
  <c r="G41" i="9"/>
  <c r="AJ29" i="9"/>
  <c r="AJ53" i="9" s="1"/>
  <c r="Q37" i="9" s="1"/>
  <c r="AH29" i="9"/>
  <c r="AH53" i="9" s="1"/>
  <c r="R37" i="9" s="1"/>
  <c r="AG28" i="9"/>
  <c r="AG52" i="9" s="1"/>
  <c r="AC40" i="9" s="1"/>
  <c r="R52" i="9"/>
  <c r="R54" i="9" s="1"/>
  <c r="AI30" i="9"/>
  <c r="AI54" i="9" s="1"/>
  <c r="O44" i="9" s="1"/>
  <c r="AA32" i="9"/>
  <c r="AA30" i="9" s="1"/>
  <c r="AN41" i="9"/>
  <c r="AA38" i="9" s="1"/>
  <c r="AG53" i="9"/>
  <c r="R31" i="9"/>
  <c r="R30" i="9" s="1"/>
  <c r="AI51" i="9"/>
  <c r="AL43" i="9"/>
  <c r="AJ27" i="9"/>
  <c r="AK27" i="9" s="1"/>
  <c r="AA47" i="9"/>
  <c r="AG30" i="9"/>
  <c r="DN74" i="8"/>
  <c r="DT90" i="8"/>
  <c r="DV90" i="8" s="1"/>
  <c r="DL72" i="8"/>
  <c r="DB87" i="8"/>
  <c r="DO94" i="8" s="1"/>
  <c r="DN106" i="8"/>
  <c r="DN92" i="8" s="1"/>
  <c r="DB78" i="8"/>
  <c r="DB88" i="8" s="1"/>
  <c r="DR86" i="8" s="1"/>
  <c r="DW82" i="8"/>
  <c r="CZ79" i="8"/>
  <c r="DC79" i="8" s="1"/>
  <c r="CZ78" i="8"/>
  <c r="DL104" i="8"/>
  <c r="CZ87" i="8"/>
  <c r="DA77" i="8"/>
  <c r="DC77" i="8" s="1"/>
  <c r="BB106" i="8"/>
  <c r="BB92" i="8" s="1"/>
  <c r="BM77" i="8"/>
  <c r="BM96" i="8" s="1"/>
  <c r="BC94" i="8" s="1"/>
  <c r="AQ90" i="8"/>
  <c r="AX90" i="8" s="1"/>
  <c r="BB39" i="8"/>
  <c r="BB71" i="8"/>
  <c r="BB57" i="8" s="1"/>
  <c r="AQ78" i="8"/>
  <c r="AP80" i="8" s="1"/>
  <c r="BL80" i="8"/>
  <c r="AZ104" i="8"/>
  <c r="BK79" i="8"/>
  <c r="BN79" i="8" s="1"/>
  <c r="BB74" i="8"/>
  <c r="BB94" i="8"/>
  <c r="BM97" i="8"/>
  <c r="AX84" i="8" s="1"/>
  <c r="AZ72" i="8"/>
  <c r="AY86" i="8" s="1"/>
  <c r="BK78" i="8"/>
  <c r="AQ61" i="8"/>
  <c r="AX55" i="8" s="1"/>
  <c r="BM42" i="8"/>
  <c r="BN42" i="8" s="1"/>
  <c r="AZ37" i="8"/>
  <c r="BL96" i="8"/>
  <c r="AV57" i="8"/>
  <c r="BL44" i="8"/>
  <c r="BK43" i="8"/>
  <c r="AR53" i="8"/>
  <c r="AP53" i="8" s="1"/>
  <c r="AZ69" i="8"/>
  <c r="BK61" i="8"/>
  <c r="BL61" i="8"/>
  <c r="CA105" i="6"/>
  <c r="CB78" i="6"/>
  <c r="CC78" i="6"/>
  <c r="CC108" i="6" s="1"/>
  <c r="BQ99" i="6" s="1"/>
  <c r="CB77" i="6"/>
  <c r="CB107" i="6" s="1"/>
  <c r="BT92" i="6" s="1"/>
  <c r="CC76" i="6"/>
  <c r="CD78" i="6"/>
  <c r="CD108" i="6" s="1"/>
  <c r="BQ98" i="6" s="1"/>
  <c r="CC77" i="6"/>
  <c r="CC107" i="6" s="1"/>
  <c r="BU92" i="6" s="1"/>
  <c r="CB76" i="6"/>
  <c r="CA75" i="6"/>
  <c r="AP104" i="6"/>
  <c r="AQ87" i="6"/>
  <c r="AQ107" i="6" s="1"/>
  <c r="AV100" i="6" s="1"/>
  <c r="AS87" i="6"/>
  <c r="AS107" i="6" s="1"/>
  <c r="AV98" i="6" s="1"/>
  <c r="AR86" i="6"/>
  <c r="AR106" i="6" s="1"/>
  <c r="AZ92" i="6" s="1"/>
  <c r="AQ85" i="6"/>
  <c r="AP84" i="6"/>
  <c r="AR72" i="6"/>
  <c r="BE190" i="4"/>
  <c r="BD190" i="4"/>
  <c r="BO179" i="4"/>
  <c r="BW175" i="4"/>
  <c r="BQ161" i="4"/>
  <c r="BR161" i="4"/>
  <c r="BW174" i="4"/>
  <c r="BQ163" i="4"/>
  <c r="BQ182" i="4" s="1"/>
  <c r="BD168" i="4" s="1"/>
  <c r="BP163" i="4"/>
  <c r="BR163" i="4"/>
  <c r="BR182" i="4" s="1"/>
  <c r="BE168" i="4" s="1"/>
  <c r="BQ162" i="4"/>
  <c r="BQ181" i="4" s="1"/>
  <c r="BK172" i="4" s="1"/>
  <c r="BP161" i="4"/>
  <c r="BP180" i="4" s="1"/>
  <c r="BO160" i="4"/>
  <c r="AR159" i="4"/>
  <c r="BH156" i="4"/>
  <c r="BG156" i="4"/>
  <c r="BE152" i="4"/>
  <c r="BD152" i="4"/>
  <c r="BO141" i="4"/>
  <c r="BQ125" i="4"/>
  <c r="BW137" i="4"/>
  <c r="BQ123" i="4"/>
  <c r="BR123" i="4"/>
  <c r="BW136" i="4"/>
  <c r="AO134" i="4"/>
  <c r="BP124" i="4"/>
  <c r="AO133" i="4"/>
  <c r="BR124" i="4"/>
  <c r="BR143" i="4" s="1"/>
  <c r="BK132" i="4" s="1"/>
  <c r="BR125" i="4"/>
  <c r="BR144" i="4" s="1"/>
  <c r="BA136" i="4" s="1"/>
  <c r="BQ124" i="4"/>
  <c r="BQ143" i="4" s="1"/>
  <c r="BK134" i="4" s="1"/>
  <c r="BP123" i="4"/>
  <c r="BP142" i="4" s="1"/>
  <c r="BO122" i="4"/>
  <c r="AR121" i="4"/>
  <c r="BE114" i="4"/>
  <c r="BD114" i="4"/>
  <c r="BO103" i="4"/>
  <c r="BP87" i="4"/>
  <c r="BP106" i="4" s="1"/>
  <c r="BQ85" i="4"/>
  <c r="BQ104" i="4" s="1"/>
  <c r="BR85" i="4"/>
  <c r="AO96" i="4"/>
  <c r="BR86" i="4"/>
  <c r="BR105" i="4" s="1"/>
  <c r="BC92" i="4" s="1"/>
  <c r="AO95" i="4"/>
  <c r="BR87" i="4"/>
  <c r="BR106" i="4" s="1"/>
  <c r="BA98" i="4" s="1"/>
  <c r="BQ86" i="4"/>
  <c r="BQ105" i="4" s="1"/>
  <c r="BE92" i="4" s="1"/>
  <c r="BP85" i="4"/>
  <c r="BO84" i="4"/>
  <c r="AR83" i="4"/>
  <c r="BH80" i="4"/>
  <c r="BG80" i="4"/>
  <c r="BO65" i="4"/>
  <c r="BP49" i="4"/>
  <c r="BP68" i="4" s="1"/>
  <c r="BA62" i="4" s="1"/>
  <c r="BW61" i="4"/>
  <c r="BW60" i="4"/>
  <c r="AO58" i="4"/>
  <c r="BP48" i="4"/>
  <c r="BP67" i="4" s="1"/>
  <c r="BD54" i="4" s="1"/>
  <c r="BR48" i="4"/>
  <c r="BR67" i="4" s="1"/>
  <c r="BC54" i="4" s="1"/>
  <c r="AO57" i="4"/>
  <c r="BR49" i="4"/>
  <c r="BR68" i="4" s="1"/>
  <c r="BA60" i="4" s="1"/>
  <c r="BQ48" i="4"/>
  <c r="BQ67" i="4" s="1"/>
  <c r="BE54" i="4" s="1"/>
  <c r="BP47" i="4"/>
  <c r="BP66" i="4" s="1"/>
  <c r="BK58" i="4" s="1"/>
  <c r="BO46" i="4"/>
  <c r="AR45" i="4"/>
  <c r="BH42" i="4"/>
  <c r="BG42" i="4"/>
  <c r="BD52" i="4"/>
  <c r="BO98" i="6"/>
  <c r="AT100" i="6"/>
  <c r="AA49" i="9"/>
  <c r="CC96" i="6"/>
  <c r="AY98" i="4"/>
  <c r="BN55" i="9"/>
  <c r="BM58" i="4"/>
  <c r="AX82" i="8"/>
  <c r="BC52" i="4"/>
  <c r="BE90" i="4"/>
  <c r="AT57" i="8"/>
  <c r="DO96" i="8"/>
  <c r="M44" i="9"/>
  <c r="AY60" i="4"/>
  <c r="R35" i="9"/>
  <c r="BT90" i="6"/>
  <c r="BM134" i="4"/>
  <c r="AE40" i="9"/>
  <c r="AY136" i="4"/>
  <c r="AZ90" i="6"/>
  <c r="Q35" i="9"/>
  <c r="BG104" i="4"/>
  <c r="BO99" i="6"/>
  <c r="BH96" i="6"/>
  <c r="AT98" i="6"/>
  <c r="BU90" i="6"/>
  <c r="BE52" i="4"/>
  <c r="BG28" i="9"/>
  <c r="BM132" i="4"/>
  <c r="BG142" i="4"/>
  <c r="BM55" i="9"/>
  <c r="BM172" i="4"/>
  <c r="BC90" i="4"/>
  <c r="BG180" i="4"/>
  <c r="DT86" i="8"/>
  <c r="BC96" i="8"/>
  <c r="AY62" i="4"/>
  <c r="BE166" i="4"/>
  <c r="BD166" i="4"/>
  <c r="CB188" i="12" l="1"/>
  <c r="BR188" i="12"/>
  <c r="GR103" i="6"/>
  <c r="GR108" i="6"/>
  <c r="GI85" i="6" s="1"/>
  <c r="BX219" i="6"/>
  <c r="BY218" i="6"/>
  <c r="CF186" i="6" s="1"/>
  <c r="BM137" i="8"/>
  <c r="BL136" i="8"/>
  <c r="AR134" i="8" s="1"/>
  <c r="AX99" i="12"/>
  <c r="AT101" i="12"/>
  <c r="BR109" i="12" s="1"/>
  <c r="EN109" i="12"/>
  <c r="EO109" i="12" s="1"/>
  <c r="EE109" i="12"/>
  <c r="AH71" i="10"/>
  <c r="AH66" i="10"/>
  <c r="AF58" i="10" s="1"/>
  <c r="IT91" i="8"/>
  <c r="IR92" i="8"/>
  <c r="HY81" i="8" s="1"/>
  <c r="AR219" i="6"/>
  <c r="AR220" i="6" s="1"/>
  <c r="AR200" i="6"/>
  <c r="BJ62" i="12"/>
  <c r="BO63" i="12"/>
  <c r="BS52" i="12" s="1"/>
  <c r="CF97" i="10"/>
  <c r="CG97" i="10" s="1"/>
  <c r="CG58" i="10"/>
  <c r="CA100" i="10"/>
  <c r="CA101" i="10" s="1"/>
  <c r="CA62" i="10"/>
  <c r="DS213" i="6"/>
  <c r="DU218" i="6"/>
  <c r="EB186" i="6" s="1"/>
  <c r="BX111" i="12"/>
  <c r="BX112" i="12" s="1"/>
  <c r="BN112" i="12"/>
  <c r="EQ109" i="6"/>
  <c r="EP107" i="6"/>
  <c r="EI89" i="6" s="1"/>
  <c r="HH109" i="6"/>
  <c r="HG107" i="6"/>
  <c r="HP89" i="6" s="1"/>
  <c r="BG83" i="10"/>
  <c r="BI88" i="10"/>
  <c r="BP56" i="10" s="1"/>
  <c r="FS92" i="8"/>
  <c r="FO92" i="8"/>
  <c r="GM100" i="8" s="1"/>
  <c r="AS218" i="12"/>
  <c r="AU217" i="12"/>
  <c r="BP209" i="12" s="1"/>
  <c r="EB116" i="6"/>
  <c r="EC116" i="6" s="1"/>
  <c r="EC87" i="6"/>
  <c r="HT85" i="6"/>
  <c r="HU85" i="6" s="1"/>
  <c r="DB52" i="8"/>
  <c r="DD51" i="8"/>
  <c r="DY46" i="8" s="1"/>
  <c r="GI148" i="8"/>
  <c r="GG149" i="8"/>
  <c r="FM137" i="8" s="1"/>
  <c r="DV62" i="12"/>
  <c r="EA63" i="12"/>
  <c r="EE52" i="12" s="1"/>
  <c r="JG133" i="8"/>
  <c r="JG134" i="8" s="1"/>
  <c r="IX134" i="8"/>
  <c r="CN109" i="6"/>
  <c r="CN110" i="6" s="1"/>
  <c r="CN90" i="6"/>
  <c r="FP145" i="8"/>
  <c r="FQ145" i="8" s="1"/>
  <c r="FQ134" i="8"/>
  <c r="HP228" i="6"/>
  <c r="HP229" i="6" s="1"/>
  <c r="HP200" i="6"/>
  <c r="FL91" i="6"/>
  <c r="FK86" i="6"/>
  <c r="FX77" i="6" s="1"/>
  <c r="FL201" i="6"/>
  <c r="FK196" i="6"/>
  <c r="FX187" i="6" s="1"/>
  <c r="FN52" i="8"/>
  <c r="FP51" i="8"/>
  <c r="GK46" i="8" s="1"/>
  <c r="GW186" i="8"/>
  <c r="GX186" i="8" s="1"/>
  <c r="GN186" i="8"/>
  <c r="DY230" i="6"/>
  <c r="DY231" i="6" s="1"/>
  <c r="DY192" i="6"/>
  <c r="GM109" i="6"/>
  <c r="GL107" i="6"/>
  <c r="GE89" i="6" s="1"/>
  <c r="CU219" i="6"/>
  <c r="CT217" i="6"/>
  <c r="CM199" i="6" s="1"/>
  <c r="CQ224" i="6"/>
  <c r="CR224" i="6" s="1"/>
  <c r="CR195" i="6"/>
  <c r="BA232" i="12"/>
  <c r="BN209" i="12" s="1"/>
  <c r="BB234" i="12"/>
  <c r="BC246" i="12"/>
  <c r="BA235" i="12"/>
  <c r="BQ261" i="12" s="1"/>
  <c r="BB246" i="12"/>
  <c r="BW264" i="12"/>
  <c r="BW265" i="12" s="1"/>
  <c r="BM265" i="12"/>
  <c r="BA200" i="12"/>
  <c r="BR206" i="12" s="1"/>
  <c r="BC211" i="12"/>
  <c r="BB211" i="12"/>
  <c r="CA260" i="12"/>
  <c r="CB260" i="12" s="1"/>
  <c r="BR260" i="12"/>
  <c r="AV301" i="10"/>
  <c r="AX300" i="10"/>
  <c r="BM286" i="10" s="1"/>
  <c r="BM325" i="10" s="1"/>
  <c r="BM326" i="10" s="1"/>
  <c r="Z306" i="10"/>
  <c r="AE284" i="10" s="1"/>
  <c r="AE304" i="10"/>
  <c r="AE305" i="10"/>
  <c r="AE322" i="10"/>
  <c r="AF322" i="10" s="1"/>
  <c r="AF283" i="10"/>
  <c r="AU191" i="10"/>
  <c r="AB187" i="10"/>
  <c r="AC173" i="10" s="1"/>
  <c r="AQ189" i="10"/>
  <c r="AU187" i="10"/>
  <c r="AE169" i="10" s="1"/>
  <c r="AV188" i="10"/>
  <c r="AX187" i="10"/>
  <c r="BM173" i="10" s="1"/>
  <c r="AS193" i="10"/>
  <c r="AA173" i="10" s="1"/>
  <c r="AU192" i="10"/>
  <c r="AZ191" i="10"/>
  <c r="AV193" i="10"/>
  <c r="BO171" i="10" s="1"/>
  <c r="AZ193" i="10"/>
  <c r="Z193" i="10"/>
  <c r="AE171" i="10" s="1"/>
  <c r="AE191" i="10"/>
  <c r="DQ69" i="12"/>
  <c r="DR69" i="12"/>
  <c r="DM81" i="12"/>
  <c r="ED108" i="12" s="1"/>
  <c r="DM78" i="12"/>
  <c r="DZ56" i="12" s="1"/>
  <c r="DN80" i="12"/>
  <c r="DS115" i="12"/>
  <c r="ED106" i="12" s="1"/>
  <c r="DS104" i="12"/>
  <c r="DQ104" i="12"/>
  <c r="EI111" i="12"/>
  <c r="EI112" i="12" s="1"/>
  <c r="DY112" i="12"/>
  <c r="DS80" i="12"/>
  <c r="EE51" i="12" s="1"/>
  <c r="DR81" i="12"/>
  <c r="DS83" i="12"/>
  <c r="EA111" i="12" s="1"/>
  <c r="DJ100" i="12"/>
  <c r="DJ99" i="12"/>
  <c r="DJ101" i="12"/>
  <c r="EB64" i="12"/>
  <c r="DV60" i="12"/>
  <c r="DV61" i="12"/>
  <c r="BA78" i="12"/>
  <c r="BN56" i="12" s="1"/>
  <c r="BN57" i="12" s="1"/>
  <c r="BB80" i="12"/>
  <c r="BF81" i="12"/>
  <c r="BP64" i="12"/>
  <c r="BJ60" i="12"/>
  <c r="BJ61" i="12"/>
  <c r="CB51" i="12"/>
  <c r="CC51" i="12" s="1"/>
  <c r="BT51" i="12"/>
  <c r="BG83" i="12"/>
  <c r="BO111" i="12" s="1"/>
  <c r="BY111" i="12" s="1"/>
  <c r="BY112" i="12" s="1"/>
  <c r="BW111" i="12"/>
  <c r="BW112" i="12" s="1"/>
  <c r="BM112" i="12"/>
  <c r="BR108" i="12"/>
  <c r="BC92" i="12"/>
  <c r="BB92" i="12"/>
  <c r="AX100" i="12"/>
  <c r="AX101" i="12"/>
  <c r="CB106" i="12"/>
  <c r="CC106" i="12" s="1"/>
  <c r="BS106" i="12"/>
  <c r="JD133" i="8"/>
  <c r="JD134" i="8" s="1"/>
  <c r="IN160" i="8"/>
  <c r="IV167" i="8" s="1"/>
  <c r="IM158" i="8"/>
  <c r="IY182" i="8"/>
  <c r="IZ182" i="8" s="1"/>
  <c r="IZ163" i="8"/>
  <c r="IY183" i="8"/>
  <c r="IZ183" i="8" s="1"/>
  <c r="IZ164" i="8"/>
  <c r="IN157" i="8"/>
  <c r="IZ128" i="8" s="1"/>
  <c r="IL146" i="8"/>
  <c r="IN146" i="8"/>
  <c r="IM146" i="8"/>
  <c r="II71" i="8"/>
  <c r="GJ148" i="8"/>
  <c r="JG47" i="8"/>
  <c r="JG48" i="8" s="1"/>
  <c r="IX48" i="8"/>
  <c r="JD47" i="8"/>
  <c r="JD48" i="8" s="1"/>
  <c r="IU48" i="8"/>
  <c r="JI44" i="8"/>
  <c r="JJ44" i="8" s="1"/>
  <c r="JA44" i="8"/>
  <c r="IN74" i="8"/>
  <c r="HZ81" i="8" s="1"/>
  <c r="IN60" i="8"/>
  <c r="IN71" i="8"/>
  <c r="IZ42" i="8" s="1"/>
  <c r="IL60" i="8"/>
  <c r="IM72" i="8"/>
  <c r="FX134" i="8"/>
  <c r="FW134" i="8"/>
  <c r="FV134" i="8"/>
  <c r="FS91" i="8"/>
  <c r="FP146" i="8"/>
  <c r="FQ146" i="8" s="1"/>
  <c r="FQ135" i="8"/>
  <c r="GB160" i="8"/>
  <c r="GJ188" i="8" s="1"/>
  <c r="GJ189" i="8" s="1"/>
  <c r="GB157" i="8"/>
  <c r="FP133" i="8" s="1"/>
  <c r="FW157" i="8"/>
  <c r="FV155" i="8"/>
  <c r="FL137" i="8" s="1"/>
  <c r="GA158" i="8"/>
  <c r="FS90" i="8"/>
  <c r="FS176" i="8"/>
  <c r="FS177" i="8"/>
  <c r="FS178" i="8"/>
  <c r="FV158" i="8"/>
  <c r="GM185" i="8" s="1"/>
  <c r="FX169" i="8"/>
  <c r="FW169" i="8"/>
  <c r="GB192" i="8"/>
  <c r="GM183" i="8" s="1"/>
  <c r="GB181" i="8"/>
  <c r="FZ181" i="8"/>
  <c r="GR188" i="8"/>
  <c r="GR189" i="8" s="1"/>
  <c r="GH189" i="8"/>
  <c r="GA181" i="8"/>
  <c r="FV169" i="8"/>
  <c r="EA182" i="8"/>
  <c r="EB182" i="8" s="1"/>
  <c r="DK157" i="8"/>
  <c r="DK169" i="8"/>
  <c r="DJ158" i="8"/>
  <c r="EA164" i="8" s="1"/>
  <c r="EA183" i="8" s="1"/>
  <c r="EB183" i="8" s="1"/>
  <c r="DL169" i="8"/>
  <c r="DJ169" i="8"/>
  <c r="GI47" i="8"/>
  <c r="GW98" i="8"/>
  <c r="GX98" i="8" s="1"/>
  <c r="GN98" i="8"/>
  <c r="GA72" i="8"/>
  <c r="GB74" i="8"/>
  <c r="GJ102" i="8" s="1"/>
  <c r="GW99" i="8"/>
  <c r="GX99" i="8" s="1"/>
  <c r="GN99" i="8"/>
  <c r="GR102" i="8"/>
  <c r="GR103" i="8" s="1"/>
  <c r="GH103" i="8"/>
  <c r="GB106" i="8"/>
  <c r="GM97" i="8" s="1"/>
  <c r="GB95" i="8"/>
  <c r="FZ95" i="8"/>
  <c r="GA95" i="8"/>
  <c r="GU102" i="8"/>
  <c r="GU103" i="8" s="1"/>
  <c r="GK103" i="8"/>
  <c r="GB71" i="8"/>
  <c r="GM42" i="8" s="1"/>
  <c r="FZ60" i="8"/>
  <c r="GB60" i="8"/>
  <c r="GA60" i="8"/>
  <c r="GM62" i="8"/>
  <c r="GN62" i="8" s="1"/>
  <c r="GN43" i="8"/>
  <c r="DO146" i="8"/>
  <c r="EA184" i="8"/>
  <c r="EB184" i="8" s="1"/>
  <c r="EB165" i="8"/>
  <c r="DP146" i="8"/>
  <c r="DD144" i="8"/>
  <c r="DE144" i="8" s="1"/>
  <c r="DE133" i="8"/>
  <c r="DB148" i="8"/>
  <c r="DB149" i="8" s="1"/>
  <c r="DB138" i="8"/>
  <c r="CZ148" i="8"/>
  <c r="CZ149" i="8" s="1"/>
  <c r="CZ138" i="8"/>
  <c r="DO158" i="8"/>
  <c r="DN146" i="8"/>
  <c r="DP160" i="8"/>
  <c r="DX167" i="8" s="1"/>
  <c r="BG138" i="8"/>
  <c r="AP148" i="8"/>
  <c r="AP149" i="8" s="1"/>
  <c r="AP138" i="8"/>
  <c r="BC146" i="8"/>
  <c r="BB146" i="8"/>
  <c r="BD157" i="8"/>
  <c r="AR133" i="8" s="1"/>
  <c r="AR146" i="8"/>
  <c r="AS146" i="8" s="1"/>
  <c r="AS135" i="8"/>
  <c r="BG139" i="8"/>
  <c r="BG137" i="8"/>
  <c r="AO148" i="8"/>
  <c r="AO149" i="8" s="1"/>
  <c r="AO138" i="8"/>
  <c r="AY157" i="8"/>
  <c r="AX155" i="8"/>
  <c r="AN137" i="8" s="1"/>
  <c r="BD146" i="8"/>
  <c r="BB158" i="8"/>
  <c r="BG174" i="8"/>
  <c r="BG172" i="8"/>
  <c r="BL166" i="8"/>
  <c r="BI167" i="8"/>
  <c r="AR164" i="8" s="1"/>
  <c r="BK166" i="8"/>
  <c r="AX169" i="8"/>
  <c r="AN177" i="8"/>
  <c r="AN178" i="8" s="1"/>
  <c r="AN168" i="8"/>
  <c r="AX158" i="8"/>
  <c r="AZ169" i="8"/>
  <c r="AY169" i="8"/>
  <c r="AR173" i="8"/>
  <c r="AS173" i="8" s="1"/>
  <c r="AS163" i="8"/>
  <c r="DP88" i="8"/>
  <c r="DX65" i="8"/>
  <c r="DX66" i="8" s="1"/>
  <c r="DX47" i="8"/>
  <c r="DN60" i="8"/>
  <c r="DP60" i="8"/>
  <c r="DL86" i="8"/>
  <c r="DL71" i="8"/>
  <c r="AY51" i="8"/>
  <c r="DL100" i="10"/>
  <c r="DL101" i="10" s="1"/>
  <c r="DL62" i="10"/>
  <c r="CX74" i="10"/>
  <c r="DN61" i="10" s="1"/>
  <c r="CV75" i="10"/>
  <c r="CQ75" i="10"/>
  <c r="CQ76" i="10"/>
  <c r="BZ80" i="10"/>
  <c r="CF59" i="10" s="1"/>
  <c r="CE78" i="10"/>
  <c r="CE79" i="10"/>
  <c r="CF96" i="10"/>
  <c r="CG96" i="10" s="1"/>
  <c r="CG57" i="10"/>
  <c r="CS80" i="10"/>
  <c r="CB61" i="10" s="1"/>
  <c r="CU79" i="10"/>
  <c r="CV80" i="10"/>
  <c r="DP59" i="10" s="1"/>
  <c r="CZ78" i="10"/>
  <c r="AV80" i="10"/>
  <c r="BP59" i="10" s="1"/>
  <c r="AZ79" i="10"/>
  <c r="AZ78" i="10"/>
  <c r="AV75" i="10"/>
  <c r="AX74" i="10"/>
  <c r="BN61" i="10" s="1"/>
  <c r="BH89" i="10"/>
  <c r="BH83" i="10"/>
  <c r="BI83" i="10"/>
  <c r="BL100" i="10"/>
  <c r="BL101" i="10" s="1"/>
  <c r="BL62" i="10"/>
  <c r="AU74" i="10"/>
  <c r="AF57" i="10" s="1"/>
  <c r="AB74" i="10"/>
  <c r="AD61" i="10" s="1"/>
  <c r="AU78" i="10"/>
  <c r="AI71" i="10"/>
  <c r="AJ71" i="10"/>
  <c r="AU79" i="10"/>
  <c r="AS80" i="10"/>
  <c r="AB61" i="10" s="1"/>
  <c r="Z80" i="10"/>
  <c r="AF59" i="10" s="1"/>
  <c r="AE78" i="10"/>
  <c r="AE80" i="10"/>
  <c r="AE79" i="10"/>
  <c r="GU205" i="6"/>
  <c r="GY204" i="6"/>
  <c r="GJ187" i="6" s="1"/>
  <c r="GU206" i="6"/>
  <c r="HB204" i="6"/>
  <c r="HR199" i="6" s="1"/>
  <c r="GZ205" i="6"/>
  <c r="GU204" i="6"/>
  <c r="GY208" i="6"/>
  <c r="GF204" i="6"/>
  <c r="GH191" i="6" s="1"/>
  <c r="GW210" i="6"/>
  <c r="GF191" i="6" s="1"/>
  <c r="GY209" i="6"/>
  <c r="GZ210" i="6"/>
  <c r="HT197" i="6" s="1"/>
  <c r="HD208" i="6"/>
  <c r="HD209" i="6"/>
  <c r="HQ228" i="6"/>
  <c r="HQ229" i="6" s="1"/>
  <c r="HQ200" i="6"/>
  <c r="HD210" i="6"/>
  <c r="EN226" i="6"/>
  <c r="EO226" i="6" s="1"/>
  <c r="FV191" i="6"/>
  <c r="EO187" i="6"/>
  <c r="FA210" i="6"/>
  <c r="EJ191" i="6" s="1"/>
  <c r="FC209" i="6"/>
  <c r="FK201" i="6"/>
  <c r="FM201" i="6"/>
  <c r="EL230" i="6"/>
  <c r="EL231" i="6" s="1"/>
  <c r="EL192" i="6"/>
  <c r="EN227" i="6"/>
  <c r="EO227" i="6" s="1"/>
  <c r="EO188" i="6"/>
  <c r="FT220" i="6"/>
  <c r="FT221" i="6" s="1"/>
  <c r="FT191" i="6"/>
  <c r="FD210" i="6"/>
  <c r="FX188" i="6" s="1"/>
  <c r="FH208" i="6"/>
  <c r="FH209" i="6"/>
  <c r="FH210" i="6"/>
  <c r="CL210" i="6"/>
  <c r="CQ197" i="6" s="1"/>
  <c r="CP209" i="6"/>
  <c r="CP208" i="6"/>
  <c r="CX213" i="6"/>
  <c r="CY213" i="6"/>
  <c r="CQ225" i="6"/>
  <c r="CR225" i="6" s="1"/>
  <c r="CR196" i="6"/>
  <c r="CZ213" i="6"/>
  <c r="DE210" i="6"/>
  <c r="CN199" i="6" s="1"/>
  <c r="DG209" i="6"/>
  <c r="CP210" i="6"/>
  <c r="DL210" i="6"/>
  <c r="DT219" i="6"/>
  <c r="DU213" i="6"/>
  <c r="DT213" i="6"/>
  <c r="DX230" i="6"/>
  <c r="DX231" i="6" s="1"/>
  <c r="DX192" i="6"/>
  <c r="DH210" i="6"/>
  <c r="DL208" i="6"/>
  <c r="DL209" i="6"/>
  <c r="CG204" i="6"/>
  <c r="CG208" i="6"/>
  <c r="BK204" i="6"/>
  <c r="AU195" i="6" s="1"/>
  <c r="AU215" i="6" s="1"/>
  <c r="AV215" i="6" s="1"/>
  <c r="BN204" i="6"/>
  <c r="CD191" i="6" s="1"/>
  <c r="CD192" i="6" s="1"/>
  <c r="AQ219" i="6"/>
  <c r="AQ220" i="6" s="1"/>
  <c r="CF227" i="6"/>
  <c r="CG227" i="6" s="1"/>
  <c r="CG188" i="6"/>
  <c r="BY213" i="6"/>
  <c r="BX213" i="6"/>
  <c r="CA230" i="6"/>
  <c r="CA231" i="6" s="1"/>
  <c r="CA192" i="6"/>
  <c r="BW213" i="6"/>
  <c r="AP210" i="6"/>
  <c r="AU197" i="6" s="1"/>
  <c r="AU208" i="6"/>
  <c r="AU209" i="6"/>
  <c r="AS219" i="6"/>
  <c r="AS220" i="6" s="1"/>
  <c r="AS200" i="6"/>
  <c r="HQ118" i="6"/>
  <c r="HQ119" i="6" s="1"/>
  <c r="HQ90" i="6"/>
  <c r="GW100" i="6"/>
  <c r="GF89" i="6" s="1"/>
  <c r="GF118" i="6" s="1"/>
  <c r="GF119" i="6" s="1"/>
  <c r="GZ100" i="6"/>
  <c r="HT87" i="6" s="1"/>
  <c r="GY99" i="6"/>
  <c r="HD99" i="6"/>
  <c r="HD98" i="6"/>
  <c r="HL103" i="6"/>
  <c r="HK103" i="6"/>
  <c r="HM103" i="6"/>
  <c r="FX76" i="6"/>
  <c r="FX106" i="6" s="1"/>
  <c r="FY106" i="6" s="1"/>
  <c r="GD100" i="6"/>
  <c r="GI87" i="6" s="1"/>
  <c r="GH99" i="6"/>
  <c r="GH98" i="6"/>
  <c r="GP103" i="6"/>
  <c r="GQ103" i="6"/>
  <c r="FT80" i="6"/>
  <c r="FT110" i="6" s="1"/>
  <c r="FT111" i="6" s="1"/>
  <c r="EH100" i="6"/>
  <c r="EM87" i="6" s="1"/>
  <c r="EL98" i="6"/>
  <c r="EL99" i="6"/>
  <c r="EL100" i="6"/>
  <c r="FC94" i="6"/>
  <c r="EM86" i="6" s="1"/>
  <c r="FD95" i="6"/>
  <c r="FD100" i="6"/>
  <c r="FX78" i="6" s="1"/>
  <c r="FC99" i="6"/>
  <c r="FA100" i="6"/>
  <c r="EJ89" i="6" s="1"/>
  <c r="FF94" i="6"/>
  <c r="FV80" i="6" s="1"/>
  <c r="FV81" i="6" s="1"/>
  <c r="FK91" i="6"/>
  <c r="FM91" i="6"/>
  <c r="FU110" i="6"/>
  <c r="FU111" i="6" s="1"/>
  <c r="FU81" i="6"/>
  <c r="EC94" i="6"/>
  <c r="CQ105" i="6"/>
  <c r="CR105" i="6" s="1"/>
  <c r="CM109" i="6"/>
  <c r="CM110" i="6" s="1"/>
  <c r="DZ118" i="6"/>
  <c r="DZ119" i="6" s="1"/>
  <c r="DZ90" i="6"/>
  <c r="CL100" i="6"/>
  <c r="CQ87" i="6" s="1"/>
  <c r="CQ99" i="6"/>
  <c r="CQ98" i="6"/>
  <c r="CQ100" i="6"/>
  <c r="AS85" i="6"/>
  <c r="AS105" i="6" s="1"/>
  <c r="AR96" i="6"/>
  <c r="BL9" i="9"/>
  <c r="BM9" i="9" s="1"/>
  <c r="BV27" i="9" s="1"/>
  <c r="BH7" i="9"/>
  <c r="BI29" i="9" s="1"/>
  <c r="BU60" i="9"/>
  <c r="BS47" i="9"/>
  <c r="BP34" i="9"/>
  <c r="BP33" i="9"/>
  <c r="BE50" i="9"/>
  <c r="AZ47" i="9" s="1"/>
  <c r="AZ48" i="9" s="1"/>
  <c r="BX59" i="9"/>
  <c r="BY23" i="9"/>
  <c r="BY57" i="9" s="1"/>
  <c r="BZ57" i="9" s="1"/>
  <c r="BW60" i="9"/>
  <c r="BL53" i="9"/>
  <c r="BX56" i="9"/>
  <c r="BT60" i="9"/>
  <c r="AB32" i="9"/>
  <c r="AK52" i="9"/>
  <c r="AH31" i="9"/>
  <c r="AK29" i="9"/>
  <c r="AL44" i="9"/>
  <c r="AL45" i="9" s="1"/>
  <c r="AH32" i="9" s="1"/>
  <c r="AH56" i="9" s="1"/>
  <c r="AH55" i="9"/>
  <c r="AG31" i="9"/>
  <c r="AK28" i="9"/>
  <c r="R39" i="9"/>
  <c r="AI31" i="9"/>
  <c r="Q46" i="9"/>
  <c r="Q43" i="9"/>
  <c r="Q44" i="9"/>
  <c r="AA45" i="9"/>
  <c r="Z45" i="9"/>
  <c r="AA39" i="9"/>
  <c r="AA41" i="9"/>
  <c r="AA40" i="9"/>
  <c r="AK53" i="9"/>
  <c r="AG54" i="9"/>
  <c r="AK30" i="9"/>
  <c r="AJ31" i="9"/>
  <c r="AJ51" i="9"/>
  <c r="AN40" i="9"/>
  <c r="AI55" i="9"/>
  <c r="Q39" i="9"/>
  <c r="DP86" i="8"/>
  <c r="DB80" i="8"/>
  <c r="DJ86" i="8"/>
  <c r="DK86" i="8"/>
  <c r="DO92" i="8"/>
  <c r="DO74" i="8"/>
  <c r="DP71" i="8" s="1"/>
  <c r="EA42" i="8" s="1"/>
  <c r="DP92" i="8"/>
  <c r="DN72" i="8"/>
  <c r="DP87" i="8"/>
  <c r="CZ89" i="8"/>
  <c r="DC89" i="8" s="1"/>
  <c r="DB90" i="8"/>
  <c r="DN94" i="8"/>
  <c r="DC78" i="8"/>
  <c r="CZ88" i="8"/>
  <c r="CZ80" i="8"/>
  <c r="DA80" i="8"/>
  <c r="DA87" i="8"/>
  <c r="DC87" i="8" s="1"/>
  <c r="BC92" i="8"/>
  <c r="BD92" i="8"/>
  <c r="BN77" i="8"/>
  <c r="BN96" i="8"/>
  <c r="BM80" i="8"/>
  <c r="AX91" i="8"/>
  <c r="BB72" i="8"/>
  <c r="AX92" i="8"/>
  <c r="BD57" i="8"/>
  <c r="BC57" i="8"/>
  <c r="AQ79" i="8"/>
  <c r="AT79" i="8" s="1"/>
  <c r="AX51" i="8"/>
  <c r="AZ51" i="8"/>
  <c r="BM99" i="8"/>
  <c r="BK98" i="8"/>
  <c r="BN98" i="8" s="1"/>
  <c r="BK80" i="8"/>
  <c r="BN78" i="8"/>
  <c r="BK97" i="8"/>
  <c r="BL99" i="8"/>
  <c r="BD94" i="8"/>
  <c r="BC106" i="8" s="1"/>
  <c r="AX57" i="8"/>
  <c r="AX56" i="8"/>
  <c r="AX86" i="8"/>
  <c r="AZ86" i="8"/>
  <c r="AZ71" i="8"/>
  <c r="BM61" i="8"/>
  <c r="BN61" i="8" s="1"/>
  <c r="BM45" i="8"/>
  <c r="BK45" i="8"/>
  <c r="BN43" i="8"/>
  <c r="BK62" i="8"/>
  <c r="BK64" i="8" s="1"/>
  <c r="BD59" i="8"/>
  <c r="BB59" i="8"/>
  <c r="BN44" i="8"/>
  <c r="BL63" i="8"/>
  <c r="BL64" i="8" s="1"/>
  <c r="BL45" i="8"/>
  <c r="CE78" i="6"/>
  <c r="BB87" i="6"/>
  <c r="BB85" i="6" s="1"/>
  <c r="CE98" i="6"/>
  <c r="CG98" i="6" s="1"/>
  <c r="BW172" i="4"/>
  <c r="BI170" i="4" s="1"/>
  <c r="AZ86" i="6"/>
  <c r="AZ85" i="6" s="1"/>
  <c r="BQ164" i="4"/>
  <c r="CC79" i="6"/>
  <c r="CG96" i="6"/>
  <c r="CB79" i="6"/>
  <c r="AQ86" i="6"/>
  <c r="BI98" i="6"/>
  <c r="AS86" i="6"/>
  <c r="AS106" i="6" s="1"/>
  <c r="AX92" i="6" s="1"/>
  <c r="CD77" i="6"/>
  <c r="BU86" i="6"/>
  <c r="BU85" i="6" s="1"/>
  <c r="AR85" i="6"/>
  <c r="BK96" i="6"/>
  <c r="BD94" i="6" s="1"/>
  <c r="AP98" i="6"/>
  <c r="AR87" i="6"/>
  <c r="AQ105" i="6"/>
  <c r="BN96" i="6"/>
  <c r="CC106" i="6"/>
  <c r="BW87" i="6"/>
  <c r="BW85" i="6" s="1"/>
  <c r="BL98" i="6"/>
  <c r="AP96" i="6"/>
  <c r="CD76" i="6"/>
  <c r="CE76" i="6" s="1"/>
  <c r="CB108" i="6"/>
  <c r="CB106" i="6"/>
  <c r="BE188" i="4"/>
  <c r="BU174" i="4"/>
  <c r="BR162" i="4"/>
  <c r="BR181" i="4" s="1"/>
  <c r="BK170" i="4" s="1"/>
  <c r="BE150" i="4"/>
  <c r="BE156" i="4"/>
  <c r="BC170" i="4" s="1"/>
  <c r="BG190" i="4"/>
  <c r="BG176" i="4" s="1"/>
  <c r="BG158" i="4"/>
  <c r="BG178" i="4"/>
  <c r="BP182" i="4"/>
  <c r="BS163" i="4"/>
  <c r="BU136" i="4"/>
  <c r="BP162" i="4"/>
  <c r="BG44" i="4"/>
  <c r="BQ180" i="4"/>
  <c r="BR180" i="4"/>
  <c r="AQ134" i="4"/>
  <c r="BS161" i="4"/>
  <c r="BG82" i="4"/>
  <c r="AO98" i="4"/>
  <c r="BC100" i="4" s="1"/>
  <c r="BU61" i="4"/>
  <c r="BQ87" i="4"/>
  <c r="BS87" i="4" s="1"/>
  <c r="BP125" i="4"/>
  <c r="BP144" i="4" s="1"/>
  <c r="BA138" i="4" s="1"/>
  <c r="AO136" i="4"/>
  <c r="BC137" i="4" s="1"/>
  <c r="BE80" i="4"/>
  <c r="BE94" i="4" s="1"/>
  <c r="BG140" i="4"/>
  <c r="BQ144" i="4"/>
  <c r="BA137" i="4" s="1"/>
  <c r="BQ126" i="4"/>
  <c r="BR104" i="4"/>
  <c r="BR88" i="4"/>
  <c r="BR126" i="4"/>
  <c r="BI102" i="4"/>
  <c r="BA100" i="4"/>
  <c r="BS124" i="4"/>
  <c r="BP143" i="4"/>
  <c r="BS85" i="4"/>
  <c r="BS123" i="4"/>
  <c r="BQ142" i="4"/>
  <c r="BW134" i="4"/>
  <c r="BI134" i="4" s="1"/>
  <c r="BP86" i="4"/>
  <c r="BP104" i="4"/>
  <c r="BR142" i="4"/>
  <c r="AQ96" i="4"/>
  <c r="BE112" i="4"/>
  <c r="BU60" i="4"/>
  <c r="BG114" i="4"/>
  <c r="BG100" i="4" s="1"/>
  <c r="BG152" i="4"/>
  <c r="AO60" i="4"/>
  <c r="BC60" i="4" s="1"/>
  <c r="BW58" i="4"/>
  <c r="BI56" i="4" s="1"/>
  <c r="BP50" i="4"/>
  <c r="BQ49" i="4"/>
  <c r="BQ68" i="4" s="1"/>
  <c r="BA61" i="4" s="1"/>
  <c r="BQ47" i="4"/>
  <c r="BQ66" i="4" s="1"/>
  <c r="BK56" i="4" s="1"/>
  <c r="BS48" i="4"/>
  <c r="BE42" i="4"/>
  <c r="BE56" i="4" s="1"/>
  <c r="BR47" i="4"/>
  <c r="BR66" i="4" s="1"/>
  <c r="BK57" i="4" s="1"/>
  <c r="AQ57" i="4" s="1"/>
  <c r="AQ58" i="4"/>
  <c r="AR45" i="1"/>
  <c r="AX90" i="6"/>
  <c r="BD61" i="8"/>
  <c r="BL55" i="9"/>
  <c r="AY137" i="4"/>
  <c r="BC50" i="9"/>
  <c r="BI104" i="4"/>
  <c r="AY100" i="4"/>
  <c r="BM170" i="4"/>
  <c r="BD96" i="8"/>
  <c r="AY138" i="4"/>
  <c r="AY61" i="4"/>
  <c r="BM56" i="4"/>
  <c r="HT114" i="6" l="1"/>
  <c r="HU114" i="6" s="1"/>
  <c r="FX107" i="6"/>
  <c r="FY107" i="6" s="1"/>
  <c r="FY77" i="6"/>
  <c r="EN52" i="12"/>
  <c r="EO52" i="12" s="1"/>
  <c r="EF52" i="12"/>
  <c r="HP118" i="6"/>
  <c r="HP119" i="6" s="1"/>
  <c r="HP90" i="6"/>
  <c r="HY91" i="8"/>
  <c r="HY92" i="8" s="1"/>
  <c r="HY82" i="8"/>
  <c r="EB225" i="6"/>
  <c r="EC225" i="6" s="1"/>
  <c r="EC186" i="6"/>
  <c r="BU47" i="9"/>
  <c r="BS48" i="9"/>
  <c r="BU27" i="9" s="1"/>
  <c r="HT226" i="6"/>
  <c r="HU226" i="6" s="1"/>
  <c r="HU197" i="6"/>
  <c r="GK65" i="8"/>
  <c r="GK66" i="8" s="1"/>
  <c r="GK47" i="8"/>
  <c r="FM148" i="8"/>
  <c r="FM149" i="8" s="1"/>
  <c r="FM138" i="8"/>
  <c r="BY209" i="12"/>
  <c r="BY210" i="12" s="1"/>
  <c r="BP210" i="12"/>
  <c r="EI118" i="6"/>
  <c r="EI119" i="6" s="1"/>
  <c r="EI90" i="6"/>
  <c r="AF97" i="10"/>
  <c r="AG97" i="10" s="1"/>
  <c r="AG58" i="10"/>
  <c r="BP95" i="10"/>
  <c r="BQ95" i="10" s="1"/>
  <c r="BQ56" i="10"/>
  <c r="GE118" i="6"/>
  <c r="GE119" i="6" s="1"/>
  <c r="GE90" i="6"/>
  <c r="FX217" i="6"/>
  <c r="FY217" i="6" s="1"/>
  <c r="FY187" i="6"/>
  <c r="DY65" i="8"/>
  <c r="DY66" i="8" s="1"/>
  <c r="DY47" i="8"/>
  <c r="CB52" i="12"/>
  <c r="CC52" i="12" s="1"/>
  <c r="BT52" i="12"/>
  <c r="BT57" i="12" s="1"/>
  <c r="GI114" i="6"/>
  <c r="GJ114" i="6" s="1"/>
  <c r="GJ85" i="6"/>
  <c r="AB30" i="9"/>
  <c r="AC32" i="9"/>
  <c r="AI32" i="9" s="1"/>
  <c r="HT116" i="6"/>
  <c r="HU116" i="6" s="1"/>
  <c r="HU87" i="6"/>
  <c r="CB109" i="12"/>
  <c r="CC109" i="12" s="1"/>
  <c r="BS109" i="12"/>
  <c r="CM228" i="6"/>
  <c r="CM229" i="6" s="1"/>
  <c r="CM200" i="6"/>
  <c r="BG29" i="9"/>
  <c r="BH29" i="9"/>
  <c r="BG7" i="9"/>
  <c r="BY24" i="9" s="1"/>
  <c r="BF29" i="9"/>
  <c r="CA261" i="12"/>
  <c r="CB261" i="12" s="1"/>
  <c r="CB265" i="12" s="1"/>
  <c r="BR261" i="12"/>
  <c r="BR265" i="12" s="1"/>
  <c r="CA206" i="12"/>
  <c r="CB206" i="12" s="1"/>
  <c r="BS206" i="12"/>
  <c r="BW209" i="12"/>
  <c r="BW210" i="12" s="1"/>
  <c r="BN210" i="12"/>
  <c r="BM287" i="10"/>
  <c r="AE323" i="10"/>
  <c r="AF323" i="10" s="1"/>
  <c r="AF326" i="10" s="1"/>
  <c r="AF284" i="10"/>
  <c r="AF287" i="10" s="1"/>
  <c r="BM203" i="10"/>
  <c r="BM204" i="10" s="1"/>
  <c r="BM174" i="10"/>
  <c r="AE199" i="10"/>
  <c r="AF199" i="10" s="1"/>
  <c r="AF169" i="10"/>
  <c r="AC174" i="10"/>
  <c r="AC203" i="10"/>
  <c r="AC204" i="10" s="1"/>
  <c r="AE201" i="10"/>
  <c r="AF201" i="10" s="1"/>
  <c r="AF171" i="10"/>
  <c r="AA203" i="10"/>
  <c r="AA204" i="10" s="1"/>
  <c r="AA174" i="10"/>
  <c r="BO201" i="10"/>
  <c r="BP201" i="10" s="1"/>
  <c r="BP171" i="10"/>
  <c r="BW56" i="12"/>
  <c r="BW57" i="12" s="1"/>
  <c r="CC57" i="12" s="1"/>
  <c r="EK111" i="12"/>
  <c r="EK112" i="12" s="1"/>
  <c r="EA112" i="12"/>
  <c r="EN106" i="12"/>
  <c r="EO106" i="12" s="1"/>
  <c r="EE106" i="12"/>
  <c r="EI56" i="12"/>
  <c r="EI57" i="12" s="1"/>
  <c r="DZ57" i="12"/>
  <c r="EN51" i="12"/>
  <c r="EO51" i="12" s="1"/>
  <c r="EF51" i="12"/>
  <c r="EN108" i="12"/>
  <c r="EO108" i="12" s="1"/>
  <c r="EE108" i="12"/>
  <c r="BO112" i="12"/>
  <c r="CB108" i="12"/>
  <c r="CC108" i="12" s="1"/>
  <c r="CC112" i="12" s="1"/>
  <c r="BS108" i="12"/>
  <c r="IV186" i="8"/>
  <c r="IV187" i="8" s="1"/>
  <c r="IZ187" i="8" s="1"/>
  <c r="IV168" i="8"/>
  <c r="IZ168" i="8" s="1"/>
  <c r="JI128" i="8"/>
  <c r="JJ128" i="8" s="1"/>
  <c r="JJ134" i="8" s="1"/>
  <c r="JA128" i="8"/>
  <c r="JA134" i="8" s="1"/>
  <c r="JI45" i="8"/>
  <c r="JJ45" i="8" s="1"/>
  <c r="JA45" i="8"/>
  <c r="HZ91" i="8"/>
  <c r="HZ92" i="8" s="1"/>
  <c r="HZ82" i="8"/>
  <c r="IC82" i="8" s="1"/>
  <c r="JI42" i="8"/>
  <c r="JJ42" i="8" s="1"/>
  <c r="JA42" i="8"/>
  <c r="JA48" i="8" s="1"/>
  <c r="GT188" i="8"/>
  <c r="GT189" i="8" s="1"/>
  <c r="IH72" i="8"/>
  <c r="IB79" i="8" s="1"/>
  <c r="FL148" i="8"/>
  <c r="FL149" i="8" s="1"/>
  <c r="FL138" i="8"/>
  <c r="FQ138" i="8" s="1"/>
  <c r="FP144" i="8"/>
  <c r="FQ144" i="8" s="1"/>
  <c r="FQ133" i="8"/>
  <c r="GW185" i="8"/>
  <c r="GX185" i="8" s="1"/>
  <c r="GN185" i="8"/>
  <c r="GW183" i="8"/>
  <c r="GX183" i="8" s="1"/>
  <c r="GN183" i="8"/>
  <c r="EB164" i="8"/>
  <c r="GW97" i="8"/>
  <c r="GX97" i="8" s="1"/>
  <c r="GN97" i="8"/>
  <c r="GW100" i="8"/>
  <c r="GX100" i="8" s="1"/>
  <c r="GN100" i="8"/>
  <c r="GT102" i="8"/>
  <c r="GT103" i="8" s="1"/>
  <c r="GJ103" i="8"/>
  <c r="GM61" i="8"/>
  <c r="GN61" i="8" s="1"/>
  <c r="GN66" i="8" s="1"/>
  <c r="GN42" i="8"/>
  <c r="GN47" i="8" s="1"/>
  <c r="DE149" i="8"/>
  <c r="DE138" i="8"/>
  <c r="DX186" i="8"/>
  <c r="DX187" i="8" s="1"/>
  <c r="EB187" i="8" s="1"/>
  <c r="DX168" i="8"/>
  <c r="AN148" i="8"/>
  <c r="AN149" i="8" s="1"/>
  <c r="AN138" i="8"/>
  <c r="AS138" i="8" s="1"/>
  <c r="AR144" i="8"/>
  <c r="AS144" i="8" s="1"/>
  <c r="AS133" i="8"/>
  <c r="AR145" i="8"/>
  <c r="AS145" i="8" s="1"/>
  <c r="AS134" i="8"/>
  <c r="BC158" i="8"/>
  <c r="BD160" i="8"/>
  <c r="AP167" i="8" s="1"/>
  <c r="AR165" i="8"/>
  <c r="AR175" i="8" s="1"/>
  <c r="AS175" i="8" s="1"/>
  <c r="AR174" i="8"/>
  <c r="AS174" i="8" s="1"/>
  <c r="AS164" i="8"/>
  <c r="EA61" i="8"/>
  <c r="EB61" i="8" s="1"/>
  <c r="EB42" i="8"/>
  <c r="BB37" i="8"/>
  <c r="DP98" i="10"/>
  <c r="DQ98" i="10" s="1"/>
  <c r="DQ59" i="10"/>
  <c r="CB100" i="10"/>
  <c r="CB101" i="10" s="1"/>
  <c r="CB62" i="10"/>
  <c r="DN100" i="10"/>
  <c r="DN101" i="10" s="1"/>
  <c r="DN62" i="10"/>
  <c r="CF98" i="10"/>
  <c r="CG98" i="10" s="1"/>
  <c r="CG59" i="10"/>
  <c r="BN100" i="10"/>
  <c r="BN101" i="10" s="1"/>
  <c r="BN62" i="10"/>
  <c r="BP98" i="10"/>
  <c r="BQ98" i="10" s="1"/>
  <c r="BQ59" i="10"/>
  <c r="AF96" i="10"/>
  <c r="AG96" i="10" s="1"/>
  <c r="AG57" i="10"/>
  <c r="AB100" i="10"/>
  <c r="AB101" i="10" s="1"/>
  <c r="AB62" i="10"/>
  <c r="AD100" i="10"/>
  <c r="AD101" i="10" s="1"/>
  <c r="AD62" i="10"/>
  <c r="AF98" i="10"/>
  <c r="AG98" i="10" s="1"/>
  <c r="AG59" i="10"/>
  <c r="GH192" i="6"/>
  <c r="GH230" i="6"/>
  <c r="GH231" i="6" s="1"/>
  <c r="GJ226" i="6"/>
  <c r="GK226" i="6" s="1"/>
  <c r="GK187" i="6"/>
  <c r="HR228" i="6"/>
  <c r="HR229" i="6" s="1"/>
  <c r="HR200" i="6"/>
  <c r="GF230" i="6"/>
  <c r="GF231" i="6" s="1"/>
  <c r="GF192" i="6"/>
  <c r="EJ230" i="6"/>
  <c r="EJ231" i="6" s="1"/>
  <c r="EJ192" i="6"/>
  <c r="EN228" i="6"/>
  <c r="EO228" i="6" s="1"/>
  <c r="EO189" i="6"/>
  <c r="EN225" i="6"/>
  <c r="EO225" i="6" s="1"/>
  <c r="EO186" i="6"/>
  <c r="FX218" i="6"/>
  <c r="FY218" i="6" s="1"/>
  <c r="FY221" i="6" s="1"/>
  <c r="FY188" i="6"/>
  <c r="FY191" i="6" s="1"/>
  <c r="CF187" i="6"/>
  <c r="CF226" i="6" s="1"/>
  <c r="CG226" i="6" s="1"/>
  <c r="CN228" i="6"/>
  <c r="CN229" i="6" s="1"/>
  <c r="CN200" i="6"/>
  <c r="EB189" i="6"/>
  <c r="EB228" i="6" s="1"/>
  <c r="EC228" i="6" s="1"/>
  <c r="CG209" i="6"/>
  <c r="CE210" i="6"/>
  <c r="CD230" i="6"/>
  <c r="CD231" i="6" s="1"/>
  <c r="AV195" i="6"/>
  <c r="BK208" i="6"/>
  <c r="BL206" i="6"/>
  <c r="CF228" i="6"/>
  <c r="CG228" i="6" s="1"/>
  <c r="CG189" i="6"/>
  <c r="CF225" i="6"/>
  <c r="CG225" i="6" s="1"/>
  <c r="CG186" i="6"/>
  <c r="AU217" i="6"/>
  <c r="AV217" i="6" s="1"/>
  <c r="AV220" i="6" s="1"/>
  <c r="AV197" i="6"/>
  <c r="GF90" i="6"/>
  <c r="FY76" i="6"/>
  <c r="FT81" i="6"/>
  <c r="GG118" i="6"/>
  <c r="GG119" i="6" s="1"/>
  <c r="GG90" i="6"/>
  <c r="GI116" i="6"/>
  <c r="GJ116" i="6" s="1"/>
  <c r="GJ87" i="6"/>
  <c r="EK118" i="6"/>
  <c r="EK119" i="6" s="1"/>
  <c r="EK90" i="6"/>
  <c r="EM115" i="6"/>
  <c r="EN115" i="6" s="1"/>
  <c r="EN86" i="6"/>
  <c r="EJ118" i="6"/>
  <c r="EJ119" i="6" s="1"/>
  <c r="EJ90" i="6"/>
  <c r="FH99" i="6"/>
  <c r="FH100" i="6"/>
  <c r="FH98" i="6"/>
  <c r="FV110" i="6"/>
  <c r="FV111" i="6" s="1"/>
  <c r="EB86" i="6"/>
  <c r="EC86" i="6" s="1"/>
  <c r="FX108" i="6"/>
  <c r="FY108" i="6" s="1"/>
  <c r="FY78" i="6"/>
  <c r="EC99" i="6"/>
  <c r="EA100" i="6"/>
  <c r="EC98" i="6"/>
  <c r="CQ107" i="6"/>
  <c r="CR107" i="6" s="1"/>
  <c r="CR110" i="6" s="1"/>
  <c r="CR87" i="6"/>
  <c r="CR90" i="6" s="1"/>
  <c r="BY96" i="6"/>
  <c r="BH74" i="9"/>
  <c r="BA36" i="9"/>
  <c r="BL76" i="9"/>
  <c r="BZ23" i="9"/>
  <c r="AH57" i="9"/>
  <c r="BV61" i="9"/>
  <c r="BV62" i="9" s="1"/>
  <c r="BV28" i="9"/>
  <c r="AY47" i="9"/>
  <c r="AH33" i="9"/>
  <c r="AN39" i="9"/>
  <c r="AL28" i="9" s="1"/>
  <c r="AD39" i="9"/>
  <c r="AD38" i="9"/>
  <c r="AD41" i="9"/>
  <c r="AD40" i="9"/>
  <c r="O46" i="9"/>
  <c r="E44" i="9" s="1"/>
  <c r="E45" i="9" s="1"/>
  <c r="AK54" i="9"/>
  <c r="AG55" i="9"/>
  <c r="Q31" i="9"/>
  <c r="AJ55" i="9"/>
  <c r="Z47" i="9"/>
  <c r="AK51" i="9"/>
  <c r="DJ84" i="8"/>
  <c r="DK72" i="8" s="1"/>
  <c r="CZ90" i="8"/>
  <c r="DA90" i="8"/>
  <c r="DP94" i="8"/>
  <c r="DO106" i="8" s="1"/>
  <c r="DN95" i="8" s="1"/>
  <c r="DC88" i="8"/>
  <c r="DR87" i="8"/>
  <c r="BM81" i="8"/>
  <c r="BM100" i="8" s="1"/>
  <c r="BM101" i="8" s="1"/>
  <c r="AQ80" i="8"/>
  <c r="AV92" i="8"/>
  <c r="AQ91" i="8" s="1"/>
  <c r="AQ92" i="8" s="1"/>
  <c r="BD106" i="8"/>
  <c r="BO77" i="8" s="1"/>
  <c r="BB95" i="8"/>
  <c r="BC95" i="8"/>
  <c r="BC59" i="8"/>
  <c r="BM64" i="8"/>
  <c r="BD95" i="8"/>
  <c r="BC74" i="8"/>
  <c r="AY84" i="8"/>
  <c r="BN97" i="8"/>
  <c r="BK99" i="8"/>
  <c r="AV56" i="8"/>
  <c r="BN63" i="8"/>
  <c r="AY49" i="8"/>
  <c r="BN62" i="8"/>
  <c r="BS94" i="6"/>
  <c r="AZ94" i="6"/>
  <c r="AY94" i="6"/>
  <c r="BY95" i="6"/>
  <c r="BC94" i="4"/>
  <c r="AX94" i="6"/>
  <c r="BY94" i="6"/>
  <c r="BI171" i="4"/>
  <c r="BI172" i="4"/>
  <c r="BR164" i="4"/>
  <c r="AT86" i="6"/>
  <c r="AQ106" i="6"/>
  <c r="AQ108" i="6" s="1"/>
  <c r="AR107" i="6"/>
  <c r="AT87" i="6"/>
  <c r="AX99" i="6"/>
  <c r="AX98" i="6"/>
  <c r="AX100" i="6"/>
  <c r="AS88" i="6"/>
  <c r="CE108" i="6"/>
  <c r="BQ100" i="6"/>
  <c r="AS108" i="6"/>
  <c r="BF95" i="6"/>
  <c r="BU94" i="6"/>
  <c r="BT94" i="6"/>
  <c r="BK98" i="6"/>
  <c r="BS99" i="6"/>
  <c r="BS98" i="6"/>
  <c r="BL96" i="6"/>
  <c r="BD96" i="6"/>
  <c r="BD95" i="6"/>
  <c r="CD106" i="6"/>
  <c r="CE106" i="6" s="1"/>
  <c r="CD79" i="6"/>
  <c r="AR105" i="6"/>
  <c r="AT105" i="6" s="1"/>
  <c r="AR88" i="6"/>
  <c r="BF96" i="6"/>
  <c r="AQ88" i="6"/>
  <c r="CC109" i="6"/>
  <c r="CA94" i="6"/>
  <c r="CD107" i="6"/>
  <c r="CE77" i="6"/>
  <c r="BS100" i="6"/>
  <c r="CA96" i="6"/>
  <c r="CB109" i="6"/>
  <c r="AT85" i="6"/>
  <c r="BE170" i="4"/>
  <c r="BI176" i="4"/>
  <c r="BD94" i="4"/>
  <c r="BS142" i="4"/>
  <c r="BH176" i="4"/>
  <c r="BD170" i="4"/>
  <c r="BP164" i="4"/>
  <c r="BP181" i="4"/>
  <c r="BS162" i="4"/>
  <c r="BQ183" i="4"/>
  <c r="BI178" i="4"/>
  <c r="BU175" i="4" s="1"/>
  <c r="BS180" i="4"/>
  <c r="BR183" i="4"/>
  <c r="BH178" i="4"/>
  <c r="BH158" i="4" s="1"/>
  <c r="BP145" i="4"/>
  <c r="BS182" i="4"/>
  <c r="BC168" i="4"/>
  <c r="BC98" i="4"/>
  <c r="BC99" i="4"/>
  <c r="AO137" i="4"/>
  <c r="AZ137" i="4" s="1"/>
  <c r="BS125" i="4"/>
  <c r="BP126" i="4"/>
  <c r="BQ88" i="4"/>
  <c r="BQ106" i="4"/>
  <c r="BS144" i="4"/>
  <c r="BC136" i="4"/>
  <c r="BI132" i="4"/>
  <c r="BI133" i="4"/>
  <c r="BC138" i="4"/>
  <c r="BS86" i="4"/>
  <c r="BP105" i="4"/>
  <c r="BP107" i="4" s="1"/>
  <c r="BP88" i="4"/>
  <c r="BS143" i="4"/>
  <c r="BK133" i="4"/>
  <c r="BD150" i="4" s="1"/>
  <c r="BC150" i="4" s="1"/>
  <c r="BP127" i="4" s="1"/>
  <c r="BP146" i="4" s="1"/>
  <c r="BH100" i="4"/>
  <c r="BI140" i="4"/>
  <c r="BU137" i="4" s="1"/>
  <c r="BQ145" i="4"/>
  <c r="BR145" i="4"/>
  <c r="BH140" i="4"/>
  <c r="AQ133" i="4" s="1"/>
  <c r="BS104" i="4"/>
  <c r="BG102" i="4"/>
  <c r="BR107" i="4"/>
  <c r="BH102" i="4"/>
  <c r="BI138" i="4"/>
  <c r="BG138" i="4"/>
  <c r="BH138" i="4"/>
  <c r="BI100" i="4"/>
  <c r="BI57" i="4"/>
  <c r="BI58" i="4"/>
  <c r="AO61" i="4"/>
  <c r="BH44" i="4"/>
  <c r="CC94" i="6"/>
  <c r="AT56" i="8"/>
  <c r="M46" i="9"/>
  <c r="BO100" i="6"/>
  <c r="AY82" i="8"/>
  <c r="DP96" i="8"/>
  <c r="Z49" i="9"/>
  <c r="DT87" i="8"/>
  <c r="AT92" i="8"/>
  <c r="BC61" i="8"/>
  <c r="BC166" i="4"/>
  <c r="DJ82" i="8"/>
  <c r="BH180" i="4"/>
  <c r="BH95" i="6"/>
  <c r="BM57" i="4"/>
  <c r="BH142" i="4"/>
  <c r="BM133" i="4"/>
  <c r="BI142" i="4"/>
  <c r="BI180" i="4"/>
  <c r="AY47" i="8"/>
  <c r="BH104" i="4"/>
  <c r="HU229" i="6" l="1"/>
  <c r="HU90" i="6"/>
  <c r="HU119" i="6"/>
  <c r="AY36" i="9"/>
  <c r="BA35" i="9"/>
  <c r="BW27" i="9" s="1"/>
  <c r="BW61" i="9" s="1"/>
  <c r="BW62" i="9" s="1"/>
  <c r="BU61" i="9"/>
  <c r="BU62" i="9" s="1"/>
  <c r="BU28" i="9"/>
  <c r="P31" i="9"/>
  <c r="AL29" i="9" s="1"/>
  <c r="HU200" i="6"/>
  <c r="BS210" i="12"/>
  <c r="CB210" i="12"/>
  <c r="BP174" i="10"/>
  <c r="BP204" i="10"/>
  <c r="AF174" i="10"/>
  <c r="AF204" i="10"/>
  <c r="EF57" i="12"/>
  <c r="EO57" i="12"/>
  <c r="EE112" i="12"/>
  <c r="EO112" i="12"/>
  <c r="BS112" i="12"/>
  <c r="JJ48" i="8"/>
  <c r="IB89" i="8"/>
  <c r="IC89" i="8" s="1"/>
  <c r="IC92" i="8" s="1"/>
  <c r="IC79" i="8"/>
  <c r="GN189" i="8"/>
  <c r="GX189" i="8"/>
  <c r="FQ149" i="8"/>
  <c r="EB168" i="8"/>
  <c r="GX103" i="8"/>
  <c r="GN103" i="8"/>
  <c r="AS165" i="8"/>
  <c r="AS149" i="8"/>
  <c r="AP177" i="8"/>
  <c r="AP178" i="8" s="1"/>
  <c r="AS178" i="8" s="1"/>
  <c r="AP168" i="8"/>
  <c r="AS168" i="8" s="1"/>
  <c r="DJ83" i="8"/>
  <c r="DK71" i="8"/>
  <c r="DJ69" i="8"/>
  <c r="DW46" i="8" s="1"/>
  <c r="DQ62" i="10"/>
  <c r="DQ101" i="10"/>
  <c r="CG62" i="10"/>
  <c r="BQ62" i="10"/>
  <c r="CG101" i="10"/>
  <c r="BQ101" i="10"/>
  <c r="AG62" i="10"/>
  <c r="AG101" i="10"/>
  <c r="GK192" i="6"/>
  <c r="GK231" i="6"/>
  <c r="AV200" i="6"/>
  <c r="EO231" i="6"/>
  <c r="EO192" i="6"/>
  <c r="CG187" i="6"/>
  <c r="EC189" i="6"/>
  <c r="CB191" i="6"/>
  <c r="CB230" i="6" s="1"/>
  <c r="CB231" i="6" s="1"/>
  <c r="CG231" i="6" s="1"/>
  <c r="CO228" i="6"/>
  <c r="CO229" i="6" s="1"/>
  <c r="CO200" i="6"/>
  <c r="GJ90" i="6"/>
  <c r="FY81" i="6"/>
  <c r="GJ119" i="6"/>
  <c r="EM116" i="6"/>
  <c r="EN116" i="6" s="1"/>
  <c r="EN119" i="6" s="1"/>
  <c r="EN87" i="6"/>
  <c r="EN90" i="6" s="1"/>
  <c r="EB115" i="6"/>
  <c r="EC115" i="6" s="1"/>
  <c r="FY111" i="6"/>
  <c r="DY89" i="6"/>
  <c r="DY118" i="6" s="1"/>
  <c r="DY119" i="6" s="1"/>
  <c r="BG74" i="9"/>
  <c r="BT27" i="9" s="1"/>
  <c r="BT28" i="9" s="1"/>
  <c r="BH76" i="9"/>
  <c r="BM76" i="9"/>
  <c r="BY22" i="9" s="1"/>
  <c r="BN54" i="9"/>
  <c r="BK54" i="9"/>
  <c r="BM54" i="9"/>
  <c r="BL54" i="9"/>
  <c r="BY25" i="9"/>
  <c r="BD49" i="9"/>
  <c r="BD50" i="9"/>
  <c r="BY58" i="9"/>
  <c r="BZ58" i="9" s="1"/>
  <c r="BZ24" i="9"/>
  <c r="AB53" i="9"/>
  <c r="G40" i="9"/>
  <c r="G39" i="9" s="1"/>
  <c r="AJ32" i="9" s="1"/>
  <c r="Q52" i="9"/>
  <c r="AI56" i="9"/>
  <c r="AI57" i="9" s="1"/>
  <c r="AI33" i="9"/>
  <c r="N46" i="9"/>
  <c r="Q36" i="9"/>
  <c r="R36" i="9"/>
  <c r="AL52" i="9"/>
  <c r="AM52" i="9" s="1"/>
  <c r="AM28" i="9"/>
  <c r="DJ72" i="8"/>
  <c r="DD79" i="8" s="1"/>
  <c r="DW81" i="8"/>
  <c r="DU81" i="8" s="1"/>
  <c r="DP106" i="8"/>
  <c r="DD77" i="8" s="1"/>
  <c r="DO95" i="8"/>
  <c r="DO72" i="8"/>
  <c r="DP74" i="8"/>
  <c r="DB81" i="8" s="1"/>
  <c r="DP95" i="8"/>
  <c r="DT91" i="8"/>
  <c r="DK83" i="8"/>
  <c r="DL83" i="8"/>
  <c r="DK104" i="8"/>
  <c r="DJ104" i="8" s="1"/>
  <c r="CZ81" i="8" s="1"/>
  <c r="BM82" i="8"/>
  <c r="BO79" i="8"/>
  <c r="AU90" i="8"/>
  <c r="AU91" i="8"/>
  <c r="AU92" i="8"/>
  <c r="AR52" i="8"/>
  <c r="AR51" i="8" s="1"/>
  <c r="BC71" i="8"/>
  <c r="AY104" i="8"/>
  <c r="AX104" i="8" s="1"/>
  <c r="BK81" i="8" s="1"/>
  <c r="AY72" i="8"/>
  <c r="AY83" i="8" s="1"/>
  <c r="BO96" i="8"/>
  <c r="BP96" i="8" s="1"/>
  <c r="BP77" i="8"/>
  <c r="BC39" i="8"/>
  <c r="AQ62" i="8"/>
  <c r="AY37" i="8"/>
  <c r="AY69" i="8"/>
  <c r="BP147" i="4"/>
  <c r="BL99" i="6"/>
  <c r="BP100" i="6" s="1"/>
  <c r="CE99" i="6"/>
  <c r="CE100" i="6" s="1"/>
  <c r="BS92" i="6"/>
  <c r="CE107" i="6"/>
  <c r="BX87" i="6"/>
  <c r="AR95" i="6"/>
  <c r="AP95" i="6" s="1"/>
  <c r="AV99" i="6"/>
  <c r="AT107" i="6"/>
  <c r="CA95" i="6"/>
  <c r="CG95" i="6" s="1"/>
  <c r="CG94" i="6" s="1"/>
  <c r="CD109" i="6"/>
  <c r="AT106" i="6"/>
  <c r="AY92" i="6"/>
  <c r="BI99" i="6" s="1"/>
  <c r="BF94" i="6"/>
  <c r="AR108" i="6"/>
  <c r="BI158" i="4"/>
  <c r="BR165" i="4" s="1"/>
  <c r="BH190" i="4"/>
  <c r="BI179" i="4" s="1"/>
  <c r="BK171" i="4"/>
  <c r="BD188" i="4" s="1"/>
  <c r="BS181" i="4"/>
  <c r="BP183" i="4"/>
  <c r="BD156" i="4"/>
  <c r="BC167" i="4" s="1"/>
  <c r="BU176" i="4"/>
  <c r="BQ165" i="4" s="1"/>
  <c r="AO138" i="4"/>
  <c r="BT125" i="4" s="1"/>
  <c r="BT144" i="4" s="1"/>
  <c r="BU144" i="4" s="1"/>
  <c r="AZ136" i="4"/>
  <c r="BA99" i="4"/>
  <c r="BQ107" i="4"/>
  <c r="BS106" i="4"/>
  <c r="AZ138" i="4"/>
  <c r="BH114" i="4"/>
  <c r="BW133" i="4"/>
  <c r="BL133" i="4" s="1"/>
  <c r="AQ95" i="4"/>
  <c r="AQ94" i="4" s="1"/>
  <c r="BR89" i="4" s="1"/>
  <c r="BU138" i="4"/>
  <c r="BQ127" i="4" s="1"/>
  <c r="BH152" i="4"/>
  <c r="BS105" i="4"/>
  <c r="BD92" i="4"/>
  <c r="BD112" i="4" s="1"/>
  <c r="BC112" i="4" s="1"/>
  <c r="BP89" i="4" s="1"/>
  <c r="BP108" i="4" s="1"/>
  <c r="BP109" i="4" s="1"/>
  <c r="BP128" i="4"/>
  <c r="AQ132" i="4"/>
  <c r="BR127" i="4" s="1"/>
  <c r="BC61" i="4"/>
  <c r="BW57" i="4"/>
  <c r="BL58" i="4" s="1"/>
  <c r="BC62" i="4"/>
  <c r="BQ50" i="4"/>
  <c r="BC56" i="4"/>
  <c r="BS66" i="4"/>
  <c r="BS47" i="4"/>
  <c r="BQ69" i="4"/>
  <c r="BS49" i="4"/>
  <c r="BS67" i="4"/>
  <c r="BR50" i="4"/>
  <c r="BD56" i="4"/>
  <c r="BP69" i="4"/>
  <c r="CC95" i="6"/>
  <c r="AY99" i="4"/>
  <c r="BM58" i="1"/>
  <c r="AY90" i="6"/>
  <c r="AT99" i="6"/>
  <c r="BH94" i="6"/>
  <c r="AY60" i="1"/>
  <c r="BM171" i="4"/>
  <c r="BD90" i="4"/>
  <c r="BG66" i="1"/>
  <c r="BS90" i="6"/>
  <c r="BE52" i="1"/>
  <c r="AP63" i="8" l="1"/>
  <c r="AS62" i="8"/>
  <c r="DV91" i="8"/>
  <c r="DT92" i="8"/>
  <c r="DA81" i="8" s="1"/>
  <c r="DA82" i="8" s="1"/>
  <c r="BW28" i="9"/>
  <c r="Q54" i="9"/>
  <c r="P52" i="9"/>
  <c r="AG32" i="9" s="1"/>
  <c r="AG33" i="9" s="1"/>
  <c r="AC53" i="9"/>
  <c r="AL27" i="9" s="1"/>
  <c r="DW80" i="8"/>
  <c r="DX80" i="8"/>
  <c r="DW65" i="8"/>
  <c r="DW66" i="8" s="1"/>
  <c r="EB66" i="8" s="1"/>
  <c r="DW47" i="8"/>
  <c r="EB47" i="8" s="1"/>
  <c r="AY48" i="8"/>
  <c r="BD39" i="8"/>
  <c r="BL46" i="8" s="1"/>
  <c r="BL47" i="8" s="1"/>
  <c r="BC37" i="8"/>
  <c r="BM46" i="8"/>
  <c r="BM65" i="8" s="1"/>
  <c r="BM66" i="8" s="1"/>
  <c r="AP52" i="8"/>
  <c r="AQ63" i="8"/>
  <c r="CB192" i="6"/>
  <c r="CG192" i="6" s="1"/>
  <c r="CQ226" i="6"/>
  <c r="CR226" i="6" s="1"/>
  <c r="CR229" i="6" s="1"/>
  <c r="CR197" i="6"/>
  <c r="CR200" i="6" s="1"/>
  <c r="EC119" i="6"/>
  <c r="DY90" i="6"/>
  <c r="EC90" i="6" s="1"/>
  <c r="AR94" i="6"/>
  <c r="AS89" i="6" s="1"/>
  <c r="AS109" i="6" s="1"/>
  <c r="AS110" i="6" s="1"/>
  <c r="CG99" i="6"/>
  <c r="BT61" i="9"/>
  <c r="BT62" i="9" s="1"/>
  <c r="BY56" i="9"/>
  <c r="BZ56" i="9" s="1"/>
  <c r="BZ22" i="9"/>
  <c r="BY59" i="9"/>
  <c r="BZ59" i="9" s="1"/>
  <c r="BZ25" i="9"/>
  <c r="AL53" i="9"/>
  <c r="AM53" i="9" s="1"/>
  <c r="AM29" i="9"/>
  <c r="AJ56" i="9"/>
  <c r="AJ57" i="9" s="1"/>
  <c r="AJ33" i="9"/>
  <c r="AL30" i="9"/>
  <c r="N43" i="9"/>
  <c r="N45" i="9"/>
  <c r="N44" i="9"/>
  <c r="AA48" i="9"/>
  <c r="Z48" i="9"/>
  <c r="DB91" i="8"/>
  <c r="DB92" i="8" s="1"/>
  <c r="DB82" i="8"/>
  <c r="DD87" i="8"/>
  <c r="DE87" i="8" s="1"/>
  <c r="DE77" i="8"/>
  <c r="DD78" i="8"/>
  <c r="DS88" i="8"/>
  <c r="DS86" i="8"/>
  <c r="DS87" i="8"/>
  <c r="CZ91" i="8"/>
  <c r="CZ92" i="8" s="1"/>
  <c r="CZ82" i="8"/>
  <c r="DD89" i="8"/>
  <c r="DE89" i="8" s="1"/>
  <c r="DE79" i="8"/>
  <c r="BD74" i="8"/>
  <c r="BL81" i="8" s="1"/>
  <c r="BC72" i="8"/>
  <c r="BB60" i="8"/>
  <c r="BD60" i="8"/>
  <c r="AX69" i="8"/>
  <c r="BK46" i="8" s="1"/>
  <c r="BK65" i="8" s="1"/>
  <c r="BK66" i="8" s="1"/>
  <c r="AX72" i="8"/>
  <c r="BO78" i="8" s="1"/>
  <c r="AY71" i="8"/>
  <c r="AZ83" i="8"/>
  <c r="AX83" i="8"/>
  <c r="BK100" i="8"/>
  <c r="BK101" i="8" s="1"/>
  <c r="BK82" i="8"/>
  <c r="BC60" i="8"/>
  <c r="BD71" i="8"/>
  <c r="BO42" i="8" s="1"/>
  <c r="BO61" i="8" s="1"/>
  <c r="BP61" i="8" s="1"/>
  <c r="BO98" i="8"/>
  <c r="BP98" i="8" s="1"/>
  <c r="BP79" i="8"/>
  <c r="BO44" i="8"/>
  <c r="AU55" i="8"/>
  <c r="AU57" i="8"/>
  <c r="AU56" i="8"/>
  <c r="AX37" i="8"/>
  <c r="AZ48" i="8"/>
  <c r="AX48" i="8"/>
  <c r="BY87" i="6"/>
  <c r="CC80" i="6" s="1"/>
  <c r="CC81" i="6" s="1"/>
  <c r="BX85" i="6"/>
  <c r="BL100" i="6"/>
  <c r="CF78" i="6" s="1"/>
  <c r="CF108" i="6" s="1"/>
  <c r="CG108" i="6" s="1"/>
  <c r="CF76" i="6"/>
  <c r="CB96" i="6"/>
  <c r="CB94" i="6"/>
  <c r="BC87" i="6"/>
  <c r="BD87" i="6" s="1"/>
  <c r="AP99" i="6"/>
  <c r="AP100" i="6" s="1"/>
  <c r="BK95" i="6"/>
  <c r="BG94" i="6" s="1"/>
  <c r="BT86" i="6"/>
  <c r="BS86" i="6" s="1"/>
  <c r="CB95" i="6"/>
  <c r="BN95" i="6"/>
  <c r="AY86" i="6"/>
  <c r="AX86" i="6" s="1"/>
  <c r="BI100" i="6"/>
  <c r="AQ89" i="6" s="1"/>
  <c r="BK99" i="6"/>
  <c r="BP98" i="6"/>
  <c r="BP99" i="6"/>
  <c r="BR184" i="4"/>
  <c r="BR185" i="4" s="1"/>
  <c r="BR166" i="4"/>
  <c r="BQ184" i="4"/>
  <c r="BQ185" i="4" s="1"/>
  <c r="BQ166" i="4"/>
  <c r="BW171" i="4"/>
  <c r="BC188" i="4"/>
  <c r="BP165" i="4" s="1"/>
  <c r="BI190" i="4"/>
  <c r="BT161" i="4" s="1"/>
  <c r="BG179" i="4"/>
  <c r="BC156" i="4"/>
  <c r="BT163" i="4" s="1"/>
  <c r="BE167" i="4"/>
  <c r="BD167" i="4"/>
  <c r="BH179" i="4"/>
  <c r="BH82" i="4"/>
  <c r="BI82" i="4" s="1"/>
  <c r="BQ89" i="4" s="1"/>
  <c r="AO99" i="4"/>
  <c r="AZ99" i="4" s="1"/>
  <c r="BU125" i="4"/>
  <c r="BI152" i="4"/>
  <c r="BT123" i="4" s="1"/>
  <c r="BG141" i="4"/>
  <c r="BR146" i="4"/>
  <c r="BR147" i="4" s="1"/>
  <c r="BR128" i="4"/>
  <c r="BP90" i="4"/>
  <c r="BH141" i="4"/>
  <c r="BQ146" i="4"/>
  <c r="BQ147" i="4" s="1"/>
  <c r="BQ128" i="4"/>
  <c r="BI141" i="4"/>
  <c r="BI114" i="4"/>
  <c r="BT85" i="4" s="1"/>
  <c r="BI103" i="4"/>
  <c r="BR108" i="4"/>
  <c r="BR109" i="4" s="1"/>
  <c r="BR90" i="4"/>
  <c r="BG103" i="4"/>
  <c r="BD80" i="4"/>
  <c r="BD91" i="4" s="1"/>
  <c r="BH103" i="4"/>
  <c r="BW132" i="4"/>
  <c r="BT124" i="4" s="1"/>
  <c r="BL132" i="4"/>
  <c r="BL134" i="4"/>
  <c r="BL57" i="4"/>
  <c r="BW56" i="4"/>
  <c r="BT47" i="4" s="1"/>
  <c r="BT66" i="4" s="1"/>
  <c r="BU66" i="4" s="1"/>
  <c r="BL56" i="4"/>
  <c r="BS68" i="4"/>
  <c r="BR69" i="4"/>
  <c r="BD42" i="4"/>
  <c r="BU62" i="4"/>
  <c r="BP51" i="4" s="1"/>
  <c r="BI44" i="4"/>
  <c r="BQ51" i="4" s="1"/>
  <c r="AG56" i="9" l="1"/>
  <c r="AG57" i="9" s="1"/>
  <c r="DA91" i="8"/>
  <c r="DA92" i="8" s="1"/>
  <c r="BL65" i="8"/>
  <c r="BL66" i="8" s="1"/>
  <c r="BO43" i="8"/>
  <c r="BP43" i="8" s="1"/>
  <c r="BM47" i="8"/>
  <c r="AU99" i="6"/>
  <c r="AS90" i="6"/>
  <c r="CB80" i="6"/>
  <c r="BZ62" i="9"/>
  <c r="BZ28" i="9"/>
  <c r="AL54" i="9"/>
  <c r="AM54" i="9" s="1"/>
  <c r="AM30" i="9"/>
  <c r="AL51" i="9"/>
  <c r="AM51" i="9" s="1"/>
  <c r="AM27" i="9"/>
  <c r="DE82" i="8"/>
  <c r="DD88" i="8"/>
  <c r="DE88" i="8" s="1"/>
  <c r="DE78" i="8"/>
  <c r="BK47" i="8"/>
  <c r="BO97" i="8"/>
  <c r="BP97" i="8" s="1"/>
  <c r="BP78" i="8"/>
  <c r="BP42" i="8"/>
  <c r="BL100" i="8"/>
  <c r="BL101" i="8" s="1"/>
  <c r="BL82" i="8"/>
  <c r="BO63" i="8"/>
  <c r="BP63" i="8" s="1"/>
  <c r="BP44" i="8"/>
  <c r="CC110" i="6"/>
  <c r="CC111" i="6" s="1"/>
  <c r="BS91" i="6"/>
  <c r="AR89" i="6"/>
  <c r="AR109" i="6" s="1"/>
  <c r="AR110" i="6" s="1"/>
  <c r="BC85" i="6"/>
  <c r="CG78" i="6"/>
  <c r="BK94" i="6"/>
  <c r="AU85" i="6" s="1"/>
  <c r="AU105" i="6" s="1"/>
  <c r="AV105" i="6" s="1"/>
  <c r="AU87" i="6"/>
  <c r="AU100" i="6"/>
  <c r="AU98" i="6"/>
  <c r="AQ109" i="6"/>
  <c r="AQ110" i="6" s="1"/>
  <c r="AQ90" i="6"/>
  <c r="AU86" i="6"/>
  <c r="AZ91" i="6"/>
  <c r="AX91" i="6"/>
  <c r="CF77" i="6"/>
  <c r="BU91" i="6"/>
  <c r="BT91" i="6"/>
  <c r="AY91" i="6"/>
  <c r="BL95" i="6"/>
  <c r="BN94" i="6"/>
  <c r="CD80" i="6" s="1"/>
  <c r="BG95" i="6"/>
  <c r="BG96" i="6"/>
  <c r="CF106" i="6"/>
  <c r="CG106" i="6" s="1"/>
  <c r="CG76" i="6"/>
  <c r="BT180" i="4"/>
  <c r="BU180" i="4" s="1"/>
  <c r="BU161" i="4"/>
  <c r="BP184" i="4"/>
  <c r="BP185" i="4" s="1"/>
  <c r="BP166" i="4"/>
  <c r="BW170" i="4"/>
  <c r="BT162" i="4" s="1"/>
  <c r="BL172" i="4"/>
  <c r="BL170" i="4"/>
  <c r="BL171" i="4"/>
  <c r="BT182" i="4"/>
  <c r="BU182" i="4" s="1"/>
  <c r="BU163" i="4"/>
  <c r="AO100" i="4"/>
  <c r="BT87" i="4" s="1"/>
  <c r="AZ98" i="4"/>
  <c r="AZ100" i="4"/>
  <c r="BQ108" i="4"/>
  <c r="BQ109" i="4" s="1"/>
  <c r="BQ90" i="4"/>
  <c r="BT143" i="4"/>
  <c r="BU143" i="4" s="1"/>
  <c r="BU124" i="4"/>
  <c r="BT104" i="4"/>
  <c r="BU104" i="4" s="1"/>
  <c r="BU85" i="4"/>
  <c r="BC80" i="4"/>
  <c r="BT86" i="4" s="1"/>
  <c r="BE91" i="4"/>
  <c r="BC91" i="4"/>
  <c r="BT142" i="4"/>
  <c r="BU142" i="4" s="1"/>
  <c r="BU123" i="4"/>
  <c r="BU47" i="4"/>
  <c r="BQ70" i="4"/>
  <c r="BQ71" i="4" s="1"/>
  <c r="BQ52" i="4"/>
  <c r="AQ56" i="4"/>
  <c r="BR51" i="4" s="1"/>
  <c r="BP70" i="4"/>
  <c r="BP71" i="4" s="1"/>
  <c r="BP52" i="4"/>
  <c r="BC42" i="4"/>
  <c r="BT48" i="4" s="1"/>
  <c r="BC53" i="4"/>
  <c r="BD53" i="4"/>
  <c r="BE53" i="4"/>
  <c r="DE92" i="8" l="1"/>
  <c r="BO62" i="8"/>
  <c r="BP62" i="8" s="1"/>
  <c r="BP66" i="8" s="1"/>
  <c r="CB110" i="6"/>
  <c r="CB111" i="6" s="1"/>
  <c r="CB81" i="6"/>
  <c r="AM33" i="9"/>
  <c r="AM57" i="9"/>
  <c r="BP82" i="8"/>
  <c r="BP101" i="8"/>
  <c r="BP47" i="8"/>
  <c r="AR90" i="6"/>
  <c r="AV85" i="6"/>
  <c r="CD110" i="6"/>
  <c r="CD111" i="6" s="1"/>
  <c r="CD81" i="6"/>
  <c r="AU106" i="6"/>
  <c r="AV106" i="6" s="1"/>
  <c r="AV86" i="6"/>
  <c r="AU107" i="6"/>
  <c r="AV107" i="6" s="1"/>
  <c r="AV87" i="6"/>
  <c r="CF107" i="6"/>
  <c r="CG107" i="6" s="1"/>
  <c r="CG77" i="6"/>
  <c r="BU128" i="4"/>
  <c r="BT181" i="4"/>
  <c r="BU181" i="4" s="1"/>
  <c r="BU185" i="4" s="1"/>
  <c r="BU162" i="4"/>
  <c r="BU166" i="4" s="1"/>
  <c r="BU147" i="4"/>
  <c r="BT106" i="4"/>
  <c r="BU106" i="4" s="1"/>
  <c r="BU87" i="4"/>
  <c r="BT105" i="4"/>
  <c r="BU105" i="4" s="1"/>
  <c r="BU86" i="4"/>
  <c r="AO62" i="4"/>
  <c r="BT49" i="4" s="1"/>
  <c r="AZ62" i="4"/>
  <c r="AZ61" i="4"/>
  <c r="AZ60" i="4"/>
  <c r="BR70" i="4"/>
  <c r="BR71" i="4" s="1"/>
  <c r="BR52" i="4"/>
  <c r="BT67" i="4"/>
  <c r="BU67" i="4" s="1"/>
  <c r="BU48" i="4"/>
  <c r="AV110" i="6" l="1"/>
  <c r="CG111" i="6"/>
  <c r="CG81" i="6"/>
  <c r="AV90" i="6"/>
  <c r="BU109" i="4"/>
  <c r="BU90" i="4"/>
  <c r="BT68" i="4"/>
  <c r="BU68" i="4" s="1"/>
  <c r="BU49" i="4"/>
  <c r="BU52" i="4" s="1"/>
  <c r="BU71" i="4" l="1"/>
  <c r="BO46" i="1"/>
  <c r="BO65" i="1" l="1"/>
  <c r="AO60" i="1" l="1"/>
  <c r="BG44" i="1"/>
  <c r="BG42" i="1" s="1"/>
  <c r="BE42" i="1"/>
  <c r="BU60" i="1"/>
  <c r="BW60" i="1" s="1"/>
  <c r="BE74" i="1"/>
  <c r="BE76" i="1" s="1"/>
  <c r="BG76" i="1" l="1"/>
  <c r="BW58" i="1"/>
  <c r="AQ58" i="1"/>
  <c r="AO58" i="1" s="1"/>
  <c r="BQ48" i="1"/>
  <c r="BQ67" i="1" s="1"/>
  <c r="BK58" i="1" s="1"/>
  <c r="BP48" i="1"/>
  <c r="BP67" i="1" s="1"/>
  <c r="BK57" i="1" s="1"/>
  <c r="BS48" i="1"/>
  <c r="BR48" i="1"/>
  <c r="BR67" i="1" s="1"/>
  <c r="BK55" i="1" s="1"/>
  <c r="BQ47" i="1"/>
  <c r="BQ66" i="1" s="1"/>
  <c r="BJ64" i="1" s="1"/>
  <c r="BP47" i="1"/>
  <c r="BP66" i="1" s="1"/>
  <c r="BG64" i="1" s="1"/>
  <c r="BS47" i="1"/>
  <c r="BS66" i="1" s="1"/>
  <c r="BH64" i="1" s="1"/>
  <c r="BR47" i="1"/>
  <c r="BR66" i="1" s="1"/>
  <c r="BI64" i="1" s="1"/>
  <c r="BQ50" i="1"/>
  <c r="BQ69" i="1" s="1"/>
  <c r="BA62" i="1" s="1"/>
  <c r="BP50" i="1"/>
  <c r="BP69" i="1" s="1"/>
  <c r="BA63" i="1" s="1"/>
  <c r="BS50" i="1"/>
  <c r="BS69" i="1" s="1"/>
  <c r="BA60" i="1" s="1"/>
  <c r="AY63" i="1"/>
  <c r="BM57" i="1"/>
  <c r="BJ66" i="1"/>
  <c r="AY62" i="1"/>
  <c r="BH66" i="1"/>
  <c r="BM55" i="1"/>
  <c r="BI66" i="1"/>
  <c r="BS67" i="1" l="1"/>
  <c r="BT47" i="1"/>
  <c r="BT48" i="1"/>
  <c r="BI58" i="1"/>
  <c r="BI57" i="1"/>
  <c r="BI55" i="1"/>
  <c r="BI56" i="1"/>
  <c r="BC63" i="1"/>
  <c r="BC61" i="1"/>
  <c r="BC60" i="1"/>
  <c r="BC62" i="1"/>
  <c r="BE56" i="1"/>
  <c r="BD56" i="1"/>
  <c r="BC56" i="1"/>
  <c r="BB56" i="1"/>
  <c r="BH62" i="1"/>
  <c r="BG62" i="1"/>
  <c r="BJ62" i="1"/>
  <c r="BI62" i="1"/>
  <c r="BR50" i="1"/>
  <c r="BP49" i="1"/>
  <c r="BP68" i="1" s="1"/>
  <c r="BC54" i="1" s="1"/>
  <c r="BQ49" i="1"/>
  <c r="BS49" i="1"/>
  <c r="BR49" i="1"/>
  <c r="BR68" i="1" s="1"/>
  <c r="BE54" i="1" s="1"/>
  <c r="BC52" i="1"/>
  <c r="BK56" i="1" l="1"/>
  <c r="BR51" i="1"/>
  <c r="BR69" i="1"/>
  <c r="BS51" i="1"/>
  <c r="BS68" i="1"/>
  <c r="BQ51" i="1"/>
  <c r="BQ68" i="1"/>
  <c r="BT50" i="1"/>
  <c r="BP51" i="1"/>
  <c r="BT49" i="1"/>
  <c r="BM56" i="1"/>
  <c r="BD54" i="1" l="1"/>
  <c r="BB54" i="1"/>
  <c r="BA61" i="1"/>
  <c r="AO61" i="1" s="1"/>
  <c r="BT69" i="1"/>
  <c r="BH76" i="1"/>
  <c r="BW57" i="1"/>
  <c r="BL56" i="1" s="1"/>
  <c r="BT68" i="1"/>
  <c r="BP70" i="1"/>
  <c r="BT67" i="1"/>
  <c r="BR70" i="1"/>
  <c r="BQ70" i="1"/>
  <c r="BS70" i="1"/>
  <c r="BT66" i="1"/>
  <c r="BD52" i="1"/>
  <c r="BB52" i="1"/>
  <c r="AY61" i="1"/>
  <c r="BH65" i="1" l="1"/>
  <c r="BI76" i="1"/>
  <c r="BU47" i="1" s="1"/>
  <c r="BU66" i="1" s="1"/>
  <c r="BG65" i="1"/>
  <c r="BL58" i="1"/>
  <c r="BJ65" i="1"/>
  <c r="BL57" i="1"/>
  <c r="BL55" i="1"/>
  <c r="BW56" i="1"/>
  <c r="BU48" i="1" s="1"/>
  <c r="BU67" i="1" s="1"/>
  <c r="BI65" i="1"/>
  <c r="AO62" i="1"/>
  <c r="BU50" i="1" s="1"/>
  <c r="BH44" i="1"/>
  <c r="BD42" i="1"/>
  <c r="BD74" i="1"/>
  <c r="BU61" i="1"/>
  <c r="AQ57" i="1"/>
  <c r="BV50" i="1" l="1"/>
  <c r="BU69" i="1"/>
  <c r="BV69" i="1" s="1"/>
  <c r="AO57" i="1"/>
  <c r="BW61" i="1"/>
  <c r="BC42" i="1"/>
  <c r="BH42" i="1"/>
  <c r="BD76" i="1"/>
  <c r="BD53" i="1"/>
  <c r="AZ63" i="1"/>
  <c r="AZ60" i="1"/>
  <c r="AZ62" i="1"/>
  <c r="AZ61" i="1"/>
  <c r="AQ56" i="1"/>
  <c r="BS52" i="1" s="1"/>
  <c r="BS71" i="1" s="1"/>
  <c r="BE53" i="1"/>
  <c r="BC74" i="1"/>
  <c r="BP52" i="1" s="1"/>
  <c r="BP71" i="1" s="1"/>
  <c r="BB53" i="1"/>
  <c r="BC53" i="1"/>
  <c r="BU62" i="1"/>
  <c r="BQ52" i="1" s="1"/>
  <c r="BQ71" i="1" s="1"/>
  <c r="BI44" i="1"/>
  <c r="BR52" i="1" s="1"/>
  <c r="BR71" i="1" s="1"/>
  <c r="BV66" i="1" l="1"/>
  <c r="BU49" i="1"/>
  <c r="BV47" i="1"/>
  <c r="BV48" i="1"/>
  <c r="BV67" i="1"/>
  <c r="BP72" i="1"/>
  <c r="BP53" i="1"/>
  <c r="BS53" i="1"/>
  <c r="BS72" i="1"/>
  <c r="BQ53" i="1"/>
  <c r="BQ72" i="1"/>
  <c r="BR72" i="1"/>
  <c r="BR53" i="1"/>
  <c r="BV49" i="1" l="1"/>
  <c r="BV53" i="1" s="1"/>
  <c r="BU68" i="1"/>
  <c r="BV68" i="1" s="1"/>
  <c r="BV72" i="1" s="1"/>
  <c r="DJ204" i="6" l="1"/>
  <c r="DZ191" i="6" s="1"/>
  <c r="DH205" i="6"/>
  <c r="DH206" i="6"/>
  <c r="DZ192" i="6" l="1"/>
  <c r="EC192" i="6" s="1"/>
  <c r="DZ230" i="6"/>
  <c r="DZ231" i="6" s="1"/>
  <c r="EC231" i="6" s="1"/>
  <c r="BG314" i="10"/>
  <c r="BG306" i="10" s="1"/>
  <c r="BH314" i="10"/>
  <c r="BH309" i="10" l="1"/>
  <c r="BI314" i="10"/>
  <c r="BO282" i="10" s="1"/>
  <c r="BH315" i="10"/>
  <c r="BG309" i="10"/>
  <c r="BG315" i="10"/>
  <c r="BH306" i="10"/>
  <c r="BO321" i="10" l="1"/>
  <c r="BP321" i="10" s="1"/>
  <c r="BP326" i="10" s="1"/>
  <c r="BP282" i="10"/>
  <c r="BP28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deamico</author>
  </authors>
  <commentList>
    <comment ref="BT52" authorId="0" shapeId="0" xr:uid="{00000000-0006-0000-0200-000001000000}">
      <text>
        <r>
          <rPr>
            <sz val="9"/>
            <color indexed="81"/>
            <rFont val="Segoe UI"/>
            <family val="2"/>
          </rPr>
          <t>This cell indicates the presnce of a driveway. It must contain a formula in this format: =CHOOSE(1,"DRVWY",...) 
where ... is the following comma separated list of cell references:
imbalance cell,
adjusted imbalance cell, 
% Driveway Imbalance, 
% Driveway Tolerance, 
downstream target cell,
upstream target cell, 
downstream balanced volume,
upstream balanced volume)
e.x.
=CHOOSE(1,"DRVWY",CG67,CG64,CG63,CG62,CF66,CI66,CF67,CI67)
Run "Initialize Network" macro after adding or removing driveways to the network schematic.</t>
        </r>
      </text>
    </comment>
    <comment ref="AX61" authorId="0" shapeId="0" xr:uid="{00000000-0006-0000-0200-000002000000}">
      <text>
        <r>
          <rPr>
            <sz val="9"/>
            <color indexed="81"/>
            <rFont val="Segoe UI"/>
            <family val="2"/>
          </rPr>
          <t>This cell indicates the presnce of a driveway. It must contain a formula in this format: =CHOOSE(1,"DRVWY",...) 
where ... is the following comma separated list of cell references:
imbalance cell,
adjusted imbalance cell, 
% Driveway Imbalance, 
% Driveway Tolerance, 
downstream target cell,
upstream target cell, 
downstream balanced volume,
upstream balanced volume)
e.x.
=CHOOSE(1,"DRVWY",CG67,CG64,CG63,CG62,CF66,CI66,CF67,CI67)
Run "Initialize Network" macro after adding or removing driveways to the network schematic.</t>
        </r>
      </text>
    </comment>
    <comment ref="CG61" authorId="0" shapeId="0" xr:uid="{00000000-0006-0000-0200-000003000000}">
      <text>
        <r>
          <rPr>
            <sz val="9"/>
            <color indexed="81"/>
            <rFont val="Segoe UI"/>
            <family val="2"/>
          </rPr>
          <t>This cell indicates the presnce of a driveway. It must contain a formula in this format: =CHOOSE(1,"DRVWY",...) 
where ... is the following comma separated list of cell references:
imbalance cell,
adjusted imbalance cell, 
% Driveway Imbalance, 
% Driveway Tolerance, 
downstream target cell,
upstream target cell, 
downstream balanced volume,
upstream balanced volume)
e.x.
=CHOOSE(1,"DRVWY",CG67,CG64,CG63,CG62,CF66,CI66,CF67,CI67)
Run "Initialize Network" macro after adding or removing driveways to the network schematic.</t>
        </r>
      </text>
    </comment>
    <comment ref="CF74" authorId="0" shapeId="0" xr:uid="{00000000-0006-0000-0200-000004000000}">
      <text>
        <r>
          <rPr>
            <sz val="9"/>
            <color indexed="81"/>
            <rFont val="Segoe UI"/>
            <family val="2"/>
          </rPr>
          <t>This cell indicates the presnce of a driveway. It must contain a formula in this format: =CHOOSE(1,"DRVWY",...) 
where ... is the following comma separated list of cell references:
imbalance cell,
adjusted imbalance cell, 
% Driveway Imbalance, 
% Driveway Tolerance, 
downstream target cell,
upstream target cell, 
downstream balanced volume,
upstream balanced volume)
e.x.
=CHOOSE(1,"DRVWY",CG67,CG64,CG63,CG62,CF66,CI66,CF67,CI67)
Run "Initialize Network" macro after adding or removing driveways to the network schematic.</t>
        </r>
      </text>
    </comment>
    <comment ref="BJ86" authorId="0" shapeId="0" xr:uid="{00000000-0006-0000-0200-000005000000}">
      <text>
        <r>
          <rPr>
            <sz val="9"/>
            <color indexed="81"/>
            <rFont val="Segoe UI"/>
            <family val="2"/>
          </rPr>
          <t>This cell indicates the presnce of a driveway. It must contain a formula in this format: =CHOOSE(1,"DRVWY",...) 
where ... is the following comma separated list of cell references:
imbalance cell,
adjusted imbalance cell, 
% Driveway Imbalance, 
% Driveway Tolerance, 
downstream target cell,
upstream target cell, 
downstream balanced volume,
upstream balanced volume)
e.x.
=CHOOSE(1,"DRVWY",CG67,CG64,CG63,CG62,CF66,CI66,CF67,CI67)
Run "Initialize Network" macro after adding or removing driveways to the network schematic.</t>
        </r>
      </text>
    </comment>
  </commentList>
</comments>
</file>

<file path=xl/sharedStrings.xml><?xml version="1.0" encoding="utf-8"?>
<sst xmlns="http://schemas.openxmlformats.org/spreadsheetml/2006/main" count="4039" uniqueCount="51">
  <si>
    <t/>
  </si>
  <si>
    <t>#</t>
  </si>
  <si>
    <t>$</t>
  </si>
  <si>
    <t>bal</t>
  </si>
  <si>
    <t>raw</t>
  </si>
  <si>
    <t>M</t>
  </si>
  <si>
    <t>&lt;</t>
  </si>
  <si>
    <t>!</t>
  </si>
  <si>
    <t>&gt;</t>
  </si>
  <si>
    <t>N</t>
  </si>
  <si>
    <t>O</t>
  </si>
  <si>
    <t>L</t>
  </si>
  <si>
    <t>:</t>
  </si>
  <si>
    <t>;</t>
  </si>
  <si>
    <t>"</t>
  </si>
  <si>
    <t>=</t>
  </si>
  <si>
    <t>?</t>
  </si>
  <si>
    <t>est</t>
  </si>
  <si>
    <t>tgt</t>
  </si>
  <si>
    <t>err</t>
  </si>
  <si>
    <t>%</t>
  </si>
  <si>
    <t>target</t>
  </si>
  <si>
    <t>&amp;</t>
  </si>
  <si>
    <t>Local OD Estimated</t>
  </si>
  <si>
    <t>Local OD Raw</t>
  </si>
  <si>
    <t>'</t>
  </si>
  <si>
    <t>(</t>
  </si>
  <si>
    <t>imbal</t>
  </si>
  <si>
    <t>LINK_ID</t>
  </si>
  <si>
    <t>RNSE</t>
  </si>
  <si>
    <t>Raw Count Date:</t>
  </si>
  <si>
    <t>Main Ave</t>
  </si>
  <si>
    <t>Default St</t>
  </si>
  <si>
    <t>Default St &amp; I-999</t>
  </si>
  <si>
    <t>Default St &amp; SB I-999 Ramps</t>
  </si>
  <si>
    <t>Default St &amp; NB I-999 Ramps</t>
  </si>
  <si>
    <t>Default St &amp; WB I-888 Ramps</t>
  </si>
  <si>
    <t>Default St &amp; EB I-888 Ramps</t>
  </si>
  <si>
    <t>P</t>
  </si>
  <si>
    <t>Default St &amp; SB I-999 Off-Ramp</t>
  </si>
  <si>
    <t>Default St &amp; NB I-999 On-Ramp</t>
  </si>
  <si>
    <t>Default St &amp; SB I-999 On-Ramp</t>
  </si>
  <si>
    <t>Default St &amp; NB I-999 Off-Ramp</t>
  </si>
  <si>
    <t>Default St &amp; EB I-888 Off-Ramp</t>
  </si>
  <si>
    <t>Default St &amp; WB I-888 On-Ramp</t>
  </si>
  <si>
    <t>Default St &amp; EB I-888 On-Ramp</t>
  </si>
  <si>
    <t>Default St &amp; WB I-888 Off-Ramp</t>
  </si>
  <si>
    <t>Driveway Tolerance</t>
  </si>
  <si>
    <t>Driveway Imbalance</t>
  </si>
  <si>
    <t>Imbalance (adj. for driveway tol.)</t>
  </si>
  <si>
    <t>Driveway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</si>
</sst>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3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 tint="0.34998626667073579"/>
      <name val="Wingdings 3"/>
      <family val="1"/>
      <charset val="2"/>
    </font>
    <font>
      <i/>
      <sz val="10"/>
      <color theme="1" tint="0.34998626667073579"/>
      <name val="Calibri"/>
      <family val="2"/>
      <scheme val="minor"/>
    </font>
    <font>
      <sz val="10"/>
      <color theme="0"/>
      <name val="Wingdings 3"/>
      <family val="1"/>
      <charset val="2"/>
    </font>
    <font>
      <sz val="8"/>
      <color theme="1"/>
      <name val="Calibri"/>
      <family val="2"/>
      <scheme val="minor"/>
    </font>
    <font>
      <sz val="10"/>
      <name val="Wingdings 3"/>
      <family val="1"/>
      <charset val="2"/>
    </font>
    <font>
      <sz val="8"/>
      <color theme="1" tint="0.34998626667073579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/>
      <name val="Wingdings 3"/>
      <family val="1"/>
      <charset val="2"/>
    </font>
    <font>
      <b/>
      <sz val="10"/>
      <color theme="1"/>
      <name val="Arial Black"/>
      <family val="2"/>
    </font>
    <font>
      <b/>
      <sz val="10"/>
      <color rgb="FF7030A0"/>
      <name val="Calibri"/>
      <family val="2"/>
      <scheme val="minor"/>
    </font>
    <font>
      <sz val="8"/>
      <color theme="9"/>
      <name val="Calibri"/>
      <family val="2"/>
      <scheme val="minor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7BFC8"/>
        <bgColor indexed="64"/>
      </patternFill>
    </fill>
    <fill>
      <patternFill patternType="solid">
        <fgColor rgb="FF6A93A2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hair">
        <color indexed="64"/>
      </right>
      <top/>
      <bottom style="medium">
        <color theme="9"/>
      </bottom>
      <diagonal/>
    </border>
    <border>
      <left/>
      <right style="hair">
        <color indexed="64"/>
      </right>
      <top style="medium">
        <color theme="9"/>
      </top>
      <bottom/>
      <diagonal/>
    </border>
    <border>
      <left/>
      <right style="medium">
        <color theme="9"/>
      </right>
      <top style="hair">
        <color auto="1"/>
      </top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hair">
        <color auto="1"/>
      </right>
      <top/>
      <bottom style="medium">
        <color theme="7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hair">
        <color auto="1"/>
      </right>
      <top style="medium">
        <color theme="7"/>
      </top>
      <bottom style="medium">
        <color theme="7"/>
      </bottom>
      <diagonal/>
    </border>
    <border>
      <left style="hair">
        <color auto="1"/>
      </left>
      <right style="medium">
        <color theme="9"/>
      </right>
      <top style="medium">
        <color theme="9"/>
      </top>
      <bottom/>
      <diagonal/>
    </border>
    <border>
      <left style="hair">
        <color auto="1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hair">
        <color auto="1"/>
      </right>
      <top style="medium">
        <color theme="9"/>
      </top>
      <bottom/>
      <diagonal/>
    </border>
    <border>
      <left style="medium">
        <color theme="9"/>
      </left>
      <right style="hair">
        <color auto="1"/>
      </right>
      <top/>
      <bottom style="medium">
        <color theme="9"/>
      </bottom>
      <diagonal/>
    </border>
    <border>
      <left style="hair">
        <color auto="1"/>
      </left>
      <right/>
      <top style="medium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medium">
        <color theme="7"/>
      </left>
      <right/>
      <top style="medium">
        <color theme="9"/>
      </top>
      <bottom/>
      <diagonal/>
    </border>
    <border>
      <left/>
      <right style="medium">
        <color theme="7"/>
      </right>
      <top/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9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 style="hair">
        <color auto="1"/>
      </top>
      <bottom/>
      <diagonal/>
    </border>
    <border>
      <left style="medium">
        <color theme="9"/>
      </left>
      <right/>
      <top style="hair">
        <color auto="1"/>
      </top>
      <bottom style="medium">
        <color theme="9"/>
      </bottom>
      <diagonal/>
    </border>
    <border>
      <left/>
      <right style="medium">
        <color theme="9"/>
      </right>
      <top style="hair">
        <color auto="1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hair">
        <color auto="1"/>
      </bottom>
      <diagonal/>
    </border>
    <border>
      <left/>
      <right style="medium">
        <color theme="9"/>
      </right>
      <top style="medium">
        <color theme="9"/>
      </top>
      <bottom style="hair">
        <color auto="1"/>
      </bottom>
      <diagonal/>
    </border>
    <border>
      <left style="medium">
        <color theme="7"/>
      </left>
      <right style="medium">
        <color theme="7"/>
      </right>
      <top/>
      <bottom style="hair">
        <color auto="1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/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4" fillId="0" borderId="0" xfId="0" applyNumberFormat="1" applyFont="1" applyBorder="1"/>
    <xf numFmtId="1" fontId="11" fillId="0" borderId="0" xfId="0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 vertical="center"/>
    </xf>
    <xf numFmtId="1" fontId="12" fillId="2" borderId="0" xfId="3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/>
    <xf numFmtId="1" fontId="15" fillId="0" borderId="0" xfId="2" applyNumberFormat="1" applyFont="1" applyFill="1" applyBorder="1"/>
    <xf numFmtId="1" fontId="15" fillId="0" borderId="0" xfId="2" applyNumberFormat="1" applyFont="1" applyBorder="1"/>
    <xf numFmtId="1" fontId="16" fillId="0" borderId="0" xfId="2" applyNumberFormat="1" applyFont="1" applyFill="1" applyBorder="1"/>
    <xf numFmtId="1" fontId="16" fillId="0" borderId="0" xfId="2" applyNumberFormat="1" applyFont="1" applyBorder="1"/>
    <xf numFmtId="1" fontId="17" fillId="2" borderId="0" xfId="0" applyNumberFormat="1" applyFont="1" applyFill="1" applyBorder="1"/>
    <xf numFmtId="1" fontId="15" fillId="0" borderId="0" xfId="0" applyNumberFormat="1" applyFont="1" applyBorder="1" applyAlignment="1">
      <alignment horizontal="center"/>
    </xf>
    <xf numFmtId="1" fontId="8" fillId="2" borderId="0" xfId="0" applyNumberFormat="1" applyFont="1" applyFill="1" applyBorder="1"/>
    <xf numFmtId="1" fontId="11" fillId="0" borderId="0" xfId="0" applyNumberFormat="1" applyFont="1" applyFill="1" applyBorder="1"/>
    <xf numFmtId="1" fontId="10" fillId="0" borderId="4" xfId="3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/>
    <xf numFmtId="1" fontId="12" fillId="2" borderId="0" xfId="4" applyNumberFormat="1" applyFont="1" applyFill="1" applyBorder="1" applyAlignment="1">
      <alignment horizontal="center" vertical="center"/>
    </xf>
    <xf numFmtId="1" fontId="10" fillId="0" borderId="0" xfId="4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/>
    <xf numFmtId="1" fontId="15" fillId="0" borderId="0" xfId="0" applyNumberFormat="1" applyFont="1" applyFill="1" applyBorder="1"/>
    <xf numFmtId="1" fontId="17" fillId="2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0" fillId="0" borderId="7" xfId="3" applyNumberFormat="1" applyFont="1" applyFill="1" applyBorder="1" applyAlignment="1">
      <alignment horizontal="center" vertical="center"/>
    </xf>
    <xf numFmtId="0" fontId="0" fillId="0" borderId="0" xfId="0" applyBorder="1"/>
    <xf numFmtId="1" fontId="18" fillId="0" borderId="0" xfId="0" applyNumberFormat="1" applyFont="1" applyBorder="1"/>
    <xf numFmtId="2" fontId="18" fillId="0" borderId="0" xfId="0" applyNumberFormat="1" applyFont="1" applyBorder="1"/>
    <xf numFmtId="1" fontId="5" fillId="0" borderId="0" xfId="0" applyNumberFormat="1" applyFont="1" applyFill="1" applyBorder="1"/>
    <xf numFmtId="1" fontId="14" fillId="0" borderId="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/>
    <xf numFmtId="1" fontId="18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19" fillId="0" borderId="0" xfId="0" applyNumberFormat="1" applyFont="1" applyBorder="1"/>
    <xf numFmtId="1" fontId="19" fillId="0" borderId="9" xfId="0" applyNumberFormat="1" applyFont="1" applyBorder="1"/>
    <xf numFmtId="1" fontId="19" fillId="0" borderId="10" xfId="0" applyNumberFormat="1" applyFont="1" applyBorder="1"/>
    <xf numFmtId="1" fontId="19" fillId="0" borderId="11" xfId="0" applyNumberFormat="1" applyFont="1" applyBorder="1"/>
    <xf numFmtId="2" fontId="19" fillId="0" borderId="0" xfId="0" applyNumberFormat="1" applyFont="1" applyBorder="1"/>
    <xf numFmtId="1" fontId="19" fillId="0" borderId="12" xfId="0" applyNumberFormat="1" applyFont="1" applyBorder="1"/>
    <xf numFmtId="1" fontId="19" fillId="0" borderId="13" xfId="0" applyNumberFormat="1" applyFont="1" applyBorder="1"/>
    <xf numFmtId="1" fontId="19" fillId="0" borderId="14" xfId="0" applyNumberFormat="1" applyFont="1" applyBorder="1"/>
    <xf numFmtId="1" fontId="19" fillId="0" borderId="15" xfId="0" applyNumberFormat="1" applyFont="1" applyBorder="1"/>
    <xf numFmtId="1" fontId="19" fillId="0" borderId="16" xfId="0" applyNumberFormat="1" applyFont="1" applyBorder="1"/>
    <xf numFmtId="1" fontId="19" fillId="0" borderId="0" xfId="1" applyNumberFormat="1" applyFont="1" applyBorder="1"/>
    <xf numFmtId="0" fontId="0" fillId="0" borderId="1" xfId="0" applyFill="1" applyBorder="1"/>
    <xf numFmtId="1" fontId="21" fillId="3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9" fontId="15" fillId="0" borderId="0" xfId="2" applyFont="1" applyBorder="1"/>
    <xf numFmtId="1" fontId="16" fillId="0" borderId="0" xfId="0" quotePrefix="1" applyNumberFormat="1" applyFont="1" applyFill="1" applyBorder="1" applyAlignment="1">
      <alignment horizontal="right"/>
    </xf>
    <xf numFmtId="9" fontId="16" fillId="0" borderId="0" xfId="2" applyFont="1" applyFill="1" applyBorder="1"/>
    <xf numFmtId="1" fontId="16" fillId="0" borderId="0" xfId="0" quotePrefix="1" applyNumberFormat="1" applyFont="1" applyFill="1" applyBorder="1" applyAlignment="1">
      <alignment horizontal="left"/>
    </xf>
    <xf numFmtId="164" fontId="23" fillId="0" borderId="0" xfId="0" applyNumberFormat="1" applyFont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9" fontId="16" fillId="0" borderId="0" xfId="2" applyFont="1" applyFill="1" applyBorder="1" applyAlignment="1">
      <alignment horizontal="center"/>
    </xf>
    <xf numFmtId="1" fontId="15" fillId="0" borderId="0" xfId="0" quotePrefix="1" applyNumberFormat="1" applyFont="1" applyBorder="1" applyAlignment="1">
      <alignment horizontal="center"/>
    </xf>
    <xf numFmtId="1" fontId="15" fillId="0" borderId="0" xfId="0" quotePrefix="1" applyNumberFormat="1" applyFont="1" applyBorder="1" applyAlignment="1">
      <alignment horizontal="left"/>
    </xf>
    <xf numFmtId="1" fontId="15" fillId="0" borderId="0" xfId="0" quotePrefix="1" applyNumberFormat="1" applyFont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9" fontId="15" fillId="0" borderId="0" xfId="2" applyFont="1" applyBorder="1" applyAlignment="1">
      <alignment horizontal="center"/>
    </xf>
    <xf numFmtId="9" fontId="15" fillId="0" borderId="0" xfId="2" applyFont="1" applyFill="1" applyBorder="1" applyAlignment="1">
      <alignment horizontal="center"/>
    </xf>
    <xf numFmtId="9" fontId="15" fillId="0" borderId="0" xfId="2" applyFont="1" applyFill="1" applyBorder="1"/>
    <xf numFmtId="1" fontId="6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1" fontId="10" fillId="0" borderId="0" xfId="3" quotePrefix="1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right"/>
    </xf>
    <xf numFmtId="1" fontId="25" fillId="2" borderId="0" xfId="0" applyNumberFormat="1" applyFont="1" applyFill="1" applyBorder="1"/>
    <xf numFmtId="1" fontId="25" fillId="2" borderId="7" xfId="0" applyNumberFormat="1" applyFont="1" applyFill="1" applyBorder="1" applyAlignment="1">
      <alignment horizontal="center"/>
    </xf>
    <xf numFmtId="1" fontId="25" fillId="2" borderId="5" xfId="0" applyNumberFormat="1" applyFont="1" applyFill="1" applyBorder="1"/>
    <xf numFmtId="0" fontId="22" fillId="6" borderId="19" xfId="0" applyFont="1" applyFill="1" applyBorder="1"/>
    <xf numFmtId="1" fontId="22" fillId="6" borderId="20" xfId="0" applyNumberFormat="1" applyFont="1" applyFill="1" applyBorder="1"/>
    <xf numFmtId="1" fontId="22" fillId="6" borderId="21" xfId="0" applyNumberFormat="1" applyFont="1" applyFill="1" applyBorder="1" applyAlignment="1">
      <alignment horizontal="center"/>
    </xf>
    <xf numFmtId="0" fontId="22" fillId="6" borderId="22" xfId="0" applyFont="1" applyFill="1" applyBorder="1" applyAlignment="1">
      <alignment horizontal="center"/>
    </xf>
    <xf numFmtId="0" fontId="22" fillId="6" borderId="21" xfId="0" applyFont="1" applyFill="1" applyBorder="1" applyAlignment="1">
      <alignment horizontal="center"/>
    </xf>
    <xf numFmtId="1" fontId="22" fillId="6" borderId="22" xfId="0" applyNumberFormat="1" applyFont="1" applyFill="1" applyBorder="1" applyAlignment="1">
      <alignment horizontal="center"/>
    </xf>
    <xf numFmtId="1" fontId="22" fillId="6" borderId="19" xfId="0" applyNumberFormat="1" applyFont="1" applyFill="1" applyBorder="1"/>
    <xf numFmtId="0" fontId="22" fillId="6" borderId="20" xfId="0" applyFont="1" applyFill="1" applyBorder="1"/>
    <xf numFmtId="0" fontId="26" fillId="0" borderId="7" xfId="0" applyFont="1" applyBorder="1"/>
    <xf numFmtId="0" fontId="26" fillId="0" borderId="24" xfId="0" applyFont="1" applyBorder="1"/>
    <xf numFmtId="0" fontId="26" fillId="0" borderId="2" xfId="0" applyFont="1" applyBorder="1"/>
    <xf numFmtId="1" fontId="25" fillId="2" borderId="2" xfId="0" applyNumberFormat="1" applyFont="1" applyFill="1" applyBorder="1" applyAlignment="1">
      <alignment horizontal="center"/>
    </xf>
    <xf numFmtId="0" fontId="26" fillId="0" borderId="4" xfId="0" applyFont="1" applyBorder="1"/>
    <xf numFmtId="1" fontId="27" fillId="0" borderId="18" xfId="0" applyNumberFormat="1" applyFont="1" applyFill="1" applyBorder="1"/>
    <xf numFmtId="1" fontId="27" fillId="0" borderId="26" xfId="0" applyNumberFormat="1" applyFont="1" applyFill="1" applyBorder="1"/>
    <xf numFmtId="1" fontId="27" fillId="0" borderId="27" xfId="0" applyNumberFormat="1" applyFont="1" applyFill="1" applyBorder="1"/>
    <xf numFmtId="1" fontId="27" fillId="0" borderId="17" xfId="0" applyNumberFormat="1" applyFont="1" applyFill="1" applyBorder="1"/>
    <xf numFmtId="0" fontId="0" fillId="0" borderId="28" xfId="0" applyBorder="1"/>
    <xf numFmtId="0" fontId="0" fillId="0" borderId="3" xfId="0" applyFill="1" applyBorder="1"/>
    <xf numFmtId="1" fontId="19" fillId="7" borderId="0" xfId="0" applyNumberFormat="1" applyFont="1" applyFill="1" applyBorder="1"/>
    <xf numFmtId="1" fontId="28" fillId="2" borderId="2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0" fillId="0" borderId="0" xfId="0" applyFill="1"/>
    <xf numFmtId="1" fontId="19" fillId="0" borderId="0" xfId="0" applyNumberFormat="1" applyFont="1" applyFill="1" applyBorder="1"/>
    <xf numFmtId="0" fontId="0" fillId="0" borderId="2" xfId="0" applyFill="1" applyBorder="1"/>
    <xf numFmtId="1" fontId="7" fillId="5" borderId="17" xfId="0" applyNumberFormat="1" applyFont="1" applyFill="1" applyBorder="1"/>
    <xf numFmtId="1" fontId="7" fillId="5" borderId="27" xfId="0" applyNumberFormat="1" applyFont="1" applyFill="1" applyBorder="1"/>
    <xf numFmtId="1" fontId="7" fillId="5" borderId="18" xfId="0" applyNumberFormat="1" applyFont="1" applyFill="1" applyBorder="1"/>
    <xf numFmtId="1" fontId="7" fillId="5" borderId="26" xfId="0" applyNumberFormat="1" applyFont="1" applyFill="1" applyBorder="1"/>
    <xf numFmtId="0" fontId="24" fillId="0" borderId="7" xfId="0" applyFont="1" applyFill="1" applyBorder="1"/>
    <xf numFmtId="1" fontId="12" fillId="2" borderId="0" xfId="3" quotePrefix="1" applyNumberFormat="1" applyFont="1" applyFill="1" applyBorder="1" applyAlignment="1">
      <alignment horizontal="center" vertical="center"/>
    </xf>
    <xf numFmtId="1" fontId="20" fillId="0" borderId="2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textRotation="90" shrinkToFit="1"/>
    </xf>
    <xf numFmtId="1" fontId="20" fillId="0" borderId="7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/>
    <xf numFmtId="1" fontId="20" fillId="0" borderId="23" xfId="0" applyNumberFormat="1" applyFont="1" applyFill="1" applyBorder="1" applyAlignment="1">
      <alignment horizontal="center" vertical="center"/>
    </xf>
    <xf numFmtId="1" fontId="7" fillId="4" borderId="0" xfId="0" quotePrefix="1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1" fontId="12" fillId="2" borderId="4" xfId="3" applyNumberFormat="1" applyFont="1" applyFill="1" applyBorder="1" applyAlignment="1">
      <alignment horizontal="center" vertical="center"/>
    </xf>
    <xf numFmtId="0" fontId="0" fillId="0" borderId="0" xfId="0"/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4" fillId="0" borderId="0" xfId="0" applyNumberFormat="1" applyFont="1" applyBorder="1"/>
    <xf numFmtId="1" fontId="11" fillId="0" borderId="0" xfId="0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 vertical="center"/>
    </xf>
    <xf numFmtId="1" fontId="12" fillId="2" borderId="0" xfId="3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/>
    <xf numFmtId="1" fontId="17" fillId="2" borderId="0" xfId="0" applyNumberFormat="1" applyFont="1" applyFill="1" applyBorder="1"/>
    <xf numFmtId="1" fontId="15" fillId="0" borderId="0" xfId="0" applyNumberFormat="1" applyFont="1" applyBorder="1" applyAlignment="1">
      <alignment horizontal="center"/>
    </xf>
    <xf numFmtId="1" fontId="8" fillId="2" borderId="0" xfId="0" applyNumberFormat="1" applyFont="1" applyFill="1" applyBorder="1"/>
    <xf numFmtId="1" fontId="11" fillId="0" borderId="0" xfId="0" applyNumberFormat="1" applyFont="1" applyFill="1" applyBorder="1"/>
    <xf numFmtId="1" fontId="10" fillId="0" borderId="4" xfId="3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/>
    <xf numFmtId="1" fontId="12" fillId="2" borderId="0" xfId="4" applyNumberFormat="1" applyFont="1" applyFill="1" applyBorder="1" applyAlignment="1">
      <alignment horizontal="center" vertical="center"/>
    </xf>
    <xf numFmtId="1" fontId="10" fillId="0" borderId="0" xfId="4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/>
    <xf numFmtId="1" fontId="15" fillId="0" borderId="0" xfId="0" applyNumberFormat="1" applyFont="1" applyFill="1" applyBorder="1"/>
    <xf numFmtId="1" fontId="17" fillId="2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0" fillId="0" borderId="7" xfId="3" applyNumberFormat="1" applyFont="1" applyFill="1" applyBorder="1" applyAlignment="1">
      <alignment horizontal="center" vertical="center"/>
    </xf>
    <xf numFmtId="0" fontId="0" fillId="0" borderId="0" xfId="0" applyBorder="1"/>
    <xf numFmtId="1" fontId="18" fillId="0" borderId="0" xfId="0" applyNumberFormat="1" applyFont="1" applyBorder="1"/>
    <xf numFmtId="2" fontId="18" fillId="0" borderId="0" xfId="0" applyNumberFormat="1" applyFont="1" applyBorder="1"/>
    <xf numFmtId="1" fontId="5" fillId="0" borderId="0" xfId="0" applyNumberFormat="1" applyFont="1" applyFill="1" applyBorder="1"/>
    <xf numFmtId="1" fontId="14" fillId="0" borderId="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/>
    <xf numFmtId="1" fontId="18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19" fillId="0" borderId="0" xfId="0" applyNumberFormat="1" applyFont="1" applyBorder="1"/>
    <xf numFmtId="1" fontId="19" fillId="0" borderId="9" xfId="0" applyNumberFormat="1" applyFont="1" applyBorder="1"/>
    <xf numFmtId="1" fontId="19" fillId="0" borderId="10" xfId="0" applyNumberFormat="1" applyFont="1" applyBorder="1"/>
    <xf numFmtId="1" fontId="19" fillId="0" borderId="11" xfId="0" applyNumberFormat="1" applyFont="1" applyBorder="1"/>
    <xf numFmtId="2" fontId="19" fillId="0" borderId="0" xfId="0" applyNumberFormat="1" applyFont="1" applyBorder="1"/>
    <xf numFmtId="1" fontId="19" fillId="0" borderId="12" xfId="0" applyNumberFormat="1" applyFont="1" applyBorder="1"/>
    <xf numFmtId="1" fontId="19" fillId="0" borderId="13" xfId="0" applyNumberFormat="1" applyFont="1" applyBorder="1"/>
    <xf numFmtId="1" fontId="19" fillId="0" borderId="14" xfId="0" applyNumberFormat="1" applyFont="1" applyBorder="1"/>
    <xf numFmtId="1" fontId="19" fillId="0" borderId="15" xfId="0" applyNumberFormat="1" applyFont="1" applyBorder="1"/>
    <xf numFmtId="1" fontId="19" fillId="0" borderId="16" xfId="0" applyNumberFormat="1" applyFont="1" applyBorder="1"/>
    <xf numFmtId="0" fontId="0" fillId="0" borderId="1" xfId="0" applyFill="1" applyBorder="1"/>
    <xf numFmtId="1" fontId="21" fillId="3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" fontId="16" fillId="0" borderId="0" xfId="0" quotePrefix="1" applyNumberFormat="1" applyFont="1" applyFill="1" applyBorder="1" applyAlignment="1">
      <alignment horizontal="right"/>
    </xf>
    <xf numFmtId="1" fontId="16" fillId="0" borderId="0" xfId="0" quotePrefix="1" applyNumberFormat="1" applyFont="1" applyFill="1" applyBorder="1" applyAlignment="1">
      <alignment horizontal="left"/>
    </xf>
    <xf numFmtId="164" fontId="23" fillId="0" borderId="0" xfId="0" applyNumberFormat="1" applyFont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1" fontId="15" fillId="0" borderId="0" xfId="0" quotePrefix="1" applyNumberFormat="1" applyFont="1" applyBorder="1" applyAlignment="1">
      <alignment horizontal="center"/>
    </xf>
    <xf numFmtId="1" fontId="15" fillId="0" borderId="0" xfId="0" quotePrefix="1" applyNumberFormat="1" applyFont="1" applyBorder="1" applyAlignment="1">
      <alignment horizontal="left"/>
    </xf>
    <xf numFmtId="1" fontId="15" fillId="0" borderId="0" xfId="0" quotePrefix="1" applyNumberFormat="1" applyFont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24" fillId="0" borderId="0" xfId="0" applyFont="1" applyFill="1" applyBorder="1"/>
    <xf numFmtId="1" fontId="25" fillId="2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right"/>
    </xf>
    <xf numFmtId="1" fontId="25" fillId="2" borderId="0" xfId="0" applyNumberFormat="1" applyFont="1" applyFill="1" applyBorder="1"/>
    <xf numFmtId="1" fontId="25" fillId="2" borderId="7" xfId="0" applyNumberFormat="1" applyFont="1" applyFill="1" applyBorder="1" applyAlignment="1">
      <alignment horizontal="center"/>
    </xf>
    <xf numFmtId="1" fontId="25" fillId="2" borderId="5" xfId="0" applyNumberFormat="1" applyFont="1" applyFill="1" applyBorder="1"/>
    <xf numFmtId="0" fontId="22" fillId="6" borderId="19" xfId="0" applyFont="1" applyFill="1" applyBorder="1"/>
    <xf numFmtId="1" fontId="22" fillId="6" borderId="20" xfId="0" applyNumberFormat="1" applyFont="1" applyFill="1" applyBorder="1"/>
    <xf numFmtId="1" fontId="22" fillId="6" borderId="21" xfId="0" applyNumberFormat="1" applyFont="1" applyFill="1" applyBorder="1" applyAlignment="1">
      <alignment horizontal="center"/>
    </xf>
    <xf numFmtId="0" fontId="22" fillId="6" borderId="22" xfId="0" applyFont="1" applyFill="1" applyBorder="1" applyAlignment="1">
      <alignment horizontal="center"/>
    </xf>
    <xf numFmtId="0" fontId="22" fillId="6" borderId="21" xfId="0" applyFont="1" applyFill="1" applyBorder="1" applyAlignment="1">
      <alignment horizontal="center"/>
    </xf>
    <xf numFmtId="1" fontId="22" fillId="6" borderId="22" xfId="0" applyNumberFormat="1" applyFont="1" applyFill="1" applyBorder="1" applyAlignment="1">
      <alignment horizontal="center"/>
    </xf>
    <xf numFmtId="1" fontId="22" fillId="6" borderId="19" xfId="0" applyNumberFormat="1" applyFont="1" applyFill="1" applyBorder="1"/>
    <xf numFmtId="0" fontId="22" fillId="6" borderId="20" xfId="0" applyFont="1" applyFill="1" applyBorder="1"/>
    <xf numFmtId="0" fontId="26" fillId="0" borderId="7" xfId="0" applyFont="1" applyBorder="1"/>
    <xf numFmtId="0" fontId="26" fillId="0" borderId="24" xfId="0" applyFont="1" applyBorder="1"/>
    <xf numFmtId="0" fontId="26" fillId="0" borderId="2" xfId="0" applyFont="1" applyBorder="1"/>
    <xf numFmtId="1" fontId="25" fillId="2" borderId="2" xfId="0" applyNumberFormat="1" applyFont="1" applyFill="1" applyBorder="1" applyAlignment="1">
      <alignment horizontal="center"/>
    </xf>
    <xf numFmtId="0" fontId="26" fillId="0" borderId="4" xfId="0" applyFont="1" applyBorder="1"/>
    <xf numFmtId="1" fontId="27" fillId="0" borderId="18" xfId="0" applyNumberFormat="1" applyFont="1" applyFill="1" applyBorder="1"/>
    <xf numFmtId="1" fontId="27" fillId="0" borderId="26" xfId="0" applyNumberFormat="1" applyFont="1" applyFill="1" applyBorder="1"/>
    <xf numFmtId="1" fontId="27" fillId="0" borderId="27" xfId="0" applyNumberFormat="1" applyFont="1" applyFill="1" applyBorder="1"/>
    <xf numFmtId="1" fontId="27" fillId="0" borderId="17" xfId="0" applyNumberFormat="1" applyFont="1" applyFill="1" applyBorder="1"/>
    <xf numFmtId="1" fontId="19" fillId="7" borderId="0" xfId="0" applyNumberFormat="1" applyFont="1" applyFill="1" applyBorder="1"/>
    <xf numFmtId="1" fontId="28" fillId="2" borderId="2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1" fontId="7" fillId="5" borderId="17" xfId="0" applyNumberFormat="1" applyFont="1" applyFill="1" applyBorder="1"/>
    <xf numFmtId="1" fontId="7" fillId="5" borderId="27" xfId="0" applyNumberFormat="1" applyFont="1" applyFill="1" applyBorder="1"/>
    <xf numFmtId="1" fontId="7" fillId="5" borderId="18" xfId="0" applyNumberFormat="1" applyFont="1" applyFill="1" applyBorder="1"/>
    <xf numFmtId="1" fontId="7" fillId="5" borderId="26" xfId="0" applyNumberFormat="1" applyFont="1" applyFill="1" applyBorder="1"/>
    <xf numFmtId="0" fontId="24" fillId="0" borderId="7" xfId="0" applyFont="1" applyFill="1" applyBorder="1"/>
    <xf numFmtId="1" fontId="20" fillId="0" borderId="2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textRotation="90" shrinkToFit="1"/>
    </xf>
    <xf numFmtId="1" fontId="20" fillId="0" borderId="7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/>
    <xf numFmtId="1" fontId="20" fillId="0" borderId="23" xfId="0" applyNumberFormat="1" applyFont="1" applyFill="1" applyBorder="1" applyAlignment="1">
      <alignment horizontal="center" vertical="center"/>
    </xf>
    <xf numFmtId="1" fontId="7" fillId="4" borderId="0" xfId="0" quotePrefix="1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1" fontId="12" fillId="2" borderId="4" xfId="3" applyNumberFormat="1" applyFont="1" applyFill="1" applyBorder="1" applyAlignment="1">
      <alignment horizontal="center" vertical="center"/>
    </xf>
    <xf numFmtId="1" fontId="12" fillId="8" borderId="0" xfId="3" quotePrefix="1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1" fontId="22" fillId="6" borderId="32" xfId="0" applyNumberFormat="1" applyFont="1" applyFill="1" applyBorder="1"/>
    <xf numFmtId="1" fontId="7" fillId="5" borderId="33" xfId="0" applyNumberFormat="1" applyFont="1" applyFill="1" applyBorder="1"/>
    <xf numFmtId="1" fontId="27" fillId="0" borderId="34" xfId="0" applyNumberFormat="1" applyFont="1" applyFill="1" applyBorder="1"/>
    <xf numFmtId="1" fontId="27" fillId="0" borderId="35" xfId="0" applyNumberFormat="1" applyFont="1" applyFill="1" applyBorder="1"/>
    <xf numFmtId="1" fontId="25" fillId="2" borderId="4" xfId="0" applyNumberFormat="1" applyFont="1" applyFill="1" applyBorder="1"/>
    <xf numFmtId="1" fontId="7" fillId="5" borderId="36" xfId="0" applyNumberFormat="1" applyFont="1" applyFill="1" applyBorder="1"/>
    <xf numFmtId="1" fontId="22" fillId="6" borderId="37" xfId="0" applyNumberFormat="1" applyFont="1" applyFill="1" applyBorder="1"/>
    <xf numFmtId="0" fontId="0" fillId="0" borderId="38" xfId="0" applyBorder="1"/>
    <xf numFmtId="1" fontId="20" fillId="0" borderId="29" xfId="0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5" fillId="8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right"/>
    </xf>
    <xf numFmtId="0" fontId="26" fillId="0" borderId="39" xfId="0" applyFont="1" applyBorder="1"/>
    <xf numFmtId="0" fontId="26" fillId="0" borderId="40" xfId="0" applyFont="1" applyBorder="1"/>
    <xf numFmtId="1" fontId="12" fillId="2" borderId="0" xfId="4" quotePrefix="1" applyNumberFormat="1" applyFont="1" applyFill="1" applyBorder="1" applyAlignment="1">
      <alignment horizontal="center" vertical="center"/>
    </xf>
    <xf numFmtId="1" fontId="10" fillId="0" borderId="0" xfId="4" quotePrefix="1" applyNumberFormat="1" applyFont="1" applyFill="1" applyBorder="1" applyAlignment="1">
      <alignment horizontal="center" vertical="center"/>
    </xf>
    <xf numFmtId="1" fontId="10" fillId="0" borderId="4" xfId="3" quotePrefix="1" applyNumberFormat="1" applyFont="1" applyFill="1" applyBorder="1" applyAlignment="1">
      <alignment horizontal="center" vertical="center"/>
    </xf>
    <xf numFmtId="1" fontId="12" fillId="2" borderId="4" xfId="3" quotePrefix="1" applyNumberFormat="1" applyFont="1" applyFill="1" applyBorder="1" applyAlignment="1">
      <alignment horizontal="center" vertical="center"/>
    </xf>
    <xf numFmtId="1" fontId="19" fillId="0" borderId="5" xfId="0" applyNumberFormat="1" applyFont="1" applyBorder="1"/>
    <xf numFmtId="2" fontId="19" fillId="0" borderId="5" xfId="0" applyNumberFormat="1" applyFont="1" applyBorder="1"/>
    <xf numFmtId="1" fontId="19" fillId="0" borderId="4" xfId="0" applyNumberFormat="1" applyFont="1" applyBorder="1"/>
    <xf numFmtId="1" fontId="18" fillId="0" borderId="0" xfId="0" applyNumberFormat="1" applyFont="1" applyFill="1" applyBorder="1"/>
    <xf numFmtId="0" fontId="0" fillId="0" borderId="0" xfId="0" quotePrefix="1" applyFill="1" applyBorder="1" applyAlignment="1">
      <alignment horizontal="right"/>
    </xf>
    <xf numFmtId="0" fontId="29" fillId="0" borderId="0" xfId="0" applyFont="1" applyFill="1" applyBorder="1"/>
    <xf numFmtId="0" fontId="6" fillId="0" borderId="0" xfId="0" applyFont="1" applyFill="1" applyBorder="1" applyAlignment="1">
      <alignment horizontal="right"/>
    </xf>
    <xf numFmtId="1" fontId="7" fillId="5" borderId="41" xfId="0" applyNumberFormat="1" applyFont="1" applyFill="1" applyBorder="1"/>
    <xf numFmtId="1" fontId="22" fillId="6" borderId="43" xfId="0" applyNumberFormat="1" applyFont="1" applyFill="1" applyBorder="1"/>
    <xf numFmtId="1" fontId="19" fillId="7" borderId="4" xfId="0" applyNumberFormat="1" applyFont="1" applyFill="1" applyBorder="1"/>
    <xf numFmtId="1" fontId="21" fillId="3" borderId="4" xfId="0" applyNumberFormat="1" applyFont="1" applyFill="1" applyBorder="1"/>
    <xf numFmtId="1" fontId="20" fillId="0" borderId="44" xfId="0" applyNumberFormat="1" applyFont="1" applyFill="1" applyBorder="1" applyAlignment="1">
      <alignment horizontal="center" vertical="center"/>
    </xf>
    <xf numFmtId="1" fontId="7" fillId="5" borderId="46" xfId="0" applyNumberFormat="1" applyFont="1" applyFill="1" applyBorder="1"/>
    <xf numFmtId="0" fontId="26" fillId="0" borderId="47" xfId="0" applyFont="1" applyBorder="1"/>
    <xf numFmtId="1" fontId="7" fillId="5" borderId="45" xfId="0" applyNumberFormat="1" applyFont="1" applyFill="1" applyBorder="1"/>
    <xf numFmtId="1" fontId="27" fillId="0" borderId="41" xfId="0" applyNumberFormat="1" applyFont="1" applyFill="1" applyBorder="1"/>
    <xf numFmtId="1" fontId="22" fillId="6" borderId="48" xfId="0" applyNumberFormat="1" applyFont="1" applyFill="1" applyBorder="1" applyAlignment="1">
      <alignment horizontal="center"/>
    </xf>
    <xf numFmtId="1" fontId="18" fillId="0" borderId="5" xfId="0" applyNumberFormat="1" applyFont="1" applyBorder="1"/>
    <xf numFmtId="1" fontId="4" fillId="0" borderId="5" xfId="0" applyNumberFormat="1" applyFont="1" applyBorder="1"/>
    <xf numFmtId="1" fontId="27" fillId="0" borderId="31" xfId="0" applyNumberFormat="1" applyFont="1" applyFill="1" applyBorder="1"/>
    <xf numFmtId="1" fontId="0" fillId="0" borderId="4" xfId="0" applyNumberFormat="1" applyBorder="1"/>
    <xf numFmtId="1" fontId="4" fillId="0" borderId="4" xfId="0" applyNumberFormat="1" applyFont="1" applyBorder="1"/>
    <xf numFmtId="1" fontId="11" fillId="0" borderId="4" xfId="0" applyNumberFormat="1" applyFont="1" applyFill="1" applyBorder="1"/>
    <xf numFmtId="1" fontId="4" fillId="0" borderId="4" xfId="0" applyNumberFormat="1" applyFont="1" applyFill="1" applyBorder="1"/>
    <xf numFmtId="1" fontId="7" fillId="5" borderId="31" xfId="0" applyNumberFormat="1" applyFont="1" applyFill="1" applyBorder="1"/>
    <xf numFmtId="0" fontId="0" fillId="0" borderId="49" xfId="0" applyBorder="1"/>
    <xf numFmtId="1" fontId="19" fillId="0" borderId="3" xfId="0" applyNumberFormat="1" applyFont="1" applyBorder="1"/>
    <xf numFmtId="0" fontId="26" fillId="0" borderId="50" xfId="0" applyFont="1" applyBorder="1"/>
    <xf numFmtId="1" fontId="20" fillId="0" borderId="47" xfId="0" applyNumberFormat="1" applyFont="1" applyFill="1" applyBorder="1" applyAlignment="1">
      <alignment horizontal="center" vertical="center"/>
    </xf>
    <xf numFmtId="0" fontId="26" fillId="0" borderId="29" xfId="0" applyFont="1" applyBorder="1"/>
    <xf numFmtId="1" fontId="22" fillId="6" borderId="51" xfId="0" applyNumberFormat="1" applyFont="1" applyFill="1" applyBorder="1" applyAlignment="1">
      <alignment horizontal="center"/>
    </xf>
    <xf numFmtId="1" fontId="27" fillId="0" borderId="52" xfId="0" applyNumberFormat="1" applyFont="1" applyFill="1" applyBorder="1"/>
    <xf numFmtId="1" fontId="7" fillId="5" borderId="53" xfId="0" applyNumberFormat="1" applyFont="1" applyFill="1" applyBorder="1"/>
    <xf numFmtId="1" fontId="7" fillId="5" borderId="54" xfId="0" applyNumberFormat="1" applyFont="1" applyFill="1" applyBorder="1"/>
    <xf numFmtId="1" fontId="27" fillId="0" borderId="55" xfId="0" applyNumberFormat="1" applyFont="1" applyFill="1" applyBorder="1"/>
    <xf numFmtId="1" fontId="22" fillId="6" borderId="56" xfId="0" applyNumberFormat="1" applyFont="1" applyFill="1" applyBorder="1" applyAlignment="1">
      <alignment horizontal="center"/>
    </xf>
    <xf numFmtId="1" fontId="27" fillId="0" borderId="46" xfId="0" applyNumberFormat="1" applyFont="1" applyFill="1" applyBorder="1"/>
    <xf numFmtId="1" fontId="7" fillId="5" borderId="42" xfId="0" applyNumberFormat="1" applyFont="1" applyFill="1" applyBorder="1"/>
    <xf numFmtId="0" fontId="26" fillId="0" borderId="30" xfId="0" applyFont="1" applyBorder="1"/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10" borderId="4" xfId="0" applyFill="1" applyBorder="1"/>
    <xf numFmtId="0" fontId="0" fillId="10" borderId="0" xfId="0" applyFill="1" applyBorder="1"/>
    <xf numFmtId="0" fontId="0" fillId="10" borderId="5" xfId="0" applyFill="1" applyBorder="1"/>
    <xf numFmtId="0" fontId="0" fillId="10" borderId="2" xfId="0" applyFill="1" applyBorder="1"/>
    <xf numFmtId="0" fontId="0" fillId="10" borderId="7" xfId="0" applyFill="1" applyBorder="1"/>
    <xf numFmtId="0" fontId="17" fillId="5" borderId="4" xfId="0" applyFont="1" applyFill="1" applyBorder="1"/>
    <xf numFmtId="9" fontId="13" fillId="0" borderId="4" xfId="2" applyFont="1" applyBorder="1"/>
    <xf numFmtId="0" fontId="13" fillId="0" borderId="0" xfId="0" applyFont="1" applyBorder="1"/>
    <xf numFmtId="9" fontId="23" fillId="0" borderId="0" xfId="2" applyFont="1" applyBorder="1"/>
    <xf numFmtId="0" fontId="23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0" fontId="31" fillId="0" borderId="5" xfId="0" applyFont="1" applyBorder="1"/>
    <xf numFmtId="9" fontId="23" fillId="0" borderId="5" xfId="2" applyFont="1" applyBorder="1"/>
    <xf numFmtId="9" fontId="13" fillId="0" borderId="5" xfId="2" applyFont="1" applyBorder="1"/>
    <xf numFmtId="0" fontId="17" fillId="5" borderId="5" xfId="0" applyFont="1" applyFill="1" applyBorder="1"/>
    <xf numFmtId="0" fontId="31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7" fillId="5" borderId="2" xfId="0" applyFont="1" applyFill="1" applyBorder="1"/>
    <xf numFmtId="9" fontId="13" fillId="0" borderId="0" xfId="2" applyFont="1" applyBorder="1"/>
    <xf numFmtId="0" fontId="17" fillId="5" borderId="7" xfId="0" applyFont="1" applyFill="1" applyBorder="1"/>
    <xf numFmtId="0" fontId="0" fillId="11" borderId="0" xfId="0" applyFill="1"/>
  </cellXfs>
  <cellStyles count="10">
    <cellStyle name="Currency" xfId="1" builtinId="4"/>
    <cellStyle name="Currency 2" xfId="5" xr:uid="{00000000-0005-0000-0000-000001000000}"/>
    <cellStyle name="Currency 3" xfId="8" xr:uid="{00000000-0005-0000-0000-000002000000}"/>
    <cellStyle name="Normal" xfId="0" builtinId="0" customBuiltin="1"/>
    <cellStyle name="Normal 2" xfId="7" xr:uid="{00000000-0005-0000-0000-000004000000}"/>
    <cellStyle name="Normal 3" xfId="3" xr:uid="{00000000-0005-0000-0000-000005000000}"/>
    <cellStyle name="Normal 8" xfId="4" xr:uid="{00000000-0005-0000-0000-000006000000}"/>
    <cellStyle name="Percent" xfId="2" builtinId="5"/>
    <cellStyle name="Percent 2" xfId="6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6A93A2"/>
      <color rgb="FFA7B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185853</xdr:colOff>
      <xdr:row>41</xdr:row>
      <xdr:rowOff>0</xdr:rowOff>
    </xdr:from>
    <xdr:to>
      <xdr:col>57</xdr:col>
      <xdr:colOff>185853</xdr:colOff>
      <xdr:row>58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185853</xdr:colOff>
      <xdr:row>59</xdr:row>
      <xdr:rowOff>0</xdr:rowOff>
    </xdr:from>
    <xdr:to>
      <xdr:col>57</xdr:col>
      <xdr:colOff>185853</xdr:colOff>
      <xdr:row>76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58</xdr:row>
      <xdr:rowOff>95250</xdr:rowOff>
    </xdr:from>
    <xdr:to>
      <xdr:col>75</xdr:col>
      <xdr:colOff>0</xdr:colOff>
      <xdr:row>58</xdr:row>
      <xdr:rowOff>95250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58</xdr:row>
      <xdr:rowOff>95250</xdr:rowOff>
    </xdr:from>
    <xdr:to>
      <xdr:col>57</xdr:col>
      <xdr:colOff>0</xdr:colOff>
      <xdr:row>58</xdr:row>
      <xdr:rowOff>95250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185853</xdr:colOff>
      <xdr:row>41</xdr:row>
      <xdr:rowOff>0</xdr:rowOff>
    </xdr:from>
    <xdr:to>
      <xdr:col>57</xdr:col>
      <xdr:colOff>185853</xdr:colOff>
      <xdr:row>58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58</xdr:row>
      <xdr:rowOff>95250</xdr:rowOff>
    </xdr:from>
    <xdr:to>
      <xdr:col>75</xdr:col>
      <xdr:colOff>0</xdr:colOff>
      <xdr:row>58</xdr:row>
      <xdr:rowOff>95250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58</xdr:row>
      <xdr:rowOff>95250</xdr:rowOff>
    </xdr:from>
    <xdr:to>
      <xdr:col>57</xdr:col>
      <xdr:colOff>0</xdr:colOff>
      <xdr:row>58</xdr:row>
      <xdr:rowOff>95250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185853</xdr:colOff>
      <xdr:row>79</xdr:row>
      <xdr:rowOff>0</xdr:rowOff>
    </xdr:from>
    <xdr:to>
      <xdr:col>57</xdr:col>
      <xdr:colOff>185853</xdr:colOff>
      <xdr:row>96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185853</xdr:colOff>
      <xdr:row>97</xdr:row>
      <xdr:rowOff>0</xdr:rowOff>
    </xdr:from>
    <xdr:to>
      <xdr:col>57</xdr:col>
      <xdr:colOff>185853</xdr:colOff>
      <xdr:row>114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96</xdr:row>
      <xdr:rowOff>95250</xdr:rowOff>
    </xdr:from>
    <xdr:to>
      <xdr:col>57</xdr:col>
      <xdr:colOff>0</xdr:colOff>
      <xdr:row>96</xdr:row>
      <xdr:rowOff>95250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185853</xdr:colOff>
      <xdr:row>135</xdr:row>
      <xdr:rowOff>0</xdr:rowOff>
    </xdr:from>
    <xdr:to>
      <xdr:col>57</xdr:col>
      <xdr:colOff>185853</xdr:colOff>
      <xdr:row>152</xdr:row>
      <xdr:rowOff>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134</xdr:row>
      <xdr:rowOff>95250</xdr:rowOff>
    </xdr:from>
    <xdr:to>
      <xdr:col>75</xdr:col>
      <xdr:colOff>0</xdr:colOff>
      <xdr:row>134</xdr:row>
      <xdr:rowOff>95250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134</xdr:row>
      <xdr:rowOff>95250</xdr:rowOff>
    </xdr:from>
    <xdr:to>
      <xdr:col>57</xdr:col>
      <xdr:colOff>0</xdr:colOff>
      <xdr:row>134</xdr:row>
      <xdr:rowOff>95250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185853</xdr:colOff>
      <xdr:row>155</xdr:row>
      <xdr:rowOff>0</xdr:rowOff>
    </xdr:from>
    <xdr:to>
      <xdr:col>57</xdr:col>
      <xdr:colOff>185853</xdr:colOff>
      <xdr:row>172</xdr:row>
      <xdr:rowOff>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185853</xdr:colOff>
      <xdr:row>173</xdr:row>
      <xdr:rowOff>0</xdr:rowOff>
    </xdr:from>
    <xdr:to>
      <xdr:col>57</xdr:col>
      <xdr:colOff>185853</xdr:colOff>
      <xdr:row>190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172</xdr:row>
      <xdr:rowOff>95250</xdr:rowOff>
    </xdr:from>
    <xdr:to>
      <xdr:col>75</xdr:col>
      <xdr:colOff>0</xdr:colOff>
      <xdr:row>172</xdr:row>
      <xdr:rowOff>95250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185853</xdr:colOff>
      <xdr:row>51</xdr:row>
      <xdr:rowOff>0</xdr:rowOff>
    </xdr:from>
    <xdr:to>
      <xdr:col>31</xdr:col>
      <xdr:colOff>185853</xdr:colOff>
      <xdr:row>68</xdr:row>
      <xdr:rowOff>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185853</xdr:colOff>
      <xdr:row>69</xdr:row>
      <xdr:rowOff>0</xdr:rowOff>
    </xdr:from>
    <xdr:to>
      <xdr:col>31</xdr:col>
      <xdr:colOff>185853</xdr:colOff>
      <xdr:row>86</xdr:row>
      <xdr:rowOff>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95250</xdr:rowOff>
    </xdr:from>
    <xdr:to>
      <xdr:col>49</xdr:col>
      <xdr:colOff>0</xdr:colOff>
      <xdr:row>68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68</xdr:row>
      <xdr:rowOff>95250</xdr:rowOff>
    </xdr:from>
    <xdr:to>
      <xdr:col>31</xdr:col>
      <xdr:colOff>0</xdr:colOff>
      <xdr:row>68</xdr:row>
      <xdr:rowOff>95250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185853</xdr:colOff>
      <xdr:row>51</xdr:row>
      <xdr:rowOff>0</xdr:rowOff>
    </xdr:from>
    <xdr:to>
      <xdr:col>66</xdr:col>
      <xdr:colOff>185853</xdr:colOff>
      <xdr:row>68</xdr:row>
      <xdr:rowOff>0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185853</xdr:colOff>
      <xdr:row>69</xdr:row>
      <xdr:rowOff>0</xdr:rowOff>
    </xdr:from>
    <xdr:to>
      <xdr:col>66</xdr:col>
      <xdr:colOff>185853</xdr:colOff>
      <xdr:row>86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68</xdr:row>
      <xdr:rowOff>95250</xdr:rowOff>
    </xdr:from>
    <xdr:to>
      <xdr:col>84</xdr:col>
      <xdr:colOff>0</xdr:colOff>
      <xdr:row>68</xdr:row>
      <xdr:rowOff>95250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68</xdr:row>
      <xdr:rowOff>95250</xdr:rowOff>
    </xdr:from>
    <xdr:to>
      <xdr:col>66</xdr:col>
      <xdr:colOff>0</xdr:colOff>
      <xdr:row>68</xdr:row>
      <xdr:rowOff>95250</xdr:rowOff>
    </xdr:to>
    <xdr:sp macro="" textlink="">
      <xdr:nvSpPr>
        <xdr:cNvPr id="29" name="Line 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185853</xdr:colOff>
      <xdr:row>16</xdr:row>
      <xdr:rowOff>0</xdr:rowOff>
    </xdr:from>
    <xdr:to>
      <xdr:col>66</xdr:col>
      <xdr:colOff>185853</xdr:colOff>
      <xdr:row>33</xdr:row>
      <xdr:rowOff>0</xdr:rowOff>
    </xdr:to>
    <xdr:sp macro="" textlink="">
      <xdr:nvSpPr>
        <xdr:cNvPr id="42" name="Line 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185853</xdr:colOff>
      <xdr:row>34</xdr:row>
      <xdr:rowOff>0</xdr:rowOff>
    </xdr:from>
    <xdr:to>
      <xdr:col>66</xdr:col>
      <xdr:colOff>185853</xdr:colOff>
      <xdr:row>51</xdr:row>
      <xdr:rowOff>0</xdr:rowOff>
    </xdr:to>
    <xdr:sp macro="" textlink="">
      <xdr:nvSpPr>
        <xdr:cNvPr id="43" name="Line 5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33</xdr:row>
      <xdr:rowOff>95250</xdr:rowOff>
    </xdr:from>
    <xdr:to>
      <xdr:col>84</xdr:col>
      <xdr:colOff>0</xdr:colOff>
      <xdr:row>33</xdr:row>
      <xdr:rowOff>95250</xdr:rowOff>
    </xdr:to>
    <xdr:sp macro="" textlink="">
      <xdr:nvSpPr>
        <xdr:cNvPr id="44" name="Line 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33</xdr:row>
      <xdr:rowOff>95250</xdr:rowOff>
    </xdr:from>
    <xdr:to>
      <xdr:col>66</xdr:col>
      <xdr:colOff>0</xdr:colOff>
      <xdr:row>33</xdr:row>
      <xdr:rowOff>95250</xdr:rowOff>
    </xdr:to>
    <xdr:sp macro="" textlink="">
      <xdr:nvSpPr>
        <xdr:cNvPr id="45" name="Line 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185853</xdr:colOff>
      <xdr:row>51</xdr:row>
      <xdr:rowOff>0</xdr:rowOff>
    </xdr:from>
    <xdr:to>
      <xdr:col>101</xdr:col>
      <xdr:colOff>185853</xdr:colOff>
      <xdr:row>68</xdr:row>
      <xdr:rowOff>0</xdr:rowOff>
    </xdr:to>
    <xdr:sp macro="" textlink="">
      <xdr:nvSpPr>
        <xdr:cNvPr id="46" name="Line 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185853</xdr:colOff>
      <xdr:row>69</xdr:row>
      <xdr:rowOff>0</xdr:rowOff>
    </xdr:from>
    <xdr:to>
      <xdr:col>101</xdr:col>
      <xdr:colOff>185853</xdr:colOff>
      <xdr:row>86</xdr:row>
      <xdr:rowOff>0</xdr:rowOff>
    </xdr:to>
    <xdr:sp macro="" textlink="">
      <xdr:nvSpPr>
        <xdr:cNvPr id="47" name="Line 5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0</xdr:colOff>
      <xdr:row>68</xdr:row>
      <xdr:rowOff>95250</xdr:rowOff>
    </xdr:from>
    <xdr:to>
      <xdr:col>119</xdr:col>
      <xdr:colOff>0</xdr:colOff>
      <xdr:row>68</xdr:row>
      <xdr:rowOff>95250</xdr:rowOff>
    </xdr:to>
    <xdr:sp macro="" textlink="">
      <xdr:nvSpPr>
        <xdr:cNvPr id="48" name="Line 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68</xdr:row>
      <xdr:rowOff>95250</xdr:rowOff>
    </xdr:from>
    <xdr:to>
      <xdr:col>101</xdr:col>
      <xdr:colOff>0</xdr:colOff>
      <xdr:row>68</xdr:row>
      <xdr:rowOff>95250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185853</xdr:colOff>
      <xdr:row>86</xdr:row>
      <xdr:rowOff>0</xdr:rowOff>
    </xdr:from>
    <xdr:to>
      <xdr:col>66</xdr:col>
      <xdr:colOff>185853</xdr:colOff>
      <xdr:row>103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185853</xdr:colOff>
      <xdr:row>104</xdr:row>
      <xdr:rowOff>0</xdr:rowOff>
    </xdr:from>
    <xdr:to>
      <xdr:col>66</xdr:col>
      <xdr:colOff>185853</xdr:colOff>
      <xdr:row>121</xdr:row>
      <xdr:rowOff>0</xdr:rowOff>
    </xdr:to>
    <xdr:sp macro="" textlink="">
      <xdr:nvSpPr>
        <xdr:cNvPr id="51" name="Line 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103</xdr:row>
      <xdr:rowOff>95250</xdr:rowOff>
    </xdr:from>
    <xdr:to>
      <xdr:col>84</xdr:col>
      <xdr:colOff>0</xdr:colOff>
      <xdr:row>103</xdr:row>
      <xdr:rowOff>95250</xdr:rowOff>
    </xdr:to>
    <xdr:sp macro="" textlink="">
      <xdr:nvSpPr>
        <xdr:cNvPr id="52" name="Line 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 rot="10800000">
          <a:off x="22098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103</xdr:row>
      <xdr:rowOff>95250</xdr:rowOff>
    </xdr:from>
    <xdr:to>
      <xdr:col>66</xdr:col>
      <xdr:colOff>0</xdr:colOff>
      <xdr:row>103</xdr:row>
      <xdr:rowOff>95250</xdr:rowOff>
    </xdr:to>
    <xdr:sp macro="" textlink="">
      <xdr:nvSpPr>
        <xdr:cNvPr id="53" name="Line 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 rot="10800000">
          <a:off x="15240000" y="111442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9527</xdr:colOff>
      <xdr:row>47</xdr:row>
      <xdr:rowOff>90488</xdr:rowOff>
    </xdr:from>
    <xdr:to>
      <xdr:col>85</xdr:col>
      <xdr:colOff>342900</xdr:colOff>
      <xdr:row>57</xdr:row>
      <xdr:rowOff>180975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56" idx="1"/>
        </xdr:cNvCxnSpPr>
      </xdr:nvCxnSpPr>
      <xdr:spPr>
        <a:xfrm flipH="1">
          <a:off x="29727527" y="9043988"/>
          <a:ext cx="3112432" cy="1995487"/>
        </a:xfrm>
        <a:prstGeom prst="straightConnector1">
          <a:avLst/>
        </a:prstGeom>
        <a:ln w="571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342900</xdr:colOff>
      <xdr:row>44</xdr:row>
      <xdr:rowOff>171450</xdr:rowOff>
    </xdr:from>
    <xdr:to>
      <xdr:col>90</xdr:col>
      <xdr:colOff>47625</xdr:colOff>
      <xdr:row>50</xdr:row>
      <xdr:rowOff>9525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2842200" y="8553450"/>
          <a:ext cx="1609725" cy="981075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Move</a:t>
          </a:r>
          <a:r>
            <a:rPr lang="en-US" sz="1100" b="1" baseline="0"/>
            <a:t> OD Matrices as needed to accommodate the driveway cells.</a:t>
          </a:r>
          <a:endParaRPr lang="en-US" sz="1100" b="1"/>
        </a:p>
      </xdr:txBody>
    </xdr:sp>
    <xdr:clientData/>
  </xdr:twoCellAnchor>
  <xdr:twoCellAnchor>
    <xdr:from>
      <xdr:col>78</xdr:col>
      <xdr:colOff>47625</xdr:colOff>
      <xdr:row>80</xdr:row>
      <xdr:rowOff>76200</xdr:rowOff>
    </xdr:from>
    <xdr:to>
      <xdr:col>85</xdr:col>
      <xdr:colOff>72277</xdr:colOff>
      <xdr:row>81</xdr:row>
      <xdr:rowOff>180696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>
          <a:stCxn id="58" idx="1"/>
        </xdr:cNvCxnSpPr>
      </xdr:nvCxnSpPr>
      <xdr:spPr>
        <a:xfrm flipH="1" flipV="1">
          <a:off x="29765625" y="15316200"/>
          <a:ext cx="2803711" cy="294996"/>
        </a:xfrm>
        <a:prstGeom prst="straightConnector1">
          <a:avLst/>
        </a:prstGeom>
        <a:ln w="571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72277</xdr:colOff>
      <xdr:row>79</xdr:row>
      <xdr:rowOff>71158</xdr:rowOff>
    </xdr:from>
    <xdr:to>
      <xdr:col>89</xdr:col>
      <xdr:colOff>158002</xdr:colOff>
      <xdr:row>84</xdr:row>
      <xdr:rowOff>99733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32569336" y="15120658"/>
          <a:ext cx="1609725" cy="981075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Move</a:t>
          </a:r>
          <a:r>
            <a:rPr lang="en-US" sz="1100" b="1" baseline="0"/>
            <a:t> OD Matrices as needed to accommodate the driveway cells.</a:t>
          </a:r>
          <a:endParaRPr lang="en-US" sz="1100" b="1"/>
        </a:p>
      </xdr:txBody>
    </xdr:sp>
    <xdr:clientData/>
  </xdr:twoCellAnchor>
  <xdr:twoCellAnchor>
    <xdr:from>
      <xdr:col>85</xdr:col>
      <xdr:colOff>114300</xdr:colOff>
      <xdr:row>58</xdr:row>
      <xdr:rowOff>8684</xdr:rowOff>
    </xdr:from>
    <xdr:to>
      <xdr:col>87</xdr:col>
      <xdr:colOff>380998</xdr:colOff>
      <xdr:row>60</xdr:row>
      <xdr:rowOff>38100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>
          <a:stCxn id="63" idx="1"/>
        </xdr:cNvCxnSpPr>
      </xdr:nvCxnSpPr>
      <xdr:spPr>
        <a:xfrm flipH="1">
          <a:off x="32611359" y="11057684"/>
          <a:ext cx="1028698" cy="410416"/>
        </a:xfrm>
        <a:prstGeom prst="straightConnector1">
          <a:avLst/>
        </a:prstGeom>
        <a:ln w="571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380998</xdr:colOff>
      <xdr:row>56</xdr:row>
      <xdr:rowOff>84043</xdr:rowOff>
    </xdr:from>
    <xdr:to>
      <xdr:col>93</xdr:col>
      <xdr:colOff>11206</xdr:colOff>
      <xdr:row>59</xdr:row>
      <xdr:rowOff>123824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3640057" y="10752043"/>
          <a:ext cx="1916208" cy="611281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These cells (CG61:CH64) are needed for adding a</a:t>
          </a:r>
          <a:r>
            <a:rPr lang="en-US" sz="1100" b="1" baseline="0"/>
            <a:t> driveway to your schematic</a:t>
          </a:r>
          <a:endParaRPr lang="en-US" sz="1100" b="1"/>
        </a:p>
      </xdr:txBody>
    </xdr:sp>
    <xdr:clientData/>
  </xdr:twoCellAnchor>
  <xdr:twoCellAnchor>
    <xdr:from>
      <xdr:col>72</xdr:col>
      <xdr:colOff>142875</xdr:colOff>
      <xdr:row>48</xdr:row>
      <xdr:rowOff>10366</xdr:rowOff>
    </xdr:from>
    <xdr:to>
      <xdr:col>75</xdr:col>
      <xdr:colOff>28573</xdr:colOff>
      <xdr:row>51</xdr:row>
      <xdr:rowOff>66675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>
          <a:stCxn id="70" idx="1"/>
        </xdr:cNvCxnSpPr>
      </xdr:nvCxnSpPr>
      <xdr:spPr>
        <a:xfrm flipH="1">
          <a:off x="27574875" y="9154366"/>
          <a:ext cx="1028698" cy="627809"/>
        </a:xfrm>
        <a:prstGeom prst="straightConnector1">
          <a:avLst/>
        </a:prstGeom>
        <a:ln w="571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28573</xdr:colOff>
      <xdr:row>46</xdr:row>
      <xdr:rowOff>85725</xdr:rowOff>
    </xdr:from>
    <xdr:to>
      <xdr:col>80</xdr:col>
      <xdr:colOff>156882</xdr:colOff>
      <xdr:row>49</xdr:row>
      <xdr:rowOff>125506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8603573" y="8848725"/>
          <a:ext cx="2033309" cy="611281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These cells (BT52:BU55) are needed for adding a</a:t>
          </a:r>
          <a:r>
            <a:rPr lang="en-US" sz="1100" b="1" baseline="0"/>
            <a:t> driveway to your schematic</a:t>
          </a:r>
          <a:endParaRPr lang="en-US" sz="1100" b="1"/>
        </a:p>
      </xdr:txBody>
    </xdr:sp>
    <xdr:clientData/>
  </xdr:twoCellAnchor>
  <xdr:twoCellAnchor>
    <xdr:from>
      <xdr:col>50</xdr:col>
      <xdr:colOff>134470</xdr:colOff>
      <xdr:row>57</xdr:row>
      <xdr:rowOff>59111</xdr:rowOff>
    </xdr:from>
    <xdr:to>
      <xdr:col>53</xdr:col>
      <xdr:colOff>20168</xdr:colOff>
      <xdr:row>60</xdr:row>
      <xdr:rowOff>115420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>
          <a:stCxn id="73" idx="1"/>
        </xdr:cNvCxnSpPr>
      </xdr:nvCxnSpPr>
      <xdr:spPr>
        <a:xfrm flipH="1">
          <a:off x="19184470" y="10917611"/>
          <a:ext cx="1028698" cy="627809"/>
        </a:xfrm>
        <a:prstGeom prst="straightConnector1">
          <a:avLst/>
        </a:prstGeom>
        <a:ln w="571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20168</xdr:colOff>
      <xdr:row>55</xdr:row>
      <xdr:rowOff>134470</xdr:rowOff>
    </xdr:from>
    <xdr:to>
      <xdr:col>58</xdr:col>
      <xdr:colOff>179294</xdr:colOff>
      <xdr:row>58</xdr:row>
      <xdr:rowOff>174251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0213168" y="10611970"/>
          <a:ext cx="2064126" cy="611281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These cells (AX61:AY64) are needed for adding a</a:t>
          </a:r>
          <a:r>
            <a:rPr lang="en-US" sz="1100" b="1" baseline="0"/>
            <a:t> driveway to your schematic</a:t>
          </a:r>
          <a:endParaRPr lang="en-US" sz="1100" b="1"/>
        </a:p>
      </xdr:txBody>
    </xdr:sp>
    <xdr:clientData/>
  </xdr:twoCellAnchor>
  <xdr:twoCellAnchor>
    <xdr:from>
      <xdr:col>57</xdr:col>
      <xdr:colOff>240365</xdr:colOff>
      <xdr:row>79</xdr:row>
      <xdr:rowOff>171170</xdr:rowOff>
    </xdr:from>
    <xdr:to>
      <xdr:col>60</xdr:col>
      <xdr:colOff>67235</xdr:colOff>
      <xdr:row>83</xdr:row>
      <xdr:rowOff>44824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>
          <a:stCxn id="75" idx="3"/>
        </xdr:cNvCxnSpPr>
      </xdr:nvCxnSpPr>
      <xdr:spPr>
        <a:xfrm>
          <a:off x="21957365" y="15220670"/>
          <a:ext cx="969870" cy="635654"/>
        </a:xfrm>
        <a:prstGeom prst="straightConnector1">
          <a:avLst/>
        </a:prstGeom>
        <a:ln w="571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201707</xdr:colOff>
      <xdr:row>78</xdr:row>
      <xdr:rowOff>56029</xdr:rowOff>
    </xdr:from>
    <xdr:to>
      <xdr:col>57</xdr:col>
      <xdr:colOff>240365</xdr:colOff>
      <xdr:row>81</xdr:row>
      <xdr:rowOff>95810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0013707" y="14915029"/>
          <a:ext cx="1943658" cy="611281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These cells (BI83:BJ86) are needed for adding a</a:t>
          </a:r>
          <a:r>
            <a:rPr lang="en-US" sz="1100" b="1" baseline="0"/>
            <a:t> driveway to your schematic</a:t>
          </a:r>
          <a:endParaRPr lang="en-US" sz="1100" b="1"/>
        </a:p>
      </xdr:txBody>
    </xdr:sp>
    <xdr:clientData/>
  </xdr:twoCellAnchor>
  <xdr:twoCellAnchor>
    <xdr:from>
      <xdr:col>86</xdr:col>
      <xdr:colOff>224116</xdr:colOff>
      <xdr:row>71</xdr:row>
      <xdr:rowOff>39220</xdr:rowOff>
    </xdr:from>
    <xdr:to>
      <xdr:col>91</xdr:col>
      <xdr:colOff>235324</xdr:colOff>
      <xdr:row>74</xdr:row>
      <xdr:rowOff>79001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1C52F4A-3442-4A2D-AA14-AC663E2AC9EA}"/>
            </a:ext>
          </a:extLst>
        </xdr:cNvPr>
        <xdr:cNvSpPr txBox="1"/>
      </xdr:nvSpPr>
      <xdr:spPr>
        <a:xfrm>
          <a:off x="33102175" y="13564720"/>
          <a:ext cx="1916208" cy="611281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These cells (CE74:CF77) are needed for adding a</a:t>
          </a:r>
          <a:r>
            <a:rPr lang="en-US" sz="1100" b="1" baseline="0"/>
            <a:t> driveway to your schematic</a:t>
          </a:r>
          <a:endParaRPr lang="en-US" sz="1100" b="1"/>
        </a:p>
      </xdr:txBody>
    </xdr:sp>
    <xdr:clientData/>
  </xdr:twoCellAnchor>
  <xdr:twoCellAnchor>
    <xdr:from>
      <xdr:col>83</xdr:col>
      <xdr:colOff>450478</xdr:colOff>
      <xdr:row>72</xdr:row>
      <xdr:rowOff>154361</xdr:rowOff>
    </xdr:from>
    <xdr:to>
      <xdr:col>86</xdr:col>
      <xdr:colOff>224116</xdr:colOff>
      <xdr:row>74</xdr:row>
      <xdr:rowOff>150159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4F04A9B9-1C18-4A10-864A-7286C62A9ADD}"/>
            </a:ext>
          </a:extLst>
        </xdr:cNvPr>
        <xdr:cNvCxnSpPr>
          <a:stCxn id="38" idx="1"/>
        </xdr:cNvCxnSpPr>
      </xdr:nvCxnSpPr>
      <xdr:spPr>
        <a:xfrm flipH="1">
          <a:off x="32073478" y="13870361"/>
          <a:ext cx="1028697" cy="376798"/>
        </a:xfrm>
        <a:prstGeom prst="straightConnector1">
          <a:avLst/>
        </a:prstGeom>
        <a:ln w="571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76</xdr:row>
      <xdr:rowOff>95250</xdr:rowOff>
    </xdr:from>
    <xdr:to>
      <xdr:col>36</xdr:col>
      <xdr:colOff>0</xdr:colOff>
      <xdr:row>76</xdr:row>
      <xdr:rowOff>95250</xdr:rowOff>
    </xdr:to>
    <xdr:sp macro="" textlink="">
      <xdr:nvSpPr>
        <xdr:cNvPr id="4" name="Line 12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9525000" y="1457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24</xdr:row>
      <xdr:rowOff>0</xdr:rowOff>
    </xdr:from>
    <xdr:to>
      <xdr:col>47</xdr:col>
      <xdr:colOff>114300</xdr:colOff>
      <xdr:row>71</xdr:row>
      <xdr:rowOff>0</xdr:rowOff>
    </xdr:to>
    <xdr:sp macro="" textlink="">
      <xdr:nvSpPr>
        <xdr:cNvPr id="5" name="Line 12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180213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46</xdr:col>
      <xdr:colOff>266700</xdr:colOff>
      <xdr:row>24</xdr:row>
      <xdr:rowOff>0</xdr:rowOff>
    </xdr:from>
    <xdr:to>
      <xdr:col>46</xdr:col>
      <xdr:colOff>266700</xdr:colOff>
      <xdr:row>71</xdr:row>
      <xdr:rowOff>0</xdr:rowOff>
    </xdr:to>
    <xdr:sp macro="" textlink="">
      <xdr:nvSpPr>
        <xdr:cNvPr id="6" name="Line 12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177927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36</xdr:col>
      <xdr:colOff>190500</xdr:colOff>
      <xdr:row>32</xdr:row>
      <xdr:rowOff>184150</xdr:rowOff>
    </xdr:from>
    <xdr:to>
      <xdr:col>46</xdr:col>
      <xdr:colOff>266700</xdr:colOff>
      <xdr:row>76</xdr:row>
      <xdr:rowOff>0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 bwMode="auto">
        <a:xfrm>
          <a:off x="13906500" y="6280150"/>
          <a:ext cx="3886200" cy="8197850"/>
        </a:xfrm>
        <a:custGeom>
          <a:avLst/>
          <a:gdLst>
            <a:gd name="T0" fmla="*/ 0 w 5100"/>
            <a:gd name="T1" fmla="*/ 10758 h 10758"/>
            <a:gd name="T2" fmla="*/ 510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10758"/>
              </a:moveTo>
              <a:cubicBezTo>
                <a:pt x="0" y="4258"/>
                <a:pt x="5100" y="4116"/>
                <a:pt x="51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37</xdr:col>
      <xdr:colOff>0</xdr:colOff>
      <xdr:row>76</xdr:row>
      <xdr:rowOff>95250</xdr:rowOff>
    </xdr:from>
    <xdr:to>
      <xdr:col>57</xdr:col>
      <xdr:colOff>0</xdr:colOff>
      <xdr:row>76</xdr:row>
      <xdr:rowOff>95250</xdr:rowOff>
    </xdr:to>
    <xdr:sp macro="" textlink="">
      <xdr:nvSpPr>
        <xdr:cNvPr id="8" name="Line 13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14097000" y="1457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82</xdr:row>
      <xdr:rowOff>0</xdr:rowOff>
    </xdr:from>
    <xdr:to>
      <xdr:col>47</xdr:col>
      <xdr:colOff>114300</xdr:colOff>
      <xdr:row>129</xdr:row>
      <xdr:rowOff>0</xdr:rowOff>
    </xdr:to>
    <xdr:sp macro="" textlink="">
      <xdr:nvSpPr>
        <xdr:cNvPr id="9" name="Line 13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180213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46</xdr:col>
      <xdr:colOff>266700</xdr:colOff>
      <xdr:row>82</xdr:row>
      <xdr:rowOff>0</xdr:rowOff>
    </xdr:from>
    <xdr:to>
      <xdr:col>46</xdr:col>
      <xdr:colOff>266700</xdr:colOff>
      <xdr:row>129</xdr:row>
      <xdr:rowOff>0</xdr:rowOff>
    </xdr:to>
    <xdr:sp macro="" textlink="">
      <xdr:nvSpPr>
        <xdr:cNvPr id="10" name="Line 13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177927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58</xdr:col>
      <xdr:colOff>0</xdr:colOff>
      <xdr:row>76</xdr:row>
      <xdr:rowOff>95250</xdr:rowOff>
    </xdr:from>
    <xdr:to>
      <xdr:col>68</xdr:col>
      <xdr:colOff>379413</xdr:colOff>
      <xdr:row>76</xdr:row>
      <xdr:rowOff>95250</xdr:rowOff>
    </xdr:to>
    <xdr:sp macro="" textlink="">
      <xdr:nvSpPr>
        <xdr:cNvPr id="11" name="Line 13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22098000" y="1457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32</xdr:row>
      <xdr:rowOff>184150</xdr:rowOff>
    </xdr:from>
    <xdr:to>
      <xdr:col>57</xdr:col>
      <xdr:colOff>190500</xdr:colOff>
      <xdr:row>76</xdr:row>
      <xdr:rowOff>0</xdr:rowOff>
    </xdr:to>
    <xdr:sp macro="" textlink="">
      <xdr:nvSpPr>
        <xdr:cNvPr id="12" name="Freefor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/>
        </xdr:cNvSpPr>
      </xdr:nvSpPr>
      <xdr:spPr bwMode="auto">
        <a:xfrm>
          <a:off x="18021300" y="6280150"/>
          <a:ext cx="3886200" cy="8197850"/>
        </a:xfrm>
        <a:custGeom>
          <a:avLst/>
          <a:gdLst>
            <a:gd name="T0" fmla="*/ 5100 w 5100"/>
            <a:gd name="T1" fmla="*/ 10758 h 10758"/>
            <a:gd name="T2" fmla="*/ 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10758"/>
              </a:moveTo>
              <a:cubicBezTo>
                <a:pt x="5100" y="425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36</xdr:col>
      <xdr:colOff>190500</xdr:colOff>
      <xdr:row>77</xdr:row>
      <xdr:rowOff>0</xdr:rowOff>
    </xdr:from>
    <xdr:to>
      <xdr:col>46</xdr:col>
      <xdr:colOff>266700</xdr:colOff>
      <xdr:row>120</xdr:row>
      <xdr:rowOff>6350</xdr:rowOff>
    </xdr:to>
    <xdr:sp macro="" textlink="">
      <xdr:nvSpPr>
        <xdr:cNvPr id="13" name="Freefor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/>
        </xdr:cNvSpPr>
      </xdr:nvSpPr>
      <xdr:spPr bwMode="auto">
        <a:xfrm>
          <a:off x="13906500" y="14668500"/>
          <a:ext cx="3886200" cy="8197850"/>
        </a:xfrm>
        <a:custGeom>
          <a:avLst/>
          <a:gdLst>
            <a:gd name="T0" fmla="*/ 0 w 5100"/>
            <a:gd name="T1" fmla="*/ 0 h 10758"/>
            <a:gd name="T2" fmla="*/ 510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0"/>
              </a:moveTo>
              <a:cubicBezTo>
                <a:pt x="0" y="6500"/>
                <a:pt x="5100" y="6642"/>
                <a:pt x="510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77</xdr:row>
      <xdr:rowOff>0</xdr:rowOff>
    </xdr:from>
    <xdr:to>
      <xdr:col>57</xdr:col>
      <xdr:colOff>190500</xdr:colOff>
      <xdr:row>120</xdr:row>
      <xdr:rowOff>6350</xdr:rowOff>
    </xdr:to>
    <xdr:sp macro="" textlink="">
      <xdr:nvSpPr>
        <xdr:cNvPr id="14" name="Freefor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/>
        </xdr:cNvSpPr>
      </xdr:nvSpPr>
      <xdr:spPr bwMode="auto">
        <a:xfrm>
          <a:off x="18021300" y="14668500"/>
          <a:ext cx="3886200" cy="8197850"/>
        </a:xfrm>
        <a:custGeom>
          <a:avLst/>
          <a:gdLst>
            <a:gd name="T0" fmla="*/ 5100 w 5100"/>
            <a:gd name="T1" fmla="*/ 0 h 10758"/>
            <a:gd name="T2" fmla="*/ 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0"/>
              </a:moveTo>
              <a:cubicBezTo>
                <a:pt x="5100" y="650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77</xdr:col>
      <xdr:colOff>0</xdr:colOff>
      <xdr:row>76</xdr:row>
      <xdr:rowOff>95250</xdr:rowOff>
    </xdr:from>
    <xdr:to>
      <xdr:col>88</xdr:col>
      <xdr:colOff>0</xdr:colOff>
      <xdr:row>76</xdr:row>
      <xdr:rowOff>95250</xdr:rowOff>
    </xdr:to>
    <xdr:sp macro="" textlink="">
      <xdr:nvSpPr>
        <xdr:cNvPr id="24" name="Line 14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29337000" y="1457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99</xdr:col>
      <xdr:colOff>114300</xdr:colOff>
      <xdr:row>24</xdr:row>
      <xdr:rowOff>0</xdr:rowOff>
    </xdr:from>
    <xdr:to>
      <xdr:col>99</xdr:col>
      <xdr:colOff>114300</xdr:colOff>
      <xdr:row>71</xdr:row>
      <xdr:rowOff>0</xdr:rowOff>
    </xdr:to>
    <xdr:sp macro="" textlink="">
      <xdr:nvSpPr>
        <xdr:cNvPr id="25" name="Line 14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 flipV="1">
          <a:off x="378333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98</xdr:col>
      <xdr:colOff>266700</xdr:colOff>
      <xdr:row>24</xdr:row>
      <xdr:rowOff>0</xdr:rowOff>
    </xdr:from>
    <xdr:to>
      <xdr:col>98</xdr:col>
      <xdr:colOff>266700</xdr:colOff>
      <xdr:row>71</xdr:row>
      <xdr:rowOff>0</xdr:rowOff>
    </xdr:to>
    <xdr:sp macro="" textlink="">
      <xdr:nvSpPr>
        <xdr:cNvPr id="26" name="Line 14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 flipV="1">
          <a:off x="376047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88</xdr:col>
      <xdr:colOff>190500</xdr:colOff>
      <xdr:row>32</xdr:row>
      <xdr:rowOff>184150</xdr:rowOff>
    </xdr:from>
    <xdr:to>
      <xdr:col>98</xdr:col>
      <xdr:colOff>266700</xdr:colOff>
      <xdr:row>76</xdr:row>
      <xdr:rowOff>0</xdr:rowOff>
    </xdr:to>
    <xdr:sp macro="" textlink="">
      <xdr:nvSpPr>
        <xdr:cNvPr id="27" name="Freeform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/>
        </xdr:cNvSpPr>
      </xdr:nvSpPr>
      <xdr:spPr bwMode="auto">
        <a:xfrm>
          <a:off x="33718500" y="6280150"/>
          <a:ext cx="3886200" cy="8197850"/>
        </a:xfrm>
        <a:custGeom>
          <a:avLst/>
          <a:gdLst>
            <a:gd name="T0" fmla="*/ 0 w 5100"/>
            <a:gd name="T1" fmla="*/ 10758 h 10758"/>
            <a:gd name="T2" fmla="*/ 510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10758"/>
              </a:moveTo>
              <a:cubicBezTo>
                <a:pt x="0" y="4258"/>
                <a:pt x="5100" y="4116"/>
                <a:pt x="51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89</xdr:col>
      <xdr:colOff>0</xdr:colOff>
      <xdr:row>76</xdr:row>
      <xdr:rowOff>95250</xdr:rowOff>
    </xdr:from>
    <xdr:to>
      <xdr:col>109</xdr:col>
      <xdr:colOff>0</xdr:colOff>
      <xdr:row>76</xdr:row>
      <xdr:rowOff>95250</xdr:rowOff>
    </xdr:to>
    <xdr:sp macro="" textlink="">
      <xdr:nvSpPr>
        <xdr:cNvPr id="28" name="Line 145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33909000" y="1457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99</xdr:col>
      <xdr:colOff>114300</xdr:colOff>
      <xdr:row>82</xdr:row>
      <xdr:rowOff>0</xdr:rowOff>
    </xdr:from>
    <xdr:to>
      <xdr:col>99</xdr:col>
      <xdr:colOff>114300</xdr:colOff>
      <xdr:row>129</xdr:row>
      <xdr:rowOff>0</xdr:rowOff>
    </xdr:to>
    <xdr:sp macro="" textlink="">
      <xdr:nvSpPr>
        <xdr:cNvPr id="29" name="Line 146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 flipV="1">
          <a:off x="378333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98</xdr:col>
      <xdr:colOff>266700</xdr:colOff>
      <xdr:row>82</xdr:row>
      <xdr:rowOff>0</xdr:rowOff>
    </xdr:from>
    <xdr:to>
      <xdr:col>98</xdr:col>
      <xdr:colOff>266700</xdr:colOff>
      <xdr:row>129</xdr:row>
      <xdr:rowOff>0</xdr:rowOff>
    </xdr:to>
    <xdr:sp macro="" textlink="">
      <xdr:nvSpPr>
        <xdr:cNvPr id="30" name="Line 147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 flipV="1">
          <a:off x="376047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110</xdr:col>
      <xdr:colOff>0</xdr:colOff>
      <xdr:row>76</xdr:row>
      <xdr:rowOff>95250</xdr:rowOff>
    </xdr:from>
    <xdr:to>
      <xdr:col>120</xdr:col>
      <xdr:colOff>379413</xdr:colOff>
      <xdr:row>76</xdr:row>
      <xdr:rowOff>95250</xdr:rowOff>
    </xdr:to>
    <xdr:sp macro="" textlink="">
      <xdr:nvSpPr>
        <xdr:cNvPr id="31" name="Line 14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41910000" y="1457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99</xdr:col>
      <xdr:colOff>114300</xdr:colOff>
      <xdr:row>77</xdr:row>
      <xdr:rowOff>0</xdr:rowOff>
    </xdr:from>
    <xdr:to>
      <xdr:col>109</xdr:col>
      <xdr:colOff>190500</xdr:colOff>
      <xdr:row>120</xdr:row>
      <xdr:rowOff>6350</xdr:rowOff>
    </xdr:to>
    <xdr:sp macro="" textlink="">
      <xdr:nvSpPr>
        <xdr:cNvPr id="34" name="Freeform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/>
        </xdr:cNvSpPr>
      </xdr:nvSpPr>
      <xdr:spPr bwMode="auto">
        <a:xfrm>
          <a:off x="37833300" y="14668500"/>
          <a:ext cx="3886200" cy="8197850"/>
        </a:xfrm>
        <a:custGeom>
          <a:avLst/>
          <a:gdLst>
            <a:gd name="T0" fmla="*/ 5100 w 5100"/>
            <a:gd name="T1" fmla="*/ 0 h 10758"/>
            <a:gd name="T2" fmla="*/ 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0"/>
              </a:moveTo>
              <a:cubicBezTo>
                <a:pt x="5100" y="650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95</xdr:col>
      <xdr:colOff>296863</xdr:colOff>
      <xdr:row>51</xdr:row>
      <xdr:rowOff>174625</xdr:rowOff>
    </xdr:from>
    <xdr:to>
      <xdr:col>107</xdr:col>
      <xdr:colOff>87313</xdr:colOff>
      <xdr:row>91</xdr:row>
      <xdr:rowOff>158750</xdr:rowOff>
    </xdr:to>
    <xdr:sp macro="" textlink="">
      <xdr:nvSpPr>
        <xdr:cNvPr id="35" name="Freeform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/>
        </xdr:cNvSpPr>
      </xdr:nvSpPr>
      <xdr:spPr bwMode="auto">
        <a:xfrm>
          <a:off x="36491863" y="9890125"/>
          <a:ext cx="4362450" cy="7604125"/>
        </a:xfrm>
        <a:custGeom>
          <a:avLst/>
          <a:gdLst>
            <a:gd name="T0" fmla="*/ 1458 w 5726"/>
            <a:gd name="T1" fmla="*/ 9979 h 9979"/>
            <a:gd name="T2" fmla="*/ 218 w 5726"/>
            <a:gd name="T3" fmla="*/ 3451 h 9979"/>
            <a:gd name="T4" fmla="*/ 2769 w 5726"/>
            <a:gd name="T5" fmla="*/ 109 h 9979"/>
            <a:gd name="T6" fmla="*/ 4969 w 5726"/>
            <a:gd name="T7" fmla="*/ 692 h 9979"/>
            <a:gd name="T8" fmla="*/ 5726 w 5726"/>
            <a:gd name="T9" fmla="*/ 1544 h 997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5726" h="9979">
              <a:moveTo>
                <a:pt x="1458" y="9979"/>
              </a:moveTo>
              <a:lnTo>
                <a:pt x="218" y="3451"/>
              </a:lnTo>
              <a:cubicBezTo>
                <a:pt x="0" y="1824"/>
                <a:pt x="1142" y="327"/>
                <a:pt x="2769" y="109"/>
              </a:cubicBezTo>
              <a:cubicBezTo>
                <a:pt x="3583" y="0"/>
                <a:pt x="4364" y="231"/>
                <a:pt x="4969" y="692"/>
              </a:cubicBezTo>
              <a:cubicBezTo>
                <a:pt x="5271" y="923"/>
                <a:pt x="5530" y="1212"/>
                <a:pt x="5726" y="1544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90</xdr:col>
      <xdr:colOff>314325</xdr:colOff>
      <xdr:row>61</xdr:row>
      <xdr:rowOff>60325</xdr:rowOff>
    </xdr:from>
    <xdr:to>
      <xdr:col>102</xdr:col>
      <xdr:colOff>106363</xdr:colOff>
      <xdr:row>101</xdr:row>
      <xdr:rowOff>46038</xdr:rowOff>
    </xdr:to>
    <xdr:sp macro="" textlink="">
      <xdr:nvSpPr>
        <xdr:cNvPr id="36" name="Freeform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/>
        </xdr:cNvSpPr>
      </xdr:nvSpPr>
      <xdr:spPr bwMode="auto">
        <a:xfrm>
          <a:off x="34604325" y="11680825"/>
          <a:ext cx="4364038" cy="7605713"/>
        </a:xfrm>
        <a:custGeom>
          <a:avLst/>
          <a:gdLst>
            <a:gd name="T0" fmla="*/ 4269 w 5727"/>
            <a:gd name="T1" fmla="*/ 0 h 9980"/>
            <a:gd name="T2" fmla="*/ 5509 w 5727"/>
            <a:gd name="T3" fmla="*/ 6528 h 9980"/>
            <a:gd name="T4" fmla="*/ 2957 w 5727"/>
            <a:gd name="T5" fmla="*/ 9870 h 9980"/>
            <a:gd name="T6" fmla="*/ 758 w 5727"/>
            <a:gd name="T7" fmla="*/ 9287 h 9980"/>
            <a:gd name="T8" fmla="*/ 0 w 5727"/>
            <a:gd name="T9" fmla="*/ 8435 h 998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5727" h="9980">
              <a:moveTo>
                <a:pt x="4269" y="0"/>
              </a:moveTo>
              <a:lnTo>
                <a:pt x="5509" y="6528"/>
              </a:lnTo>
              <a:cubicBezTo>
                <a:pt x="5727" y="8156"/>
                <a:pt x="4585" y="9652"/>
                <a:pt x="2957" y="9870"/>
              </a:cubicBezTo>
              <a:cubicBezTo>
                <a:pt x="2143" y="9980"/>
                <a:pt x="1362" y="9749"/>
                <a:pt x="758" y="9287"/>
              </a:cubicBezTo>
              <a:cubicBezTo>
                <a:pt x="455" y="9056"/>
                <a:pt x="197" y="8767"/>
                <a:pt x="0" y="8435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99</xdr:col>
      <xdr:colOff>114300</xdr:colOff>
      <xdr:row>32</xdr:row>
      <xdr:rowOff>184150</xdr:rowOff>
    </xdr:from>
    <xdr:to>
      <xdr:col>109</xdr:col>
      <xdr:colOff>190500</xdr:colOff>
      <xdr:row>76</xdr:row>
      <xdr:rowOff>0</xdr:rowOff>
    </xdr:to>
    <xdr:sp macro="" textlink="">
      <xdr:nvSpPr>
        <xdr:cNvPr id="45" name="Freeform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/>
        </xdr:cNvSpPr>
      </xdr:nvSpPr>
      <xdr:spPr bwMode="auto">
        <a:xfrm>
          <a:off x="18021300" y="6280150"/>
          <a:ext cx="3886200" cy="8197850"/>
        </a:xfrm>
        <a:custGeom>
          <a:avLst/>
          <a:gdLst>
            <a:gd name="T0" fmla="*/ 5100 w 5100"/>
            <a:gd name="T1" fmla="*/ 10758 h 10758"/>
            <a:gd name="T2" fmla="*/ 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10758"/>
              </a:moveTo>
              <a:cubicBezTo>
                <a:pt x="5100" y="425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88</xdr:col>
      <xdr:colOff>190500</xdr:colOff>
      <xdr:row>77</xdr:row>
      <xdr:rowOff>0</xdr:rowOff>
    </xdr:from>
    <xdr:to>
      <xdr:col>98</xdr:col>
      <xdr:colOff>266700</xdr:colOff>
      <xdr:row>120</xdr:row>
      <xdr:rowOff>6350</xdr:rowOff>
    </xdr:to>
    <xdr:sp macro="" textlink="">
      <xdr:nvSpPr>
        <xdr:cNvPr id="46" name="Freeform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/>
        </xdr:cNvSpPr>
      </xdr:nvSpPr>
      <xdr:spPr bwMode="auto">
        <a:xfrm>
          <a:off x="13906500" y="14668500"/>
          <a:ext cx="3886200" cy="8197850"/>
        </a:xfrm>
        <a:custGeom>
          <a:avLst/>
          <a:gdLst>
            <a:gd name="T0" fmla="*/ 0 w 5100"/>
            <a:gd name="T1" fmla="*/ 0 h 10758"/>
            <a:gd name="T2" fmla="*/ 510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0"/>
              </a:moveTo>
              <a:cubicBezTo>
                <a:pt x="0" y="6500"/>
                <a:pt x="5100" y="6642"/>
                <a:pt x="510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25</xdr:col>
      <xdr:colOff>0</xdr:colOff>
      <xdr:row>189</xdr:row>
      <xdr:rowOff>95250</xdr:rowOff>
    </xdr:from>
    <xdr:to>
      <xdr:col>36</xdr:col>
      <xdr:colOff>0</xdr:colOff>
      <xdr:row>189</xdr:row>
      <xdr:rowOff>95250</xdr:rowOff>
    </xdr:to>
    <xdr:sp macro="" textlink="">
      <xdr:nvSpPr>
        <xdr:cNvPr id="48" name="Line 12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9525000" y="1457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137</xdr:row>
      <xdr:rowOff>0</xdr:rowOff>
    </xdr:from>
    <xdr:to>
      <xdr:col>47</xdr:col>
      <xdr:colOff>114300</xdr:colOff>
      <xdr:row>184</xdr:row>
      <xdr:rowOff>0</xdr:rowOff>
    </xdr:to>
    <xdr:sp macro="" textlink="">
      <xdr:nvSpPr>
        <xdr:cNvPr id="49" name="Line 12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 flipV="1">
          <a:off x="180213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46</xdr:col>
      <xdr:colOff>266700</xdr:colOff>
      <xdr:row>137</xdr:row>
      <xdr:rowOff>0</xdr:rowOff>
    </xdr:from>
    <xdr:to>
      <xdr:col>46</xdr:col>
      <xdr:colOff>266700</xdr:colOff>
      <xdr:row>184</xdr:row>
      <xdr:rowOff>0</xdr:rowOff>
    </xdr:to>
    <xdr:sp macro="" textlink="">
      <xdr:nvSpPr>
        <xdr:cNvPr id="50" name="Line 12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ShapeType="1"/>
        </xdr:cNvSpPr>
      </xdr:nvSpPr>
      <xdr:spPr bwMode="auto">
        <a:xfrm flipV="1">
          <a:off x="177927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36</xdr:col>
      <xdr:colOff>190500</xdr:colOff>
      <xdr:row>145</xdr:row>
      <xdr:rowOff>184150</xdr:rowOff>
    </xdr:from>
    <xdr:to>
      <xdr:col>46</xdr:col>
      <xdr:colOff>266700</xdr:colOff>
      <xdr:row>189</xdr:row>
      <xdr:rowOff>0</xdr:rowOff>
    </xdr:to>
    <xdr:sp macro="" textlink="">
      <xdr:nvSpPr>
        <xdr:cNvPr id="51" name="Freeform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/>
        </xdr:cNvSpPr>
      </xdr:nvSpPr>
      <xdr:spPr bwMode="auto">
        <a:xfrm>
          <a:off x="13906500" y="6280150"/>
          <a:ext cx="3886200" cy="8197850"/>
        </a:xfrm>
        <a:custGeom>
          <a:avLst/>
          <a:gdLst>
            <a:gd name="T0" fmla="*/ 0 w 5100"/>
            <a:gd name="T1" fmla="*/ 10758 h 10758"/>
            <a:gd name="T2" fmla="*/ 510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10758"/>
              </a:moveTo>
              <a:cubicBezTo>
                <a:pt x="0" y="4258"/>
                <a:pt x="5100" y="4116"/>
                <a:pt x="51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37</xdr:col>
      <xdr:colOff>0</xdr:colOff>
      <xdr:row>189</xdr:row>
      <xdr:rowOff>95250</xdr:rowOff>
    </xdr:from>
    <xdr:to>
      <xdr:col>57</xdr:col>
      <xdr:colOff>0</xdr:colOff>
      <xdr:row>189</xdr:row>
      <xdr:rowOff>95250</xdr:rowOff>
    </xdr:to>
    <xdr:sp macro="" textlink="">
      <xdr:nvSpPr>
        <xdr:cNvPr id="52" name="Line 13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>
          <a:off x="14097000" y="1457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195</xdr:row>
      <xdr:rowOff>0</xdr:rowOff>
    </xdr:from>
    <xdr:to>
      <xdr:col>47</xdr:col>
      <xdr:colOff>114300</xdr:colOff>
      <xdr:row>242</xdr:row>
      <xdr:rowOff>0</xdr:rowOff>
    </xdr:to>
    <xdr:sp macro="" textlink="">
      <xdr:nvSpPr>
        <xdr:cNvPr id="53" name="Line 13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 flipV="1">
          <a:off x="180213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46</xdr:col>
      <xdr:colOff>266700</xdr:colOff>
      <xdr:row>195</xdr:row>
      <xdr:rowOff>0</xdr:rowOff>
    </xdr:from>
    <xdr:to>
      <xdr:col>46</xdr:col>
      <xdr:colOff>266700</xdr:colOff>
      <xdr:row>242</xdr:row>
      <xdr:rowOff>0</xdr:rowOff>
    </xdr:to>
    <xdr:sp macro="" textlink="">
      <xdr:nvSpPr>
        <xdr:cNvPr id="54" name="Line 13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 flipV="1">
          <a:off x="177927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58</xdr:col>
      <xdr:colOff>0</xdr:colOff>
      <xdr:row>189</xdr:row>
      <xdr:rowOff>95250</xdr:rowOff>
    </xdr:from>
    <xdr:to>
      <xdr:col>68</xdr:col>
      <xdr:colOff>379413</xdr:colOff>
      <xdr:row>189</xdr:row>
      <xdr:rowOff>95250</xdr:rowOff>
    </xdr:to>
    <xdr:sp macro="" textlink="">
      <xdr:nvSpPr>
        <xdr:cNvPr id="55" name="Line 13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>
          <a:off x="22098000" y="1457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145</xdr:row>
      <xdr:rowOff>184150</xdr:rowOff>
    </xdr:from>
    <xdr:to>
      <xdr:col>57</xdr:col>
      <xdr:colOff>190500</xdr:colOff>
      <xdr:row>189</xdr:row>
      <xdr:rowOff>0</xdr:rowOff>
    </xdr:to>
    <xdr:sp macro="" textlink="">
      <xdr:nvSpPr>
        <xdr:cNvPr id="56" name="Freeform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/>
        </xdr:cNvSpPr>
      </xdr:nvSpPr>
      <xdr:spPr bwMode="auto">
        <a:xfrm>
          <a:off x="18021300" y="6280150"/>
          <a:ext cx="3886200" cy="8197850"/>
        </a:xfrm>
        <a:custGeom>
          <a:avLst/>
          <a:gdLst>
            <a:gd name="T0" fmla="*/ 5100 w 5100"/>
            <a:gd name="T1" fmla="*/ 10758 h 10758"/>
            <a:gd name="T2" fmla="*/ 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10758"/>
              </a:moveTo>
              <a:cubicBezTo>
                <a:pt x="5100" y="425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25</xdr:col>
      <xdr:colOff>0</xdr:colOff>
      <xdr:row>302</xdr:row>
      <xdr:rowOff>95250</xdr:rowOff>
    </xdr:from>
    <xdr:to>
      <xdr:col>36</xdr:col>
      <xdr:colOff>0</xdr:colOff>
      <xdr:row>302</xdr:row>
      <xdr:rowOff>95250</xdr:rowOff>
    </xdr:to>
    <xdr:sp macro="" textlink="">
      <xdr:nvSpPr>
        <xdr:cNvPr id="59" name="Line 126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9525000" y="1457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250</xdr:row>
      <xdr:rowOff>0</xdr:rowOff>
    </xdr:from>
    <xdr:to>
      <xdr:col>47</xdr:col>
      <xdr:colOff>114300</xdr:colOff>
      <xdr:row>297</xdr:row>
      <xdr:rowOff>0</xdr:rowOff>
    </xdr:to>
    <xdr:sp macro="" textlink="">
      <xdr:nvSpPr>
        <xdr:cNvPr id="60" name="Line 12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 flipV="1">
          <a:off x="180213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46</xdr:col>
      <xdr:colOff>266700</xdr:colOff>
      <xdr:row>250</xdr:row>
      <xdr:rowOff>0</xdr:rowOff>
    </xdr:from>
    <xdr:to>
      <xdr:col>46</xdr:col>
      <xdr:colOff>266700</xdr:colOff>
      <xdr:row>297</xdr:row>
      <xdr:rowOff>0</xdr:rowOff>
    </xdr:to>
    <xdr:sp macro="" textlink="">
      <xdr:nvSpPr>
        <xdr:cNvPr id="61" name="Line 128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 flipV="1">
          <a:off x="17792700" y="457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37</xdr:col>
      <xdr:colOff>0</xdr:colOff>
      <xdr:row>302</xdr:row>
      <xdr:rowOff>95250</xdr:rowOff>
    </xdr:from>
    <xdr:to>
      <xdr:col>57</xdr:col>
      <xdr:colOff>0</xdr:colOff>
      <xdr:row>302</xdr:row>
      <xdr:rowOff>95250</xdr:rowOff>
    </xdr:to>
    <xdr:sp macro="" textlink="">
      <xdr:nvSpPr>
        <xdr:cNvPr id="63" name="Line 130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ShapeType="1"/>
        </xdr:cNvSpPr>
      </xdr:nvSpPr>
      <xdr:spPr bwMode="auto">
        <a:xfrm>
          <a:off x="14097000" y="1457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308</xdr:row>
      <xdr:rowOff>0</xdr:rowOff>
    </xdr:from>
    <xdr:to>
      <xdr:col>47</xdr:col>
      <xdr:colOff>114300</xdr:colOff>
      <xdr:row>355</xdr:row>
      <xdr:rowOff>0</xdr:rowOff>
    </xdr:to>
    <xdr:sp macro="" textlink="">
      <xdr:nvSpPr>
        <xdr:cNvPr id="64" name="Line 13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ShapeType="1"/>
        </xdr:cNvSpPr>
      </xdr:nvSpPr>
      <xdr:spPr bwMode="auto">
        <a:xfrm flipV="1">
          <a:off x="180213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46</xdr:col>
      <xdr:colOff>266700</xdr:colOff>
      <xdr:row>308</xdr:row>
      <xdr:rowOff>0</xdr:rowOff>
    </xdr:from>
    <xdr:to>
      <xdr:col>46</xdr:col>
      <xdr:colOff>266700</xdr:colOff>
      <xdr:row>355</xdr:row>
      <xdr:rowOff>0</xdr:rowOff>
    </xdr:to>
    <xdr:sp macro="" textlink="">
      <xdr:nvSpPr>
        <xdr:cNvPr id="65" name="Line 13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ShapeType="1"/>
        </xdr:cNvSpPr>
      </xdr:nvSpPr>
      <xdr:spPr bwMode="auto">
        <a:xfrm flipV="1">
          <a:off x="17792700" y="1562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58</xdr:col>
      <xdr:colOff>0</xdr:colOff>
      <xdr:row>302</xdr:row>
      <xdr:rowOff>95250</xdr:rowOff>
    </xdr:from>
    <xdr:to>
      <xdr:col>68</xdr:col>
      <xdr:colOff>379413</xdr:colOff>
      <xdr:row>302</xdr:row>
      <xdr:rowOff>95250</xdr:rowOff>
    </xdr:to>
    <xdr:sp macro="" textlink="">
      <xdr:nvSpPr>
        <xdr:cNvPr id="66" name="Line 13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ShapeType="1"/>
        </xdr:cNvSpPr>
      </xdr:nvSpPr>
      <xdr:spPr bwMode="auto">
        <a:xfrm>
          <a:off x="22098000" y="1457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36</xdr:col>
      <xdr:colOff>190500</xdr:colOff>
      <xdr:row>303</xdr:row>
      <xdr:rowOff>0</xdr:rowOff>
    </xdr:from>
    <xdr:to>
      <xdr:col>46</xdr:col>
      <xdr:colOff>266700</xdr:colOff>
      <xdr:row>346</xdr:row>
      <xdr:rowOff>6350</xdr:rowOff>
    </xdr:to>
    <xdr:sp macro="" textlink="">
      <xdr:nvSpPr>
        <xdr:cNvPr id="68" name="Freeform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/>
        </xdr:cNvSpPr>
      </xdr:nvSpPr>
      <xdr:spPr bwMode="auto">
        <a:xfrm>
          <a:off x="13906500" y="14668500"/>
          <a:ext cx="3886200" cy="8197850"/>
        </a:xfrm>
        <a:custGeom>
          <a:avLst/>
          <a:gdLst>
            <a:gd name="T0" fmla="*/ 0 w 5100"/>
            <a:gd name="T1" fmla="*/ 0 h 10758"/>
            <a:gd name="T2" fmla="*/ 510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0"/>
              </a:moveTo>
              <a:cubicBezTo>
                <a:pt x="0" y="6500"/>
                <a:pt x="5100" y="6642"/>
                <a:pt x="510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47</xdr:col>
      <xdr:colOff>114300</xdr:colOff>
      <xdr:row>303</xdr:row>
      <xdr:rowOff>0</xdr:rowOff>
    </xdr:from>
    <xdr:to>
      <xdr:col>57</xdr:col>
      <xdr:colOff>190500</xdr:colOff>
      <xdr:row>346</xdr:row>
      <xdr:rowOff>6350</xdr:rowOff>
    </xdr:to>
    <xdr:sp macro="" textlink="">
      <xdr:nvSpPr>
        <xdr:cNvPr id="69" name="Freeform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/>
        </xdr:cNvSpPr>
      </xdr:nvSpPr>
      <xdr:spPr bwMode="auto">
        <a:xfrm>
          <a:off x="18021300" y="14668500"/>
          <a:ext cx="3886200" cy="8197850"/>
        </a:xfrm>
        <a:custGeom>
          <a:avLst/>
          <a:gdLst>
            <a:gd name="T0" fmla="*/ 5100 w 5100"/>
            <a:gd name="T1" fmla="*/ 0 h 10758"/>
            <a:gd name="T2" fmla="*/ 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0"/>
              </a:moveTo>
              <a:cubicBezTo>
                <a:pt x="5100" y="650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190500</xdr:colOff>
      <xdr:row>98</xdr:row>
      <xdr:rowOff>0</xdr:rowOff>
    </xdr:from>
    <xdr:to>
      <xdr:col>55</xdr:col>
      <xdr:colOff>190500</xdr:colOff>
      <xdr:row>115</xdr:row>
      <xdr:rowOff>0</xdr:rowOff>
    </xdr:to>
    <xdr:sp macro="" textlink="">
      <xdr:nvSpPr>
        <xdr:cNvPr id="26" name="Line 233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 flipV="1">
          <a:off x="68770500" y="33337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98</xdr:row>
      <xdr:rowOff>0</xdr:rowOff>
    </xdr:from>
    <xdr:to>
      <xdr:col>55</xdr:col>
      <xdr:colOff>190500</xdr:colOff>
      <xdr:row>115</xdr:row>
      <xdr:rowOff>0</xdr:rowOff>
    </xdr:to>
    <xdr:sp macro="" textlink="">
      <xdr:nvSpPr>
        <xdr:cNvPr id="64" name="Line 24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ShapeType="1"/>
        </xdr:cNvSpPr>
      </xdr:nvSpPr>
      <xdr:spPr bwMode="auto">
        <a:xfrm flipV="1">
          <a:off x="21145500" y="18669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29</xdr:col>
      <xdr:colOff>0</xdr:colOff>
      <xdr:row>79</xdr:row>
      <xdr:rowOff>95250</xdr:rowOff>
    </xdr:from>
    <xdr:to>
      <xdr:col>51</xdr:col>
      <xdr:colOff>0</xdr:colOff>
      <xdr:row>79</xdr:row>
      <xdr:rowOff>95250</xdr:rowOff>
    </xdr:to>
    <xdr:sp macro="" textlink="">
      <xdr:nvSpPr>
        <xdr:cNvPr id="65" name="Line 24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ShapeType="1"/>
        </xdr:cNvSpPr>
      </xdr:nvSpPr>
      <xdr:spPr bwMode="auto">
        <a:xfrm flipH="1">
          <a:off x="11049000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29</xdr:col>
      <xdr:colOff>0</xdr:colOff>
      <xdr:row>80</xdr:row>
      <xdr:rowOff>95250</xdr:rowOff>
    </xdr:from>
    <xdr:to>
      <xdr:col>51</xdr:col>
      <xdr:colOff>0</xdr:colOff>
      <xdr:row>80</xdr:row>
      <xdr:rowOff>95250</xdr:rowOff>
    </xdr:to>
    <xdr:sp macro="" textlink="">
      <xdr:nvSpPr>
        <xdr:cNvPr id="66" name="Line 25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 flipH="1">
          <a:off x="11049000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63</xdr:row>
      <xdr:rowOff>0</xdr:rowOff>
    </xdr:from>
    <xdr:to>
      <xdr:col>55</xdr:col>
      <xdr:colOff>190500</xdr:colOff>
      <xdr:row>97</xdr:row>
      <xdr:rowOff>0</xdr:rowOff>
    </xdr:to>
    <xdr:sp macro="" textlink="">
      <xdr:nvSpPr>
        <xdr:cNvPr id="67" name="Line 25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ShapeType="1"/>
        </xdr:cNvSpPr>
      </xdr:nvSpPr>
      <xdr:spPr bwMode="auto">
        <a:xfrm flipV="1">
          <a:off x="21145500" y="120015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45</xdr:row>
      <xdr:rowOff>0</xdr:rowOff>
    </xdr:from>
    <xdr:to>
      <xdr:col>55</xdr:col>
      <xdr:colOff>190500</xdr:colOff>
      <xdr:row>62</xdr:row>
      <xdr:rowOff>0</xdr:rowOff>
    </xdr:to>
    <xdr:sp macro="" textlink="">
      <xdr:nvSpPr>
        <xdr:cNvPr id="68" name="Line 25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ShapeType="1"/>
        </xdr:cNvSpPr>
      </xdr:nvSpPr>
      <xdr:spPr bwMode="auto">
        <a:xfrm flipV="1">
          <a:off x="21145500" y="8572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60</xdr:col>
      <xdr:colOff>1</xdr:colOff>
      <xdr:row>79</xdr:row>
      <xdr:rowOff>95250</xdr:rowOff>
    </xdr:from>
    <xdr:to>
      <xdr:col>82</xdr:col>
      <xdr:colOff>1</xdr:colOff>
      <xdr:row>79</xdr:row>
      <xdr:rowOff>95250</xdr:rowOff>
    </xdr:to>
    <xdr:sp macro="" textlink="">
      <xdr:nvSpPr>
        <xdr:cNvPr id="69" name="Line 25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ShapeType="1"/>
        </xdr:cNvSpPr>
      </xdr:nvSpPr>
      <xdr:spPr bwMode="auto">
        <a:xfrm flipH="1">
          <a:off x="22860001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60</xdr:col>
      <xdr:colOff>1</xdr:colOff>
      <xdr:row>80</xdr:row>
      <xdr:rowOff>95250</xdr:rowOff>
    </xdr:from>
    <xdr:to>
      <xdr:col>82</xdr:col>
      <xdr:colOff>1</xdr:colOff>
      <xdr:row>80</xdr:row>
      <xdr:rowOff>95250</xdr:rowOff>
    </xdr:to>
    <xdr:sp macro="" textlink="">
      <xdr:nvSpPr>
        <xdr:cNvPr id="70" name="Line 25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ShapeType="1"/>
        </xdr:cNvSpPr>
      </xdr:nvSpPr>
      <xdr:spPr bwMode="auto">
        <a:xfrm flipH="1">
          <a:off x="22860001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33</xdr:col>
      <xdr:colOff>0</xdr:colOff>
      <xdr:row>62</xdr:row>
      <xdr:rowOff>95250</xdr:rowOff>
    </xdr:from>
    <xdr:to>
      <xdr:col>55</xdr:col>
      <xdr:colOff>0</xdr:colOff>
      <xdr:row>79</xdr:row>
      <xdr:rowOff>95250</xdr:rowOff>
    </xdr:to>
    <xdr:sp macro="" textlink="">
      <xdr:nvSpPr>
        <xdr:cNvPr id="71" name="Freeform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/>
        </xdr:cNvSpPr>
      </xdr:nvSpPr>
      <xdr:spPr bwMode="auto">
        <a:xfrm>
          <a:off x="12573000" y="11906250"/>
          <a:ext cx="8382000" cy="3238500"/>
        </a:xfrm>
        <a:custGeom>
          <a:avLst/>
          <a:gdLst>
            <a:gd name="T0" fmla="*/ 11000 w 11000"/>
            <a:gd name="T1" fmla="*/ 0 h 4250"/>
            <a:gd name="T2" fmla="*/ 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0"/>
              </a:moveTo>
              <a:cubicBezTo>
                <a:pt x="4500" y="0"/>
                <a:pt x="4116" y="4250"/>
                <a:pt x="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56</xdr:col>
      <xdr:colOff>1</xdr:colOff>
      <xdr:row>80</xdr:row>
      <xdr:rowOff>95250</xdr:rowOff>
    </xdr:from>
    <xdr:to>
      <xdr:col>78</xdr:col>
      <xdr:colOff>1</xdr:colOff>
      <xdr:row>97</xdr:row>
      <xdr:rowOff>95250</xdr:rowOff>
    </xdr:to>
    <xdr:sp macro="" textlink="">
      <xdr:nvSpPr>
        <xdr:cNvPr id="72" name="Freeform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/>
        </xdr:cNvSpPr>
      </xdr:nvSpPr>
      <xdr:spPr bwMode="auto">
        <a:xfrm>
          <a:off x="21336001" y="15335250"/>
          <a:ext cx="8382000" cy="3238500"/>
        </a:xfrm>
        <a:custGeom>
          <a:avLst/>
          <a:gdLst>
            <a:gd name="T0" fmla="*/ 0 w 11000"/>
            <a:gd name="T1" fmla="*/ 4250 h 4250"/>
            <a:gd name="T2" fmla="*/ 1100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4250"/>
              </a:moveTo>
              <a:cubicBezTo>
                <a:pt x="6500" y="4250"/>
                <a:pt x="6884" y="0"/>
                <a:pt x="110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56</xdr:col>
      <xdr:colOff>1</xdr:colOff>
      <xdr:row>62</xdr:row>
      <xdr:rowOff>95250</xdr:rowOff>
    </xdr:from>
    <xdr:to>
      <xdr:col>78</xdr:col>
      <xdr:colOff>1</xdr:colOff>
      <xdr:row>79</xdr:row>
      <xdr:rowOff>95250</xdr:rowOff>
    </xdr:to>
    <xdr:sp macro="" textlink="">
      <xdr:nvSpPr>
        <xdr:cNvPr id="73" name="Freeform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/>
        </xdr:cNvSpPr>
      </xdr:nvSpPr>
      <xdr:spPr bwMode="auto">
        <a:xfrm>
          <a:off x="21336001" y="11906250"/>
          <a:ext cx="8382000" cy="3238500"/>
        </a:xfrm>
        <a:custGeom>
          <a:avLst/>
          <a:gdLst>
            <a:gd name="T0" fmla="*/ 0 w 11000"/>
            <a:gd name="T1" fmla="*/ 0 h 4250"/>
            <a:gd name="T2" fmla="*/ 1100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0"/>
              </a:moveTo>
              <a:cubicBezTo>
                <a:pt x="6500" y="0"/>
                <a:pt x="6884" y="4250"/>
                <a:pt x="1100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33</xdr:col>
      <xdr:colOff>0</xdr:colOff>
      <xdr:row>80</xdr:row>
      <xdr:rowOff>95250</xdr:rowOff>
    </xdr:from>
    <xdr:to>
      <xdr:col>55</xdr:col>
      <xdr:colOff>0</xdr:colOff>
      <xdr:row>97</xdr:row>
      <xdr:rowOff>95250</xdr:rowOff>
    </xdr:to>
    <xdr:sp macro="" textlink="">
      <xdr:nvSpPr>
        <xdr:cNvPr id="74" name="Freeform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/>
        </xdr:cNvSpPr>
      </xdr:nvSpPr>
      <xdr:spPr bwMode="auto">
        <a:xfrm>
          <a:off x="12573000" y="15335250"/>
          <a:ext cx="8382000" cy="3238500"/>
        </a:xfrm>
        <a:custGeom>
          <a:avLst/>
          <a:gdLst>
            <a:gd name="T0" fmla="*/ 11000 w 11000"/>
            <a:gd name="T1" fmla="*/ 4250 h 4250"/>
            <a:gd name="T2" fmla="*/ 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4250"/>
              </a:moveTo>
              <a:cubicBezTo>
                <a:pt x="4500" y="4250"/>
                <a:pt x="4116" y="0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119</xdr:col>
      <xdr:colOff>190500</xdr:colOff>
      <xdr:row>98</xdr:row>
      <xdr:rowOff>0</xdr:rowOff>
    </xdr:from>
    <xdr:to>
      <xdr:col>119</xdr:col>
      <xdr:colOff>190500</xdr:colOff>
      <xdr:row>115</xdr:row>
      <xdr:rowOff>0</xdr:rowOff>
    </xdr:to>
    <xdr:sp macro="" textlink="">
      <xdr:nvSpPr>
        <xdr:cNvPr id="90" name="Line 233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ShapeType="1"/>
        </xdr:cNvSpPr>
      </xdr:nvSpPr>
      <xdr:spPr bwMode="auto">
        <a:xfrm flipV="1">
          <a:off x="21145500" y="18669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119</xdr:col>
      <xdr:colOff>190500</xdr:colOff>
      <xdr:row>98</xdr:row>
      <xdr:rowOff>0</xdr:rowOff>
    </xdr:from>
    <xdr:to>
      <xdr:col>119</xdr:col>
      <xdr:colOff>190500</xdr:colOff>
      <xdr:row>115</xdr:row>
      <xdr:rowOff>0</xdr:rowOff>
    </xdr:to>
    <xdr:sp macro="" textlink="">
      <xdr:nvSpPr>
        <xdr:cNvPr id="119" name="Line 280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ShapeType="1"/>
        </xdr:cNvSpPr>
      </xdr:nvSpPr>
      <xdr:spPr bwMode="auto">
        <a:xfrm flipV="1">
          <a:off x="45529500" y="18669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93</xdr:col>
      <xdr:colOff>0</xdr:colOff>
      <xdr:row>79</xdr:row>
      <xdr:rowOff>95250</xdr:rowOff>
    </xdr:from>
    <xdr:to>
      <xdr:col>115</xdr:col>
      <xdr:colOff>0</xdr:colOff>
      <xdr:row>79</xdr:row>
      <xdr:rowOff>95250</xdr:rowOff>
    </xdr:to>
    <xdr:sp macro="" textlink="">
      <xdr:nvSpPr>
        <xdr:cNvPr id="120" name="Line 28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ShapeType="1"/>
        </xdr:cNvSpPr>
      </xdr:nvSpPr>
      <xdr:spPr bwMode="auto">
        <a:xfrm flipH="1">
          <a:off x="35433000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93</xdr:col>
      <xdr:colOff>0</xdr:colOff>
      <xdr:row>80</xdr:row>
      <xdr:rowOff>95250</xdr:rowOff>
    </xdr:from>
    <xdr:to>
      <xdr:col>115</xdr:col>
      <xdr:colOff>0</xdr:colOff>
      <xdr:row>80</xdr:row>
      <xdr:rowOff>95250</xdr:rowOff>
    </xdr:to>
    <xdr:sp macro="" textlink="">
      <xdr:nvSpPr>
        <xdr:cNvPr id="121" name="Line 28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ShapeType="1"/>
        </xdr:cNvSpPr>
      </xdr:nvSpPr>
      <xdr:spPr bwMode="auto">
        <a:xfrm flipH="1">
          <a:off x="35433000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119</xdr:col>
      <xdr:colOff>190500</xdr:colOff>
      <xdr:row>63</xdr:row>
      <xdr:rowOff>0</xdr:rowOff>
    </xdr:from>
    <xdr:to>
      <xdr:col>119</xdr:col>
      <xdr:colOff>190500</xdr:colOff>
      <xdr:row>97</xdr:row>
      <xdr:rowOff>0</xdr:rowOff>
    </xdr:to>
    <xdr:sp macro="" textlink="">
      <xdr:nvSpPr>
        <xdr:cNvPr id="122" name="Line 283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ShapeType="1"/>
        </xdr:cNvSpPr>
      </xdr:nvSpPr>
      <xdr:spPr bwMode="auto">
        <a:xfrm flipV="1">
          <a:off x="45529500" y="120015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119</xdr:col>
      <xdr:colOff>190500</xdr:colOff>
      <xdr:row>45</xdr:row>
      <xdr:rowOff>0</xdr:rowOff>
    </xdr:from>
    <xdr:to>
      <xdr:col>119</xdr:col>
      <xdr:colOff>190500</xdr:colOff>
      <xdr:row>62</xdr:row>
      <xdr:rowOff>0</xdr:rowOff>
    </xdr:to>
    <xdr:sp macro="" textlink="">
      <xdr:nvSpPr>
        <xdr:cNvPr id="123" name="Line 284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ShapeType="1"/>
        </xdr:cNvSpPr>
      </xdr:nvSpPr>
      <xdr:spPr bwMode="auto">
        <a:xfrm flipV="1">
          <a:off x="45529500" y="8572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124</xdr:col>
      <xdr:colOff>1</xdr:colOff>
      <xdr:row>79</xdr:row>
      <xdr:rowOff>95250</xdr:rowOff>
    </xdr:from>
    <xdr:to>
      <xdr:col>146</xdr:col>
      <xdr:colOff>1</xdr:colOff>
      <xdr:row>79</xdr:row>
      <xdr:rowOff>95250</xdr:rowOff>
    </xdr:to>
    <xdr:sp macro="" textlink="">
      <xdr:nvSpPr>
        <xdr:cNvPr id="124" name="Line 285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ShapeType="1"/>
        </xdr:cNvSpPr>
      </xdr:nvSpPr>
      <xdr:spPr bwMode="auto">
        <a:xfrm flipH="1">
          <a:off x="47244001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124</xdr:col>
      <xdr:colOff>1</xdr:colOff>
      <xdr:row>80</xdr:row>
      <xdr:rowOff>95250</xdr:rowOff>
    </xdr:from>
    <xdr:to>
      <xdr:col>146</xdr:col>
      <xdr:colOff>1</xdr:colOff>
      <xdr:row>80</xdr:row>
      <xdr:rowOff>95250</xdr:rowOff>
    </xdr:to>
    <xdr:sp macro="" textlink="">
      <xdr:nvSpPr>
        <xdr:cNvPr id="125" name="Line 286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ShapeType="1"/>
        </xdr:cNvSpPr>
      </xdr:nvSpPr>
      <xdr:spPr bwMode="auto">
        <a:xfrm flipH="1">
          <a:off x="47244001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97</xdr:col>
      <xdr:colOff>0</xdr:colOff>
      <xdr:row>62</xdr:row>
      <xdr:rowOff>95250</xdr:rowOff>
    </xdr:from>
    <xdr:to>
      <xdr:col>119</xdr:col>
      <xdr:colOff>0</xdr:colOff>
      <xdr:row>79</xdr:row>
      <xdr:rowOff>95250</xdr:rowOff>
    </xdr:to>
    <xdr:sp macro="" textlink="">
      <xdr:nvSpPr>
        <xdr:cNvPr id="126" name="Freeform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/>
        </xdr:cNvSpPr>
      </xdr:nvSpPr>
      <xdr:spPr bwMode="auto">
        <a:xfrm>
          <a:off x="36957000" y="11906250"/>
          <a:ext cx="8382000" cy="3238500"/>
        </a:xfrm>
        <a:custGeom>
          <a:avLst/>
          <a:gdLst>
            <a:gd name="T0" fmla="*/ 11000 w 11000"/>
            <a:gd name="T1" fmla="*/ 0 h 4250"/>
            <a:gd name="T2" fmla="*/ 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0"/>
              </a:moveTo>
              <a:cubicBezTo>
                <a:pt x="4500" y="0"/>
                <a:pt x="4116" y="4250"/>
                <a:pt x="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120</xdr:col>
      <xdr:colOff>1</xdr:colOff>
      <xdr:row>80</xdr:row>
      <xdr:rowOff>95250</xdr:rowOff>
    </xdr:from>
    <xdr:to>
      <xdr:col>142</xdr:col>
      <xdr:colOff>1</xdr:colOff>
      <xdr:row>97</xdr:row>
      <xdr:rowOff>95250</xdr:rowOff>
    </xdr:to>
    <xdr:sp macro="" textlink="">
      <xdr:nvSpPr>
        <xdr:cNvPr id="127" name="Freeform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/>
        </xdr:cNvSpPr>
      </xdr:nvSpPr>
      <xdr:spPr bwMode="auto">
        <a:xfrm>
          <a:off x="45720001" y="15335250"/>
          <a:ext cx="8382000" cy="3238500"/>
        </a:xfrm>
        <a:custGeom>
          <a:avLst/>
          <a:gdLst>
            <a:gd name="T0" fmla="*/ 0 w 11000"/>
            <a:gd name="T1" fmla="*/ 4250 h 4250"/>
            <a:gd name="T2" fmla="*/ 1100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4250"/>
              </a:moveTo>
              <a:cubicBezTo>
                <a:pt x="6500" y="4250"/>
                <a:pt x="6884" y="0"/>
                <a:pt x="110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120</xdr:col>
      <xdr:colOff>1</xdr:colOff>
      <xdr:row>62</xdr:row>
      <xdr:rowOff>95250</xdr:rowOff>
    </xdr:from>
    <xdr:to>
      <xdr:col>142</xdr:col>
      <xdr:colOff>1</xdr:colOff>
      <xdr:row>79</xdr:row>
      <xdr:rowOff>95250</xdr:rowOff>
    </xdr:to>
    <xdr:sp macro="" textlink="">
      <xdr:nvSpPr>
        <xdr:cNvPr id="128" name="Freeform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/>
        </xdr:cNvSpPr>
      </xdr:nvSpPr>
      <xdr:spPr bwMode="auto">
        <a:xfrm>
          <a:off x="45720001" y="11906250"/>
          <a:ext cx="8382000" cy="3238500"/>
        </a:xfrm>
        <a:custGeom>
          <a:avLst/>
          <a:gdLst>
            <a:gd name="T0" fmla="*/ 0 w 11000"/>
            <a:gd name="T1" fmla="*/ 0 h 4250"/>
            <a:gd name="T2" fmla="*/ 1100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0"/>
              </a:moveTo>
              <a:cubicBezTo>
                <a:pt x="6500" y="0"/>
                <a:pt x="6884" y="4250"/>
                <a:pt x="1100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97</xdr:col>
      <xdr:colOff>0</xdr:colOff>
      <xdr:row>80</xdr:row>
      <xdr:rowOff>95250</xdr:rowOff>
    </xdr:from>
    <xdr:to>
      <xdr:col>119</xdr:col>
      <xdr:colOff>0</xdr:colOff>
      <xdr:row>97</xdr:row>
      <xdr:rowOff>95250</xdr:rowOff>
    </xdr:to>
    <xdr:sp macro="" textlink="">
      <xdr:nvSpPr>
        <xdr:cNvPr id="129" name="Freeform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/>
        </xdr:cNvSpPr>
      </xdr:nvSpPr>
      <xdr:spPr bwMode="auto">
        <a:xfrm>
          <a:off x="36957000" y="15335250"/>
          <a:ext cx="8382000" cy="3238500"/>
        </a:xfrm>
        <a:custGeom>
          <a:avLst/>
          <a:gdLst>
            <a:gd name="T0" fmla="*/ 11000 w 11000"/>
            <a:gd name="T1" fmla="*/ 4250 h 4250"/>
            <a:gd name="T2" fmla="*/ 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4250"/>
              </a:moveTo>
              <a:cubicBezTo>
                <a:pt x="4500" y="4250"/>
                <a:pt x="4116" y="0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109</xdr:col>
      <xdr:colOff>228600</xdr:colOff>
      <xdr:row>72</xdr:row>
      <xdr:rowOff>31750</xdr:rowOff>
    </xdr:from>
    <xdr:to>
      <xdr:col>130</xdr:col>
      <xdr:colOff>174625</xdr:colOff>
      <xdr:row>95</xdr:row>
      <xdr:rowOff>30163</xdr:rowOff>
    </xdr:to>
    <xdr:sp macro="" textlink="">
      <xdr:nvSpPr>
        <xdr:cNvPr id="130" name="Freeform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/>
        </xdr:cNvSpPr>
      </xdr:nvSpPr>
      <xdr:spPr bwMode="auto">
        <a:xfrm>
          <a:off x="41757600" y="13747750"/>
          <a:ext cx="7947025" cy="4379913"/>
        </a:xfrm>
        <a:custGeom>
          <a:avLst/>
          <a:gdLst>
            <a:gd name="T0" fmla="*/ 0 w 10428"/>
            <a:gd name="T1" fmla="*/ 1833 h 5748"/>
            <a:gd name="T2" fmla="*/ 6977 w 10428"/>
            <a:gd name="T3" fmla="*/ 218 h 5748"/>
            <a:gd name="T4" fmla="*/ 10319 w 10428"/>
            <a:gd name="T5" fmla="*/ 2769 h 5748"/>
            <a:gd name="T6" fmla="*/ 9735 w 10428"/>
            <a:gd name="T7" fmla="*/ 4969 h 5748"/>
            <a:gd name="T8" fmla="*/ 8871 w 10428"/>
            <a:gd name="T9" fmla="*/ 5748 h 57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0428" h="5748">
              <a:moveTo>
                <a:pt x="0" y="1833"/>
              </a:moveTo>
              <a:lnTo>
                <a:pt x="6977" y="218"/>
              </a:lnTo>
              <a:cubicBezTo>
                <a:pt x="8604" y="0"/>
                <a:pt x="10101" y="1142"/>
                <a:pt x="10319" y="2769"/>
              </a:cubicBezTo>
              <a:cubicBezTo>
                <a:pt x="10428" y="3583"/>
                <a:pt x="10197" y="4364"/>
                <a:pt x="9735" y="4969"/>
              </a:cubicBezTo>
              <a:cubicBezTo>
                <a:pt x="9505" y="5271"/>
                <a:pt x="9203" y="5552"/>
                <a:pt x="8871" y="5748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108</xdr:col>
      <xdr:colOff>131763</xdr:colOff>
      <xdr:row>64</xdr:row>
      <xdr:rowOff>187325</xdr:rowOff>
    </xdr:from>
    <xdr:to>
      <xdr:col>129</xdr:col>
      <xdr:colOff>171451</xdr:colOff>
      <xdr:row>87</xdr:row>
      <xdr:rowOff>187325</xdr:rowOff>
    </xdr:to>
    <xdr:sp macro="" textlink="">
      <xdr:nvSpPr>
        <xdr:cNvPr id="131" name="Freeform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/>
        </xdr:cNvSpPr>
      </xdr:nvSpPr>
      <xdr:spPr bwMode="auto">
        <a:xfrm>
          <a:off x="41279763" y="12379325"/>
          <a:ext cx="8040688" cy="4381500"/>
        </a:xfrm>
        <a:custGeom>
          <a:avLst/>
          <a:gdLst>
            <a:gd name="T0" fmla="*/ 10554 w 10554"/>
            <a:gd name="T1" fmla="*/ 3879 h 5749"/>
            <a:gd name="T2" fmla="*/ 3452 w 10554"/>
            <a:gd name="T3" fmla="*/ 5530 h 5749"/>
            <a:gd name="T4" fmla="*/ 110 w 10554"/>
            <a:gd name="T5" fmla="*/ 2979 h 5749"/>
            <a:gd name="T6" fmla="*/ 693 w 10554"/>
            <a:gd name="T7" fmla="*/ 779 h 5749"/>
            <a:gd name="T8" fmla="*/ 1558 w 10554"/>
            <a:gd name="T9" fmla="*/ 0 h 57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0554" h="5749">
              <a:moveTo>
                <a:pt x="10554" y="3879"/>
              </a:moveTo>
              <a:lnTo>
                <a:pt x="3452" y="5530"/>
              </a:lnTo>
              <a:cubicBezTo>
                <a:pt x="1824" y="5749"/>
                <a:pt x="328" y="4606"/>
                <a:pt x="110" y="2979"/>
              </a:cubicBezTo>
              <a:cubicBezTo>
                <a:pt x="0" y="2165"/>
                <a:pt x="231" y="1384"/>
                <a:pt x="693" y="779"/>
              </a:cubicBezTo>
              <a:cubicBezTo>
                <a:pt x="924" y="477"/>
                <a:pt x="1225" y="196"/>
                <a:pt x="1558" y="0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175</xdr:row>
      <xdr:rowOff>0</xdr:rowOff>
    </xdr:from>
    <xdr:to>
      <xdr:col>55</xdr:col>
      <xdr:colOff>190500</xdr:colOff>
      <xdr:row>192</xdr:row>
      <xdr:rowOff>0</xdr:rowOff>
    </xdr:to>
    <xdr:sp macro="" textlink="">
      <xdr:nvSpPr>
        <xdr:cNvPr id="132" name="Line 233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ShapeType="1"/>
        </xdr:cNvSpPr>
      </xdr:nvSpPr>
      <xdr:spPr bwMode="auto">
        <a:xfrm flipV="1">
          <a:off x="21145500" y="18669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175</xdr:row>
      <xdr:rowOff>0</xdr:rowOff>
    </xdr:from>
    <xdr:to>
      <xdr:col>55</xdr:col>
      <xdr:colOff>190500</xdr:colOff>
      <xdr:row>192</xdr:row>
      <xdr:rowOff>0</xdr:rowOff>
    </xdr:to>
    <xdr:sp macro="" textlink="">
      <xdr:nvSpPr>
        <xdr:cNvPr id="133" name="Line 248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ShapeType="1"/>
        </xdr:cNvSpPr>
      </xdr:nvSpPr>
      <xdr:spPr bwMode="auto">
        <a:xfrm flipV="1">
          <a:off x="21145500" y="18669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29</xdr:col>
      <xdr:colOff>0</xdr:colOff>
      <xdr:row>156</xdr:row>
      <xdr:rowOff>95250</xdr:rowOff>
    </xdr:from>
    <xdr:to>
      <xdr:col>51</xdr:col>
      <xdr:colOff>0</xdr:colOff>
      <xdr:row>156</xdr:row>
      <xdr:rowOff>95250</xdr:rowOff>
    </xdr:to>
    <xdr:sp macro="" textlink="">
      <xdr:nvSpPr>
        <xdr:cNvPr id="134" name="Line 249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ShapeType="1"/>
        </xdr:cNvSpPr>
      </xdr:nvSpPr>
      <xdr:spPr bwMode="auto">
        <a:xfrm flipH="1">
          <a:off x="11049000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29</xdr:col>
      <xdr:colOff>0</xdr:colOff>
      <xdr:row>157</xdr:row>
      <xdr:rowOff>95250</xdr:rowOff>
    </xdr:from>
    <xdr:to>
      <xdr:col>51</xdr:col>
      <xdr:colOff>0</xdr:colOff>
      <xdr:row>157</xdr:row>
      <xdr:rowOff>95250</xdr:rowOff>
    </xdr:to>
    <xdr:sp macro="" textlink="">
      <xdr:nvSpPr>
        <xdr:cNvPr id="135" name="Line 250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ShapeType="1"/>
        </xdr:cNvSpPr>
      </xdr:nvSpPr>
      <xdr:spPr bwMode="auto">
        <a:xfrm flipH="1">
          <a:off x="11049000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140</xdr:row>
      <xdr:rowOff>0</xdr:rowOff>
    </xdr:from>
    <xdr:to>
      <xdr:col>55</xdr:col>
      <xdr:colOff>190500</xdr:colOff>
      <xdr:row>174</xdr:row>
      <xdr:rowOff>0</xdr:rowOff>
    </xdr:to>
    <xdr:sp macro="" textlink="">
      <xdr:nvSpPr>
        <xdr:cNvPr id="136" name="Line 25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ShapeType="1"/>
        </xdr:cNvSpPr>
      </xdr:nvSpPr>
      <xdr:spPr bwMode="auto">
        <a:xfrm flipV="1">
          <a:off x="21145500" y="120015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122</xdr:row>
      <xdr:rowOff>0</xdr:rowOff>
    </xdr:from>
    <xdr:to>
      <xdr:col>55</xdr:col>
      <xdr:colOff>190500</xdr:colOff>
      <xdr:row>139</xdr:row>
      <xdr:rowOff>0</xdr:rowOff>
    </xdr:to>
    <xdr:sp macro="" textlink="">
      <xdr:nvSpPr>
        <xdr:cNvPr id="137" name="Line 25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ShapeType="1"/>
        </xdr:cNvSpPr>
      </xdr:nvSpPr>
      <xdr:spPr bwMode="auto">
        <a:xfrm flipV="1">
          <a:off x="21145500" y="8572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60</xdr:col>
      <xdr:colOff>1</xdr:colOff>
      <xdr:row>156</xdr:row>
      <xdr:rowOff>95250</xdr:rowOff>
    </xdr:from>
    <xdr:to>
      <xdr:col>82</xdr:col>
      <xdr:colOff>1</xdr:colOff>
      <xdr:row>156</xdr:row>
      <xdr:rowOff>95250</xdr:rowOff>
    </xdr:to>
    <xdr:sp macro="" textlink="">
      <xdr:nvSpPr>
        <xdr:cNvPr id="138" name="Line 253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ShapeType="1"/>
        </xdr:cNvSpPr>
      </xdr:nvSpPr>
      <xdr:spPr bwMode="auto">
        <a:xfrm flipH="1">
          <a:off x="22860001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60</xdr:col>
      <xdr:colOff>1</xdr:colOff>
      <xdr:row>157</xdr:row>
      <xdr:rowOff>95250</xdr:rowOff>
    </xdr:from>
    <xdr:to>
      <xdr:col>82</xdr:col>
      <xdr:colOff>1</xdr:colOff>
      <xdr:row>157</xdr:row>
      <xdr:rowOff>95250</xdr:rowOff>
    </xdr:to>
    <xdr:sp macro="" textlink="">
      <xdr:nvSpPr>
        <xdr:cNvPr id="139" name="Line 254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ShapeType="1"/>
        </xdr:cNvSpPr>
      </xdr:nvSpPr>
      <xdr:spPr bwMode="auto">
        <a:xfrm flipH="1">
          <a:off x="22860001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56</xdr:col>
      <xdr:colOff>1</xdr:colOff>
      <xdr:row>157</xdr:row>
      <xdr:rowOff>95250</xdr:rowOff>
    </xdr:from>
    <xdr:to>
      <xdr:col>78</xdr:col>
      <xdr:colOff>1</xdr:colOff>
      <xdr:row>174</xdr:row>
      <xdr:rowOff>95250</xdr:rowOff>
    </xdr:to>
    <xdr:sp macro="" textlink="">
      <xdr:nvSpPr>
        <xdr:cNvPr id="141" name="Freeform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/>
        </xdr:cNvSpPr>
      </xdr:nvSpPr>
      <xdr:spPr bwMode="auto">
        <a:xfrm>
          <a:off x="21336001" y="15335250"/>
          <a:ext cx="8382000" cy="3238500"/>
        </a:xfrm>
        <a:custGeom>
          <a:avLst/>
          <a:gdLst>
            <a:gd name="T0" fmla="*/ 0 w 11000"/>
            <a:gd name="T1" fmla="*/ 4250 h 4250"/>
            <a:gd name="T2" fmla="*/ 1100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4250"/>
              </a:moveTo>
              <a:cubicBezTo>
                <a:pt x="6500" y="4250"/>
                <a:pt x="6884" y="0"/>
                <a:pt x="110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56</xdr:col>
      <xdr:colOff>1</xdr:colOff>
      <xdr:row>139</xdr:row>
      <xdr:rowOff>95250</xdr:rowOff>
    </xdr:from>
    <xdr:to>
      <xdr:col>78</xdr:col>
      <xdr:colOff>1</xdr:colOff>
      <xdr:row>156</xdr:row>
      <xdr:rowOff>95250</xdr:rowOff>
    </xdr:to>
    <xdr:sp macro="" textlink="">
      <xdr:nvSpPr>
        <xdr:cNvPr id="142" name="Freeform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/>
        </xdr:cNvSpPr>
      </xdr:nvSpPr>
      <xdr:spPr bwMode="auto">
        <a:xfrm>
          <a:off x="21336001" y="11906250"/>
          <a:ext cx="8382000" cy="3238500"/>
        </a:xfrm>
        <a:custGeom>
          <a:avLst/>
          <a:gdLst>
            <a:gd name="T0" fmla="*/ 0 w 11000"/>
            <a:gd name="T1" fmla="*/ 0 h 4250"/>
            <a:gd name="T2" fmla="*/ 1100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0"/>
              </a:moveTo>
              <a:cubicBezTo>
                <a:pt x="6500" y="0"/>
                <a:pt x="6884" y="4250"/>
                <a:pt x="1100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252</xdr:row>
      <xdr:rowOff>0</xdr:rowOff>
    </xdr:from>
    <xdr:to>
      <xdr:col>55</xdr:col>
      <xdr:colOff>190500</xdr:colOff>
      <xdr:row>269</xdr:row>
      <xdr:rowOff>0</xdr:rowOff>
    </xdr:to>
    <xdr:sp macro="" textlink="">
      <xdr:nvSpPr>
        <xdr:cNvPr id="144" name="Line 23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ShapeType="1"/>
        </xdr:cNvSpPr>
      </xdr:nvSpPr>
      <xdr:spPr bwMode="auto">
        <a:xfrm flipV="1">
          <a:off x="21145500" y="18669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252</xdr:row>
      <xdr:rowOff>0</xdr:rowOff>
    </xdr:from>
    <xdr:to>
      <xdr:col>55</xdr:col>
      <xdr:colOff>190500</xdr:colOff>
      <xdr:row>269</xdr:row>
      <xdr:rowOff>0</xdr:rowOff>
    </xdr:to>
    <xdr:sp macro="" textlink="">
      <xdr:nvSpPr>
        <xdr:cNvPr id="145" name="Line 248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ShapeType="1"/>
        </xdr:cNvSpPr>
      </xdr:nvSpPr>
      <xdr:spPr bwMode="auto">
        <a:xfrm flipV="1">
          <a:off x="21145500" y="18669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29</xdr:col>
      <xdr:colOff>0</xdr:colOff>
      <xdr:row>233</xdr:row>
      <xdr:rowOff>95250</xdr:rowOff>
    </xdr:from>
    <xdr:to>
      <xdr:col>51</xdr:col>
      <xdr:colOff>0</xdr:colOff>
      <xdr:row>233</xdr:row>
      <xdr:rowOff>95250</xdr:rowOff>
    </xdr:to>
    <xdr:sp macro="" textlink="">
      <xdr:nvSpPr>
        <xdr:cNvPr id="146" name="Line 24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ShapeType="1"/>
        </xdr:cNvSpPr>
      </xdr:nvSpPr>
      <xdr:spPr bwMode="auto">
        <a:xfrm flipH="1">
          <a:off x="11049000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29</xdr:col>
      <xdr:colOff>0</xdr:colOff>
      <xdr:row>234</xdr:row>
      <xdr:rowOff>95250</xdr:rowOff>
    </xdr:from>
    <xdr:to>
      <xdr:col>51</xdr:col>
      <xdr:colOff>0</xdr:colOff>
      <xdr:row>234</xdr:row>
      <xdr:rowOff>95250</xdr:rowOff>
    </xdr:to>
    <xdr:sp macro="" textlink="">
      <xdr:nvSpPr>
        <xdr:cNvPr id="147" name="Line 25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ShapeType="1"/>
        </xdr:cNvSpPr>
      </xdr:nvSpPr>
      <xdr:spPr bwMode="auto">
        <a:xfrm flipH="1">
          <a:off x="11049000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217</xdr:row>
      <xdr:rowOff>0</xdr:rowOff>
    </xdr:from>
    <xdr:to>
      <xdr:col>55</xdr:col>
      <xdr:colOff>190500</xdr:colOff>
      <xdr:row>251</xdr:row>
      <xdr:rowOff>0</xdr:rowOff>
    </xdr:to>
    <xdr:sp macro="" textlink="">
      <xdr:nvSpPr>
        <xdr:cNvPr id="148" name="Line 25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ShapeType="1"/>
        </xdr:cNvSpPr>
      </xdr:nvSpPr>
      <xdr:spPr bwMode="auto">
        <a:xfrm flipV="1">
          <a:off x="21145500" y="120015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55</xdr:col>
      <xdr:colOff>190500</xdr:colOff>
      <xdr:row>199</xdr:row>
      <xdr:rowOff>0</xdr:rowOff>
    </xdr:from>
    <xdr:to>
      <xdr:col>55</xdr:col>
      <xdr:colOff>190500</xdr:colOff>
      <xdr:row>216</xdr:row>
      <xdr:rowOff>0</xdr:rowOff>
    </xdr:to>
    <xdr:sp macro="" textlink="">
      <xdr:nvSpPr>
        <xdr:cNvPr id="149" name="Line 25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ShapeType="1"/>
        </xdr:cNvSpPr>
      </xdr:nvSpPr>
      <xdr:spPr bwMode="auto">
        <a:xfrm flipV="1">
          <a:off x="21145500" y="8572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60</xdr:col>
      <xdr:colOff>1</xdr:colOff>
      <xdr:row>233</xdr:row>
      <xdr:rowOff>95250</xdr:rowOff>
    </xdr:from>
    <xdr:to>
      <xdr:col>82</xdr:col>
      <xdr:colOff>1</xdr:colOff>
      <xdr:row>233</xdr:row>
      <xdr:rowOff>95250</xdr:rowOff>
    </xdr:to>
    <xdr:sp macro="" textlink="">
      <xdr:nvSpPr>
        <xdr:cNvPr id="150" name="Line 253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ShapeType="1"/>
        </xdr:cNvSpPr>
      </xdr:nvSpPr>
      <xdr:spPr bwMode="auto">
        <a:xfrm flipH="1">
          <a:off x="22860001" y="15144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60</xdr:col>
      <xdr:colOff>1</xdr:colOff>
      <xdr:row>234</xdr:row>
      <xdr:rowOff>95250</xdr:rowOff>
    </xdr:from>
    <xdr:to>
      <xdr:col>82</xdr:col>
      <xdr:colOff>1</xdr:colOff>
      <xdr:row>234</xdr:row>
      <xdr:rowOff>95250</xdr:rowOff>
    </xdr:to>
    <xdr:sp macro="" textlink="">
      <xdr:nvSpPr>
        <xdr:cNvPr id="151" name="Line 254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ShapeType="1"/>
        </xdr:cNvSpPr>
      </xdr:nvSpPr>
      <xdr:spPr bwMode="auto">
        <a:xfrm flipH="1">
          <a:off x="22860001" y="15335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33</xdr:col>
      <xdr:colOff>0</xdr:colOff>
      <xdr:row>216</xdr:row>
      <xdr:rowOff>95250</xdr:rowOff>
    </xdr:from>
    <xdr:to>
      <xdr:col>55</xdr:col>
      <xdr:colOff>0</xdr:colOff>
      <xdr:row>233</xdr:row>
      <xdr:rowOff>95250</xdr:rowOff>
    </xdr:to>
    <xdr:sp macro="" textlink="">
      <xdr:nvSpPr>
        <xdr:cNvPr id="152" name="Freeform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/>
        </xdr:cNvSpPr>
      </xdr:nvSpPr>
      <xdr:spPr bwMode="auto">
        <a:xfrm>
          <a:off x="12573000" y="11906250"/>
          <a:ext cx="8382000" cy="3238500"/>
        </a:xfrm>
        <a:custGeom>
          <a:avLst/>
          <a:gdLst>
            <a:gd name="T0" fmla="*/ 11000 w 11000"/>
            <a:gd name="T1" fmla="*/ 0 h 4250"/>
            <a:gd name="T2" fmla="*/ 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0"/>
              </a:moveTo>
              <a:cubicBezTo>
                <a:pt x="4500" y="0"/>
                <a:pt x="4116" y="4250"/>
                <a:pt x="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33</xdr:col>
      <xdr:colOff>0</xdr:colOff>
      <xdr:row>234</xdr:row>
      <xdr:rowOff>95250</xdr:rowOff>
    </xdr:from>
    <xdr:to>
      <xdr:col>55</xdr:col>
      <xdr:colOff>0</xdr:colOff>
      <xdr:row>251</xdr:row>
      <xdr:rowOff>95250</xdr:rowOff>
    </xdr:to>
    <xdr:sp macro="" textlink="">
      <xdr:nvSpPr>
        <xdr:cNvPr id="155" name="Freeform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/>
        </xdr:cNvSpPr>
      </xdr:nvSpPr>
      <xdr:spPr bwMode="auto">
        <a:xfrm>
          <a:off x="12573000" y="15335250"/>
          <a:ext cx="8382000" cy="3238500"/>
        </a:xfrm>
        <a:custGeom>
          <a:avLst/>
          <a:gdLst>
            <a:gd name="T0" fmla="*/ 11000 w 11000"/>
            <a:gd name="T1" fmla="*/ 4250 h 4250"/>
            <a:gd name="T2" fmla="*/ 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4250"/>
              </a:moveTo>
              <a:cubicBezTo>
                <a:pt x="4500" y="4250"/>
                <a:pt x="4116" y="0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96</xdr:row>
      <xdr:rowOff>95250</xdr:rowOff>
    </xdr:from>
    <xdr:to>
      <xdr:col>52</xdr:col>
      <xdr:colOff>0</xdr:colOff>
      <xdr:row>96</xdr:row>
      <xdr:rowOff>95250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8001000" y="1838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114300</xdr:colOff>
      <xdr:row>44</xdr:row>
      <xdr:rowOff>0</xdr:rowOff>
    </xdr:from>
    <xdr:to>
      <xdr:col>63</xdr:col>
      <xdr:colOff>114300</xdr:colOff>
      <xdr:row>91</xdr:row>
      <xdr:rowOff>0</xdr:rowOff>
    </xdr:to>
    <xdr:sp macro="" textlink="">
      <xdr:nvSpPr>
        <xdr:cNvPr id="63" name="Line 7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 flipV="1">
          <a:off x="164973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62</xdr:col>
      <xdr:colOff>266700</xdr:colOff>
      <xdr:row>44</xdr:row>
      <xdr:rowOff>0</xdr:rowOff>
    </xdr:from>
    <xdr:to>
      <xdr:col>62</xdr:col>
      <xdr:colOff>266700</xdr:colOff>
      <xdr:row>91</xdr:row>
      <xdr:rowOff>0</xdr:rowOff>
    </xdr:to>
    <xdr:sp macro="" textlink="">
      <xdr:nvSpPr>
        <xdr:cNvPr id="64" name="Line 8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 flipV="1">
          <a:off x="162687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95250</xdr:colOff>
      <xdr:row>52</xdr:row>
      <xdr:rowOff>184150</xdr:rowOff>
    </xdr:from>
    <xdr:to>
      <xdr:col>62</xdr:col>
      <xdr:colOff>266700</xdr:colOff>
      <xdr:row>96</xdr:row>
      <xdr:rowOff>0</xdr:rowOff>
    </xdr:to>
    <xdr:sp macro="" textlink="">
      <xdr:nvSpPr>
        <xdr:cNvPr id="65" name="Freeform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/>
        </xdr:cNvSpPr>
      </xdr:nvSpPr>
      <xdr:spPr bwMode="auto">
        <a:xfrm>
          <a:off x="12287250" y="10090150"/>
          <a:ext cx="3981450" cy="8197850"/>
        </a:xfrm>
        <a:custGeom>
          <a:avLst/>
          <a:gdLst>
            <a:gd name="T0" fmla="*/ 0 w 5225"/>
            <a:gd name="T1" fmla="*/ 10758 h 10758"/>
            <a:gd name="T2" fmla="*/ 0 w 5225"/>
            <a:gd name="T3" fmla="*/ 8258 h 10758"/>
            <a:gd name="T4" fmla="*/ 5225 w 5225"/>
            <a:gd name="T5" fmla="*/ 0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0" y="10758"/>
              </a:moveTo>
              <a:lnTo>
                <a:pt x="0" y="8258"/>
              </a:lnTo>
              <a:cubicBezTo>
                <a:pt x="0" y="4508"/>
                <a:pt x="5225" y="4116"/>
                <a:pt x="5225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53</xdr:col>
      <xdr:colOff>0</xdr:colOff>
      <xdr:row>96</xdr:row>
      <xdr:rowOff>95250</xdr:rowOff>
    </xdr:from>
    <xdr:to>
      <xdr:col>73</xdr:col>
      <xdr:colOff>0</xdr:colOff>
      <xdr:row>96</xdr:row>
      <xdr:rowOff>95250</xdr:rowOff>
    </xdr:to>
    <xdr:sp macro="" textlink="">
      <xdr:nvSpPr>
        <xdr:cNvPr id="66" name="Line 10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12573000" y="1838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285750</xdr:colOff>
      <xdr:row>74</xdr:row>
      <xdr:rowOff>120650</xdr:rowOff>
    </xdr:from>
    <xdr:to>
      <xdr:col>62</xdr:col>
      <xdr:colOff>238125</xdr:colOff>
      <xdr:row>96</xdr:row>
      <xdr:rowOff>0</xdr:rowOff>
    </xdr:to>
    <xdr:sp macro="" textlink="">
      <xdr:nvSpPr>
        <xdr:cNvPr id="67" name="Freeform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/>
        </xdr:cNvSpPr>
      </xdr:nvSpPr>
      <xdr:spPr bwMode="auto">
        <a:xfrm>
          <a:off x="12477750" y="14217650"/>
          <a:ext cx="3762375" cy="4070350"/>
        </a:xfrm>
        <a:custGeom>
          <a:avLst/>
          <a:gdLst>
            <a:gd name="T0" fmla="*/ 0 w 4938"/>
            <a:gd name="T1" fmla="*/ 5342 h 5342"/>
            <a:gd name="T2" fmla="*/ 0 w 4938"/>
            <a:gd name="T3" fmla="*/ 2592 h 5342"/>
            <a:gd name="T4" fmla="*/ 2473 w 4938"/>
            <a:gd name="T5" fmla="*/ 0 h 5342"/>
            <a:gd name="T6" fmla="*/ 4938 w 4938"/>
            <a:gd name="T7" fmla="*/ 2465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0" y="5342"/>
              </a:moveTo>
              <a:lnTo>
                <a:pt x="0" y="2592"/>
              </a:lnTo>
              <a:cubicBezTo>
                <a:pt x="0" y="1231"/>
                <a:pt x="1111" y="0"/>
                <a:pt x="2473" y="0"/>
              </a:cubicBezTo>
              <a:cubicBezTo>
                <a:pt x="3834" y="0"/>
                <a:pt x="4938" y="1103"/>
                <a:pt x="4938" y="2465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114300</xdr:colOff>
      <xdr:row>52</xdr:row>
      <xdr:rowOff>184150</xdr:rowOff>
    </xdr:from>
    <xdr:to>
      <xdr:col>73</xdr:col>
      <xdr:colOff>285750</xdr:colOff>
      <xdr:row>96</xdr:row>
      <xdr:rowOff>0</xdr:rowOff>
    </xdr:to>
    <xdr:sp macro="" textlink="">
      <xdr:nvSpPr>
        <xdr:cNvPr id="68" name="Freeform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/>
        </xdr:cNvSpPr>
      </xdr:nvSpPr>
      <xdr:spPr bwMode="auto">
        <a:xfrm>
          <a:off x="16497300" y="10090150"/>
          <a:ext cx="3981450" cy="8197850"/>
        </a:xfrm>
        <a:custGeom>
          <a:avLst/>
          <a:gdLst>
            <a:gd name="T0" fmla="*/ 5225 w 5225"/>
            <a:gd name="T1" fmla="*/ 10758 h 10758"/>
            <a:gd name="T2" fmla="*/ 5225 w 5225"/>
            <a:gd name="T3" fmla="*/ 8258 h 10758"/>
            <a:gd name="T4" fmla="*/ 0 w 5225"/>
            <a:gd name="T5" fmla="*/ 0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5225" y="10758"/>
              </a:moveTo>
              <a:lnTo>
                <a:pt x="5225" y="8258"/>
              </a:lnTo>
              <a:cubicBezTo>
                <a:pt x="5225" y="450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141288</xdr:colOff>
      <xdr:row>74</xdr:row>
      <xdr:rowOff>120650</xdr:rowOff>
    </xdr:from>
    <xdr:to>
      <xdr:col>73</xdr:col>
      <xdr:colOff>95251</xdr:colOff>
      <xdr:row>96</xdr:row>
      <xdr:rowOff>0</xdr:rowOff>
    </xdr:to>
    <xdr:sp macro="" textlink="">
      <xdr:nvSpPr>
        <xdr:cNvPr id="69" name="Freeform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/>
        </xdr:cNvSpPr>
      </xdr:nvSpPr>
      <xdr:spPr bwMode="auto">
        <a:xfrm>
          <a:off x="16524288" y="14217650"/>
          <a:ext cx="3763963" cy="4070350"/>
        </a:xfrm>
        <a:custGeom>
          <a:avLst/>
          <a:gdLst>
            <a:gd name="T0" fmla="*/ 4938 w 4938"/>
            <a:gd name="T1" fmla="*/ 5342 h 5342"/>
            <a:gd name="T2" fmla="*/ 4938 w 4938"/>
            <a:gd name="T3" fmla="*/ 2592 h 5342"/>
            <a:gd name="T4" fmla="*/ 2465 w 4938"/>
            <a:gd name="T5" fmla="*/ 0 h 5342"/>
            <a:gd name="T6" fmla="*/ 0 w 4938"/>
            <a:gd name="T7" fmla="*/ 2465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5342"/>
              </a:moveTo>
              <a:lnTo>
                <a:pt x="4938" y="2592"/>
              </a:lnTo>
              <a:cubicBezTo>
                <a:pt x="4938" y="1231"/>
                <a:pt x="3827" y="0"/>
                <a:pt x="2465" y="0"/>
              </a:cubicBezTo>
              <a:cubicBezTo>
                <a:pt x="1104" y="0"/>
                <a:pt x="0" y="1103"/>
                <a:pt x="0" y="2465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114300</xdr:colOff>
      <xdr:row>102</xdr:row>
      <xdr:rowOff>0</xdr:rowOff>
    </xdr:from>
    <xdr:to>
      <xdr:col>63</xdr:col>
      <xdr:colOff>114300</xdr:colOff>
      <xdr:row>149</xdr:row>
      <xdr:rowOff>0</xdr:rowOff>
    </xdr:to>
    <xdr:sp macro="" textlink="">
      <xdr:nvSpPr>
        <xdr:cNvPr id="70" name="Line 14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 flipV="1">
          <a:off x="164973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62</xdr:col>
      <xdr:colOff>266700</xdr:colOff>
      <xdr:row>102</xdr:row>
      <xdr:rowOff>0</xdr:rowOff>
    </xdr:from>
    <xdr:to>
      <xdr:col>62</xdr:col>
      <xdr:colOff>266700</xdr:colOff>
      <xdr:row>149</xdr:row>
      <xdr:rowOff>0</xdr:rowOff>
    </xdr:to>
    <xdr:sp macro="" textlink="">
      <xdr:nvSpPr>
        <xdr:cNvPr id="71" name="Line 15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 flipV="1">
          <a:off x="162687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74</xdr:col>
      <xdr:colOff>0</xdr:colOff>
      <xdr:row>96</xdr:row>
      <xdr:rowOff>95250</xdr:rowOff>
    </xdr:from>
    <xdr:to>
      <xdr:col>84</xdr:col>
      <xdr:colOff>379413</xdr:colOff>
      <xdr:row>96</xdr:row>
      <xdr:rowOff>95250</xdr:rowOff>
    </xdr:to>
    <xdr:sp macro="" textlink="">
      <xdr:nvSpPr>
        <xdr:cNvPr id="72" name="Line 16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20574000" y="1838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89</xdr:col>
      <xdr:colOff>0</xdr:colOff>
      <xdr:row>96</xdr:row>
      <xdr:rowOff>95250</xdr:rowOff>
    </xdr:from>
    <xdr:to>
      <xdr:col>100</xdr:col>
      <xdr:colOff>0</xdr:colOff>
      <xdr:row>96</xdr:row>
      <xdr:rowOff>95250</xdr:rowOff>
    </xdr:to>
    <xdr:sp macro="" textlink="">
      <xdr:nvSpPr>
        <xdr:cNvPr id="95" name="Line 2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ShapeType="1"/>
        </xdr:cNvSpPr>
      </xdr:nvSpPr>
      <xdr:spPr bwMode="auto">
        <a:xfrm>
          <a:off x="33909000" y="1838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114300</xdr:colOff>
      <xdr:row>44</xdr:row>
      <xdr:rowOff>0</xdr:rowOff>
    </xdr:from>
    <xdr:to>
      <xdr:col>111</xdr:col>
      <xdr:colOff>114300</xdr:colOff>
      <xdr:row>91</xdr:row>
      <xdr:rowOff>0</xdr:rowOff>
    </xdr:to>
    <xdr:sp macro="" textlink="">
      <xdr:nvSpPr>
        <xdr:cNvPr id="96" name="Line 22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ShapeType="1"/>
        </xdr:cNvSpPr>
      </xdr:nvSpPr>
      <xdr:spPr bwMode="auto">
        <a:xfrm flipV="1">
          <a:off x="424053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110</xdr:col>
      <xdr:colOff>266700</xdr:colOff>
      <xdr:row>44</xdr:row>
      <xdr:rowOff>0</xdr:rowOff>
    </xdr:from>
    <xdr:to>
      <xdr:col>110</xdr:col>
      <xdr:colOff>266700</xdr:colOff>
      <xdr:row>91</xdr:row>
      <xdr:rowOff>0</xdr:rowOff>
    </xdr:to>
    <xdr:sp macro="" textlink="">
      <xdr:nvSpPr>
        <xdr:cNvPr id="97" name="Line 23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ShapeType="1"/>
        </xdr:cNvSpPr>
      </xdr:nvSpPr>
      <xdr:spPr bwMode="auto">
        <a:xfrm flipV="1">
          <a:off x="421767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100</xdr:col>
      <xdr:colOff>95250</xdr:colOff>
      <xdr:row>52</xdr:row>
      <xdr:rowOff>184150</xdr:rowOff>
    </xdr:from>
    <xdr:to>
      <xdr:col>110</xdr:col>
      <xdr:colOff>266700</xdr:colOff>
      <xdr:row>96</xdr:row>
      <xdr:rowOff>0</xdr:rowOff>
    </xdr:to>
    <xdr:sp macro="" textlink="">
      <xdr:nvSpPr>
        <xdr:cNvPr id="98" name="Freeform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/>
        </xdr:cNvSpPr>
      </xdr:nvSpPr>
      <xdr:spPr bwMode="auto">
        <a:xfrm>
          <a:off x="38195250" y="10090150"/>
          <a:ext cx="3981450" cy="8197850"/>
        </a:xfrm>
        <a:custGeom>
          <a:avLst/>
          <a:gdLst>
            <a:gd name="T0" fmla="*/ 0 w 5225"/>
            <a:gd name="T1" fmla="*/ 10758 h 10758"/>
            <a:gd name="T2" fmla="*/ 0 w 5225"/>
            <a:gd name="T3" fmla="*/ 8258 h 10758"/>
            <a:gd name="T4" fmla="*/ 5225 w 5225"/>
            <a:gd name="T5" fmla="*/ 0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0" y="10758"/>
              </a:moveTo>
              <a:lnTo>
                <a:pt x="0" y="8258"/>
              </a:lnTo>
              <a:cubicBezTo>
                <a:pt x="0" y="4508"/>
                <a:pt x="5225" y="4116"/>
                <a:pt x="5225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101</xdr:col>
      <xdr:colOff>0</xdr:colOff>
      <xdr:row>96</xdr:row>
      <xdr:rowOff>95250</xdr:rowOff>
    </xdr:from>
    <xdr:to>
      <xdr:col>121</xdr:col>
      <xdr:colOff>0</xdr:colOff>
      <xdr:row>96</xdr:row>
      <xdr:rowOff>95250</xdr:rowOff>
    </xdr:to>
    <xdr:sp macro="" textlink="">
      <xdr:nvSpPr>
        <xdr:cNvPr id="99" name="Line 25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ShapeType="1"/>
        </xdr:cNvSpPr>
      </xdr:nvSpPr>
      <xdr:spPr bwMode="auto">
        <a:xfrm>
          <a:off x="38481000" y="1838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100</xdr:col>
      <xdr:colOff>285750</xdr:colOff>
      <xdr:row>74</xdr:row>
      <xdr:rowOff>120650</xdr:rowOff>
    </xdr:from>
    <xdr:to>
      <xdr:col>110</xdr:col>
      <xdr:colOff>238125</xdr:colOff>
      <xdr:row>96</xdr:row>
      <xdr:rowOff>0</xdr:rowOff>
    </xdr:to>
    <xdr:sp macro="" textlink="">
      <xdr:nvSpPr>
        <xdr:cNvPr id="100" name="Freeform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/>
        </xdr:cNvSpPr>
      </xdr:nvSpPr>
      <xdr:spPr bwMode="auto">
        <a:xfrm>
          <a:off x="38385750" y="14217650"/>
          <a:ext cx="3762375" cy="4070350"/>
        </a:xfrm>
        <a:custGeom>
          <a:avLst/>
          <a:gdLst>
            <a:gd name="T0" fmla="*/ 0 w 4938"/>
            <a:gd name="T1" fmla="*/ 5342 h 5342"/>
            <a:gd name="T2" fmla="*/ 0 w 4938"/>
            <a:gd name="T3" fmla="*/ 2592 h 5342"/>
            <a:gd name="T4" fmla="*/ 2473 w 4938"/>
            <a:gd name="T5" fmla="*/ 0 h 5342"/>
            <a:gd name="T6" fmla="*/ 4938 w 4938"/>
            <a:gd name="T7" fmla="*/ 2465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0" y="5342"/>
              </a:moveTo>
              <a:lnTo>
                <a:pt x="0" y="2592"/>
              </a:lnTo>
              <a:cubicBezTo>
                <a:pt x="0" y="1231"/>
                <a:pt x="1111" y="0"/>
                <a:pt x="2473" y="0"/>
              </a:cubicBezTo>
              <a:cubicBezTo>
                <a:pt x="3834" y="0"/>
                <a:pt x="4938" y="1103"/>
                <a:pt x="4938" y="2465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114300</xdr:colOff>
      <xdr:row>97</xdr:row>
      <xdr:rowOff>0</xdr:rowOff>
    </xdr:from>
    <xdr:to>
      <xdr:col>121</xdr:col>
      <xdr:colOff>285750</xdr:colOff>
      <xdr:row>140</xdr:row>
      <xdr:rowOff>6350</xdr:rowOff>
    </xdr:to>
    <xdr:sp macro="" textlink="">
      <xdr:nvSpPr>
        <xdr:cNvPr id="101" name="Freeform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/>
        </xdr:cNvSpPr>
      </xdr:nvSpPr>
      <xdr:spPr bwMode="auto">
        <a:xfrm>
          <a:off x="42405300" y="18478500"/>
          <a:ext cx="3981450" cy="8197850"/>
        </a:xfrm>
        <a:custGeom>
          <a:avLst/>
          <a:gdLst>
            <a:gd name="T0" fmla="*/ 5225 w 5225"/>
            <a:gd name="T1" fmla="*/ 0 h 10758"/>
            <a:gd name="T2" fmla="*/ 5225 w 5225"/>
            <a:gd name="T3" fmla="*/ 2500 h 10758"/>
            <a:gd name="T4" fmla="*/ 0 w 5225"/>
            <a:gd name="T5" fmla="*/ 10758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5225" y="0"/>
              </a:moveTo>
              <a:lnTo>
                <a:pt x="5225" y="2500"/>
              </a:lnTo>
              <a:cubicBezTo>
                <a:pt x="5225" y="625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141288</xdr:colOff>
      <xdr:row>97</xdr:row>
      <xdr:rowOff>0</xdr:rowOff>
    </xdr:from>
    <xdr:to>
      <xdr:col>121</xdr:col>
      <xdr:colOff>95251</xdr:colOff>
      <xdr:row>118</xdr:row>
      <xdr:rowOff>69850</xdr:rowOff>
    </xdr:to>
    <xdr:sp macro="" textlink="">
      <xdr:nvSpPr>
        <xdr:cNvPr id="102" name="Freeform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/>
        </xdr:cNvSpPr>
      </xdr:nvSpPr>
      <xdr:spPr bwMode="auto">
        <a:xfrm>
          <a:off x="42432288" y="18478500"/>
          <a:ext cx="3763963" cy="4070350"/>
        </a:xfrm>
        <a:custGeom>
          <a:avLst/>
          <a:gdLst>
            <a:gd name="T0" fmla="*/ 4938 w 4938"/>
            <a:gd name="T1" fmla="*/ 0 h 5342"/>
            <a:gd name="T2" fmla="*/ 4938 w 4938"/>
            <a:gd name="T3" fmla="*/ 2750 h 5342"/>
            <a:gd name="T4" fmla="*/ 2465 w 4938"/>
            <a:gd name="T5" fmla="*/ 5342 h 5342"/>
            <a:gd name="T6" fmla="*/ 0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0"/>
              </a:moveTo>
              <a:lnTo>
                <a:pt x="4938" y="2750"/>
              </a:lnTo>
              <a:cubicBezTo>
                <a:pt x="4938" y="4111"/>
                <a:pt x="3827" y="5342"/>
                <a:pt x="2465" y="5342"/>
              </a:cubicBezTo>
              <a:cubicBezTo>
                <a:pt x="1104" y="5342"/>
                <a:pt x="0" y="4239"/>
                <a:pt x="0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114300</xdr:colOff>
      <xdr:row>102</xdr:row>
      <xdr:rowOff>0</xdr:rowOff>
    </xdr:from>
    <xdr:to>
      <xdr:col>111</xdr:col>
      <xdr:colOff>114300</xdr:colOff>
      <xdr:row>149</xdr:row>
      <xdr:rowOff>0</xdr:rowOff>
    </xdr:to>
    <xdr:sp macro="" textlink="">
      <xdr:nvSpPr>
        <xdr:cNvPr id="103" name="Line 29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ShapeType="1"/>
        </xdr:cNvSpPr>
      </xdr:nvSpPr>
      <xdr:spPr bwMode="auto">
        <a:xfrm flipV="1">
          <a:off x="424053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110</xdr:col>
      <xdr:colOff>266700</xdr:colOff>
      <xdr:row>102</xdr:row>
      <xdr:rowOff>0</xdr:rowOff>
    </xdr:from>
    <xdr:to>
      <xdr:col>110</xdr:col>
      <xdr:colOff>266700</xdr:colOff>
      <xdr:row>149</xdr:row>
      <xdr:rowOff>0</xdr:rowOff>
    </xdr:to>
    <xdr:sp macro="" textlink="">
      <xdr:nvSpPr>
        <xdr:cNvPr id="104" name="Line 30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ShapeType="1"/>
        </xdr:cNvSpPr>
      </xdr:nvSpPr>
      <xdr:spPr bwMode="auto">
        <a:xfrm flipV="1">
          <a:off x="421767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122</xdr:col>
      <xdr:colOff>0</xdr:colOff>
      <xdr:row>96</xdr:row>
      <xdr:rowOff>95250</xdr:rowOff>
    </xdr:from>
    <xdr:to>
      <xdr:col>132</xdr:col>
      <xdr:colOff>379413</xdr:colOff>
      <xdr:row>96</xdr:row>
      <xdr:rowOff>95250</xdr:rowOff>
    </xdr:to>
    <xdr:sp macro="" textlink="">
      <xdr:nvSpPr>
        <xdr:cNvPr id="105" name="Line 3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ShapeType="1"/>
        </xdr:cNvSpPr>
      </xdr:nvSpPr>
      <xdr:spPr bwMode="auto">
        <a:xfrm>
          <a:off x="46482000" y="1838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89</xdr:col>
      <xdr:colOff>0</xdr:colOff>
      <xdr:row>96</xdr:row>
      <xdr:rowOff>95250</xdr:rowOff>
    </xdr:from>
    <xdr:to>
      <xdr:col>100</xdr:col>
      <xdr:colOff>0</xdr:colOff>
      <xdr:row>96</xdr:row>
      <xdr:rowOff>95250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ShapeType="1"/>
        </xdr:cNvSpPr>
      </xdr:nvSpPr>
      <xdr:spPr bwMode="auto">
        <a:xfrm>
          <a:off x="15621000" y="1838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137</xdr:col>
      <xdr:colOff>0</xdr:colOff>
      <xdr:row>96</xdr:row>
      <xdr:rowOff>95250</xdr:rowOff>
    </xdr:from>
    <xdr:to>
      <xdr:col>148</xdr:col>
      <xdr:colOff>0</xdr:colOff>
      <xdr:row>96</xdr:row>
      <xdr:rowOff>95250</xdr:rowOff>
    </xdr:to>
    <xdr:sp macro="" textlink="">
      <xdr:nvSpPr>
        <xdr:cNvPr id="131" name="Line 36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ShapeType="1"/>
        </xdr:cNvSpPr>
      </xdr:nvSpPr>
      <xdr:spPr bwMode="auto">
        <a:xfrm>
          <a:off x="52197000" y="1838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114300</xdr:colOff>
      <xdr:row>44</xdr:row>
      <xdr:rowOff>0</xdr:rowOff>
    </xdr:from>
    <xdr:to>
      <xdr:col>159</xdr:col>
      <xdr:colOff>114300</xdr:colOff>
      <xdr:row>91</xdr:row>
      <xdr:rowOff>0</xdr:rowOff>
    </xdr:to>
    <xdr:sp macro="" textlink="">
      <xdr:nvSpPr>
        <xdr:cNvPr id="132" name="Line 37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ShapeType="1"/>
        </xdr:cNvSpPr>
      </xdr:nvSpPr>
      <xdr:spPr bwMode="auto">
        <a:xfrm flipV="1">
          <a:off x="606933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158</xdr:col>
      <xdr:colOff>266700</xdr:colOff>
      <xdr:row>44</xdr:row>
      <xdr:rowOff>0</xdr:rowOff>
    </xdr:from>
    <xdr:to>
      <xdr:col>158</xdr:col>
      <xdr:colOff>266700</xdr:colOff>
      <xdr:row>91</xdr:row>
      <xdr:rowOff>0</xdr:rowOff>
    </xdr:to>
    <xdr:sp macro="" textlink="">
      <xdr:nvSpPr>
        <xdr:cNvPr id="133" name="Line 38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ShapeType="1"/>
        </xdr:cNvSpPr>
      </xdr:nvSpPr>
      <xdr:spPr bwMode="auto">
        <a:xfrm flipV="1">
          <a:off x="604647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149</xdr:col>
      <xdr:colOff>0</xdr:colOff>
      <xdr:row>96</xdr:row>
      <xdr:rowOff>95250</xdr:rowOff>
    </xdr:from>
    <xdr:to>
      <xdr:col>169</xdr:col>
      <xdr:colOff>0</xdr:colOff>
      <xdr:row>96</xdr:row>
      <xdr:rowOff>95250</xdr:rowOff>
    </xdr:to>
    <xdr:sp macro="" textlink="">
      <xdr:nvSpPr>
        <xdr:cNvPr id="134" name="Line 39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ShapeType="1"/>
        </xdr:cNvSpPr>
      </xdr:nvSpPr>
      <xdr:spPr bwMode="auto">
        <a:xfrm>
          <a:off x="56769000" y="1838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148</xdr:col>
      <xdr:colOff>95250</xdr:colOff>
      <xdr:row>97</xdr:row>
      <xdr:rowOff>0</xdr:rowOff>
    </xdr:from>
    <xdr:to>
      <xdr:col>158</xdr:col>
      <xdr:colOff>266700</xdr:colOff>
      <xdr:row>140</xdr:row>
      <xdr:rowOff>6350</xdr:rowOff>
    </xdr:to>
    <xdr:sp macro="" textlink="">
      <xdr:nvSpPr>
        <xdr:cNvPr id="135" name="Freeform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/>
        </xdr:cNvSpPr>
      </xdr:nvSpPr>
      <xdr:spPr bwMode="auto">
        <a:xfrm>
          <a:off x="56483250" y="18478500"/>
          <a:ext cx="3981450" cy="8197850"/>
        </a:xfrm>
        <a:custGeom>
          <a:avLst/>
          <a:gdLst>
            <a:gd name="T0" fmla="*/ 0 w 5225"/>
            <a:gd name="T1" fmla="*/ 0 h 10758"/>
            <a:gd name="T2" fmla="*/ 0 w 5225"/>
            <a:gd name="T3" fmla="*/ 2500 h 10758"/>
            <a:gd name="T4" fmla="*/ 5225 w 5225"/>
            <a:gd name="T5" fmla="*/ 10758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0" y="0"/>
              </a:moveTo>
              <a:lnTo>
                <a:pt x="0" y="2500"/>
              </a:lnTo>
              <a:cubicBezTo>
                <a:pt x="0" y="6250"/>
                <a:pt x="5225" y="6642"/>
                <a:pt x="5225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148</xdr:col>
      <xdr:colOff>285750</xdr:colOff>
      <xdr:row>97</xdr:row>
      <xdr:rowOff>0</xdr:rowOff>
    </xdr:from>
    <xdr:to>
      <xdr:col>158</xdr:col>
      <xdr:colOff>238125</xdr:colOff>
      <xdr:row>118</xdr:row>
      <xdr:rowOff>69850</xdr:rowOff>
    </xdr:to>
    <xdr:sp macro="" textlink="">
      <xdr:nvSpPr>
        <xdr:cNvPr id="136" name="Freeform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/>
        </xdr:cNvSpPr>
      </xdr:nvSpPr>
      <xdr:spPr bwMode="auto">
        <a:xfrm>
          <a:off x="56673750" y="18478500"/>
          <a:ext cx="3762375" cy="4070350"/>
        </a:xfrm>
        <a:custGeom>
          <a:avLst/>
          <a:gdLst>
            <a:gd name="T0" fmla="*/ 0 w 4938"/>
            <a:gd name="T1" fmla="*/ 0 h 5342"/>
            <a:gd name="T2" fmla="*/ 0 w 4938"/>
            <a:gd name="T3" fmla="*/ 2750 h 5342"/>
            <a:gd name="T4" fmla="*/ 2473 w 4938"/>
            <a:gd name="T5" fmla="*/ 5342 h 5342"/>
            <a:gd name="T6" fmla="*/ 4938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0" y="0"/>
              </a:moveTo>
              <a:lnTo>
                <a:pt x="0" y="2750"/>
              </a:lnTo>
              <a:cubicBezTo>
                <a:pt x="0" y="4111"/>
                <a:pt x="1111" y="5342"/>
                <a:pt x="2473" y="5342"/>
              </a:cubicBezTo>
              <a:cubicBezTo>
                <a:pt x="3834" y="5342"/>
                <a:pt x="4938" y="4239"/>
                <a:pt x="4938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114300</xdr:colOff>
      <xdr:row>52</xdr:row>
      <xdr:rowOff>184150</xdr:rowOff>
    </xdr:from>
    <xdr:to>
      <xdr:col>169</xdr:col>
      <xdr:colOff>285750</xdr:colOff>
      <xdr:row>96</xdr:row>
      <xdr:rowOff>0</xdr:rowOff>
    </xdr:to>
    <xdr:sp macro="" textlink="">
      <xdr:nvSpPr>
        <xdr:cNvPr id="137" name="Freeform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/>
        </xdr:cNvSpPr>
      </xdr:nvSpPr>
      <xdr:spPr bwMode="auto">
        <a:xfrm>
          <a:off x="60693300" y="10090150"/>
          <a:ext cx="3981450" cy="8197850"/>
        </a:xfrm>
        <a:custGeom>
          <a:avLst/>
          <a:gdLst>
            <a:gd name="T0" fmla="*/ 5225 w 5225"/>
            <a:gd name="T1" fmla="*/ 10758 h 10758"/>
            <a:gd name="T2" fmla="*/ 5225 w 5225"/>
            <a:gd name="T3" fmla="*/ 8258 h 10758"/>
            <a:gd name="T4" fmla="*/ 0 w 5225"/>
            <a:gd name="T5" fmla="*/ 0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5225" y="10758"/>
              </a:moveTo>
              <a:lnTo>
                <a:pt x="5225" y="8258"/>
              </a:lnTo>
              <a:cubicBezTo>
                <a:pt x="5225" y="450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141288</xdr:colOff>
      <xdr:row>74</xdr:row>
      <xdr:rowOff>120650</xdr:rowOff>
    </xdr:from>
    <xdr:to>
      <xdr:col>169</xdr:col>
      <xdr:colOff>95251</xdr:colOff>
      <xdr:row>96</xdr:row>
      <xdr:rowOff>0</xdr:rowOff>
    </xdr:to>
    <xdr:sp macro="" textlink="">
      <xdr:nvSpPr>
        <xdr:cNvPr id="138" name="Freeform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/>
        </xdr:cNvSpPr>
      </xdr:nvSpPr>
      <xdr:spPr bwMode="auto">
        <a:xfrm>
          <a:off x="60720288" y="14217650"/>
          <a:ext cx="3763963" cy="4070350"/>
        </a:xfrm>
        <a:custGeom>
          <a:avLst/>
          <a:gdLst>
            <a:gd name="T0" fmla="*/ 4938 w 4938"/>
            <a:gd name="T1" fmla="*/ 5342 h 5342"/>
            <a:gd name="T2" fmla="*/ 4938 w 4938"/>
            <a:gd name="T3" fmla="*/ 2592 h 5342"/>
            <a:gd name="T4" fmla="*/ 2465 w 4938"/>
            <a:gd name="T5" fmla="*/ 0 h 5342"/>
            <a:gd name="T6" fmla="*/ 0 w 4938"/>
            <a:gd name="T7" fmla="*/ 2465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5342"/>
              </a:moveTo>
              <a:lnTo>
                <a:pt x="4938" y="2592"/>
              </a:lnTo>
              <a:cubicBezTo>
                <a:pt x="4938" y="1231"/>
                <a:pt x="3827" y="0"/>
                <a:pt x="2465" y="0"/>
              </a:cubicBezTo>
              <a:cubicBezTo>
                <a:pt x="1104" y="0"/>
                <a:pt x="0" y="1103"/>
                <a:pt x="0" y="2465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114300</xdr:colOff>
      <xdr:row>102</xdr:row>
      <xdr:rowOff>0</xdr:rowOff>
    </xdr:from>
    <xdr:to>
      <xdr:col>159</xdr:col>
      <xdr:colOff>114300</xdr:colOff>
      <xdr:row>149</xdr:row>
      <xdr:rowOff>0</xdr:rowOff>
    </xdr:to>
    <xdr:sp macro="" textlink="">
      <xdr:nvSpPr>
        <xdr:cNvPr id="139" name="Line 44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ShapeType="1"/>
        </xdr:cNvSpPr>
      </xdr:nvSpPr>
      <xdr:spPr bwMode="auto">
        <a:xfrm flipV="1">
          <a:off x="606933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158</xdr:col>
      <xdr:colOff>266700</xdr:colOff>
      <xdr:row>102</xdr:row>
      <xdr:rowOff>0</xdr:rowOff>
    </xdr:from>
    <xdr:to>
      <xdr:col>158</xdr:col>
      <xdr:colOff>266700</xdr:colOff>
      <xdr:row>149</xdr:row>
      <xdr:rowOff>0</xdr:rowOff>
    </xdr:to>
    <xdr:sp macro="" textlink="">
      <xdr:nvSpPr>
        <xdr:cNvPr id="140" name="Line 45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ShapeType="1"/>
        </xdr:cNvSpPr>
      </xdr:nvSpPr>
      <xdr:spPr bwMode="auto">
        <a:xfrm flipV="1">
          <a:off x="604647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170</xdr:col>
      <xdr:colOff>0</xdr:colOff>
      <xdr:row>96</xdr:row>
      <xdr:rowOff>95250</xdr:rowOff>
    </xdr:from>
    <xdr:to>
      <xdr:col>180</xdr:col>
      <xdr:colOff>379413</xdr:colOff>
      <xdr:row>96</xdr:row>
      <xdr:rowOff>95250</xdr:rowOff>
    </xdr:to>
    <xdr:sp macro="" textlink="">
      <xdr:nvSpPr>
        <xdr:cNvPr id="141" name="Line 46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ShapeType="1"/>
        </xdr:cNvSpPr>
      </xdr:nvSpPr>
      <xdr:spPr bwMode="auto">
        <a:xfrm>
          <a:off x="64770000" y="1838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170</xdr:col>
      <xdr:colOff>0</xdr:colOff>
      <xdr:row>96</xdr:row>
      <xdr:rowOff>95250</xdr:rowOff>
    </xdr:from>
    <xdr:to>
      <xdr:col>180</xdr:col>
      <xdr:colOff>379413</xdr:colOff>
      <xdr:row>96</xdr:row>
      <xdr:rowOff>95250</xdr:rowOff>
    </xdr:to>
    <xdr:sp macro="" textlink="">
      <xdr:nvSpPr>
        <xdr:cNvPr id="142" name="Line 16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ShapeType="1"/>
        </xdr:cNvSpPr>
      </xdr:nvSpPr>
      <xdr:spPr bwMode="auto">
        <a:xfrm>
          <a:off x="28194000" y="1838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0</xdr:colOff>
      <xdr:row>96</xdr:row>
      <xdr:rowOff>95250</xdr:rowOff>
    </xdr:from>
    <xdr:to>
      <xdr:col>196</xdr:col>
      <xdr:colOff>0</xdr:colOff>
      <xdr:row>96</xdr:row>
      <xdr:rowOff>95250</xdr:rowOff>
    </xdr:to>
    <xdr:sp macro="" textlink="">
      <xdr:nvSpPr>
        <xdr:cNvPr id="153" name="Line 5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ShapeType="1"/>
        </xdr:cNvSpPr>
      </xdr:nvSpPr>
      <xdr:spPr bwMode="auto">
        <a:xfrm>
          <a:off x="70485000" y="1838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114300</xdr:colOff>
      <xdr:row>44</xdr:row>
      <xdr:rowOff>0</xdr:rowOff>
    </xdr:from>
    <xdr:to>
      <xdr:col>207</xdr:col>
      <xdr:colOff>114300</xdr:colOff>
      <xdr:row>91</xdr:row>
      <xdr:rowOff>0</xdr:rowOff>
    </xdr:to>
    <xdr:sp macro="" textlink="">
      <xdr:nvSpPr>
        <xdr:cNvPr id="154" name="Line 52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ShapeType="1"/>
        </xdr:cNvSpPr>
      </xdr:nvSpPr>
      <xdr:spPr bwMode="auto">
        <a:xfrm flipV="1">
          <a:off x="789813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206</xdr:col>
      <xdr:colOff>266700</xdr:colOff>
      <xdr:row>44</xdr:row>
      <xdr:rowOff>0</xdr:rowOff>
    </xdr:from>
    <xdr:to>
      <xdr:col>206</xdr:col>
      <xdr:colOff>266700</xdr:colOff>
      <xdr:row>91</xdr:row>
      <xdr:rowOff>0</xdr:rowOff>
    </xdr:to>
    <xdr:sp macro="" textlink="">
      <xdr:nvSpPr>
        <xdr:cNvPr id="155" name="Line 53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ShapeType="1"/>
        </xdr:cNvSpPr>
      </xdr:nvSpPr>
      <xdr:spPr bwMode="auto">
        <a:xfrm flipV="1">
          <a:off x="78752700" y="8382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197</xdr:col>
      <xdr:colOff>0</xdr:colOff>
      <xdr:row>96</xdr:row>
      <xdr:rowOff>95250</xdr:rowOff>
    </xdr:from>
    <xdr:to>
      <xdr:col>217</xdr:col>
      <xdr:colOff>0</xdr:colOff>
      <xdr:row>96</xdr:row>
      <xdr:rowOff>95250</xdr:rowOff>
    </xdr:to>
    <xdr:sp macro="" textlink="">
      <xdr:nvSpPr>
        <xdr:cNvPr id="156" name="Line 54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ShapeType="1"/>
        </xdr:cNvSpPr>
      </xdr:nvSpPr>
      <xdr:spPr bwMode="auto">
        <a:xfrm>
          <a:off x="75057000" y="18383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196</xdr:col>
      <xdr:colOff>95250</xdr:colOff>
      <xdr:row>97</xdr:row>
      <xdr:rowOff>0</xdr:rowOff>
    </xdr:from>
    <xdr:to>
      <xdr:col>206</xdr:col>
      <xdr:colOff>266700</xdr:colOff>
      <xdr:row>140</xdr:row>
      <xdr:rowOff>6350</xdr:rowOff>
    </xdr:to>
    <xdr:sp macro="" textlink="">
      <xdr:nvSpPr>
        <xdr:cNvPr id="157" name="Freeform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/>
        </xdr:cNvSpPr>
      </xdr:nvSpPr>
      <xdr:spPr bwMode="auto">
        <a:xfrm>
          <a:off x="74771250" y="18478500"/>
          <a:ext cx="3981450" cy="8197850"/>
        </a:xfrm>
        <a:custGeom>
          <a:avLst/>
          <a:gdLst>
            <a:gd name="T0" fmla="*/ 0 w 5225"/>
            <a:gd name="T1" fmla="*/ 0 h 10758"/>
            <a:gd name="T2" fmla="*/ 0 w 5225"/>
            <a:gd name="T3" fmla="*/ 2500 h 10758"/>
            <a:gd name="T4" fmla="*/ 5225 w 5225"/>
            <a:gd name="T5" fmla="*/ 10758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0" y="0"/>
              </a:moveTo>
              <a:lnTo>
                <a:pt x="0" y="2500"/>
              </a:lnTo>
              <a:cubicBezTo>
                <a:pt x="0" y="6250"/>
                <a:pt x="5225" y="6642"/>
                <a:pt x="5225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196</xdr:col>
      <xdr:colOff>285750</xdr:colOff>
      <xdr:row>97</xdr:row>
      <xdr:rowOff>0</xdr:rowOff>
    </xdr:from>
    <xdr:to>
      <xdr:col>206</xdr:col>
      <xdr:colOff>238125</xdr:colOff>
      <xdr:row>118</xdr:row>
      <xdr:rowOff>69850</xdr:rowOff>
    </xdr:to>
    <xdr:sp macro="" textlink="">
      <xdr:nvSpPr>
        <xdr:cNvPr id="158" name="Freeform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/>
        </xdr:cNvSpPr>
      </xdr:nvSpPr>
      <xdr:spPr bwMode="auto">
        <a:xfrm>
          <a:off x="74961750" y="18478500"/>
          <a:ext cx="3762375" cy="4070350"/>
        </a:xfrm>
        <a:custGeom>
          <a:avLst/>
          <a:gdLst>
            <a:gd name="T0" fmla="*/ 0 w 4938"/>
            <a:gd name="T1" fmla="*/ 0 h 5342"/>
            <a:gd name="T2" fmla="*/ 0 w 4938"/>
            <a:gd name="T3" fmla="*/ 2750 h 5342"/>
            <a:gd name="T4" fmla="*/ 2473 w 4938"/>
            <a:gd name="T5" fmla="*/ 5342 h 5342"/>
            <a:gd name="T6" fmla="*/ 4938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0" y="0"/>
              </a:moveTo>
              <a:lnTo>
                <a:pt x="0" y="2750"/>
              </a:lnTo>
              <a:cubicBezTo>
                <a:pt x="0" y="4111"/>
                <a:pt x="1111" y="5342"/>
                <a:pt x="2473" y="5342"/>
              </a:cubicBezTo>
              <a:cubicBezTo>
                <a:pt x="3834" y="5342"/>
                <a:pt x="4938" y="4239"/>
                <a:pt x="4938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114300</xdr:colOff>
      <xdr:row>97</xdr:row>
      <xdr:rowOff>0</xdr:rowOff>
    </xdr:from>
    <xdr:to>
      <xdr:col>217</xdr:col>
      <xdr:colOff>285750</xdr:colOff>
      <xdr:row>140</xdr:row>
      <xdr:rowOff>6350</xdr:rowOff>
    </xdr:to>
    <xdr:sp macro="" textlink="">
      <xdr:nvSpPr>
        <xdr:cNvPr id="159" name="Freeform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/>
        </xdr:cNvSpPr>
      </xdr:nvSpPr>
      <xdr:spPr bwMode="auto">
        <a:xfrm>
          <a:off x="78981300" y="18478500"/>
          <a:ext cx="3981450" cy="8197850"/>
        </a:xfrm>
        <a:custGeom>
          <a:avLst/>
          <a:gdLst>
            <a:gd name="T0" fmla="*/ 5225 w 5225"/>
            <a:gd name="T1" fmla="*/ 0 h 10758"/>
            <a:gd name="T2" fmla="*/ 5225 w 5225"/>
            <a:gd name="T3" fmla="*/ 2500 h 10758"/>
            <a:gd name="T4" fmla="*/ 0 w 5225"/>
            <a:gd name="T5" fmla="*/ 10758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5225" y="0"/>
              </a:moveTo>
              <a:lnTo>
                <a:pt x="5225" y="2500"/>
              </a:lnTo>
              <a:cubicBezTo>
                <a:pt x="5225" y="625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141288</xdr:colOff>
      <xdr:row>97</xdr:row>
      <xdr:rowOff>0</xdr:rowOff>
    </xdr:from>
    <xdr:to>
      <xdr:col>217</xdr:col>
      <xdr:colOff>95251</xdr:colOff>
      <xdr:row>118</xdr:row>
      <xdr:rowOff>69850</xdr:rowOff>
    </xdr:to>
    <xdr:sp macro="" textlink="">
      <xdr:nvSpPr>
        <xdr:cNvPr id="160" name="Freeform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/>
        </xdr:cNvSpPr>
      </xdr:nvSpPr>
      <xdr:spPr bwMode="auto">
        <a:xfrm>
          <a:off x="79008288" y="18478500"/>
          <a:ext cx="3763963" cy="4070350"/>
        </a:xfrm>
        <a:custGeom>
          <a:avLst/>
          <a:gdLst>
            <a:gd name="T0" fmla="*/ 4938 w 4938"/>
            <a:gd name="T1" fmla="*/ 0 h 5342"/>
            <a:gd name="T2" fmla="*/ 4938 w 4938"/>
            <a:gd name="T3" fmla="*/ 2750 h 5342"/>
            <a:gd name="T4" fmla="*/ 2465 w 4938"/>
            <a:gd name="T5" fmla="*/ 5342 h 5342"/>
            <a:gd name="T6" fmla="*/ 0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0"/>
              </a:moveTo>
              <a:lnTo>
                <a:pt x="4938" y="2750"/>
              </a:lnTo>
              <a:cubicBezTo>
                <a:pt x="4938" y="4111"/>
                <a:pt x="3827" y="5342"/>
                <a:pt x="2465" y="5342"/>
              </a:cubicBezTo>
              <a:cubicBezTo>
                <a:pt x="1104" y="5342"/>
                <a:pt x="0" y="4239"/>
                <a:pt x="0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114300</xdr:colOff>
      <xdr:row>102</xdr:row>
      <xdr:rowOff>0</xdr:rowOff>
    </xdr:from>
    <xdr:to>
      <xdr:col>207</xdr:col>
      <xdr:colOff>114300</xdr:colOff>
      <xdr:row>149</xdr:row>
      <xdr:rowOff>0</xdr:rowOff>
    </xdr:to>
    <xdr:sp macro="" textlink="">
      <xdr:nvSpPr>
        <xdr:cNvPr id="161" name="Line 59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ShapeType="1"/>
        </xdr:cNvSpPr>
      </xdr:nvSpPr>
      <xdr:spPr bwMode="auto">
        <a:xfrm flipV="1">
          <a:off x="789813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206</xdr:col>
      <xdr:colOff>266700</xdr:colOff>
      <xdr:row>102</xdr:row>
      <xdr:rowOff>0</xdr:rowOff>
    </xdr:from>
    <xdr:to>
      <xdr:col>206</xdr:col>
      <xdr:colOff>266700</xdr:colOff>
      <xdr:row>149</xdr:row>
      <xdr:rowOff>0</xdr:rowOff>
    </xdr:to>
    <xdr:sp macro="" textlink="">
      <xdr:nvSpPr>
        <xdr:cNvPr id="162" name="Line 60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ShapeType="1"/>
        </xdr:cNvSpPr>
      </xdr:nvSpPr>
      <xdr:spPr bwMode="auto">
        <a:xfrm flipV="1">
          <a:off x="78752700" y="19431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96</xdr:row>
      <xdr:rowOff>95250</xdr:rowOff>
    </xdr:from>
    <xdr:to>
      <xdr:col>228</xdr:col>
      <xdr:colOff>379413</xdr:colOff>
      <xdr:row>96</xdr:row>
      <xdr:rowOff>95250</xdr:rowOff>
    </xdr:to>
    <xdr:sp macro="" textlink="">
      <xdr:nvSpPr>
        <xdr:cNvPr id="163" name="Line 6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ShapeType="1"/>
        </xdr:cNvSpPr>
      </xdr:nvSpPr>
      <xdr:spPr bwMode="auto">
        <a:xfrm>
          <a:off x="83058000" y="1838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0</xdr:colOff>
      <xdr:row>96</xdr:row>
      <xdr:rowOff>95250</xdr:rowOff>
    </xdr:from>
    <xdr:to>
      <xdr:col>196</xdr:col>
      <xdr:colOff>0</xdr:colOff>
      <xdr:row>96</xdr:row>
      <xdr:rowOff>95250</xdr:rowOff>
    </xdr:to>
    <xdr:sp macro="" textlink="">
      <xdr:nvSpPr>
        <xdr:cNvPr id="164" name="Line 36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ShapeType="1"/>
        </xdr:cNvSpPr>
      </xdr:nvSpPr>
      <xdr:spPr bwMode="auto">
        <a:xfrm>
          <a:off x="52197000" y="18383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196</xdr:col>
      <xdr:colOff>285750</xdr:colOff>
      <xdr:row>97</xdr:row>
      <xdr:rowOff>0</xdr:rowOff>
    </xdr:from>
    <xdr:to>
      <xdr:col>206</xdr:col>
      <xdr:colOff>238125</xdr:colOff>
      <xdr:row>118</xdr:row>
      <xdr:rowOff>69850</xdr:rowOff>
    </xdr:to>
    <xdr:sp macro="" textlink="">
      <xdr:nvSpPr>
        <xdr:cNvPr id="165" name="Freeform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/>
        </xdr:cNvSpPr>
      </xdr:nvSpPr>
      <xdr:spPr bwMode="auto">
        <a:xfrm>
          <a:off x="56673750" y="18478500"/>
          <a:ext cx="3762375" cy="4070350"/>
        </a:xfrm>
        <a:custGeom>
          <a:avLst/>
          <a:gdLst>
            <a:gd name="T0" fmla="*/ 0 w 4938"/>
            <a:gd name="T1" fmla="*/ 0 h 5342"/>
            <a:gd name="T2" fmla="*/ 0 w 4938"/>
            <a:gd name="T3" fmla="*/ 2750 h 5342"/>
            <a:gd name="T4" fmla="*/ 2473 w 4938"/>
            <a:gd name="T5" fmla="*/ 5342 h 5342"/>
            <a:gd name="T6" fmla="*/ 4938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0" y="0"/>
              </a:moveTo>
              <a:lnTo>
                <a:pt x="0" y="2750"/>
              </a:lnTo>
              <a:cubicBezTo>
                <a:pt x="0" y="4111"/>
                <a:pt x="1111" y="5342"/>
                <a:pt x="2473" y="5342"/>
              </a:cubicBezTo>
              <a:cubicBezTo>
                <a:pt x="3834" y="5342"/>
                <a:pt x="4938" y="4239"/>
                <a:pt x="4938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141288</xdr:colOff>
      <xdr:row>97</xdr:row>
      <xdr:rowOff>0</xdr:rowOff>
    </xdr:from>
    <xdr:to>
      <xdr:col>217</xdr:col>
      <xdr:colOff>95251</xdr:colOff>
      <xdr:row>118</xdr:row>
      <xdr:rowOff>69850</xdr:rowOff>
    </xdr:to>
    <xdr:sp macro="" textlink="">
      <xdr:nvSpPr>
        <xdr:cNvPr id="166" name="Freeform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/>
        </xdr:cNvSpPr>
      </xdr:nvSpPr>
      <xdr:spPr bwMode="auto">
        <a:xfrm>
          <a:off x="42432288" y="18478500"/>
          <a:ext cx="3763963" cy="4070350"/>
        </a:xfrm>
        <a:custGeom>
          <a:avLst/>
          <a:gdLst>
            <a:gd name="T0" fmla="*/ 4938 w 4938"/>
            <a:gd name="T1" fmla="*/ 0 h 5342"/>
            <a:gd name="T2" fmla="*/ 4938 w 4938"/>
            <a:gd name="T3" fmla="*/ 2750 h 5342"/>
            <a:gd name="T4" fmla="*/ 2465 w 4938"/>
            <a:gd name="T5" fmla="*/ 5342 h 5342"/>
            <a:gd name="T6" fmla="*/ 0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0"/>
              </a:moveTo>
              <a:lnTo>
                <a:pt x="4938" y="2750"/>
              </a:lnTo>
              <a:cubicBezTo>
                <a:pt x="4938" y="4111"/>
                <a:pt x="3827" y="5342"/>
                <a:pt x="2465" y="5342"/>
              </a:cubicBezTo>
              <a:cubicBezTo>
                <a:pt x="1104" y="5342"/>
                <a:pt x="0" y="4239"/>
                <a:pt x="0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96</xdr:row>
      <xdr:rowOff>95250</xdr:rowOff>
    </xdr:from>
    <xdr:to>
      <xdr:col>228</xdr:col>
      <xdr:colOff>379413</xdr:colOff>
      <xdr:row>96</xdr:row>
      <xdr:rowOff>95250</xdr:rowOff>
    </xdr:to>
    <xdr:sp macro="" textlink="">
      <xdr:nvSpPr>
        <xdr:cNvPr id="167" name="Line 3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ShapeType="1"/>
        </xdr:cNvSpPr>
      </xdr:nvSpPr>
      <xdr:spPr bwMode="auto">
        <a:xfrm>
          <a:off x="46482000" y="1838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41</xdr:col>
      <xdr:colOff>0</xdr:colOff>
      <xdr:row>206</xdr:row>
      <xdr:rowOff>95250</xdr:rowOff>
    </xdr:from>
    <xdr:to>
      <xdr:col>52</xdr:col>
      <xdr:colOff>0</xdr:colOff>
      <xdr:row>206</xdr:row>
      <xdr:rowOff>95250</xdr:rowOff>
    </xdr:to>
    <xdr:sp macro="" textlink="">
      <xdr:nvSpPr>
        <xdr:cNvPr id="170" name="Line 66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ShapeType="1"/>
        </xdr:cNvSpPr>
      </xdr:nvSpPr>
      <xdr:spPr bwMode="auto">
        <a:xfrm>
          <a:off x="15621000" y="39338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114300</xdr:colOff>
      <xdr:row>154</xdr:row>
      <xdr:rowOff>0</xdr:rowOff>
    </xdr:from>
    <xdr:to>
      <xdr:col>63</xdr:col>
      <xdr:colOff>114300</xdr:colOff>
      <xdr:row>201</xdr:row>
      <xdr:rowOff>0</xdr:rowOff>
    </xdr:to>
    <xdr:sp macro="" textlink="">
      <xdr:nvSpPr>
        <xdr:cNvPr id="171" name="Line 67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ShapeType="1"/>
        </xdr:cNvSpPr>
      </xdr:nvSpPr>
      <xdr:spPr bwMode="auto">
        <a:xfrm flipV="1">
          <a:off x="24117300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62</xdr:col>
      <xdr:colOff>266700</xdr:colOff>
      <xdr:row>154</xdr:row>
      <xdr:rowOff>0</xdr:rowOff>
    </xdr:from>
    <xdr:to>
      <xdr:col>62</xdr:col>
      <xdr:colOff>266700</xdr:colOff>
      <xdr:row>201</xdr:row>
      <xdr:rowOff>0</xdr:rowOff>
    </xdr:to>
    <xdr:sp macro="" textlink="">
      <xdr:nvSpPr>
        <xdr:cNvPr id="172" name="Line 68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ShapeType="1"/>
        </xdr:cNvSpPr>
      </xdr:nvSpPr>
      <xdr:spPr bwMode="auto">
        <a:xfrm flipV="1">
          <a:off x="23888700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95250</xdr:colOff>
      <xdr:row>162</xdr:row>
      <xdr:rowOff>184150</xdr:rowOff>
    </xdr:from>
    <xdr:to>
      <xdr:col>62</xdr:col>
      <xdr:colOff>266700</xdr:colOff>
      <xdr:row>206</xdr:row>
      <xdr:rowOff>0</xdr:rowOff>
    </xdr:to>
    <xdr:sp macro="" textlink="">
      <xdr:nvSpPr>
        <xdr:cNvPr id="173" name="Freeform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/>
        </xdr:cNvSpPr>
      </xdr:nvSpPr>
      <xdr:spPr bwMode="auto">
        <a:xfrm>
          <a:off x="19907250" y="31045150"/>
          <a:ext cx="3981450" cy="8197850"/>
        </a:xfrm>
        <a:custGeom>
          <a:avLst/>
          <a:gdLst>
            <a:gd name="T0" fmla="*/ 0 w 5225"/>
            <a:gd name="T1" fmla="*/ 10758 h 10758"/>
            <a:gd name="T2" fmla="*/ 0 w 5225"/>
            <a:gd name="T3" fmla="*/ 8258 h 10758"/>
            <a:gd name="T4" fmla="*/ 5225 w 5225"/>
            <a:gd name="T5" fmla="*/ 0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0" y="10758"/>
              </a:moveTo>
              <a:lnTo>
                <a:pt x="0" y="8258"/>
              </a:lnTo>
              <a:cubicBezTo>
                <a:pt x="0" y="4508"/>
                <a:pt x="5225" y="4116"/>
                <a:pt x="5225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53</xdr:col>
      <xdr:colOff>0</xdr:colOff>
      <xdr:row>206</xdr:row>
      <xdr:rowOff>95250</xdr:rowOff>
    </xdr:from>
    <xdr:to>
      <xdr:col>73</xdr:col>
      <xdr:colOff>0</xdr:colOff>
      <xdr:row>206</xdr:row>
      <xdr:rowOff>95250</xdr:rowOff>
    </xdr:to>
    <xdr:sp macro="" textlink="">
      <xdr:nvSpPr>
        <xdr:cNvPr id="174" name="Line 70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ShapeType="1"/>
        </xdr:cNvSpPr>
      </xdr:nvSpPr>
      <xdr:spPr bwMode="auto">
        <a:xfrm>
          <a:off x="20193000" y="39338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285750</xdr:colOff>
      <xdr:row>184</xdr:row>
      <xdr:rowOff>120650</xdr:rowOff>
    </xdr:from>
    <xdr:to>
      <xdr:col>62</xdr:col>
      <xdr:colOff>238125</xdr:colOff>
      <xdr:row>206</xdr:row>
      <xdr:rowOff>0</xdr:rowOff>
    </xdr:to>
    <xdr:sp macro="" textlink="">
      <xdr:nvSpPr>
        <xdr:cNvPr id="175" name="Freeform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/>
        </xdr:cNvSpPr>
      </xdr:nvSpPr>
      <xdr:spPr bwMode="auto">
        <a:xfrm>
          <a:off x="20097750" y="35172650"/>
          <a:ext cx="3762375" cy="4070350"/>
        </a:xfrm>
        <a:custGeom>
          <a:avLst/>
          <a:gdLst>
            <a:gd name="T0" fmla="*/ 0 w 4938"/>
            <a:gd name="T1" fmla="*/ 5342 h 5342"/>
            <a:gd name="T2" fmla="*/ 0 w 4938"/>
            <a:gd name="T3" fmla="*/ 2592 h 5342"/>
            <a:gd name="T4" fmla="*/ 2473 w 4938"/>
            <a:gd name="T5" fmla="*/ 0 h 5342"/>
            <a:gd name="T6" fmla="*/ 4938 w 4938"/>
            <a:gd name="T7" fmla="*/ 2465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0" y="5342"/>
              </a:moveTo>
              <a:lnTo>
                <a:pt x="0" y="2592"/>
              </a:lnTo>
              <a:cubicBezTo>
                <a:pt x="0" y="1231"/>
                <a:pt x="1111" y="0"/>
                <a:pt x="2473" y="0"/>
              </a:cubicBezTo>
              <a:cubicBezTo>
                <a:pt x="3834" y="0"/>
                <a:pt x="4938" y="1103"/>
                <a:pt x="4938" y="2465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114300</xdr:colOff>
      <xdr:row>212</xdr:row>
      <xdr:rowOff>0</xdr:rowOff>
    </xdr:from>
    <xdr:to>
      <xdr:col>63</xdr:col>
      <xdr:colOff>114300</xdr:colOff>
      <xdr:row>259</xdr:row>
      <xdr:rowOff>0</xdr:rowOff>
    </xdr:to>
    <xdr:sp macro="" textlink="">
      <xdr:nvSpPr>
        <xdr:cNvPr id="176" name="Line 72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ShapeType="1"/>
        </xdr:cNvSpPr>
      </xdr:nvSpPr>
      <xdr:spPr bwMode="auto">
        <a:xfrm flipV="1">
          <a:off x="24117300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62</xdr:col>
      <xdr:colOff>266700</xdr:colOff>
      <xdr:row>212</xdr:row>
      <xdr:rowOff>0</xdr:rowOff>
    </xdr:from>
    <xdr:to>
      <xdr:col>62</xdr:col>
      <xdr:colOff>266700</xdr:colOff>
      <xdr:row>259</xdr:row>
      <xdr:rowOff>0</xdr:rowOff>
    </xdr:to>
    <xdr:sp macro="" textlink="">
      <xdr:nvSpPr>
        <xdr:cNvPr id="177" name="Line 73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ShapeType="1"/>
        </xdr:cNvSpPr>
      </xdr:nvSpPr>
      <xdr:spPr bwMode="auto">
        <a:xfrm flipV="1">
          <a:off x="23888700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74</xdr:col>
      <xdr:colOff>0</xdr:colOff>
      <xdr:row>206</xdr:row>
      <xdr:rowOff>95250</xdr:rowOff>
    </xdr:from>
    <xdr:to>
      <xdr:col>84</xdr:col>
      <xdr:colOff>379413</xdr:colOff>
      <xdr:row>206</xdr:row>
      <xdr:rowOff>95250</xdr:rowOff>
    </xdr:to>
    <xdr:sp macro="" textlink="">
      <xdr:nvSpPr>
        <xdr:cNvPr id="178" name="Line 74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ShapeType="1"/>
        </xdr:cNvSpPr>
      </xdr:nvSpPr>
      <xdr:spPr bwMode="auto">
        <a:xfrm>
          <a:off x="28194000" y="39338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114300</xdr:colOff>
      <xdr:row>162</xdr:row>
      <xdr:rowOff>184150</xdr:rowOff>
    </xdr:from>
    <xdr:to>
      <xdr:col>73</xdr:col>
      <xdr:colOff>190500</xdr:colOff>
      <xdr:row>206</xdr:row>
      <xdr:rowOff>0</xdr:rowOff>
    </xdr:to>
    <xdr:sp macro="" textlink="">
      <xdr:nvSpPr>
        <xdr:cNvPr id="179" name="Freeform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/>
        </xdr:cNvSpPr>
      </xdr:nvSpPr>
      <xdr:spPr bwMode="auto">
        <a:xfrm>
          <a:off x="24117300" y="31045150"/>
          <a:ext cx="3886200" cy="8197850"/>
        </a:xfrm>
        <a:custGeom>
          <a:avLst/>
          <a:gdLst>
            <a:gd name="T0" fmla="*/ 5100 w 5100"/>
            <a:gd name="T1" fmla="*/ 10758 h 10758"/>
            <a:gd name="T2" fmla="*/ 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10758"/>
              </a:moveTo>
              <a:cubicBezTo>
                <a:pt x="5100" y="425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63</xdr:col>
      <xdr:colOff>114300</xdr:colOff>
      <xdr:row>207</xdr:row>
      <xdr:rowOff>0</xdr:rowOff>
    </xdr:from>
    <xdr:to>
      <xdr:col>73</xdr:col>
      <xdr:colOff>190500</xdr:colOff>
      <xdr:row>250</xdr:row>
      <xdr:rowOff>6350</xdr:rowOff>
    </xdr:to>
    <xdr:sp macro="" textlink="">
      <xdr:nvSpPr>
        <xdr:cNvPr id="180" name="Freeform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/>
        </xdr:cNvSpPr>
      </xdr:nvSpPr>
      <xdr:spPr bwMode="auto">
        <a:xfrm>
          <a:off x="24117300" y="39433500"/>
          <a:ext cx="3886200" cy="8197850"/>
        </a:xfrm>
        <a:custGeom>
          <a:avLst/>
          <a:gdLst>
            <a:gd name="T0" fmla="*/ 5100 w 5100"/>
            <a:gd name="T1" fmla="*/ 0 h 10758"/>
            <a:gd name="T2" fmla="*/ 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0"/>
              </a:moveTo>
              <a:cubicBezTo>
                <a:pt x="5100" y="650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89</xdr:col>
      <xdr:colOff>0</xdr:colOff>
      <xdr:row>206</xdr:row>
      <xdr:rowOff>95250</xdr:rowOff>
    </xdr:from>
    <xdr:to>
      <xdr:col>100</xdr:col>
      <xdr:colOff>0</xdr:colOff>
      <xdr:row>206</xdr:row>
      <xdr:rowOff>95250</xdr:rowOff>
    </xdr:to>
    <xdr:sp macro="" textlink="">
      <xdr:nvSpPr>
        <xdr:cNvPr id="215" name="Line 8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ShapeType="1"/>
        </xdr:cNvSpPr>
      </xdr:nvSpPr>
      <xdr:spPr bwMode="auto">
        <a:xfrm>
          <a:off x="33909000" y="39338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114300</xdr:colOff>
      <xdr:row>154</xdr:row>
      <xdr:rowOff>0</xdr:rowOff>
    </xdr:from>
    <xdr:to>
      <xdr:col>111</xdr:col>
      <xdr:colOff>114300</xdr:colOff>
      <xdr:row>201</xdr:row>
      <xdr:rowOff>0</xdr:rowOff>
    </xdr:to>
    <xdr:sp macro="" textlink="">
      <xdr:nvSpPr>
        <xdr:cNvPr id="216" name="Line 82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ShapeType="1"/>
        </xdr:cNvSpPr>
      </xdr:nvSpPr>
      <xdr:spPr bwMode="auto">
        <a:xfrm flipV="1">
          <a:off x="42405300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110</xdr:col>
      <xdr:colOff>266700</xdr:colOff>
      <xdr:row>154</xdr:row>
      <xdr:rowOff>0</xdr:rowOff>
    </xdr:from>
    <xdr:to>
      <xdr:col>110</xdr:col>
      <xdr:colOff>266700</xdr:colOff>
      <xdr:row>201</xdr:row>
      <xdr:rowOff>0</xdr:rowOff>
    </xdr:to>
    <xdr:sp macro="" textlink="">
      <xdr:nvSpPr>
        <xdr:cNvPr id="217" name="Line 83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ShapeType="1"/>
        </xdr:cNvSpPr>
      </xdr:nvSpPr>
      <xdr:spPr bwMode="auto">
        <a:xfrm flipV="1">
          <a:off x="42176700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101</xdr:col>
      <xdr:colOff>0</xdr:colOff>
      <xdr:row>206</xdr:row>
      <xdr:rowOff>95250</xdr:rowOff>
    </xdr:from>
    <xdr:to>
      <xdr:col>121</xdr:col>
      <xdr:colOff>0</xdr:colOff>
      <xdr:row>206</xdr:row>
      <xdr:rowOff>95250</xdr:rowOff>
    </xdr:to>
    <xdr:sp macro="" textlink="">
      <xdr:nvSpPr>
        <xdr:cNvPr id="218" name="Line 84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ShapeType="1"/>
        </xdr:cNvSpPr>
      </xdr:nvSpPr>
      <xdr:spPr bwMode="auto">
        <a:xfrm>
          <a:off x="38481000" y="39338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100</xdr:col>
      <xdr:colOff>95250</xdr:colOff>
      <xdr:row>207</xdr:row>
      <xdr:rowOff>0</xdr:rowOff>
    </xdr:from>
    <xdr:to>
      <xdr:col>110</xdr:col>
      <xdr:colOff>266700</xdr:colOff>
      <xdr:row>250</xdr:row>
      <xdr:rowOff>6350</xdr:rowOff>
    </xdr:to>
    <xdr:sp macro="" textlink="">
      <xdr:nvSpPr>
        <xdr:cNvPr id="219" name="Freeform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/>
        </xdr:cNvSpPr>
      </xdr:nvSpPr>
      <xdr:spPr bwMode="auto">
        <a:xfrm>
          <a:off x="38195250" y="39433500"/>
          <a:ext cx="3981450" cy="8197850"/>
        </a:xfrm>
        <a:custGeom>
          <a:avLst/>
          <a:gdLst>
            <a:gd name="T0" fmla="*/ 0 w 5225"/>
            <a:gd name="T1" fmla="*/ 0 h 10758"/>
            <a:gd name="T2" fmla="*/ 0 w 5225"/>
            <a:gd name="T3" fmla="*/ 2500 h 10758"/>
            <a:gd name="T4" fmla="*/ 5225 w 5225"/>
            <a:gd name="T5" fmla="*/ 10758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0" y="0"/>
              </a:moveTo>
              <a:lnTo>
                <a:pt x="0" y="2500"/>
              </a:lnTo>
              <a:cubicBezTo>
                <a:pt x="0" y="6250"/>
                <a:pt x="5225" y="6642"/>
                <a:pt x="5225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114300</xdr:colOff>
      <xdr:row>212</xdr:row>
      <xdr:rowOff>0</xdr:rowOff>
    </xdr:from>
    <xdr:to>
      <xdr:col>111</xdr:col>
      <xdr:colOff>114300</xdr:colOff>
      <xdr:row>259</xdr:row>
      <xdr:rowOff>0</xdr:rowOff>
    </xdr:to>
    <xdr:sp macro="" textlink="">
      <xdr:nvSpPr>
        <xdr:cNvPr id="221" name="Line 87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ShapeType="1"/>
        </xdr:cNvSpPr>
      </xdr:nvSpPr>
      <xdr:spPr bwMode="auto">
        <a:xfrm flipV="1">
          <a:off x="42405300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110</xdr:col>
      <xdr:colOff>266700</xdr:colOff>
      <xdr:row>212</xdr:row>
      <xdr:rowOff>0</xdr:rowOff>
    </xdr:from>
    <xdr:to>
      <xdr:col>110</xdr:col>
      <xdr:colOff>266700</xdr:colOff>
      <xdr:row>259</xdr:row>
      <xdr:rowOff>0</xdr:rowOff>
    </xdr:to>
    <xdr:sp macro="" textlink="">
      <xdr:nvSpPr>
        <xdr:cNvPr id="222" name="Line 88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ShapeType="1"/>
        </xdr:cNvSpPr>
      </xdr:nvSpPr>
      <xdr:spPr bwMode="auto">
        <a:xfrm flipV="1">
          <a:off x="42176700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122</xdr:col>
      <xdr:colOff>0</xdr:colOff>
      <xdr:row>206</xdr:row>
      <xdr:rowOff>95250</xdr:rowOff>
    </xdr:from>
    <xdr:to>
      <xdr:col>132</xdr:col>
      <xdr:colOff>379413</xdr:colOff>
      <xdr:row>206</xdr:row>
      <xdr:rowOff>95250</xdr:rowOff>
    </xdr:to>
    <xdr:sp macro="" textlink="">
      <xdr:nvSpPr>
        <xdr:cNvPr id="223" name="Line 89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ShapeType="1"/>
        </xdr:cNvSpPr>
      </xdr:nvSpPr>
      <xdr:spPr bwMode="auto">
        <a:xfrm>
          <a:off x="46482000" y="39338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114300</xdr:colOff>
      <xdr:row>162</xdr:row>
      <xdr:rowOff>184150</xdr:rowOff>
    </xdr:from>
    <xdr:to>
      <xdr:col>121</xdr:col>
      <xdr:colOff>190500</xdr:colOff>
      <xdr:row>206</xdr:row>
      <xdr:rowOff>0</xdr:rowOff>
    </xdr:to>
    <xdr:sp macro="" textlink="">
      <xdr:nvSpPr>
        <xdr:cNvPr id="224" name="Freeform 22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/>
        </xdr:cNvSpPr>
      </xdr:nvSpPr>
      <xdr:spPr bwMode="auto">
        <a:xfrm>
          <a:off x="42405300" y="31045150"/>
          <a:ext cx="3886200" cy="8197850"/>
        </a:xfrm>
        <a:custGeom>
          <a:avLst/>
          <a:gdLst>
            <a:gd name="T0" fmla="*/ 5100 w 5100"/>
            <a:gd name="T1" fmla="*/ 10758 h 10758"/>
            <a:gd name="T2" fmla="*/ 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10758"/>
              </a:moveTo>
              <a:cubicBezTo>
                <a:pt x="5100" y="425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111</xdr:col>
      <xdr:colOff>114300</xdr:colOff>
      <xdr:row>207</xdr:row>
      <xdr:rowOff>0</xdr:rowOff>
    </xdr:from>
    <xdr:to>
      <xdr:col>121</xdr:col>
      <xdr:colOff>190500</xdr:colOff>
      <xdr:row>250</xdr:row>
      <xdr:rowOff>6350</xdr:rowOff>
    </xdr:to>
    <xdr:sp macro="" textlink="">
      <xdr:nvSpPr>
        <xdr:cNvPr id="225" name="Freeform 224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/>
        </xdr:cNvSpPr>
      </xdr:nvSpPr>
      <xdr:spPr bwMode="auto">
        <a:xfrm>
          <a:off x="42405300" y="39433500"/>
          <a:ext cx="3886200" cy="8197850"/>
        </a:xfrm>
        <a:custGeom>
          <a:avLst/>
          <a:gdLst>
            <a:gd name="T0" fmla="*/ 5100 w 5100"/>
            <a:gd name="T1" fmla="*/ 0 h 10758"/>
            <a:gd name="T2" fmla="*/ 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5100" y="0"/>
              </a:moveTo>
              <a:cubicBezTo>
                <a:pt x="5100" y="650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100</xdr:col>
      <xdr:colOff>285750</xdr:colOff>
      <xdr:row>207</xdr:row>
      <xdr:rowOff>0</xdr:rowOff>
    </xdr:from>
    <xdr:to>
      <xdr:col>110</xdr:col>
      <xdr:colOff>238125</xdr:colOff>
      <xdr:row>228</xdr:row>
      <xdr:rowOff>69850</xdr:rowOff>
    </xdr:to>
    <xdr:sp macro="" textlink="">
      <xdr:nvSpPr>
        <xdr:cNvPr id="234" name="Freeform 233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/>
        </xdr:cNvSpPr>
      </xdr:nvSpPr>
      <xdr:spPr bwMode="auto">
        <a:xfrm>
          <a:off x="56673750" y="18478500"/>
          <a:ext cx="3762375" cy="4070350"/>
        </a:xfrm>
        <a:custGeom>
          <a:avLst/>
          <a:gdLst>
            <a:gd name="T0" fmla="*/ 0 w 4938"/>
            <a:gd name="T1" fmla="*/ 0 h 5342"/>
            <a:gd name="T2" fmla="*/ 0 w 4938"/>
            <a:gd name="T3" fmla="*/ 2750 h 5342"/>
            <a:gd name="T4" fmla="*/ 2473 w 4938"/>
            <a:gd name="T5" fmla="*/ 5342 h 5342"/>
            <a:gd name="T6" fmla="*/ 4938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0" y="0"/>
              </a:moveTo>
              <a:lnTo>
                <a:pt x="0" y="2750"/>
              </a:lnTo>
              <a:cubicBezTo>
                <a:pt x="0" y="4111"/>
                <a:pt x="1111" y="5342"/>
                <a:pt x="2473" y="5342"/>
              </a:cubicBezTo>
              <a:cubicBezTo>
                <a:pt x="3834" y="5342"/>
                <a:pt x="4938" y="4239"/>
                <a:pt x="4938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170</xdr:col>
      <xdr:colOff>0</xdr:colOff>
      <xdr:row>206</xdr:row>
      <xdr:rowOff>95250</xdr:rowOff>
    </xdr:from>
    <xdr:to>
      <xdr:col>180</xdr:col>
      <xdr:colOff>379413</xdr:colOff>
      <xdr:row>206</xdr:row>
      <xdr:rowOff>95250</xdr:rowOff>
    </xdr:to>
    <xdr:sp macro="" textlink="">
      <xdr:nvSpPr>
        <xdr:cNvPr id="237" name="Line 96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ShapeType="1"/>
        </xdr:cNvSpPr>
      </xdr:nvSpPr>
      <xdr:spPr bwMode="auto">
        <a:xfrm flipH="1">
          <a:off x="64770000" y="39338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158</xdr:col>
      <xdr:colOff>266700</xdr:colOff>
      <xdr:row>154</xdr:row>
      <xdr:rowOff>0</xdr:rowOff>
    </xdr:from>
    <xdr:to>
      <xdr:col>158</xdr:col>
      <xdr:colOff>266700</xdr:colOff>
      <xdr:row>201</xdr:row>
      <xdr:rowOff>0</xdr:rowOff>
    </xdr:to>
    <xdr:sp macro="" textlink="">
      <xdr:nvSpPr>
        <xdr:cNvPr id="238" name="Line 97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ShapeType="1"/>
        </xdr:cNvSpPr>
      </xdr:nvSpPr>
      <xdr:spPr bwMode="auto">
        <a:xfrm flipV="1">
          <a:off x="60464700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114300</xdr:colOff>
      <xdr:row>154</xdr:row>
      <xdr:rowOff>0</xdr:rowOff>
    </xdr:from>
    <xdr:to>
      <xdr:col>159</xdr:col>
      <xdr:colOff>114300</xdr:colOff>
      <xdr:row>201</xdr:row>
      <xdr:rowOff>0</xdr:rowOff>
    </xdr:to>
    <xdr:sp macro="" textlink="">
      <xdr:nvSpPr>
        <xdr:cNvPr id="239" name="Line 98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ShapeType="1"/>
        </xdr:cNvSpPr>
      </xdr:nvSpPr>
      <xdr:spPr bwMode="auto">
        <a:xfrm flipV="1">
          <a:off x="60693300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114300</xdr:colOff>
      <xdr:row>162</xdr:row>
      <xdr:rowOff>184150</xdr:rowOff>
    </xdr:from>
    <xdr:to>
      <xdr:col>169</xdr:col>
      <xdr:colOff>285750</xdr:colOff>
      <xdr:row>206</xdr:row>
      <xdr:rowOff>0</xdr:rowOff>
    </xdr:to>
    <xdr:sp macro="" textlink="">
      <xdr:nvSpPr>
        <xdr:cNvPr id="240" name="Freeform 239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/>
        </xdr:cNvSpPr>
      </xdr:nvSpPr>
      <xdr:spPr bwMode="auto">
        <a:xfrm>
          <a:off x="60693300" y="31045150"/>
          <a:ext cx="3981450" cy="8197850"/>
        </a:xfrm>
        <a:custGeom>
          <a:avLst/>
          <a:gdLst>
            <a:gd name="T0" fmla="*/ 5225 w 5225"/>
            <a:gd name="T1" fmla="*/ 10758 h 10758"/>
            <a:gd name="T2" fmla="*/ 5225 w 5225"/>
            <a:gd name="T3" fmla="*/ 8258 h 10758"/>
            <a:gd name="T4" fmla="*/ 0 w 5225"/>
            <a:gd name="T5" fmla="*/ 0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5225" y="10758"/>
              </a:moveTo>
              <a:lnTo>
                <a:pt x="5225" y="8258"/>
              </a:lnTo>
              <a:cubicBezTo>
                <a:pt x="5225" y="4508"/>
                <a:pt x="0" y="4116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149</xdr:col>
      <xdr:colOff>0</xdr:colOff>
      <xdr:row>206</xdr:row>
      <xdr:rowOff>95250</xdr:rowOff>
    </xdr:from>
    <xdr:to>
      <xdr:col>169</xdr:col>
      <xdr:colOff>0</xdr:colOff>
      <xdr:row>206</xdr:row>
      <xdr:rowOff>95250</xdr:rowOff>
    </xdr:to>
    <xdr:sp macro="" textlink="">
      <xdr:nvSpPr>
        <xdr:cNvPr id="241" name="Line 10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ShapeType="1"/>
        </xdr:cNvSpPr>
      </xdr:nvSpPr>
      <xdr:spPr bwMode="auto">
        <a:xfrm flipH="1">
          <a:off x="56769000" y="39338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158</xdr:col>
      <xdr:colOff>266700</xdr:colOff>
      <xdr:row>212</xdr:row>
      <xdr:rowOff>0</xdr:rowOff>
    </xdr:from>
    <xdr:to>
      <xdr:col>158</xdr:col>
      <xdr:colOff>266700</xdr:colOff>
      <xdr:row>259</xdr:row>
      <xdr:rowOff>0</xdr:rowOff>
    </xdr:to>
    <xdr:sp macro="" textlink="">
      <xdr:nvSpPr>
        <xdr:cNvPr id="243" name="Line 10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ShapeType="1"/>
        </xdr:cNvSpPr>
      </xdr:nvSpPr>
      <xdr:spPr bwMode="auto">
        <a:xfrm flipV="1">
          <a:off x="60464700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114300</xdr:colOff>
      <xdr:row>212</xdr:row>
      <xdr:rowOff>0</xdr:rowOff>
    </xdr:from>
    <xdr:to>
      <xdr:col>159</xdr:col>
      <xdr:colOff>114300</xdr:colOff>
      <xdr:row>259</xdr:row>
      <xdr:rowOff>0</xdr:rowOff>
    </xdr:to>
    <xdr:sp macro="" textlink="">
      <xdr:nvSpPr>
        <xdr:cNvPr id="244" name="Line 10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ShapeType="1"/>
        </xdr:cNvSpPr>
      </xdr:nvSpPr>
      <xdr:spPr bwMode="auto">
        <a:xfrm flipV="1">
          <a:off x="60693300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137</xdr:col>
      <xdr:colOff>0</xdr:colOff>
      <xdr:row>206</xdr:row>
      <xdr:rowOff>95250</xdr:rowOff>
    </xdr:from>
    <xdr:to>
      <xdr:col>148</xdr:col>
      <xdr:colOff>0</xdr:colOff>
      <xdr:row>206</xdr:row>
      <xdr:rowOff>95250</xdr:rowOff>
    </xdr:to>
    <xdr:sp macro="" textlink="">
      <xdr:nvSpPr>
        <xdr:cNvPr id="245" name="Line 10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ShapeType="1"/>
        </xdr:cNvSpPr>
      </xdr:nvSpPr>
      <xdr:spPr bwMode="auto">
        <a:xfrm flipH="1">
          <a:off x="52197000" y="39338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148</xdr:col>
      <xdr:colOff>190500</xdr:colOff>
      <xdr:row>162</xdr:row>
      <xdr:rowOff>184150</xdr:rowOff>
    </xdr:from>
    <xdr:to>
      <xdr:col>158</xdr:col>
      <xdr:colOff>266700</xdr:colOff>
      <xdr:row>206</xdr:row>
      <xdr:rowOff>0</xdr:rowOff>
    </xdr:to>
    <xdr:sp macro="" textlink="">
      <xdr:nvSpPr>
        <xdr:cNvPr id="246" name="Freeform 245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/>
        </xdr:cNvSpPr>
      </xdr:nvSpPr>
      <xdr:spPr bwMode="auto">
        <a:xfrm>
          <a:off x="56578500" y="31045150"/>
          <a:ext cx="3886200" cy="8197850"/>
        </a:xfrm>
        <a:custGeom>
          <a:avLst/>
          <a:gdLst>
            <a:gd name="T0" fmla="*/ 0 w 5100"/>
            <a:gd name="T1" fmla="*/ 10758 h 10758"/>
            <a:gd name="T2" fmla="*/ 510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10758"/>
              </a:moveTo>
              <a:cubicBezTo>
                <a:pt x="0" y="4258"/>
                <a:pt x="5100" y="4116"/>
                <a:pt x="51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148</xdr:col>
      <xdr:colOff>190500</xdr:colOff>
      <xdr:row>207</xdr:row>
      <xdr:rowOff>0</xdr:rowOff>
    </xdr:from>
    <xdr:to>
      <xdr:col>158</xdr:col>
      <xdr:colOff>266700</xdr:colOff>
      <xdr:row>250</xdr:row>
      <xdr:rowOff>6350</xdr:rowOff>
    </xdr:to>
    <xdr:sp macro="" textlink="">
      <xdr:nvSpPr>
        <xdr:cNvPr id="247" name="Freeform 246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/>
        </xdr:cNvSpPr>
      </xdr:nvSpPr>
      <xdr:spPr bwMode="auto">
        <a:xfrm>
          <a:off x="56578500" y="39433500"/>
          <a:ext cx="3886200" cy="8197850"/>
        </a:xfrm>
        <a:custGeom>
          <a:avLst/>
          <a:gdLst>
            <a:gd name="T0" fmla="*/ 0 w 5100"/>
            <a:gd name="T1" fmla="*/ 0 h 10758"/>
            <a:gd name="T2" fmla="*/ 510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0"/>
              </a:moveTo>
              <a:cubicBezTo>
                <a:pt x="0" y="6500"/>
                <a:pt x="5100" y="6642"/>
                <a:pt x="510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159</xdr:col>
      <xdr:colOff>141288</xdr:colOff>
      <xdr:row>184</xdr:row>
      <xdr:rowOff>120650</xdr:rowOff>
    </xdr:from>
    <xdr:to>
      <xdr:col>169</xdr:col>
      <xdr:colOff>95251</xdr:colOff>
      <xdr:row>206</xdr:row>
      <xdr:rowOff>0</xdr:rowOff>
    </xdr:to>
    <xdr:sp macro="" textlink="">
      <xdr:nvSpPr>
        <xdr:cNvPr id="252" name="Freeform 25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/>
        </xdr:cNvSpPr>
      </xdr:nvSpPr>
      <xdr:spPr bwMode="auto">
        <a:xfrm>
          <a:off x="24144288" y="14217650"/>
          <a:ext cx="3763963" cy="4070350"/>
        </a:xfrm>
        <a:custGeom>
          <a:avLst/>
          <a:gdLst>
            <a:gd name="T0" fmla="*/ 4938 w 4938"/>
            <a:gd name="T1" fmla="*/ 5342 h 5342"/>
            <a:gd name="T2" fmla="*/ 4938 w 4938"/>
            <a:gd name="T3" fmla="*/ 2592 h 5342"/>
            <a:gd name="T4" fmla="*/ 2465 w 4938"/>
            <a:gd name="T5" fmla="*/ 0 h 5342"/>
            <a:gd name="T6" fmla="*/ 0 w 4938"/>
            <a:gd name="T7" fmla="*/ 2465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5342"/>
              </a:moveTo>
              <a:lnTo>
                <a:pt x="4938" y="2592"/>
              </a:lnTo>
              <a:cubicBezTo>
                <a:pt x="4938" y="1231"/>
                <a:pt x="3827" y="0"/>
                <a:pt x="2465" y="0"/>
              </a:cubicBezTo>
              <a:cubicBezTo>
                <a:pt x="1104" y="0"/>
                <a:pt x="0" y="1103"/>
                <a:pt x="0" y="2465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206</xdr:row>
      <xdr:rowOff>95250</xdr:rowOff>
    </xdr:from>
    <xdr:to>
      <xdr:col>228</xdr:col>
      <xdr:colOff>379413</xdr:colOff>
      <xdr:row>206</xdr:row>
      <xdr:rowOff>95250</xdr:rowOff>
    </xdr:to>
    <xdr:sp macro="" textlink="">
      <xdr:nvSpPr>
        <xdr:cNvPr id="262" name="Line 11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ShapeType="1"/>
        </xdr:cNvSpPr>
      </xdr:nvSpPr>
      <xdr:spPr bwMode="auto">
        <a:xfrm flipH="1">
          <a:off x="83081813" y="39338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206</xdr:col>
      <xdr:colOff>266700</xdr:colOff>
      <xdr:row>154</xdr:row>
      <xdr:rowOff>0</xdr:rowOff>
    </xdr:from>
    <xdr:to>
      <xdr:col>206</xdr:col>
      <xdr:colOff>266700</xdr:colOff>
      <xdr:row>201</xdr:row>
      <xdr:rowOff>0</xdr:rowOff>
    </xdr:to>
    <xdr:sp macro="" textlink="">
      <xdr:nvSpPr>
        <xdr:cNvPr id="263" name="Line 11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ShapeType="1"/>
        </xdr:cNvSpPr>
      </xdr:nvSpPr>
      <xdr:spPr bwMode="auto">
        <a:xfrm flipV="1">
          <a:off x="78776513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114300</xdr:colOff>
      <xdr:row>154</xdr:row>
      <xdr:rowOff>0</xdr:rowOff>
    </xdr:from>
    <xdr:to>
      <xdr:col>207</xdr:col>
      <xdr:colOff>114300</xdr:colOff>
      <xdr:row>201</xdr:row>
      <xdr:rowOff>0</xdr:rowOff>
    </xdr:to>
    <xdr:sp macro="" textlink="">
      <xdr:nvSpPr>
        <xdr:cNvPr id="264" name="Line 11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ShapeType="1"/>
        </xdr:cNvSpPr>
      </xdr:nvSpPr>
      <xdr:spPr bwMode="auto">
        <a:xfrm flipV="1">
          <a:off x="79005113" y="29337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197</xdr:col>
      <xdr:colOff>0</xdr:colOff>
      <xdr:row>206</xdr:row>
      <xdr:rowOff>95250</xdr:rowOff>
    </xdr:from>
    <xdr:to>
      <xdr:col>217</xdr:col>
      <xdr:colOff>0</xdr:colOff>
      <xdr:row>206</xdr:row>
      <xdr:rowOff>95250</xdr:rowOff>
    </xdr:to>
    <xdr:sp macro="" textlink="">
      <xdr:nvSpPr>
        <xdr:cNvPr id="265" name="Line 11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ShapeType="1"/>
        </xdr:cNvSpPr>
      </xdr:nvSpPr>
      <xdr:spPr bwMode="auto">
        <a:xfrm flipH="1">
          <a:off x="75080813" y="39338250"/>
          <a:ext cx="7620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114300</xdr:colOff>
      <xdr:row>207</xdr:row>
      <xdr:rowOff>0</xdr:rowOff>
    </xdr:from>
    <xdr:to>
      <xdr:col>217</xdr:col>
      <xdr:colOff>285750</xdr:colOff>
      <xdr:row>250</xdr:row>
      <xdr:rowOff>6350</xdr:rowOff>
    </xdr:to>
    <xdr:sp macro="" textlink="">
      <xdr:nvSpPr>
        <xdr:cNvPr id="266" name="Freeform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/>
        </xdr:cNvSpPr>
      </xdr:nvSpPr>
      <xdr:spPr bwMode="auto">
        <a:xfrm>
          <a:off x="79005113" y="39433500"/>
          <a:ext cx="3981450" cy="8197850"/>
        </a:xfrm>
        <a:custGeom>
          <a:avLst/>
          <a:gdLst>
            <a:gd name="T0" fmla="*/ 5225 w 5225"/>
            <a:gd name="T1" fmla="*/ 0 h 10758"/>
            <a:gd name="T2" fmla="*/ 5225 w 5225"/>
            <a:gd name="T3" fmla="*/ 2500 h 10758"/>
            <a:gd name="T4" fmla="*/ 0 w 5225"/>
            <a:gd name="T5" fmla="*/ 10758 h 107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225" h="10758">
              <a:moveTo>
                <a:pt x="5225" y="0"/>
              </a:moveTo>
              <a:lnTo>
                <a:pt x="5225" y="2500"/>
              </a:lnTo>
              <a:cubicBezTo>
                <a:pt x="5225" y="6250"/>
                <a:pt x="0" y="6642"/>
                <a:pt x="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141288</xdr:colOff>
      <xdr:row>207</xdr:row>
      <xdr:rowOff>0</xdr:rowOff>
    </xdr:from>
    <xdr:to>
      <xdr:col>217</xdr:col>
      <xdr:colOff>95251</xdr:colOff>
      <xdr:row>228</xdr:row>
      <xdr:rowOff>69850</xdr:rowOff>
    </xdr:to>
    <xdr:sp macro="" textlink="">
      <xdr:nvSpPr>
        <xdr:cNvPr id="267" name="Freeform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/>
        </xdr:cNvSpPr>
      </xdr:nvSpPr>
      <xdr:spPr bwMode="auto">
        <a:xfrm>
          <a:off x="79032101" y="39433500"/>
          <a:ext cx="3763963" cy="4070350"/>
        </a:xfrm>
        <a:custGeom>
          <a:avLst/>
          <a:gdLst>
            <a:gd name="T0" fmla="*/ 4938 w 4938"/>
            <a:gd name="T1" fmla="*/ 0 h 5342"/>
            <a:gd name="T2" fmla="*/ 4938 w 4938"/>
            <a:gd name="T3" fmla="*/ 2750 h 5342"/>
            <a:gd name="T4" fmla="*/ 2465 w 4938"/>
            <a:gd name="T5" fmla="*/ 5342 h 5342"/>
            <a:gd name="T6" fmla="*/ 0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0"/>
              </a:moveTo>
              <a:lnTo>
                <a:pt x="4938" y="2750"/>
              </a:lnTo>
              <a:cubicBezTo>
                <a:pt x="4938" y="4111"/>
                <a:pt x="3827" y="5342"/>
                <a:pt x="2465" y="5342"/>
              </a:cubicBezTo>
              <a:cubicBezTo>
                <a:pt x="1104" y="5342"/>
                <a:pt x="0" y="4239"/>
                <a:pt x="0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206</xdr:col>
      <xdr:colOff>266700</xdr:colOff>
      <xdr:row>212</xdr:row>
      <xdr:rowOff>0</xdr:rowOff>
    </xdr:from>
    <xdr:to>
      <xdr:col>206</xdr:col>
      <xdr:colOff>266700</xdr:colOff>
      <xdr:row>259</xdr:row>
      <xdr:rowOff>0</xdr:rowOff>
    </xdr:to>
    <xdr:sp macro="" textlink="">
      <xdr:nvSpPr>
        <xdr:cNvPr id="268" name="Line 11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ShapeType="1"/>
        </xdr:cNvSpPr>
      </xdr:nvSpPr>
      <xdr:spPr bwMode="auto">
        <a:xfrm flipV="1">
          <a:off x="78776513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114300</xdr:colOff>
      <xdr:row>212</xdr:row>
      <xdr:rowOff>0</xdr:rowOff>
    </xdr:from>
    <xdr:to>
      <xdr:col>207</xdr:col>
      <xdr:colOff>114300</xdr:colOff>
      <xdr:row>259</xdr:row>
      <xdr:rowOff>0</xdr:rowOff>
    </xdr:to>
    <xdr:sp macro="" textlink="">
      <xdr:nvSpPr>
        <xdr:cNvPr id="269" name="Line 11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ShapeType="1"/>
        </xdr:cNvSpPr>
      </xdr:nvSpPr>
      <xdr:spPr bwMode="auto">
        <a:xfrm flipV="1">
          <a:off x="79005113" y="40386000"/>
          <a:ext cx="0" cy="89535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0</xdr:colOff>
      <xdr:row>206</xdr:row>
      <xdr:rowOff>95250</xdr:rowOff>
    </xdr:from>
    <xdr:to>
      <xdr:col>196</xdr:col>
      <xdr:colOff>0</xdr:colOff>
      <xdr:row>206</xdr:row>
      <xdr:rowOff>95250</xdr:rowOff>
    </xdr:to>
    <xdr:sp macro="" textlink="">
      <xdr:nvSpPr>
        <xdr:cNvPr id="270" name="Line 11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ShapeType="1"/>
        </xdr:cNvSpPr>
      </xdr:nvSpPr>
      <xdr:spPr bwMode="auto">
        <a:xfrm flipH="1">
          <a:off x="70508813" y="39338250"/>
          <a:ext cx="4191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196</xdr:col>
      <xdr:colOff>190500</xdr:colOff>
      <xdr:row>162</xdr:row>
      <xdr:rowOff>184150</xdr:rowOff>
    </xdr:from>
    <xdr:to>
      <xdr:col>206</xdr:col>
      <xdr:colOff>266700</xdr:colOff>
      <xdr:row>206</xdr:row>
      <xdr:rowOff>0</xdr:rowOff>
    </xdr:to>
    <xdr:sp macro="" textlink="">
      <xdr:nvSpPr>
        <xdr:cNvPr id="271" name="Freeform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/>
        </xdr:cNvSpPr>
      </xdr:nvSpPr>
      <xdr:spPr bwMode="auto">
        <a:xfrm>
          <a:off x="74890313" y="31045150"/>
          <a:ext cx="3886200" cy="8197850"/>
        </a:xfrm>
        <a:custGeom>
          <a:avLst/>
          <a:gdLst>
            <a:gd name="T0" fmla="*/ 0 w 5100"/>
            <a:gd name="T1" fmla="*/ 10758 h 10758"/>
            <a:gd name="T2" fmla="*/ 5100 w 5100"/>
            <a:gd name="T3" fmla="*/ 0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10758"/>
              </a:moveTo>
              <a:cubicBezTo>
                <a:pt x="0" y="4258"/>
                <a:pt x="5100" y="4116"/>
                <a:pt x="51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196</xdr:col>
      <xdr:colOff>190500</xdr:colOff>
      <xdr:row>207</xdr:row>
      <xdr:rowOff>0</xdr:rowOff>
    </xdr:from>
    <xdr:to>
      <xdr:col>206</xdr:col>
      <xdr:colOff>266700</xdr:colOff>
      <xdr:row>250</xdr:row>
      <xdr:rowOff>6350</xdr:rowOff>
    </xdr:to>
    <xdr:sp macro="" textlink="">
      <xdr:nvSpPr>
        <xdr:cNvPr id="272" name="Freeform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/>
        </xdr:cNvSpPr>
      </xdr:nvSpPr>
      <xdr:spPr bwMode="auto">
        <a:xfrm>
          <a:off x="74890313" y="39433500"/>
          <a:ext cx="3886200" cy="8197850"/>
        </a:xfrm>
        <a:custGeom>
          <a:avLst/>
          <a:gdLst>
            <a:gd name="T0" fmla="*/ 0 w 5100"/>
            <a:gd name="T1" fmla="*/ 0 h 10758"/>
            <a:gd name="T2" fmla="*/ 5100 w 5100"/>
            <a:gd name="T3" fmla="*/ 10758 h 10758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100" h="10758">
              <a:moveTo>
                <a:pt x="0" y="0"/>
              </a:moveTo>
              <a:cubicBezTo>
                <a:pt x="0" y="6500"/>
                <a:pt x="5100" y="6642"/>
                <a:pt x="5100" y="10758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207</xdr:col>
      <xdr:colOff>141288</xdr:colOff>
      <xdr:row>207</xdr:row>
      <xdr:rowOff>0</xdr:rowOff>
    </xdr:from>
    <xdr:to>
      <xdr:col>217</xdr:col>
      <xdr:colOff>95251</xdr:colOff>
      <xdr:row>228</xdr:row>
      <xdr:rowOff>69850</xdr:rowOff>
    </xdr:to>
    <xdr:sp macro="" textlink="">
      <xdr:nvSpPr>
        <xdr:cNvPr id="281" name="Freeform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/>
        </xdr:cNvSpPr>
      </xdr:nvSpPr>
      <xdr:spPr bwMode="auto">
        <a:xfrm>
          <a:off x="79032101" y="18478500"/>
          <a:ext cx="3763963" cy="4070350"/>
        </a:xfrm>
        <a:custGeom>
          <a:avLst/>
          <a:gdLst>
            <a:gd name="T0" fmla="*/ 4938 w 4938"/>
            <a:gd name="T1" fmla="*/ 0 h 5342"/>
            <a:gd name="T2" fmla="*/ 4938 w 4938"/>
            <a:gd name="T3" fmla="*/ 2750 h 5342"/>
            <a:gd name="T4" fmla="*/ 2465 w 4938"/>
            <a:gd name="T5" fmla="*/ 5342 h 5342"/>
            <a:gd name="T6" fmla="*/ 0 w 4938"/>
            <a:gd name="T7" fmla="*/ 2877 h 53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938" h="5342">
              <a:moveTo>
                <a:pt x="4938" y="0"/>
              </a:moveTo>
              <a:lnTo>
                <a:pt x="4938" y="2750"/>
              </a:lnTo>
              <a:cubicBezTo>
                <a:pt x="4938" y="4111"/>
                <a:pt x="3827" y="5342"/>
                <a:pt x="2465" y="5342"/>
              </a:cubicBezTo>
              <a:cubicBezTo>
                <a:pt x="1104" y="5342"/>
                <a:pt x="0" y="4239"/>
                <a:pt x="0" y="2877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206</xdr:row>
      <xdr:rowOff>95250</xdr:rowOff>
    </xdr:from>
    <xdr:to>
      <xdr:col>228</xdr:col>
      <xdr:colOff>379413</xdr:colOff>
      <xdr:row>206</xdr:row>
      <xdr:rowOff>95250</xdr:rowOff>
    </xdr:to>
    <xdr:sp macro="" textlink="">
      <xdr:nvSpPr>
        <xdr:cNvPr id="282" name="Line 6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ShapeType="1"/>
        </xdr:cNvSpPr>
      </xdr:nvSpPr>
      <xdr:spPr bwMode="auto">
        <a:xfrm>
          <a:off x="83081813" y="18383250"/>
          <a:ext cx="4189413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0</xdr:colOff>
      <xdr:row>206</xdr:row>
      <xdr:rowOff>95250</xdr:rowOff>
    </xdr:from>
    <xdr:to>
      <xdr:col>196</xdr:col>
      <xdr:colOff>0</xdr:colOff>
      <xdr:row>206</xdr:row>
      <xdr:rowOff>95250</xdr:rowOff>
    </xdr:to>
    <xdr:sp macro="" textlink="">
      <xdr:nvSpPr>
        <xdr:cNvPr id="285" name="Line 10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ShapeType="1"/>
        </xdr:cNvSpPr>
      </xdr:nvSpPr>
      <xdr:spPr bwMode="auto">
        <a:xfrm flipH="1">
          <a:off x="52197000" y="39338250"/>
          <a:ext cx="4208318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190500</xdr:colOff>
      <xdr:row>89</xdr:row>
      <xdr:rowOff>0</xdr:rowOff>
    </xdr:from>
    <xdr:to>
      <xdr:col>52</xdr:col>
      <xdr:colOff>190500</xdr:colOff>
      <xdr:row>106</xdr:row>
      <xdr:rowOff>0</xdr:rowOff>
    </xdr:to>
    <xdr:sp macro="" textlink="">
      <xdr:nvSpPr>
        <xdr:cNvPr id="87" name="Line 158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ShapeType="1"/>
        </xdr:cNvSpPr>
      </xdr:nvSpPr>
      <xdr:spPr bwMode="auto">
        <a:xfrm flipV="1">
          <a:off x="20002500" y="16954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26</xdr:col>
      <xdr:colOff>0</xdr:colOff>
      <xdr:row>70</xdr:row>
      <xdr:rowOff>95250</xdr:rowOff>
    </xdr:from>
    <xdr:to>
      <xdr:col>48</xdr:col>
      <xdr:colOff>0</xdr:colOff>
      <xdr:row>70</xdr:row>
      <xdr:rowOff>95250</xdr:rowOff>
    </xdr:to>
    <xdr:sp macro="" textlink="">
      <xdr:nvSpPr>
        <xdr:cNvPr id="88" name="Line 159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ShapeType="1"/>
        </xdr:cNvSpPr>
      </xdr:nvSpPr>
      <xdr:spPr bwMode="auto">
        <a:xfrm flipH="1">
          <a:off x="9906000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26</xdr:col>
      <xdr:colOff>0</xdr:colOff>
      <xdr:row>71</xdr:row>
      <xdr:rowOff>95250</xdr:rowOff>
    </xdr:from>
    <xdr:to>
      <xdr:col>48</xdr:col>
      <xdr:colOff>0</xdr:colOff>
      <xdr:row>71</xdr:row>
      <xdr:rowOff>95250</xdr:rowOff>
    </xdr:to>
    <xdr:sp macro="" textlink="">
      <xdr:nvSpPr>
        <xdr:cNvPr id="89" name="Line 160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ShapeType="1"/>
        </xdr:cNvSpPr>
      </xdr:nvSpPr>
      <xdr:spPr bwMode="auto">
        <a:xfrm flipH="1">
          <a:off x="9906000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190500</xdr:colOff>
      <xdr:row>54</xdr:row>
      <xdr:rowOff>0</xdr:rowOff>
    </xdr:from>
    <xdr:to>
      <xdr:col>52</xdr:col>
      <xdr:colOff>190500</xdr:colOff>
      <xdr:row>88</xdr:row>
      <xdr:rowOff>0</xdr:rowOff>
    </xdr:to>
    <xdr:sp macro="" textlink="">
      <xdr:nvSpPr>
        <xdr:cNvPr id="90" name="Line 16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ShapeType="1"/>
        </xdr:cNvSpPr>
      </xdr:nvSpPr>
      <xdr:spPr bwMode="auto">
        <a:xfrm flipV="1">
          <a:off x="20002500" y="10287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190500</xdr:colOff>
      <xdr:row>36</xdr:row>
      <xdr:rowOff>0</xdr:rowOff>
    </xdr:from>
    <xdr:to>
      <xdr:col>52</xdr:col>
      <xdr:colOff>190500</xdr:colOff>
      <xdr:row>53</xdr:row>
      <xdr:rowOff>0</xdr:rowOff>
    </xdr:to>
    <xdr:sp macro="" textlink="">
      <xdr:nvSpPr>
        <xdr:cNvPr id="91" name="Line 162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ShapeType="1"/>
        </xdr:cNvSpPr>
      </xdr:nvSpPr>
      <xdr:spPr bwMode="auto">
        <a:xfrm flipV="1">
          <a:off x="20002500" y="6858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57</xdr:col>
      <xdr:colOff>1</xdr:colOff>
      <xdr:row>70</xdr:row>
      <xdr:rowOff>95250</xdr:rowOff>
    </xdr:from>
    <xdr:to>
      <xdr:col>79</xdr:col>
      <xdr:colOff>1</xdr:colOff>
      <xdr:row>70</xdr:row>
      <xdr:rowOff>95250</xdr:rowOff>
    </xdr:to>
    <xdr:sp macro="" textlink="">
      <xdr:nvSpPr>
        <xdr:cNvPr id="92" name="Line 163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ShapeType="1"/>
        </xdr:cNvSpPr>
      </xdr:nvSpPr>
      <xdr:spPr bwMode="auto">
        <a:xfrm flipH="1">
          <a:off x="21717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57</xdr:col>
      <xdr:colOff>1</xdr:colOff>
      <xdr:row>71</xdr:row>
      <xdr:rowOff>95250</xdr:rowOff>
    </xdr:from>
    <xdr:to>
      <xdr:col>79</xdr:col>
      <xdr:colOff>1</xdr:colOff>
      <xdr:row>71</xdr:row>
      <xdr:rowOff>95250</xdr:rowOff>
    </xdr:to>
    <xdr:sp macro="" textlink="">
      <xdr:nvSpPr>
        <xdr:cNvPr id="93" name="Line 164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ShapeType="1"/>
        </xdr:cNvSpPr>
      </xdr:nvSpPr>
      <xdr:spPr bwMode="auto">
        <a:xfrm flipH="1">
          <a:off x="21717001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28</xdr:col>
      <xdr:colOff>374650</xdr:colOff>
      <xdr:row>71</xdr:row>
      <xdr:rowOff>95250</xdr:rowOff>
    </xdr:from>
    <xdr:to>
      <xdr:col>52</xdr:col>
      <xdr:colOff>0</xdr:colOff>
      <xdr:row>88</xdr:row>
      <xdr:rowOff>141288</xdr:rowOff>
    </xdr:to>
    <xdr:sp macro="" textlink="">
      <xdr:nvSpPr>
        <xdr:cNvPr id="94" name="Freeform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/>
        </xdr:cNvSpPr>
      </xdr:nvSpPr>
      <xdr:spPr bwMode="auto">
        <a:xfrm>
          <a:off x="11042650" y="13620750"/>
          <a:ext cx="8769350" cy="3284538"/>
        </a:xfrm>
        <a:custGeom>
          <a:avLst/>
          <a:gdLst>
            <a:gd name="T0" fmla="*/ 11508 w 11508"/>
            <a:gd name="T1" fmla="*/ 4311 h 4311"/>
            <a:gd name="T2" fmla="*/ 7758 w 11508"/>
            <a:gd name="T3" fmla="*/ 4311 h 4311"/>
            <a:gd name="T4" fmla="*/ 0 w 11508"/>
            <a:gd name="T5" fmla="*/ 0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11508" y="4311"/>
              </a:moveTo>
              <a:lnTo>
                <a:pt x="7758" y="4311"/>
              </a:lnTo>
              <a:cubicBezTo>
                <a:pt x="4008" y="4311"/>
                <a:pt x="4116" y="0"/>
                <a:pt x="0" y="0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40</xdr:col>
      <xdr:colOff>163513</xdr:colOff>
      <xdr:row>71</xdr:row>
      <xdr:rowOff>79375</xdr:rowOff>
    </xdr:from>
    <xdr:to>
      <xdr:col>52</xdr:col>
      <xdr:colOff>1</xdr:colOff>
      <xdr:row>88</xdr:row>
      <xdr:rowOff>34925</xdr:rowOff>
    </xdr:to>
    <xdr:sp macro="" textlink="">
      <xdr:nvSpPr>
        <xdr:cNvPr id="95" name="Freeform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/>
        </xdr:cNvSpPr>
      </xdr:nvSpPr>
      <xdr:spPr bwMode="auto">
        <a:xfrm>
          <a:off x="15403513" y="13604875"/>
          <a:ext cx="4408488" cy="3194050"/>
        </a:xfrm>
        <a:custGeom>
          <a:avLst/>
          <a:gdLst>
            <a:gd name="T0" fmla="*/ 2096 w 5785"/>
            <a:gd name="T1" fmla="*/ 0 h 4190"/>
            <a:gd name="T2" fmla="*/ 0 w 5785"/>
            <a:gd name="T3" fmla="*/ 2095 h 4190"/>
            <a:gd name="T4" fmla="*/ 2096 w 5785"/>
            <a:gd name="T5" fmla="*/ 4190 h 4190"/>
            <a:gd name="T6" fmla="*/ 5785 w 5785"/>
            <a:gd name="T7" fmla="*/ 419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2096" y="0"/>
              </a:moveTo>
              <a:cubicBezTo>
                <a:pt x="938" y="0"/>
                <a:pt x="0" y="938"/>
                <a:pt x="0" y="2095"/>
              </a:cubicBezTo>
              <a:cubicBezTo>
                <a:pt x="0" y="3252"/>
                <a:pt x="938" y="4190"/>
                <a:pt x="2096" y="4190"/>
              </a:cubicBezTo>
              <a:lnTo>
                <a:pt x="5785" y="419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28</xdr:col>
      <xdr:colOff>374650</xdr:colOff>
      <xdr:row>53</xdr:row>
      <xdr:rowOff>49213</xdr:rowOff>
    </xdr:from>
    <xdr:to>
      <xdr:col>52</xdr:col>
      <xdr:colOff>0</xdr:colOff>
      <xdr:row>70</xdr:row>
      <xdr:rowOff>95251</xdr:rowOff>
    </xdr:to>
    <xdr:sp macro="" textlink="">
      <xdr:nvSpPr>
        <xdr:cNvPr id="96" name="Freeform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/>
        </xdr:cNvSpPr>
      </xdr:nvSpPr>
      <xdr:spPr bwMode="auto">
        <a:xfrm>
          <a:off x="11042650" y="10145713"/>
          <a:ext cx="8769350" cy="3284538"/>
        </a:xfrm>
        <a:custGeom>
          <a:avLst/>
          <a:gdLst>
            <a:gd name="T0" fmla="*/ 11508 w 11508"/>
            <a:gd name="T1" fmla="*/ 0 h 4311"/>
            <a:gd name="T2" fmla="*/ 7758 w 11508"/>
            <a:gd name="T3" fmla="*/ 0 h 4311"/>
            <a:gd name="T4" fmla="*/ 0 w 11508"/>
            <a:gd name="T5" fmla="*/ 4311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11508" y="0"/>
              </a:moveTo>
              <a:lnTo>
                <a:pt x="7758" y="0"/>
              </a:lnTo>
              <a:cubicBezTo>
                <a:pt x="4008" y="0"/>
                <a:pt x="4116" y="4311"/>
                <a:pt x="0" y="4311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40</xdr:col>
      <xdr:colOff>163513</xdr:colOff>
      <xdr:row>53</xdr:row>
      <xdr:rowOff>155575</xdr:rowOff>
    </xdr:from>
    <xdr:to>
      <xdr:col>52</xdr:col>
      <xdr:colOff>1</xdr:colOff>
      <xdr:row>70</xdr:row>
      <xdr:rowOff>111125</xdr:rowOff>
    </xdr:to>
    <xdr:sp macro="" textlink="">
      <xdr:nvSpPr>
        <xdr:cNvPr id="97" name="Freeform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/>
        </xdr:cNvSpPr>
      </xdr:nvSpPr>
      <xdr:spPr bwMode="auto">
        <a:xfrm>
          <a:off x="15403513" y="10252075"/>
          <a:ext cx="4408488" cy="3194050"/>
        </a:xfrm>
        <a:custGeom>
          <a:avLst/>
          <a:gdLst>
            <a:gd name="T0" fmla="*/ 2096 w 5785"/>
            <a:gd name="T1" fmla="*/ 4190 h 4190"/>
            <a:gd name="T2" fmla="*/ 0 w 5785"/>
            <a:gd name="T3" fmla="*/ 2095 h 4190"/>
            <a:gd name="T4" fmla="*/ 2096 w 5785"/>
            <a:gd name="T5" fmla="*/ 0 h 4190"/>
            <a:gd name="T6" fmla="*/ 5785 w 5785"/>
            <a:gd name="T7" fmla="*/ 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2096" y="4190"/>
              </a:moveTo>
              <a:cubicBezTo>
                <a:pt x="938" y="4190"/>
                <a:pt x="0" y="3252"/>
                <a:pt x="0" y="2095"/>
              </a:cubicBezTo>
              <a:cubicBezTo>
                <a:pt x="0" y="938"/>
                <a:pt x="938" y="0"/>
                <a:pt x="2096" y="0"/>
              </a:cubicBezTo>
              <a:lnTo>
                <a:pt x="5785" y="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116</xdr:col>
      <xdr:colOff>190500</xdr:colOff>
      <xdr:row>89</xdr:row>
      <xdr:rowOff>0</xdr:rowOff>
    </xdr:from>
    <xdr:to>
      <xdr:col>116</xdr:col>
      <xdr:colOff>190500</xdr:colOff>
      <xdr:row>106</xdr:row>
      <xdr:rowOff>0</xdr:rowOff>
    </xdr:to>
    <xdr:sp macro="" textlink="">
      <xdr:nvSpPr>
        <xdr:cNvPr id="125" name="Line 173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ShapeType="1"/>
        </xdr:cNvSpPr>
      </xdr:nvSpPr>
      <xdr:spPr bwMode="auto">
        <a:xfrm flipV="1">
          <a:off x="44386500" y="16954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90</xdr:col>
      <xdr:colOff>0</xdr:colOff>
      <xdr:row>70</xdr:row>
      <xdr:rowOff>95250</xdr:rowOff>
    </xdr:from>
    <xdr:to>
      <xdr:col>112</xdr:col>
      <xdr:colOff>0</xdr:colOff>
      <xdr:row>70</xdr:row>
      <xdr:rowOff>95250</xdr:rowOff>
    </xdr:to>
    <xdr:sp macro="" textlink="">
      <xdr:nvSpPr>
        <xdr:cNvPr id="126" name="Line 174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ShapeType="1"/>
        </xdr:cNvSpPr>
      </xdr:nvSpPr>
      <xdr:spPr bwMode="auto">
        <a:xfrm flipH="1">
          <a:off x="34290000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90</xdr:col>
      <xdr:colOff>0</xdr:colOff>
      <xdr:row>71</xdr:row>
      <xdr:rowOff>95250</xdr:rowOff>
    </xdr:from>
    <xdr:to>
      <xdr:col>112</xdr:col>
      <xdr:colOff>0</xdr:colOff>
      <xdr:row>71</xdr:row>
      <xdr:rowOff>95250</xdr:rowOff>
    </xdr:to>
    <xdr:sp macro="" textlink="">
      <xdr:nvSpPr>
        <xdr:cNvPr id="127" name="Line 175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ShapeType="1"/>
        </xdr:cNvSpPr>
      </xdr:nvSpPr>
      <xdr:spPr bwMode="auto">
        <a:xfrm flipH="1">
          <a:off x="34290000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116</xdr:col>
      <xdr:colOff>190500</xdr:colOff>
      <xdr:row>54</xdr:row>
      <xdr:rowOff>0</xdr:rowOff>
    </xdr:from>
    <xdr:to>
      <xdr:col>116</xdr:col>
      <xdr:colOff>190500</xdr:colOff>
      <xdr:row>88</xdr:row>
      <xdr:rowOff>0</xdr:rowOff>
    </xdr:to>
    <xdr:sp macro="" textlink="">
      <xdr:nvSpPr>
        <xdr:cNvPr id="128" name="Line 176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>
          <a:spLocks noChangeShapeType="1"/>
        </xdr:cNvSpPr>
      </xdr:nvSpPr>
      <xdr:spPr bwMode="auto">
        <a:xfrm flipV="1">
          <a:off x="44386500" y="10287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116</xdr:col>
      <xdr:colOff>190500</xdr:colOff>
      <xdr:row>36</xdr:row>
      <xdr:rowOff>0</xdr:rowOff>
    </xdr:from>
    <xdr:to>
      <xdr:col>116</xdr:col>
      <xdr:colOff>190500</xdr:colOff>
      <xdr:row>53</xdr:row>
      <xdr:rowOff>0</xdr:rowOff>
    </xdr:to>
    <xdr:sp macro="" textlink="">
      <xdr:nvSpPr>
        <xdr:cNvPr id="129" name="Line 177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>
          <a:spLocks noChangeShapeType="1"/>
        </xdr:cNvSpPr>
      </xdr:nvSpPr>
      <xdr:spPr bwMode="auto">
        <a:xfrm flipV="1">
          <a:off x="44386500" y="6858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121</xdr:col>
      <xdr:colOff>1</xdr:colOff>
      <xdr:row>70</xdr:row>
      <xdr:rowOff>95250</xdr:rowOff>
    </xdr:from>
    <xdr:to>
      <xdr:col>143</xdr:col>
      <xdr:colOff>1</xdr:colOff>
      <xdr:row>70</xdr:row>
      <xdr:rowOff>95250</xdr:rowOff>
    </xdr:to>
    <xdr:sp macro="" textlink="">
      <xdr:nvSpPr>
        <xdr:cNvPr id="130" name="Line 178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ShapeType="1"/>
        </xdr:cNvSpPr>
      </xdr:nvSpPr>
      <xdr:spPr bwMode="auto">
        <a:xfrm flipH="1">
          <a:off x="46101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121</xdr:col>
      <xdr:colOff>1</xdr:colOff>
      <xdr:row>71</xdr:row>
      <xdr:rowOff>95250</xdr:rowOff>
    </xdr:from>
    <xdr:to>
      <xdr:col>143</xdr:col>
      <xdr:colOff>1</xdr:colOff>
      <xdr:row>71</xdr:row>
      <xdr:rowOff>95250</xdr:rowOff>
    </xdr:to>
    <xdr:sp macro="" textlink="">
      <xdr:nvSpPr>
        <xdr:cNvPr id="131" name="Line 179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ShapeType="1"/>
        </xdr:cNvSpPr>
      </xdr:nvSpPr>
      <xdr:spPr bwMode="auto">
        <a:xfrm flipH="1">
          <a:off x="46101001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117</xdr:col>
      <xdr:colOff>1</xdr:colOff>
      <xdr:row>71</xdr:row>
      <xdr:rowOff>95250</xdr:rowOff>
    </xdr:from>
    <xdr:to>
      <xdr:col>140</xdr:col>
      <xdr:colOff>6351</xdr:colOff>
      <xdr:row>88</xdr:row>
      <xdr:rowOff>141288</xdr:rowOff>
    </xdr:to>
    <xdr:sp macro="" textlink="">
      <xdr:nvSpPr>
        <xdr:cNvPr id="132" name="Freeform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/>
        </xdr:cNvSpPr>
      </xdr:nvSpPr>
      <xdr:spPr bwMode="auto">
        <a:xfrm>
          <a:off x="44577001" y="13620750"/>
          <a:ext cx="8769350" cy="3284538"/>
        </a:xfrm>
        <a:custGeom>
          <a:avLst/>
          <a:gdLst>
            <a:gd name="T0" fmla="*/ 0 w 11508"/>
            <a:gd name="T1" fmla="*/ 4311 h 4311"/>
            <a:gd name="T2" fmla="*/ 3750 w 11508"/>
            <a:gd name="T3" fmla="*/ 4311 h 4311"/>
            <a:gd name="T4" fmla="*/ 11508 w 11508"/>
            <a:gd name="T5" fmla="*/ 0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0" y="4311"/>
              </a:moveTo>
              <a:lnTo>
                <a:pt x="3750" y="4311"/>
              </a:lnTo>
              <a:cubicBezTo>
                <a:pt x="7500" y="4311"/>
                <a:pt x="7392" y="0"/>
                <a:pt x="11508" y="0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117</xdr:col>
      <xdr:colOff>1</xdr:colOff>
      <xdr:row>71</xdr:row>
      <xdr:rowOff>79375</xdr:rowOff>
    </xdr:from>
    <xdr:to>
      <xdr:col>128</xdr:col>
      <xdr:colOff>217489</xdr:colOff>
      <xdr:row>88</xdr:row>
      <xdr:rowOff>34925</xdr:rowOff>
    </xdr:to>
    <xdr:sp macro="" textlink="">
      <xdr:nvSpPr>
        <xdr:cNvPr id="133" name="Freeform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/>
        </xdr:cNvSpPr>
      </xdr:nvSpPr>
      <xdr:spPr bwMode="auto">
        <a:xfrm>
          <a:off x="44577001" y="13604875"/>
          <a:ext cx="4408488" cy="3194050"/>
        </a:xfrm>
        <a:custGeom>
          <a:avLst/>
          <a:gdLst>
            <a:gd name="T0" fmla="*/ 3689 w 5785"/>
            <a:gd name="T1" fmla="*/ 0 h 4190"/>
            <a:gd name="T2" fmla="*/ 5785 w 5785"/>
            <a:gd name="T3" fmla="*/ 2095 h 4190"/>
            <a:gd name="T4" fmla="*/ 3689 w 5785"/>
            <a:gd name="T5" fmla="*/ 4190 h 4190"/>
            <a:gd name="T6" fmla="*/ 0 w 5785"/>
            <a:gd name="T7" fmla="*/ 419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3689" y="0"/>
              </a:moveTo>
              <a:cubicBezTo>
                <a:pt x="4847" y="0"/>
                <a:pt x="5785" y="938"/>
                <a:pt x="5785" y="2095"/>
              </a:cubicBezTo>
              <a:cubicBezTo>
                <a:pt x="5785" y="3252"/>
                <a:pt x="4847" y="4190"/>
                <a:pt x="3689" y="4190"/>
              </a:cubicBezTo>
              <a:lnTo>
                <a:pt x="0" y="419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92</xdr:col>
      <xdr:colOff>374650</xdr:colOff>
      <xdr:row>53</xdr:row>
      <xdr:rowOff>49213</xdr:rowOff>
    </xdr:from>
    <xdr:to>
      <xdr:col>116</xdr:col>
      <xdr:colOff>0</xdr:colOff>
      <xdr:row>70</xdr:row>
      <xdr:rowOff>95251</xdr:rowOff>
    </xdr:to>
    <xdr:sp macro="" textlink="">
      <xdr:nvSpPr>
        <xdr:cNvPr id="134" name="Freeform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/>
        </xdr:cNvSpPr>
      </xdr:nvSpPr>
      <xdr:spPr bwMode="auto">
        <a:xfrm>
          <a:off x="35426650" y="10145713"/>
          <a:ext cx="8769350" cy="3284538"/>
        </a:xfrm>
        <a:custGeom>
          <a:avLst/>
          <a:gdLst>
            <a:gd name="T0" fmla="*/ 11508 w 11508"/>
            <a:gd name="T1" fmla="*/ 0 h 4311"/>
            <a:gd name="T2" fmla="*/ 7758 w 11508"/>
            <a:gd name="T3" fmla="*/ 0 h 4311"/>
            <a:gd name="T4" fmla="*/ 0 w 11508"/>
            <a:gd name="T5" fmla="*/ 4311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11508" y="0"/>
              </a:moveTo>
              <a:lnTo>
                <a:pt x="7758" y="0"/>
              </a:lnTo>
              <a:cubicBezTo>
                <a:pt x="4008" y="0"/>
                <a:pt x="4116" y="4311"/>
                <a:pt x="0" y="4311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116</xdr:col>
      <xdr:colOff>190500</xdr:colOff>
      <xdr:row>36</xdr:row>
      <xdr:rowOff>0</xdr:rowOff>
    </xdr:from>
    <xdr:to>
      <xdr:col>116</xdr:col>
      <xdr:colOff>190500</xdr:colOff>
      <xdr:row>53</xdr:row>
      <xdr:rowOff>0</xdr:rowOff>
    </xdr:to>
    <xdr:sp macro="" textlink="">
      <xdr:nvSpPr>
        <xdr:cNvPr id="137" name="Line 162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ShapeType="1"/>
        </xdr:cNvSpPr>
      </xdr:nvSpPr>
      <xdr:spPr bwMode="auto">
        <a:xfrm flipV="1">
          <a:off x="20002500" y="6858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121</xdr:col>
      <xdr:colOff>1</xdr:colOff>
      <xdr:row>70</xdr:row>
      <xdr:rowOff>95250</xdr:rowOff>
    </xdr:from>
    <xdr:to>
      <xdr:col>143</xdr:col>
      <xdr:colOff>1</xdr:colOff>
      <xdr:row>70</xdr:row>
      <xdr:rowOff>95250</xdr:rowOff>
    </xdr:to>
    <xdr:sp macro="" textlink="">
      <xdr:nvSpPr>
        <xdr:cNvPr id="138" name="Line 163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ShapeType="1"/>
        </xdr:cNvSpPr>
      </xdr:nvSpPr>
      <xdr:spPr bwMode="auto">
        <a:xfrm flipH="1">
          <a:off x="21717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104</xdr:col>
      <xdr:colOff>163513</xdr:colOff>
      <xdr:row>53</xdr:row>
      <xdr:rowOff>155575</xdr:rowOff>
    </xdr:from>
    <xdr:to>
      <xdr:col>116</xdr:col>
      <xdr:colOff>1</xdr:colOff>
      <xdr:row>70</xdr:row>
      <xdr:rowOff>111125</xdr:rowOff>
    </xdr:to>
    <xdr:sp macro="" textlink="">
      <xdr:nvSpPr>
        <xdr:cNvPr id="140" name="Freeform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/>
        </xdr:cNvSpPr>
      </xdr:nvSpPr>
      <xdr:spPr bwMode="auto">
        <a:xfrm>
          <a:off x="15403513" y="10252075"/>
          <a:ext cx="4408488" cy="3194050"/>
        </a:xfrm>
        <a:custGeom>
          <a:avLst/>
          <a:gdLst>
            <a:gd name="T0" fmla="*/ 2096 w 5785"/>
            <a:gd name="T1" fmla="*/ 4190 h 4190"/>
            <a:gd name="T2" fmla="*/ 0 w 5785"/>
            <a:gd name="T3" fmla="*/ 2095 h 4190"/>
            <a:gd name="T4" fmla="*/ 2096 w 5785"/>
            <a:gd name="T5" fmla="*/ 0 h 4190"/>
            <a:gd name="T6" fmla="*/ 5785 w 5785"/>
            <a:gd name="T7" fmla="*/ 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2096" y="4190"/>
              </a:moveTo>
              <a:cubicBezTo>
                <a:pt x="938" y="4190"/>
                <a:pt x="0" y="3252"/>
                <a:pt x="0" y="2095"/>
              </a:cubicBezTo>
              <a:cubicBezTo>
                <a:pt x="0" y="938"/>
                <a:pt x="938" y="0"/>
                <a:pt x="2096" y="0"/>
              </a:cubicBezTo>
              <a:lnTo>
                <a:pt x="5785" y="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190500</xdr:colOff>
      <xdr:row>175</xdr:row>
      <xdr:rowOff>0</xdr:rowOff>
    </xdr:from>
    <xdr:to>
      <xdr:col>52</xdr:col>
      <xdr:colOff>190500</xdr:colOff>
      <xdr:row>192</xdr:row>
      <xdr:rowOff>0</xdr:rowOff>
    </xdr:to>
    <xdr:sp macro="" textlink="">
      <xdr:nvSpPr>
        <xdr:cNvPr id="164" name="Line 188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ShapeType="1"/>
        </xdr:cNvSpPr>
      </xdr:nvSpPr>
      <xdr:spPr bwMode="auto">
        <a:xfrm flipV="1">
          <a:off x="20002500" y="33337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26</xdr:col>
      <xdr:colOff>0</xdr:colOff>
      <xdr:row>156</xdr:row>
      <xdr:rowOff>95250</xdr:rowOff>
    </xdr:from>
    <xdr:to>
      <xdr:col>48</xdr:col>
      <xdr:colOff>0</xdr:colOff>
      <xdr:row>156</xdr:row>
      <xdr:rowOff>95250</xdr:rowOff>
    </xdr:to>
    <xdr:sp macro="" textlink="">
      <xdr:nvSpPr>
        <xdr:cNvPr id="165" name="Line 189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ShapeType="1"/>
        </xdr:cNvSpPr>
      </xdr:nvSpPr>
      <xdr:spPr bwMode="auto">
        <a:xfrm flipH="1">
          <a:off x="9906000" y="29813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26</xdr:col>
      <xdr:colOff>0</xdr:colOff>
      <xdr:row>157</xdr:row>
      <xdr:rowOff>95250</xdr:rowOff>
    </xdr:from>
    <xdr:to>
      <xdr:col>48</xdr:col>
      <xdr:colOff>0</xdr:colOff>
      <xdr:row>157</xdr:row>
      <xdr:rowOff>95250</xdr:rowOff>
    </xdr:to>
    <xdr:sp macro="" textlink="">
      <xdr:nvSpPr>
        <xdr:cNvPr id="166" name="Line 190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ShapeType="1"/>
        </xdr:cNvSpPr>
      </xdr:nvSpPr>
      <xdr:spPr bwMode="auto">
        <a:xfrm flipH="1">
          <a:off x="9906000" y="30003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190500</xdr:colOff>
      <xdr:row>140</xdr:row>
      <xdr:rowOff>0</xdr:rowOff>
    </xdr:from>
    <xdr:to>
      <xdr:col>52</xdr:col>
      <xdr:colOff>190500</xdr:colOff>
      <xdr:row>174</xdr:row>
      <xdr:rowOff>0</xdr:rowOff>
    </xdr:to>
    <xdr:sp macro="" textlink="">
      <xdr:nvSpPr>
        <xdr:cNvPr id="167" name="Line 19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ShapeType="1"/>
        </xdr:cNvSpPr>
      </xdr:nvSpPr>
      <xdr:spPr bwMode="auto">
        <a:xfrm flipV="1">
          <a:off x="20002500" y="26670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52</xdr:col>
      <xdr:colOff>190500</xdr:colOff>
      <xdr:row>122</xdr:row>
      <xdr:rowOff>0</xdr:rowOff>
    </xdr:from>
    <xdr:to>
      <xdr:col>52</xdr:col>
      <xdr:colOff>190500</xdr:colOff>
      <xdr:row>139</xdr:row>
      <xdr:rowOff>0</xdr:rowOff>
    </xdr:to>
    <xdr:sp macro="" textlink="">
      <xdr:nvSpPr>
        <xdr:cNvPr id="168" name="Line 192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ShapeType="1"/>
        </xdr:cNvSpPr>
      </xdr:nvSpPr>
      <xdr:spPr bwMode="auto">
        <a:xfrm flipV="1">
          <a:off x="20002500" y="23241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57</xdr:col>
      <xdr:colOff>1</xdr:colOff>
      <xdr:row>156</xdr:row>
      <xdr:rowOff>95250</xdr:rowOff>
    </xdr:from>
    <xdr:to>
      <xdr:col>79</xdr:col>
      <xdr:colOff>1</xdr:colOff>
      <xdr:row>156</xdr:row>
      <xdr:rowOff>95250</xdr:rowOff>
    </xdr:to>
    <xdr:sp macro="" textlink="">
      <xdr:nvSpPr>
        <xdr:cNvPr id="169" name="Line 193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ShapeType="1"/>
        </xdr:cNvSpPr>
      </xdr:nvSpPr>
      <xdr:spPr bwMode="auto">
        <a:xfrm flipH="1">
          <a:off x="21717001" y="29813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57</xdr:col>
      <xdr:colOff>1</xdr:colOff>
      <xdr:row>157</xdr:row>
      <xdr:rowOff>95250</xdr:rowOff>
    </xdr:from>
    <xdr:to>
      <xdr:col>79</xdr:col>
      <xdr:colOff>1</xdr:colOff>
      <xdr:row>157</xdr:row>
      <xdr:rowOff>95250</xdr:rowOff>
    </xdr:to>
    <xdr:sp macro="" textlink="">
      <xdr:nvSpPr>
        <xdr:cNvPr id="170" name="Line 194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ShapeType="1"/>
        </xdr:cNvSpPr>
      </xdr:nvSpPr>
      <xdr:spPr bwMode="auto">
        <a:xfrm flipH="1">
          <a:off x="21717001" y="30003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53</xdr:col>
      <xdr:colOff>1</xdr:colOff>
      <xdr:row>157</xdr:row>
      <xdr:rowOff>95250</xdr:rowOff>
    </xdr:from>
    <xdr:to>
      <xdr:col>76</xdr:col>
      <xdr:colOff>6351</xdr:colOff>
      <xdr:row>174</xdr:row>
      <xdr:rowOff>141288</xdr:rowOff>
    </xdr:to>
    <xdr:sp macro="" textlink="">
      <xdr:nvSpPr>
        <xdr:cNvPr id="171" name="Freeform 17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/>
        </xdr:cNvSpPr>
      </xdr:nvSpPr>
      <xdr:spPr bwMode="auto">
        <a:xfrm>
          <a:off x="20193001" y="30003750"/>
          <a:ext cx="8769350" cy="3284538"/>
        </a:xfrm>
        <a:custGeom>
          <a:avLst/>
          <a:gdLst>
            <a:gd name="T0" fmla="*/ 0 w 11508"/>
            <a:gd name="T1" fmla="*/ 4311 h 4311"/>
            <a:gd name="T2" fmla="*/ 3750 w 11508"/>
            <a:gd name="T3" fmla="*/ 4311 h 4311"/>
            <a:gd name="T4" fmla="*/ 11508 w 11508"/>
            <a:gd name="T5" fmla="*/ 0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0" y="4311"/>
              </a:moveTo>
              <a:lnTo>
                <a:pt x="3750" y="4311"/>
              </a:lnTo>
              <a:cubicBezTo>
                <a:pt x="7500" y="4311"/>
                <a:pt x="7392" y="0"/>
                <a:pt x="11508" y="0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53</xdr:col>
      <xdr:colOff>1</xdr:colOff>
      <xdr:row>157</xdr:row>
      <xdr:rowOff>79375</xdr:rowOff>
    </xdr:from>
    <xdr:to>
      <xdr:col>64</xdr:col>
      <xdr:colOff>217489</xdr:colOff>
      <xdr:row>174</xdr:row>
      <xdr:rowOff>34925</xdr:rowOff>
    </xdr:to>
    <xdr:sp macro="" textlink="">
      <xdr:nvSpPr>
        <xdr:cNvPr id="172" name="Freeform 17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/>
        </xdr:cNvSpPr>
      </xdr:nvSpPr>
      <xdr:spPr bwMode="auto">
        <a:xfrm>
          <a:off x="20193001" y="29987875"/>
          <a:ext cx="4408488" cy="3194050"/>
        </a:xfrm>
        <a:custGeom>
          <a:avLst/>
          <a:gdLst>
            <a:gd name="T0" fmla="*/ 3689 w 5785"/>
            <a:gd name="T1" fmla="*/ 0 h 4190"/>
            <a:gd name="T2" fmla="*/ 5785 w 5785"/>
            <a:gd name="T3" fmla="*/ 2095 h 4190"/>
            <a:gd name="T4" fmla="*/ 3689 w 5785"/>
            <a:gd name="T5" fmla="*/ 4190 h 4190"/>
            <a:gd name="T6" fmla="*/ 0 w 5785"/>
            <a:gd name="T7" fmla="*/ 419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3689" y="0"/>
              </a:moveTo>
              <a:cubicBezTo>
                <a:pt x="4847" y="0"/>
                <a:pt x="5785" y="938"/>
                <a:pt x="5785" y="2095"/>
              </a:cubicBezTo>
              <a:cubicBezTo>
                <a:pt x="5785" y="3252"/>
                <a:pt x="4847" y="4190"/>
                <a:pt x="3689" y="4190"/>
              </a:cubicBezTo>
              <a:lnTo>
                <a:pt x="0" y="419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53</xdr:col>
      <xdr:colOff>1</xdr:colOff>
      <xdr:row>139</xdr:row>
      <xdr:rowOff>49213</xdr:rowOff>
    </xdr:from>
    <xdr:to>
      <xdr:col>76</xdr:col>
      <xdr:colOff>6351</xdr:colOff>
      <xdr:row>156</xdr:row>
      <xdr:rowOff>95251</xdr:rowOff>
    </xdr:to>
    <xdr:sp macro="" textlink="">
      <xdr:nvSpPr>
        <xdr:cNvPr id="173" name="Freeform 17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/>
        </xdr:cNvSpPr>
      </xdr:nvSpPr>
      <xdr:spPr bwMode="auto">
        <a:xfrm>
          <a:off x="20193001" y="26528713"/>
          <a:ext cx="8769350" cy="3284538"/>
        </a:xfrm>
        <a:custGeom>
          <a:avLst/>
          <a:gdLst>
            <a:gd name="T0" fmla="*/ 0 w 11508"/>
            <a:gd name="T1" fmla="*/ 0 h 4311"/>
            <a:gd name="T2" fmla="*/ 3750 w 11508"/>
            <a:gd name="T3" fmla="*/ 0 h 4311"/>
            <a:gd name="T4" fmla="*/ 11508 w 11508"/>
            <a:gd name="T5" fmla="*/ 4311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0" y="0"/>
              </a:moveTo>
              <a:lnTo>
                <a:pt x="3750" y="0"/>
              </a:lnTo>
              <a:cubicBezTo>
                <a:pt x="7500" y="0"/>
                <a:pt x="7392" y="4311"/>
                <a:pt x="11508" y="4311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53</xdr:col>
      <xdr:colOff>1</xdr:colOff>
      <xdr:row>139</xdr:row>
      <xdr:rowOff>155575</xdr:rowOff>
    </xdr:from>
    <xdr:to>
      <xdr:col>64</xdr:col>
      <xdr:colOff>217489</xdr:colOff>
      <xdr:row>156</xdr:row>
      <xdr:rowOff>111125</xdr:rowOff>
    </xdr:to>
    <xdr:sp macro="" textlink="">
      <xdr:nvSpPr>
        <xdr:cNvPr id="174" name="Freeform 17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/>
        </xdr:cNvSpPr>
      </xdr:nvSpPr>
      <xdr:spPr bwMode="auto">
        <a:xfrm>
          <a:off x="20193001" y="26635075"/>
          <a:ext cx="4408488" cy="3194050"/>
        </a:xfrm>
        <a:custGeom>
          <a:avLst/>
          <a:gdLst>
            <a:gd name="T0" fmla="*/ 3689 w 5785"/>
            <a:gd name="T1" fmla="*/ 4190 h 4190"/>
            <a:gd name="T2" fmla="*/ 5785 w 5785"/>
            <a:gd name="T3" fmla="*/ 2095 h 4190"/>
            <a:gd name="T4" fmla="*/ 3689 w 5785"/>
            <a:gd name="T5" fmla="*/ 0 h 4190"/>
            <a:gd name="T6" fmla="*/ 0 w 5785"/>
            <a:gd name="T7" fmla="*/ 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3689" y="4190"/>
              </a:moveTo>
              <a:cubicBezTo>
                <a:pt x="4847" y="4190"/>
                <a:pt x="5785" y="3252"/>
                <a:pt x="5785" y="2095"/>
              </a:cubicBezTo>
              <a:cubicBezTo>
                <a:pt x="5785" y="938"/>
                <a:pt x="4847" y="0"/>
                <a:pt x="3689" y="0"/>
              </a:cubicBezTo>
              <a:lnTo>
                <a:pt x="0" y="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116</xdr:col>
      <xdr:colOff>190500</xdr:colOff>
      <xdr:row>175</xdr:row>
      <xdr:rowOff>0</xdr:rowOff>
    </xdr:from>
    <xdr:to>
      <xdr:col>116</xdr:col>
      <xdr:colOff>190500</xdr:colOff>
      <xdr:row>192</xdr:row>
      <xdr:rowOff>0</xdr:rowOff>
    </xdr:to>
    <xdr:sp macro="" textlink="">
      <xdr:nvSpPr>
        <xdr:cNvPr id="196" name="Line 203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>
          <a:spLocks noChangeShapeType="1"/>
        </xdr:cNvSpPr>
      </xdr:nvSpPr>
      <xdr:spPr bwMode="auto">
        <a:xfrm flipV="1">
          <a:off x="44386500" y="33337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90</xdr:col>
      <xdr:colOff>0</xdr:colOff>
      <xdr:row>156</xdr:row>
      <xdr:rowOff>95250</xdr:rowOff>
    </xdr:from>
    <xdr:to>
      <xdr:col>112</xdr:col>
      <xdr:colOff>0</xdr:colOff>
      <xdr:row>156</xdr:row>
      <xdr:rowOff>95250</xdr:rowOff>
    </xdr:to>
    <xdr:sp macro="" textlink="">
      <xdr:nvSpPr>
        <xdr:cNvPr id="197" name="Line 204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 noChangeShapeType="1"/>
        </xdr:cNvSpPr>
      </xdr:nvSpPr>
      <xdr:spPr bwMode="auto">
        <a:xfrm flipH="1">
          <a:off x="34290000" y="29813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90</xdr:col>
      <xdr:colOff>0</xdr:colOff>
      <xdr:row>157</xdr:row>
      <xdr:rowOff>95250</xdr:rowOff>
    </xdr:from>
    <xdr:to>
      <xdr:col>112</xdr:col>
      <xdr:colOff>0</xdr:colOff>
      <xdr:row>157</xdr:row>
      <xdr:rowOff>95250</xdr:rowOff>
    </xdr:to>
    <xdr:sp macro="" textlink="">
      <xdr:nvSpPr>
        <xdr:cNvPr id="198" name="Line 205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 noChangeShapeType="1"/>
        </xdr:cNvSpPr>
      </xdr:nvSpPr>
      <xdr:spPr bwMode="auto">
        <a:xfrm flipH="1">
          <a:off x="34290000" y="30003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116</xdr:col>
      <xdr:colOff>190500</xdr:colOff>
      <xdr:row>140</xdr:row>
      <xdr:rowOff>0</xdr:rowOff>
    </xdr:from>
    <xdr:to>
      <xdr:col>116</xdr:col>
      <xdr:colOff>190500</xdr:colOff>
      <xdr:row>174</xdr:row>
      <xdr:rowOff>0</xdr:rowOff>
    </xdr:to>
    <xdr:sp macro="" textlink="">
      <xdr:nvSpPr>
        <xdr:cNvPr id="199" name="Line 206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 noChangeShapeType="1"/>
        </xdr:cNvSpPr>
      </xdr:nvSpPr>
      <xdr:spPr bwMode="auto">
        <a:xfrm flipV="1">
          <a:off x="44386500" y="26670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116</xdr:col>
      <xdr:colOff>190500</xdr:colOff>
      <xdr:row>122</xdr:row>
      <xdr:rowOff>0</xdr:rowOff>
    </xdr:from>
    <xdr:to>
      <xdr:col>116</xdr:col>
      <xdr:colOff>190500</xdr:colOff>
      <xdr:row>139</xdr:row>
      <xdr:rowOff>0</xdr:rowOff>
    </xdr:to>
    <xdr:sp macro="" textlink="">
      <xdr:nvSpPr>
        <xdr:cNvPr id="200" name="Line 207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>
          <a:spLocks noChangeShapeType="1"/>
        </xdr:cNvSpPr>
      </xdr:nvSpPr>
      <xdr:spPr bwMode="auto">
        <a:xfrm flipV="1">
          <a:off x="44386500" y="23241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121</xdr:col>
      <xdr:colOff>1</xdr:colOff>
      <xdr:row>156</xdr:row>
      <xdr:rowOff>95250</xdr:rowOff>
    </xdr:from>
    <xdr:to>
      <xdr:col>143</xdr:col>
      <xdr:colOff>1</xdr:colOff>
      <xdr:row>156</xdr:row>
      <xdr:rowOff>95250</xdr:rowOff>
    </xdr:to>
    <xdr:sp macro="" textlink="">
      <xdr:nvSpPr>
        <xdr:cNvPr id="201" name="Line 208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>
          <a:spLocks noChangeShapeType="1"/>
        </xdr:cNvSpPr>
      </xdr:nvSpPr>
      <xdr:spPr bwMode="auto">
        <a:xfrm flipH="1">
          <a:off x="46101001" y="29813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121</xdr:col>
      <xdr:colOff>1</xdr:colOff>
      <xdr:row>157</xdr:row>
      <xdr:rowOff>95250</xdr:rowOff>
    </xdr:from>
    <xdr:to>
      <xdr:col>143</xdr:col>
      <xdr:colOff>1</xdr:colOff>
      <xdr:row>157</xdr:row>
      <xdr:rowOff>95250</xdr:rowOff>
    </xdr:to>
    <xdr:sp macro="" textlink="">
      <xdr:nvSpPr>
        <xdr:cNvPr id="202" name="Line 209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>
          <a:spLocks noChangeShapeType="1"/>
        </xdr:cNvSpPr>
      </xdr:nvSpPr>
      <xdr:spPr bwMode="auto">
        <a:xfrm flipH="1">
          <a:off x="46101001" y="30003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117</xdr:col>
      <xdr:colOff>1</xdr:colOff>
      <xdr:row>139</xdr:row>
      <xdr:rowOff>49213</xdr:rowOff>
    </xdr:from>
    <xdr:to>
      <xdr:col>140</xdr:col>
      <xdr:colOff>6351</xdr:colOff>
      <xdr:row>156</xdr:row>
      <xdr:rowOff>95251</xdr:rowOff>
    </xdr:to>
    <xdr:sp macro="" textlink="">
      <xdr:nvSpPr>
        <xdr:cNvPr id="203" name="Freeform 20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>
          <a:spLocks/>
        </xdr:cNvSpPr>
      </xdr:nvSpPr>
      <xdr:spPr bwMode="auto">
        <a:xfrm>
          <a:off x="44577001" y="26528713"/>
          <a:ext cx="8769350" cy="3284538"/>
        </a:xfrm>
        <a:custGeom>
          <a:avLst/>
          <a:gdLst>
            <a:gd name="T0" fmla="*/ 0 w 11508"/>
            <a:gd name="T1" fmla="*/ 0 h 4311"/>
            <a:gd name="T2" fmla="*/ 3750 w 11508"/>
            <a:gd name="T3" fmla="*/ 0 h 4311"/>
            <a:gd name="T4" fmla="*/ 11508 w 11508"/>
            <a:gd name="T5" fmla="*/ 4311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0" y="0"/>
              </a:moveTo>
              <a:lnTo>
                <a:pt x="3750" y="0"/>
              </a:lnTo>
              <a:cubicBezTo>
                <a:pt x="7500" y="0"/>
                <a:pt x="7392" y="4311"/>
                <a:pt x="11508" y="4311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117</xdr:col>
      <xdr:colOff>1</xdr:colOff>
      <xdr:row>139</xdr:row>
      <xdr:rowOff>155575</xdr:rowOff>
    </xdr:from>
    <xdr:to>
      <xdr:col>128</xdr:col>
      <xdr:colOff>217489</xdr:colOff>
      <xdr:row>156</xdr:row>
      <xdr:rowOff>111125</xdr:rowOff>
    </xdr:to>
    <xdr:sp macro="" textlink="">
      <xdr:nvSpPr>
        <xdr:cNvPr id="204" name="Freeform 203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>
          <a:spLocks/>
        </xdr:cNvSpPr>
      </xdr:nvSpPr>
      <xdr:spPr bwMode="auto">
        <a:xfrm>
          <a:off x="44577001" y="26635075"/>
          <a:ext cx="4408488" cy="3194050"/>
        </a:xfrm>
        <a:custGeom>
          <a:avLst/>
          <a:gdLst>
            <a:gd name="T0" fmla="*/ 3689 w 5785"/>
            <a:gd name="T1" fmla="*/ 4190 h 4190"/>
            <a:gd name="T2" fmla="*/ 5785 w 5785"/>
            <a:gd name="T3" fmla="*/ 2095 h 4190"/>
            <a:gd name="T4" fmla="*/ 3689 w 5785"/>
            <a:gd name="T5" fmla="*/ 0 h 4190"/>
            <a:gd name="T6" fmla="*/ 0 w 5785"/>
            <a:gd name="T7" fmla="*/ 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3689" y="4190"/>
              </a:moveTo>
              <a:cubicBezTo>
                <a:pt x="4847" y="4190"/>
                <a:pt x="5785" y="3252"/>
                <a:pt x="5785" y="2095"/>
              </a:cubicBezTo>
              <a:cubicBezTo>
                <a:pt x="5785" y="938"/>
                <a:pt x="4847" y="0"/>
                <a:pt x="3689" y="0"/>
              </a:cubicBezTo>
              <a:lnTo>
                <a:pt x="0" y="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93</xdr:col>
      <xdr:colOff>0</xdr:colOff>
      <xdr:row>157</xdr:row>
      <xdr:rowOff>95250</xdr:rowOff>
    </xdr:from>
    <xdr:to>
      <xdr:col>116</xdr:col>
      <xdr:colOff>6350</xdr:colOff>
      <xdr:row>174</xdr:row>
      <xdr:rowOff>141288</xdr:rowOff>
    </xdr:to>
    <xdr:sp macro="" textlink="">
      <xdr:nvSpPr>
        <xdr:cNvPr id="205" name="Freeform 204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>
          <a:spLocks/>
        </xdr:cNvSpPr>
      </xdr:nvSpPr>
      <xdr:spPr bwMode="auto">
        <a:xfrm>
          <a:off x="35433000" y="30003750"/>
          <a:ext cx="8769350" cy="3284538"/>
        </a:xfrm>
        <a:custGeom>
          <a:avLst/>
          <a:gdLst>
            <a:gd name="T0" fmla="*/ 11508 w 11508"/>
            <a:gd name="T1" fmla="*/ 4311 h 4311"/>
            <a:gd name="T2" fmla="*/ 7758 w 11508"/>
            <a:gd name="T3" fmla="*/ 4311 h 4311"/>
            <a:gd name="T4" fmla="*/ 0 w 11508"/>
            <a:gd name="T5" fmla="*/ 0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11508" y="4311"/>
              </a:moveTo>
              <a:lnTo>
                <a:pt x="7758" y="4311"/>
              </a:lnTo>
              <a:cubicBezTo>
                <a:pt x="4008" y="4311"/>
                <a:pt x="4116" y="0"/>
                <a:pt x="0" y="0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104</xdr:col>
      <xdr:colOff>171450</xdr:colOff>
      <xdr:row>157</xdr:row>
      <xdr:rowOff>79375</xdr:rowOff>
    </xdr:from>
    <xdr:to>
      <xdr:col>116</xdr:col>
      <xdr:colOff>6350</xdr:colOff>
      <xdr:row>174</xdr:row>
      <xdr:rowOff>34925</xdr:rowOff>
    </xdr:to>
    <xdr:sp macro="" textlink="">
      <xdr:nvSpPr>
        <xdr:cNvPr id="206" name="Freeform 205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>
          <a:spLocks/>
        </xdr:cNvSpPr>
      </xdr:nvSpPr>
      <xdr:spPr bwMode="auto">
        <a:xfrm>
          <a:off x="39795450" y="29987875"/>
          <a:ext cx="4406900" cy="3194050"/>
        </a:xfrm>
        <a:custGeom>
          <a:avLst/>
          <a:gdLst>
            <a:gd name="T0" fmla="*/ 2095 w 5784"/>
            <a:gd name="T1" fmla="*/ 0 h 4190"/>
            <a:gd name="T2" fmla="*/ 0 w 5784"/>
            <a:gd name="T3" fmla="*/ 2095 h 4190"/>
            <a:gd name="T4" fmla="*/ 2095 w 5784"/>
            <a:gd name="T5" fmla="*/ 4190 h 4190"/>
            <a:gd name="T6" fmla="*/ 5784 w 5784"/>
            <a:gd name="T7" fmla="*/ 419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4" h="4190">
              <a:moveTo>
                <a:pt x="2095" y="0"/>
              </a:moveTo>
              <a:cubicBezTo>
                <a:pt x="938" y="0"/>
                <a:pt x="0" y="938"/>
                <a:pt x="0" y="2095"/>
              </a:cubicBezTo>
              <a:cubicBezTo>
                <a:pt x="0" y="3252"/>
                <a:pt x="938" y="4190"/>
                <a:pt x="2095" y="4190"/>
              </a:cubicBezTo>
              <a:lnTo>
                <a:pt x="5784" y="419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190500</xdr:colOff>
      <xdr:row>89</xdr:row>
      <xdr:rowOff>0</xdr:rowOff>
    </xdr:from>
    <xdr:to>
      <xdr:col>180</xdr:col>
      <xdr:colOff>190500</xdr:colOff>
      <xdr:row>106</xdr:row>
      <xdr:rowOff>0</xdr:rowOff>
    </xdr:to>
    <xdr:sp macro="" textlink="">
      <xdr:nvSpPr>
        <xdr:cNvPr id="221" name="Line 233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>
          <a:spLocks noChangeShapeType="1"/>
        </xdr:cNvSpPr>
      </xdr:nvSpPr>
      <xdr:spPr bwMode="auto">
        <a:xfrm flipV="1">
          <a:off x="68770500" y="16954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154</xdr:col>
      <xdr:colOff>0</xdr:colOff>
      <xdr:row>70</xdr:row>
      <xdr:rowOff>95250</xdr:rowOff>
    </xdr:from>
    <xdr:to>
      <xdr:col>176</xdr:col>
      <xdr:colOff>0</xdr:colOff>
      <xdr:row>70</xdr:row>
      <xdr:rowOff>95250</xdr:rowOff>
    </xdr:to>
    <xdr:sp macro="" textlink="">
      <xdr:nvSpPr>
        <xdr:cNvPr id="222" name="Line 234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>
          <a:spLocks noChangeShapeType="1"/>
        </xdr:cNvSpPr>
      </xdr:nvSpPr>
      <xdr:spPr bwMode="auto">
        <a:xfrm flipH="1">
          <a:off x="58674000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154</xdr:col>
      <xdr:colOff>0</xdr:colOff>
      <xdr:row>71</xdr:row>
      <xdr:rowOff>95250</xdr:rowOff>
    </xdr:from>
    <xdr:to>
      <xdr:col>176</xdr:col>
      <xdr:colOff>0</xdr:colOff>
      <xdr:row>71</xdr:row>
      <xdr:rowOff>95250</xdr:rowOff>
    </xdr:to>
    <xdr:sp macro="" textlink="">
      <xdr:nvSpPr>
        <xdr:cNvPr id="223" name="Line 235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>
          <a:spLocks noChangeShapeType="1"/>
        </xdr:cNvSpPr>
      </xdr:nvSpPr>
      <xdr:spPr bwMode="auto">
        <a:xfrm flipH="1">
          <a:off x="58674000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190500</xdr:colOff>
      <xdr:row>54</xdr:row>
      <xdr:rowOff>0</xdr:rowOff>
    </xdr:from>
    <xdr:to>
      <xdr:col>180</xdr:col>
      <xdr:colOff>190500</xdr:colOff>
      <xdr:row>88</xdr:row>
      <xdr:rowOff>0</xdr:rowOff>
    </xdr:to>
    <xdr:sp macro="" textlink="">
      <xdr:nvSpPr>
        <xdr:cNvPr id="224" name="Line 236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>
          <a:spLocks noChangeShapeType="1"/>
        </xdr:cNvSpPr>
      </xdr:nvSpPr>
      <xdr:spPr bwMode="auto">
        <a:xfrm flipV="1">
          <a:off x="68770500" y="10287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190500</xdr:colOff>
      <xdr:row>36</xdr:row>
      <xdr:rowOff>0</xdr:rowOff>
    </xdr:from>
    <xdr:to>
      <xdr:col>180</xdr:col>
      <xdr:colOff>190500</xdr:colOff>
      <xdr:row>53</xdr:row>
      <xdr:rowOff>0</xdr:rowOff>
    </xdr:to>
    <xdr:sp macro="" textlink="">
      <xdr:nvSpPr>
        <xdr:cNvPr id="225" name="Line 237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>
          <a:spLocks noChangeShapeType="1"/>
        </xdr:cNvSpPr>
      </xdr:nvSpPr>
      <xdr:spPr bwMode="auto">
        <a:xfrm flipV="1">
          <a:off x="68770500" y="6858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1</xdr:colOff>
      <xdr:row>70</xdr:row>
      <xdr:rowOff>95250</xdr:rowOff>
    </xdr:from>
    <xdr:to>
      <xdr:col>207</xdr:col>
      <xdr:colOff>1</xdr:colOff>
      <xdr:row>70</xdr:row>
      <xdr:rowOff>95250</xdr:rowOff>
    </xdr:to>
    <xdr:sp macro="" textlink="">
      <xdr:nvSpPr>
        <xdr:cNvPr id="226" name="Line 238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>
          <a:spLocks noChangeShapeType="1"/>
        </xdr:cNvSpPr>
      </xdr:nvSpPr>
      <xdr:spPr bwMode="auto">
        <a:xfrm flipH="1">
          <a:off x="70485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1</xdr:colOff>
      <xdr:row>71</xdr:row>
      <xdr:rowOff>95250</xdr:rowOff>
    </xdr:from>
    <xdr:to>
      <xdr:col>207</xdr:col>
      <xdr:colOff>1</xdr:colOff>
      <xdr:row>71</xdr:row>
      <xdr:rowOff>95250</xdr:rowOff>
    </xdr:to>
    <xdr:sp macro="" textlink="">
      <xdr:nvSpPr>
        <xdr:cNvPr id="227" name="Line 239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>
          <a:spLocks noChangeShapeType="1"/>
        </xdr:cNvSpPr>
      </xdr:nvSpPr>
      <xdr:spPr bwMode="auto">
        <a:xfrm flipH="1">
          <a:off x="70485001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181</xdr:col>
      <xdr:colOff>1</xdr:colOff>
      <xdr:row>71</xdr:row>
      <xdr:rowOff>95250</xdr:rowOff>
    </xdr:from>
    <xdr:to>
      <xdr:col>203</xdr:col>
      <xdr:colOff>1</xdr:colOff>
      <xdr:row>88</xdr:row>
      <xdr:rowOff>95250</xdr:rowOff>
    </xdr:to>
    <xdr:sp macro="" textlink="">
      <xdr:nvSpPr>
        <xdr:cNvPr id="228" name="Freeform 227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>
          <a:spLocks/>
        </xdr:cNvSpPr>
      </xdr:nvSpPr>
      <xdr:spPr bwMode="auto">
        <a:xfrm>
          <a:off x="68961001" y="13620750"/>
          <a:ext cx="8382000" cy="3238500"/>
        </a:xfrm>
        <a:custGeom>
          <a:avLst/>
          <a:gdLst>
            <a:gd name="T0" fmla="*/ 0 w 11000"/>
            <a:gd name="T1" fmla="*/ 4250 h 4250"/>
            <a:gd name="T2" fmla="*/ 1100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4250"/>
              </a:moveTo>
              <a:cubicBezTo>
                <a:pt x="6500" y="4250"/>
                <a:pt x="6884" y="0"/>
                <a:pt x="110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158</xdr:col>
      <xdr:colOff>0</xdr:colOff>
      <xdr:row>71</xdr:row>
      <xdr:rowOff>95250</xdr:rowOff>
    </xdr:from>
    <xdr:to>
      <xdr:col>180</xdr:col>
      <xdr:colOff>0</xdr:colOff>
      <xdr:row>88</xdr:row>
      <xdr:rowOff>95250</xdr:rowOff>
    </xdr:to>
    <xdr:sp macro="" textlink="">
      <xdr:nvSpPr>
        <xdr:cNvPr id="229" name="Freeform 22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>
          <a:spLocks/>
        </xdr:cNvSpPr>
      </xdr:nvSpPr>
      <xdr:spPr bwMode="auto">
        <a:xfrm>
          <a:off x="60198000" y="13620750"/>
          <a:ext cx="8382000" cy="3238500"/>
        </a:xfrm>
        <a:custGeom>
          <a:avLst/>
          <a:gdLst>
            <a:gd name="T0" fmla="*/ 11000 w 11000"/>
            <a:gd name="T1" fmla="*/ 4250 h 4250"/>
            <a:gd name="T2" fmla="*/ 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4250"/>
              </a:moveTo>
              <a:cubicBezTo>
                <a:pt x="4500" y="4250"/>
                <a:pt x="4116" y="0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168</xdr:col>
      <xdr:colOff>163513</xdr:colOff>
      <xdr:row>53</xdr:row>
      <xdr:rowOff>155575</xdr:rowOff>
    </xdr:from>
    <xdr:to>
      <xdr:col>180</xdr:col>
      <xdr:colOff>1</xdr:colOff>
      <xdr:row>70</xdr:row>
      <xdr:rowOff>111125</xdr:rowOff>
    </xdr:to>
    <xdr:sp macro="" textlink="">
      <xdr:nvSpPr>
        <xdr:cNvPr id="231" name="Freeform 230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>
          <a:spLocks/>
        </xdr:cNvSpPr>
      </xdr:nvSpPr>
      <xdr:spPr bwMode="auto">
        <a:xfrm>
          <a:off x="64171513" y="10252075"/>
          <a:ext cx="4408488" cy="3194050"/>
        </a:xfrm>
        <a:custGeom>
          <a:avLst/>
          <a:gdLst>
            <a:gd name="T0" fmla="*/ 2096 w 5785"/>
            <a:gd name="T1" fmla="*/ 4190 h 4190"/>
            <a:gd name="T2" fmla="*/ 0 w 5785"/>
            <a:gd name="T3" fmla="*/ 2095 h 4190"/>
            <a:gd name="T4" fmla="*/ 2096 w 5785"/>
            <a:gd name="T5" fmla="*/ 0 h 4190"/>
            <a:gd name="T6" fmla="*/ 5785 w 5785"/>
            <a:gd name="T7" fmla="*/ 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2096" y="4190"/>
              </a:moveTo>
              <a:cubicBezTo>
                <a:pt x="938" y="4190"/>
                <a:pt x="0" y="3252"/>
                <a:pt x="0" y="2095"/>
              </a:cubicBezTo>
              <a:cubicBezTo>
                <a:pt x="0" y="938"/>
                <a:pt x="938" y="0"/>
                <a:pt x="2096" y="0"/>
              </a:cubicBezTo>
              <a:lnTo>
                <a:pt x="5785" y="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190500</xdr:colOff>
      <xdr:row>36</xdr:row>
      <xdr:rowOff>0</xdr:rowOff>
    </xdr:from>
    <xdr:to>
      <xdr:col>180</xdr:col>
      <xdr:colOff>190500</xdr:colOff>
      <xdr:row>53</xdr:row>
      <xdr:rowOff>0</xdr:rowOff>
    </xdr:to>
    <xdr:sp macro="" textlink="">
      <xdr:nvSpPr>
        <xdr:cNvPr id="233" name="Line 177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>
          <a:spLocks noChangeShapeType="1"/>
        </xdr:cNvSpPr>
      </xdr:nvSpPr>
      <xdr:spPr bwMode="auto">
        <a:xfrm flipV="1">
          <a:off x="44386500" y="6858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1</xdr:colOff>
      <xdr:row>70</xdr:row>
      <xdr:rowOff>95250</xdr:rowOff>
    </xdr:from>
    <xdr:to>
      <xdr:col>207</xdr:col>
      <xdr:colOff>1</xdr:colOff>
      <xdr:row>70</xdr:row>
      <xdr:rowOff>95250</xdr:rowOff>
    </xdr:to>
    <xdr:sp macro="" textlink="">
      <xdr:nvSpPr>
        <xdr:cNvPr id="234" name="Line 178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>
          <a:spLocks noChangeShapeType="1"/>
        </xdr:cNvSpPr>
      </xdr:nvSpPr>
      <xdr:spPr bwMode="auto">
        <a:xfrm flipH="1">
          <a:off x="46101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156</xdr:col>
      <xdr:colOff>374650</xdr:colOff>
      <xdr:row>53</xdr:row>
      <xdr:rowOff>49213</xdr:rowOff>
    </xdr:from>
    <xdr:to>
      <xdr:col>180</xdr:col>
      <xdr:colOff>0</xdr:colOff>
      <xdr:row>70</xdr:row>
      <xdr:rowOff>95251</xdr:rowOff>
    </xdr:to>
    <xdr:sp macro="" textlink="">
      <xdr:nvSpPr>
        <xdr:cNvPr id="235" name="Freeform 234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>
          <a:spLocks/>
        </xdr:cNvSpPr>
      </xdr:nvSpPr>
      <xdr:spPr bwMode="auto">
        <a:xfrm>
          <a:off x="35426650" y="10145713"/>
          <a:ext cx="8769350" cy="3284538"/>
        </a:xfrm>
        <a:custGeom>
          <a:avLst/>
          <a:gdLst>
            <a:gd name="T0" fmla="*/ 11508 w 11508"/>
            <a:gd name="T1" fmla="*/ 0 h 4311"/>
            <a:gd name="T2" fmla="*/ 7758 w 11508"/>
            <a:gd name="T3" fmla="*/ 0 h 4311"/>
            <a:gd name="T4" fmla="*/ 0 w 11508"/>
            <a:gd name="T5" fmla="*/ 4311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11508" y="0"/>
              </a:moveTo>
              <a:lnTo>
                <a:pt x="7758" y="0"/>
              </a:lnTo>
              <a:cubicBezTo>
                <a:pt x="4008" y="0"/>
                <a:pt x="4116" y="4311"/>
                <a:pt x="0" y="4311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190500</xdr:colOff>
      <xdr:row>36</xdr:row>
      <xdr:rowOff>0</xdr:rowOff>
    </xdr:from>
    <xdr:to>
      <xdr:col>180</xdr:col>
      <xdr:colOff>190500</xdr:colOff>
      <xdr:row>53</xdr:row>
      <xdr:rowOff>0</xdr:rowOff>
    </xdr:to>
    <xdr:sp macro="" textlink="">
      <xdr:nvSpPr>
        <xdr:cNvPr id="236" name="Line 162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>
          <a:spLocks noChangeShapeType="1"/>
        </xdr:cNvSpPr>
      </xdr:nvSpPr>
      <xdr:spPr bwMode="auto">
        <a:xfrm flipV="1">
          <a:off x="44386500" y="6858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1</xdr:colOff>
      <xdr:row>70</xdr:row>
      <xdr:rowOff>95250</xdr:rowOff>
    </xdr:from>
    <xdr:to>
      <xdr:col>207</xdr:col>
      <xdr:colOff>1</xdr:colOff>
      <xdr:row>70</xdr:row>
      <xdr:rowOff>95250</xdr:rowOff>
    </xdr:to>
    <xdr:sp macro="" textlink="">
      <xdr:nvSpPr>
        <xdr:cNvPr id="237" name="Line 163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>
          <a:spLocks noChangeShapeType="1"/>
        </xdr:cNvSpPr>
      </xdr:nvSpPr>
      <xdr:spPr bwMode="auto">
        <a:xfrm flipH="1">
          <a:off x="46101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185853</xdr:colOff>
      <xdr:row>71</xdr:row>
      <xdr:rowOff>0</xdr:rowOff>
    </xdr:from>
    <xdr:to>
      <xdr:col>180</xdr:col>
      <xdr:colOff>185853</xdr:colOff>
      <xdr:row>88</xdr:row>
      <xdr:rowOff>0</xdr:rowOff>
    </xdr:to>
    <xdr:sp macro="" textlink="">
      <xdr:nvSpPr>
        <xdr:cNvPr id="251" name="Line 5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9429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180</xdr:col>
      <xdr:colOff>185853</xdr:colOff>
      <xdr:row>89</xdr:row>
      <xdr:rowOff>0</xdr:rowOff>
    </xdr:from>
    <xdr:to>
      <xdr:col>180</xdr:col>
      <xdr:colOff>185853</xdr:colOff>
      <xdr:row>106</xdr:row>
      <xdr:rowOff>0</xdr:rowOff>
    </xdr:to>
    <xdr:sp macro="" textlink="">
      <xdr:nvSpPr>
        <xdr:cNvPr id="252" name="Line 5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>
          <a:spLocks noChangeShapeType="1"/>
        </xdr:cNvSpPr>
      </xdr:nvSpPr>
      <xdr:spPr bwMode="auto">
        <a:xfrm rot="5400000">
          <a:off x="20283603" y="12858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180</xdr:col>
      <xdr:colOff>190500</xdr:colOff>
      <xdr:row>175</xdr:row>
      <xdr:rowOff>0</xdr:rowOff>
    </xdr:from>
    <xdr:to>
      <xdr:col>180</xdr:col>
      <xdr:colOff>190500</xdr:colOff>
      <xdr:row>192</xdr:row>
      <xdr:rowOff>0</xdr:rowOff>
    </xdr:to>
    <xdr:sp macro="" textlink="">
      <xdr:nvSpPr>
        <xdr:cNvPr id="255" name="Line 233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>
          <a:spLocks noChangeShapeType="1"/>
        </xdr:cNvSpPr>
      </xdr:nvSpPr>
      <xdr:spPr bwMode="auto">
        <a:xfrm flipV="1">
          <a:off x="68770500" y="16954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154</xdr:col>
      <xdr:colOff>0</xdr:colOff>
      <xdr:row>157</xdr:row>
      <xdr:rowOff>95250</xdr:rowOff>
    </xdr:from>
    <xdr:to>
      <xdr:col>176</xdr:col>
      <xdr:colOff>0</xdr:colOff>
      <xdr:row>157</xdr:row>
      <xdr:rowOff>95250</xdr:rowOff>
    </xdr:to>
    <xdr:sp macro="" textlink="">
      <xdr:nvSpPr>
        <xdr:cNvPr id="256" name="Line 235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>
          <a:spLocks noChangeShapeType="1"/>
        </xdr:cNvSpPr>
      </xdr:nvSpPr>
      <xdr:spPr bwMode="auto">
        <a:xfrm flipH="1">
          <a:off x="58674000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1</xdr:colOff>
      <xdr:row>157</xdr:row>
      <xdr:rowOff>95250</xdr:rowOff>
    </xdr:from>
    <xdr:to>
      <xdr:col>207</xdr:col>
      <xdr:colOff>1</xdr:colOff>
      <xdr:row>157</xdr:row>
      <xdr:rowOff>95250</xdr:rowOff>
    </xdr:to>
    <xdr:sp macro="" textlink="">
      <xdr:nvSpPr>
        <xdr:cNvPr id="257" name="Line 239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>
          <a:spLocks noChangeShapeType="1"/>
        </xdr:cNvSpPr>
      </xdr:nvSpPr>
      <xdr:spPr bwMode="auto">
        <a:xfrm flipH="1">
          <a:off x="70485001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181</xdr:col>
      <xdr:colOff>1</xdr:colOff>
      <xdr:row>157</xdr:row>
      <xdr:rowOff>95250</xdr:rowOff>
    </xdr:from>
    <xdr:to>
      <xdr:col>203</xdr:col>
      <xdr:colOff>1</xdr:colOff>
      <xdr:row>174</xdr:row>
      <xdr:rowOff>95250</xdr:rowOff>
    </xdr:to>
    <xdr:sp macro="" textlink="">
      <xdr:nvSpPr>
        <xdr:cNvPr id="258" name="Freeform 257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>
          <a:spLocks/>
        </xdr:cNvSpPr>
      </xdr:nvSpPr>
      <xdr:spPr bwMode="auto">
        <a:xfrm>
          <a:off x="68961001" y="13620750"/>
          <a:ext cx="8382000" cy="3238500"/>
        </a:xfrm>
        <a:custGeom>
          <a:avLst/>
          <a:gdLst>
            <a:gd name="T0" fmla="*/ 0 w 11000"/>
            <a:gd name="T1" fmla="*/ 4250 h 4250"/>
            <a:gd name="T2" fmla="*/ 1100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4250"/>
              </a:moveTo>
              <a:cubicBezTo>
                <a:pt x="6500" y="4250"/>
                <a:pt x="6884" y="0"/>
                <a:pt x="110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158</xdr:col>
      <xdr:colOff>0</xdr:colOff>
      <xdr:row>157</xdr:row>
      <xdr:rowOff>95250</xdr:rowOff>
    </xdr:from>
    <xdr:to>
      <xdr:col>180</xdr:col>
      <xdr:colOff>0</xdr:colOff>
      <xdr:row>174</xdr:row>
      <xdr:rowOff>95250</xdr:rowOff>
    </xdr:to>
    <xdr:sp macro="" textlink="">
      <xdr:nvSpPr>
        <xdr:cNvPr id="259" name="Freeform 25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>
          <a:spLocks/>
        </xdr:cNvSpPr>
      </xdr:nvSpPr>
      <xdr:spPr bwMode="auto">
        <a:xfrm>
          <a:off x="60198000" y="13620750"/>
          <a:ext cx="8382000" cy="3238500"/>
        </a:xfrm>
        <a:custGeom>
          <a:avLst/>
          <a:gdLst>
            <a:gd name="T0" fmla="*/ 11000 w 11000"/>
            <a:gd name="T1" fmla="*/ 4250 h 4250"/>
            <a:gd name="T2" fmla="*/ 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4250"/>
              </a:moveTo>
              <a:cubicBezTo>
                <a:pt x="4500" y="4250"/>
                <a:pt x="4116" y="0"/>
                <a:pt x="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185853</xdr:colOff>
      <xdr:row>140</xdr:row>
      <xdr:rowOff>0</xdr:rowOff>
    </xdr:from>
    <xdr:to>
      <xdr:col>180</xdr:col>
      <xdr:colOff>185853</xdr:colOff>
      <xdr:row>174</xdr:row>
      <xdr:rowOff>0</xdr:rowOff>
    </xdr:to>
    <xdr:sp macro="" textlink="">
      <xdr:nvSpPr>
        <xdr:cNvPr id="260" name="Line 5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>
          <a:spLocks noChangeShapeType="1"/>
        </xdr:cNvSpPr>
      </xdr:nvSpPr>
      <xdr:spPr bwMode="auto">
        <a:xfrm rot="5400000">
          <a:off x="65527353" y="2990850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180</xdr:col>
      <xdr:colOff>185853</xdr:colOff>
      <xdr:row>175</xdr:row>
      <xdr:rowOff>0</xdr:rowOff>
    </xdr:from>
    <xdr:to>
      <xdr:col>180</xdr:col>
      <xdr:colOff>185853</xdr:colOff>
      <xdr:row>192</xdr:row>
      <xdr:rowOff>0</xdr:rowOff>
    </xdr:to>
    <xdr:sp macro="" textlink="">
      <xdr:nvSpPr>
        <xdr:cNvPr id="261" name="Line 5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>
          <a:spLocks noChangeShapeType="1"/>
        </xdr:cNvSpPr>
      </xdr:nvSpPr>
      <xdr:spPr bwMode="auto">
        <a:xfrm rot="5400000">
          <a:off x="67146603" y="18573750"/>
          <a:ext cx="32385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0</xdr:colOff>
      <xdr:row>156</xdr:row>
      <xdr:rowOff>95250</xdr:rowOff>
    </xdr:from>
    <xdr:to>
      <xdr:col>176</xdr:col>
      <xdr:colOff>0</xdr:colOff>
      <xdr:row>156</xdr:row>
      <xdr:rowOff>95250</xdr:rowOff>
    </xdr:to>
    <xdr:sp macro="" textlink="">
      <xdr:nvSpPr>
        <xdr:cNvPr id="262" name="Line 204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>
          <a:spLocks noChangeShapeType="1"/>
        </xdr:cNvSpPr>
      </xdr:nvSpPr>
      <xdr:spPr bwMode="auto">
        <a:xfrm flipH="1">
          <a:off x="34290000" y="29813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180</xdr:col>
      <xdr:colOff>190500</xdr:colOff>
      <xdr:row>122</xdr:row>
      <xdr:rowOff>0</xdr:rowOff>
    </xdr:from>
    <xdr:to>
      <xdr:col>180</xdr:col>
      <xdr:colOff>190500</xdr:colOff>
      <xdr:row>139</xdr:row>
      <xdr:rowOff>0</xdr:rowOff>
    </xdr:to>
    <xdr:sp macro="" textlink="">
      <xdr:nvSpPr>
        <xdr:cNvPr id="263" name="Line 207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>
          <a:spLocks noChangeShapeType="1"/>
        </xdr:cNvSpPr>
      </xdr:nvSpPr>
      <xdr:spPr bwMode="auto">
        <a:xfrm flipV="1">
          <a:off x="44386500" y="23241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185</xdr:col>
      <xdr:colOff>1</xdr:colOff>
      <xdr:row>156</xdr:row>
      <xdr:rowOff>95250</xdr:rowOff>
    </xdr:from>
    <xdr:to>
      <xdr:col>207</xdr:col>
      <xdr:colOff>1</xdr:colOff>
      <xdr:row>156</xdr:row>
      <xdr:rowOff>95250</xdr:rowOff>
    </xdr:to>
    <xdr:sp macro="" textlink="">
      <xdr:nvSpPr>
        <xdr:cNvPr id="264" name="Line 208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>
          <a:spLocks noChangeShapeType="1"/>
        </xdr:cNvSpPr>
      </xdr:nvSpPr>
      <xdr:spPr bwMode="auto">
        <a:xfrm flipH="1">
          <a:off x="46101001" y="29813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181</xdr:col>
      <xdr:colOff>1</xdr:colOff>
      <xdr:row>139</xdr:row>
      <xdr:rowOff>49213</xdr:rowOff>
    </xdr:from>
    <xdr:to>
      <xdr:col>204</xdr:col>
      <xdr:colOff>6351</xdr:colOff>
      <xdr:row>156</xdr:row>
      <xdr:rowOff>95251</xdr:rowOff>
    </xdr:to>
    <xdr:sp macro="" textlink="">
      <xdr:nvSpPr>
        <xdr:cNvPr id="265" name="Freeform 264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>
          <a:spLocks/>
        </xdr:cNvSpPr>
      </xdr:nvSpPr>
      <xdr:spPr bwMode="auto">
        <a:xfrm>
          <a:off x="44577001" y="26528713"/>
          <a:ext cx="8769350" cy="3284538"/>
        </a:xfrm>
        <a:custGeom>
          <a:avLst/>
          <a:gdLst>
            <a:gd name="T0" fmla="*/ 0 w 11508"/>
            <a:gd name="T1" fmla="*/ 0 h 4311"/>
            <a:gd name="T2" fmla="*/ 3750 w 11508"/>
            <a:gd name="T3" fmla="*/ 0 h 4311"/>
            <a:gd name="T4" fmla="*/ 11508 w 11508"/>
            <a:gd name="T5" fmla="*/ 4311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0" y="0"/>
              </a:moveTo>
              <a:lnTo>
                <a:pt x="3750" y="0"/>
              </a:lnTo>
              <a:cubicBezTo>
                <a:pt x="7500" y="0"/>
                <a:pt x="7392" y="4311"/>
                <a:pt x="11508" y="4311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181</xdr:col>
      <xdr:colOff>1</xdr:colOff>
      <xdr:row>139</xdr:row>
      <xdr:rowOff>155575</xdr:rowOff>
    </xdr:from>
    <xdr:to>
      <xdr:col>192</xdr:col>
      <xdr:colOff>217489</xdr:colOff>
      <xdr:row>156</xdr:row>
      <xdr:rowOff>111125</xdr:rowOff>
    </xdr:to>
    <xdr:sp macro="" textlink="">
      <xdr:nvSpPr>
        <xdr:cNvPr id="266" name="Freeform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>
          <a:spLocks/>
        </xdr:cNvSpPr>
      </xdr:nvSpPr>
      <xdr:spPr bwMode="auto">
        <a:xfrm>
          <a:off x="44577001" y="26635075"/>
          <a:ext cx="4408488" cy="3194050"/>
        </a:xfrm>
        <a:custGeom>
          <a:avLst/>
          <a:gdLst>
            <a:gd name="T0" fmla="*/ 3689 w 5785"/>
            <a:gd name="T1" fmla="*/ 4190 h 4190"/>
            <a:gd name="T2" fmla="*/ 5785 w 5785"/>
            <a:gd name="T3" fmla="*/ 2095 h 4190"/>
            <a:gd name="T4" fmla="*/ 3689 w 5785"/>
            <a:gd name="T5" fmla="*/ 0 h 4190"/>
            <a:gd name="T6" fmla="*/ 0 w 5785"/>
            <a:gd name="T7" fmla="*/ 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3689" y="4190"/>
              </a:moveTo>
              <a:cubicBezTo>
                <a:pt x="4847" y="4190"/>
                <a:pt x="5785" y="3252"/>
                <a:pt x="5785" y="2095"/>
              </a:cubicBezTo>
              <a:cubicBezTo>
                <a:pt x="5785" y="938"/>
                <a:pt x="4847" y="0"/>
                <a:pt x="3689" y="0"/>
              </a:cubicBezTo>
              <a:lnTo>
                <a:pt x="0" y="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89</xdr:row>
      <xdr:rowOff>0</xdr:rowOff>
    </xdr:from>
    <xdr:to>
      <xdr:col>244</xdr:col>
      <xdr:colOff>190500</xdr:colOff>
      <xdr:row>106</xdr:row>
      <xdr:rowOff>0</xdr:rowOff>
    </xdr:to>
    <xdr:sp macro="" textlink="">
      <xdr:nvSpPr>
        <xdr:cNvPr id="269" name="Line 248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>
          <a:spLocks noChangeShapeType="1"/>
        </xdr:cNvSpPr>
      </xdr:nvSpPr>
      <xdr:spPr bwMode="auto">
        <a:xfrm flipV="1">
          <a:off x="93154500" y="16954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70</xdr:row>
      <xdr:rowOff>95250</xdr:rowOff>
    </xdr:from>
    <xdr:to>
      <xdr:col>240</xdr:col>
      <xdr:colOff>0</xdr:colOff>
      <xdr:row>70</xdr:row>
      <xdr:rowOff>95250</xdr:rowOff>
    </xdr:to>
    <xdr:sp macro="" textlink="">
      <xdr:nvSpPr>
        <xdr:cNvPr id="270" name="Line 249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>
          <a:spLocks noChangeShapeType="1"/>
        </xdr:cNvSpPr>
      </xdr:nvSpPr>
      <xdr:spPr bwMode="auto">
        <a:xfrm flipH="1">
          <a:off x="83058000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71</xdr:row>
      <xdr:rowOff>95250</xdr:rowOff>
    </xdr:from>
    <xdr:to>
      <xdr:col>240</xdr:col>
      <xdr:colOff>0</xdr:colOff>
      <xdr:row>71</xdr:row>
      <xdr:rowOff>95250</xdr:rowOff>
    </xdr:to>
    <xdr:sp macro="" textlink="">
      <xdr:nvSpPr>
        <xdr:cNvPr id="271" name="Line 250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>
          <a:spLocks noChangeShapeType="1"/>
        </xdr:cNvSpPr>
      </xdr:nvSpPr>
      <xdr:spPr bwMode="auto">
        <a:xfrm flipH="1">
          <a:off x="83058000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54</xdr:row>
      <xdr:rowOff>0</xdr:rowOff>
    </xdr:from>
    <xdr:to>
      <xdr:col>244</xdr:col>
      <xdr:colOff>190500</xdr:colOff>
      <xdr:row>88</xdr:row>
      <xdr:rowOff>0</xdr:rowOff>
    </xdr:to>
    <xdr:sp macro="" textlink="">
      <xdr:nvSpPr>
        <xdr:cNvPr id="272" name="Line 251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>
          <a:spLocks noChangeShapeType="1"/>
        </xdr:cNvSpPr>
      </xdr:nvSpPr>
      <xdr:spPr bwMode="auto">
        <a:xfrm flipV="1">
          <a:off x="93154500" y="10287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36</xdr:row>
      <xdr:rowOff>0</xdr:rowOff>
    </xdr:from>
    <xdr:to>
      <xdr:col>244</xdr:col>
      <xdr:colOff>190500</xdr:colOff>
      <xdr:row>53</xdr:row>
      <xdr:rowOff>0</xdr:rowOff>
    </xdr:to>
    <xdr:sp macro="" textlink="">
      <xdr:nvSpPr>
        <xdr:cNvPr id="273" name="Line 25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>
          <a:spLocks noChangeShapeType="1"/>
        </xdr:cNvSpPr>
      </xdr:nvSpPr>
      <xdr:spPr bwMode="auto">
        <a:xfrm flipV="1">
          <a:off x="93154500" y="6858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249</xdr:col>
      <xdr:colOff>1</xdr:colOff>
      <xdr:row>70</xdr:row>
      <xdr:rowOff>95250</xdr:rowOff>
    </xdr:from>
    <xdr:to>
      <xdr:col>271</xdr:col>
      <xdr:colOff>1</xdr:colOff>
      <xdr:row>70</xdr:row>
      <xdr:rowOff>95250</xdr:rowOff>
    </xdr:to>
    <xdr:sp macro="" textlink="">
      <xdr:nvSpPr>
        <xdr:cNvPr id="274" name="Line 253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>
          <a:spLocks noChangeShapeType="1"/>
        </xdr:cNvSpPr>
      </xdr:nvSpPr>
      <xdr:spPr bwMode="auto">
        <a:xfrm flipH="1">
          <a:off x="94869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249</xdr:col>
      <xdr:colOff>1</xdr:colOff>
      <xdr:row>71</xdr:row>
      <xdr:rowOff>95250</xdr:rowOff>
    </xdr:from>
    <xdr:to>
      <xdr:col>271</xdr:col>
      <xdr:colOff>1</xdr:colOff>
      <xdr:row>71</xdr:row>
      <xdr:rowOff>95250</xdr:rowOff>
    </xdr:to>
    <xdr:sp macro="" textlink="">
      <xdr:nvSpPr>
        <xdr:cNvPr id="275" name="Line 254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>
          <a:spLocks noChangeShapeType="1"/>
        </xdr:cNvSpPr>
      </xdr:nvSpPr>
      <xdr:spPr bwMode="auto">
        <a:xfrm flipH="1">
          <a:off x="94869001" y="13620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222</xdr:col>
      <xdr:colOff>0</xdr:colOff>
      <xdr:row>53</xdr:row>
      <xdr:rowOff>95250</xdr:rowOff>
    </xdr:from>
    <xdr:to>
      <xdr:col>244</xdr:col>
      <xdr:colOff>0</xdr:colOff>
      <xdr:row>70</xdr:row>
      <xdr:rowOff>95250</xdr:rowOff>
    </xdr:to>
    <xdr:sp macro="" textlink="">
      <xdr:nvSpPr>
        <xdr:cNvPr id="276" name="Freeform 275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>
          <a:spLocks/>
        </xdr:cNvSpPr>
      </xdr:nvSpPr>
      <xdr:spPr bwMode="auto">
        <a:xfrm>
          <a:off x="84582000" y="10191750"/>
          <a:ext cx="8382000" cy="3238500"/>
        </a:xfrm>
        <a:custGeom>
          <a:avLst/>
          <a:gdLst>
            <a:gd name="T0" fmla="*/ 11000 w 11000"/>
            <a:gd name="T1" fmla="*/ 0 h 4250"/>
            <a:gd name="T2" fmla="*/ 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0"/>
              </a:moveTo>
              <a:cubicBezTo>
                <a:pt x="4500" y="0"/>
                <a:pt x="4116" y="4250"/>
                <a:pt x="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245</xdr:col>
      <xdr:colOff>1</xdr:colOff>
      <xdr:row>53</xdr:row>
      <xdr:rowOff>95250</xdr:rowOff>
    </xdr:from>
    <xdr:to>
      <xdr:col>267</xdr:col>
      <xdr:colOff>1</xdr:colOff>
      <xdr:row>70</xdr:row>
      <xdr:rowOff>95250</xdr:rowOff>
    </xdr:to>
    <xdr:sp macro="" textlink="">
      <xdr:nvSpPr>
        <xdr:cNvPr id="278" name="Freeform 277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>
          <a:spLocks/>
        </xdr:cNvSpPr>
      </xdr:nvSpPr>
      <xdr:spPr bwMode="auto">
        <a:xfrm>
          <a:off x="93345001" y="10191750"/>
          <a:ext cx="8382000" cy="3238500"/>
        </a:xfrm>
        <a:custGeom>
          <a:avLst/>
          <a:gdLst>
            <a:gd name="T0" fmla="*/ 0 w 11000"/>
            <a:gd name="T1" fmla="*/ 0 h 4250"/>
            <a:gd name="T2" fmla="*/ 1100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0"/>
              </a:moveTo>
              <a:cubicBezTo>
                <a:pt x="6500" y="0"/>
                <a:pt x="6884" y="4250"/>
                <a:pt x="1100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89</xdr:row>
      <xdr:rowOff>0</xdr:rowOff>
    </xdr:from>
    <xdr:to>
      <xdr:col>244</xdr:col>
      <xdr:colOff>190500</xdr:colOff>
      <xdr:row>106</xdr:row>
      <xdr:rowOff>0</xdr:rowOff>
    </xdr:to>
    <xdr:sp macro="" textlink="">
      <xdr:nvSpPr>
        <xdr:cNvPr id="280" name="Line 173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>
          <a:spLocks noChangeShapeType="1"/>
        </xdr:cNvSpPr>
      </xdr:nvSpPr>
      <xdr:spPr bwMode="auto">
        <a:xfrm flipV="1">
          <a:off x="44386500" y="16954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245</xdr:col>
      <xdr:colOff>1</xdr:colOff>
      <xdr:row>71</xdr:row>
      <xdr:rowOff>95250</xdr:rowOff>
    </xdr:from>
    <xdr:to>
      <xdr:col>268</xdr:col>
      <xdr:colOff>6351</xdr:colOff>
      <xdr:row>88</xdr:row>
      <xdr:rowOff>141288</xdr:rowOff>
    </xdr:to>
    <xdr:sp macro="" textlink="">
      <xdr:nvSpPr>
        <xdr:cNvPr id="283" name="Freeform 282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>
          <a:spLocks/>
        </xdr:cNvSpPr>
      </xdr:nvSpPr>
      <xdr:spPr bwMode="auto">
        <a:xfrm>
          <a:off x="44577001" y="13620750"/>
          <a:ext cx="8769350" cy="3284538"/>
        </a:xfrm>
        <a:custGeom>
          <a:avLst/>
          <a:gdLst>
            <a:gd name="T0" fmla="*/ 0 w 11508"/>
            <a:gd name="T1" fmla="*/ 4311 h 4311"/>
            <a:gd name="T2" fmla="*/ 3750 w 11508"/>
            <a:gd name="T3" fmla="*/ 4311 h 4311"/>
            <a:gd name="T4" fmla="*/ 11508 w 11508"/>
            <a:gd name="T5" fmla="*/ 0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0" y="4311"/>
              </a:moveTo>
              <a:lnTo>
                <a:pt x="3750" y="4311"/>
              </a:lnTo>
              <a:cubicBezTo>
                <a:pt x="7500" y="4311"/>
                <a:pt x="7392" y="0"/>
                <a:pt x="11508" y="0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245</xdr:col>
      <xdr:colOff>1</xdr:colOff>
      <xdr:row>71</xdr:row>
      <xdr:rowOff>79375</xdr:rowOff>
    </xdr:from>
    <xdr:to>
      <xdr:col>256</xdr:col>
      <xdr:colOff>217489</xdr:colOff>
      <xdr:row>88</xdr:row>
      <xdr:rowOff>34925</xdr:rowOff>
    </xdr:to>
    <xdr:sp macro="" textlink="">
      <xdr:nvSpPr>
        <xdr:cNvPr id="284" name="Freeform 283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>
          <a:spLocks/>
        </xdr:cNvSpPr>
      </xdr:nvSpPr>
      <xdr:spPr bwMode="auto">
        <a:xfrm>
          <a:off x="44577001" y="13604875"/>
          <a:ext cx="4408488" cy="3194050"/>
        </a:xfrm>
        <a:custGeom>
          <a:avLst/>
          <a:gdLst>
            <a:gd name="T0" fmla="*/ 3689 w 5785"/>
            <a:gd name="T1" fmla="*/ 0 h 4190"/>
            <a:gd name="T2" fmla="*/ 5785 w 5785"/>
            <a:gd name="T3" fmla="*/ 2095 h 4190"/>
            <a:gd name="T4" fmla="*/ 3689 w 5785"/>
            <a:gd name="T5" fmla="*/ 4190 h 4190"/>
            <a:gd name="T6" fmla="*/ 0 w 5785"/>
            <a:gd name="T7" fmla="*/ 419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5" h="4190">
              <a:moveTo>
                <a:pt x="3689" y="0"/>
              </a:moveTo>
              <a:cubicBezTo>
                <a:pt x="4847" y="0"/>
                <a:pt x="5785" y="938"/>
                <a:pt x="5785" y="2095"/>
              </a:cubicBezTo>
              <a:cubicBezTo>
                <a:pt x="5785" y="3252"/>
                <a:pt x="4847" y="4190"/>
                <a:pt x="3689" y="4190"/>
              </a:cubicBezTo>
              <a:lnTo>
                <a:pt x="0" y="419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156</xdr:row>
      <xdr:rowOff>95250</xdr:rowOff>
    </xdr:from>
    <xdr:to>
      <xdr:col>240</xdr:col>
      <xdr:colOff>0</xdr:colOff>
      <xdr:row>156</xdr:row>
      <xdr:rowOff>95250</xdr:rowOff>
    </xdr:to>
    <xdr:sp macro="" textlink="">
      <xdr:nvSpPr>
        <xdr:cNvPr id="301" name="Line 249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>
          <a:spLocks noChangeShapeType="1"/>
        </xdr:cNvSpPr>
      </xdr:nvSpPr>
      <xdr:spPr bwMode="auto">
        <a:xfrm flipH="1">
          <a:off x="83058000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122</xdr:row>
      <xdr:rowOff>0</xdr:rowOff>
    </xdr:from>
    <xdr:to>
      <xdr:col>244</xdr:col>
      <xdr:colOff>190500</xdr:colOff>
      <xdr:row>139</xdr:row>
      <xdr:rowOff>0</xdr:rowOff>
    </xdr:to>
    <xdr:sp macro="" textlink="">
      <xdr:nvSpPr>
        <xdr:cNvPr id="302" name="Line 252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>
          <a:spLocks noChangeShapeType="1"/>
        </xdr:cNvSpPr>
      </xdr:nvSpPr>
      <xdr:spPr bwMode="auto">
        <a:xfrm flipV="1">
          <a:off x="93154500" y="232410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249</xdr:col>
      <xdr:colOff>1</xdr:colOff>
      <xdr:row>156</xdr:row>
      <xdr:rowOff>95250</xdr:rowOff>
    </xdr:from>
    <xdr:to>
      <xdr:col>271</xdr:col>
      <xdr:colOff>1</xdr:colOff>
      <xdr:row>156</xdr:row>
      <xdr:rowOff>95250</xdr:rowOff>
    </xdr:to>
    <xdr:sp macro="" textlink="">
      <xdr:nvSpPr>
        <xdr:cNvPr id="303" name="Line 253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>
          <a:spLocks noChangeShapeType="1"/>
        </xdr:cNvSpPr>
      </xdr:nvSpPr>
      <xdr:spPr bwMode="auto">
        <a:xfrm flipH="1">
          <a:off x="94869001" y="134302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175</xdr:row>
      <xdr:rowOff>0</xdr:rowOff>
    </xdr:from>
    <xdr:to>
      <xdr:col>244</xdr:col>
      <xdr:colOff>190500</xdr:colOff>
      <xdr:row>192</xdr:row>
      <xdr:rowOff>0</xdr:rowOff>
    </xdr:to>
    <xdr:sp macro="" textlink="">
      <xdr:nvSpPr>
        <xdr:cNvPr id="306" name="Line 203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>
          <a:spLocks noChangeShapeType="1"/>
        </xdr:cNvSpPr>
      </xdr:nvSpPr>
      <xdr:spPr bwMode="auto">
        <a:xfrm flipV="1">
          <a:off x="44386500" y="33337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218</xdr:col>
      <xdr:colOff>0</xdr:colOff>
      <xdr:row>157</xdr:row>
      <xdr:rowOff>95250</xdr:rowOff>
    </xdr:from>
    <xdr:to>
      <xdr:col>240</xdr:col>
      <xdr:colOff>0</xdr:colOff>
      <xdr:row>157</xdr:row>
      <xdr:rowOff>95250</xdr:rowOff>
    </xdr:to>
    <xdr:sp macro="" textlink="">
      <xdr:nvSpPr>
        <xdr:cNvPr id="307" name="Line 205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>
          <a:spLocks noChangeShapeType="1"/>
        </xdr:cNvSpPr>
      </xdr:nvSpPr>
      <xdr:spPr bwMode="auto">
        <a:xfrm flipH="1">
          <a:off x="34290000" y="30003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249</xdr:col>
      <xdr:colOff>1</xdr:colOff>
      <xdr:row>157</xdr:row>
      <xdr:rowOff>95250</xdr:rowOff>
    </xdr:from>
    <xdr:to>
      <xdr:col>271</xdr:col>
      <xdr:colOff>1</xdr:colOff>
      <xdr:row>157</xdr:row>
      <xdr:rowOff>95250</xdr:rowOff>
    </xdr:to>
    <xdr:sp macro="" textlink="">
      <xdr:nvSpPr>
        <xdr:cNvPr id="308" name="Line 209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>
          <a:spLocks noChangeShapeType="1"/>
        </xdr:cNvSpPr>
      </xdr:nvSpPr>
      <xdr:spPr bwMode="auto">
        <a:xfrm flipH="1">
          <a:off x="46101001" y="30003750"/>
          <a:ext cx="83820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221</xdr:col>
      <xdr:colOff>0</xdr:colOff>
      <xdr:row>157</xdr:row>
      <xdr:rowOff>95250</xdr:rowOff>
    </xdr:from>
    <xdr:to>
      <xdr:col>244</xdr:col>
      <xdr:colOff>6350</xdr:colOff>
      <xdr:row>174</xdr:row>
      <xdr:rowOff>141288</xdr:rowOff>
    </xdr:to>
    <xdr:sp macro="" textlink="">
      <xdr:nvSpPr>
        <xdr:cNvPr id="309" name="Freeform 30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>
          <a:spLocks/>
        </xdr:cNvSpPr>
      </xdr:nvSpPr>
      <xdr:spPr bwMode="auto">
        <a:xfrm>
          <a:off x="35433000" y="30003750"/>
          <a:ext cx="8769350" cy="3284538"/>
        </a:xfrm>
        <a:custGeom>
          <a:avLst/>
          <a:gdLst>
            <a:gd name="T0" fmla="*/ 11508 w 11508"/>
            <a:gd name="T1" fmla="*/ 4311 h 4311"/>
            <a:gd name="T2" fmla="*/ 7758 w 11508"/>
            <a:gd name="T3" fmla="*/ 4311 h 4311"/>
            <a:gd name="T4" fmla="*/ 0 w 11508"/>
            <a:gd name="T5" fmla="*/ 0 h 43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08" h="4311">
              <a:moveTo>
                <a:pt x="11508" y="4311"/>
              </a:moveTo>
              <a:lnTo>
                <a:pt x="7758" y="4311"/>
              </a:lnTo>
              <a:cubicBezTo>
                <a:pt x="4008" y="4311"/>
                <a:pt x="4116" y="0"/>
                <a:pt x="0" y="0"/>
              </a:cubicBez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232</xdr:col>
      <xdr:colOff>171450</xdr:colOff>
      <xdr:row>157</xdr:row>
      <xdr:rowOff>79375</xdr:rowOff>
    </xdr:from>
    <xdr:to>
      <xdr:col>244</xdr:col>
      <xdr:colOff>6350</xdr:colOff>
      <xdr:row>174</xdr:row>
      <xdr:rowOff>34925</xdr:rowOff>
    </xdr:to>
    <xdr:sp macro="" textlink="">
      <xdr:nvSpPr>
        <xdr:cNvPr id="310" name="Freeform 309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>
          <a:spLocks/>
        </xdr:cNvSpPr>
      </xdr:nvSpPr>
      <xdr:spPr bwMode="auto">
        <a:xfrm>
          <a:off x="39795450" y="29987875"/>
          <a:ext cx="4406900" cy="3194050"/>
        </a:xfrm>
        <a:custGeom>
          <a:avLst/>
          <a:gdLst>
            <a:gd name="T0" fmla="*/ 2095 w 5784"/>
            <a:gd name="T1" fmla="*/ 0 h 4190"/>
            <a:gd name="T2" fmla="*/ 0 w 5784"/>
            <a:gd name="T3" fmla="*/ 2095 h 4190"/>
            <a:gd name="T4" fmla="*/ 2095 w 5784"/>
            <a:gd name="T5" fmla="*/ 4190 h 4190"/>
            <a:gd name="T6" fmla="*/ 5784 w 5784"/>
            <a:gd name="T7" fmla="*/ 4190 h 41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784" h="4190">
              <a:moveTo>
                <a:pt x="2095" y="0"/>
              </a:moveTo>
              <a:cubicBezTo>
                <a:pt x="938" y="0"/>
                <a:pt x="0" y="938"/>
                <a:pt x="0" y="2095"/>
              </a:cubicBezTo>
              <a:cubicBezTo>
                <a:pt x="0" y="3252"/>
                <a:pt x="938" y="4190"/>
                <a:pt x="2095" y="4190"/>
              </a:cubicBezTo>
              <a:lnTo>
                <a:pt x="5784" y="4190"/>
              </a:lnTo>
            </a:path>
          </a:pathLst>
        </a:custGeom>
        <a:noFill/>
        <a:ln w="762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175</xdr:row>
      <xdr:rowOff>0</xdr:rowOff>
    </xdr:from>
    <xdr:to>
      <xdr:col>244</xdr:col>
      <xdr:colOff>190500</xdr:colOff>
      <xdr:row>192</xdr:row>
      <xdr:rowOff>0</xdr:rowOff>
    </xdr:to>
    <xdr:sp macro="" textlink="">
      <xdr:nvSpPr>
        <xdr:cNvPr id="340" name="Line 248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>
          <a:spLocks noChangeShapeType="1"/>
        </xdr:cNvSpPr>
      </xdr:nvSpPr>
      <xdr:spPr bwMode="auto">
        <a:xfrm flipV="1">
          <a:off x="93154500" y="33337500"/>
          <a:ext cx="0" cy="32385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244</xdr:col>
      <xdr:colOff>190500</xdr:colOff>
      <xdr:row>140</xdr:row>
      <xdr:rowOff>0</xdr:rowOff>
    </xdr:from>
    <xdr:to>
      <xdr:col>244</xdr:col>
      <xdr:colOff>190500</xdr:colOff>
      <xdr:row>174</xdr:row>
      <xdr:rowOff>0</xdr:rowOff>
    </xdr:to>
    <xdr:sp macro="" textlink="">
      <xdr:nvSpPr>
        <xdr:cNvPr id="343" name="Line 251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>
          <a:spLocks noChangeShapeType="1"/>
        </xdr:cNvSpPr>
      </xdr:nvSpPr>
      <xdr:spPr bwMode="auto">
        <a:xfrm flipV="1">
          <a:off x="93154500" y="26670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222</xdr:col>
      <xdr:colOff>0</xdr:colOff>
      <xdr:row>139</xdr:row>
      <xdr:rowOff>95250</xdr:rowOff>
    </xdr:from>
    <xdr:to>
      <xdr:col>244</xdr:col>
      <xdr:colOff>0</xdr:colOff>
      <xdr:row>156</xdr:row>
      <xdr:rowOff>95250</xdr:rowOff>
    </xdr:to>
    <xdr:sp macro="" textlink="">
      <xdr:nvSpPr>
        <xdr:cNvPr id="347" name="Freeform 346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>
          <a:spLocks/>
        </xdr:cNvSpPr>
      </xdr:nvSpPr>
      <xdr:spPr bwMode="auto">
        <a:xfrm>
          <a:off x="84582000" y="26574750"/>
          <a:ext cx="8382000" cy="3238500"/>
        </a:xfrm>
        <a:custGeom>
          <a:avLst/>
          <a:gdLst>
            <a:gd name="T0" fmla="*/ 11000 w 11000"/>
            <a:gd name="T1" fmla="*/ 0 h 4250"/>
            <a:gd name="T2" fmla="*/ 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11000" y="0"/>
              </a:moveTo>
              <a:cubicBezTo>
                <a:pt x="4500" y="0"/>
                <a:pt x="4116" y="4250"/>
                <a:pt x="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245</xdr:col>
      <xdr:colOff>1</xdr:colOff>
      <xdr:row>157</xdr:row>
      <xdr:rowOff>95250</xdr:rowOff>
    </xdr:from>
    <xdr:to>
      <xdr:col>267</xdr:col>
      <xdr:colOff>1</xdr:colOff>
      <xdr:row>174</xdr:row>
      <xdr:rowOff>95250</xdr:rowOff>
    </xdr:to>
    <xdr:sp macro="" textlink="">
      <xdr:nvSpPr>
        <xdr:cNvPr id="348" name="Freeform 347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>
          <a:spLocks/>
        </xdr:cNvSpPr>
      </xdr:nvSpPr>
      <xdr:spPr bwMode="auto">
        <a:xfrm>
          <a:off x="93345001" y="30003750"/>
          <a:ext cx="8382000" cy="3238500"/>
        </a:xfrm>
        <a:custGeom>
          <a:avLst/>
          <a:gdLst>
            <a:gd name="T0" fmla="*/ 0 w 11000"/>
            <a:gd name="T1" fmla="*/ 4250 h 4250"/>
            <a:gd name="T2" fmla="*/ 11000 w 11000"/>
            <a:gd name="T3" fmla="*/ 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4250"/>
              </a:moveTo>
              <a:cubicBezTo>
                <a:pt x="6500" y="4250"/>
                <a:pt x="6884" y="0"/>
                <a:pt x="11000" y="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245</xdr:col>
      <xdr:colOff>1</xdr:colOff>
      <xdr:row>139</xdr:row>
      <xdr:rowOff>95250</xdr:rowOff>
    </xdr:from>
    <xdr:to>
      <xdr:col>267</xdr:col>
      <xdr:colOff>1</xdr:colOff>
      <xdr:row>156</xdr:row>
      <xdr:rowOff>95250</xdr:rowOff>
    </xdr:to>
    <xdr:sp macro="" textlink="">
      <xdr:nvSpPr>
        <xdr:cNvPr id="349" name="Freeform 348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>
          <a:spLocks/>
        </xdr:cNvSpPr>
      </xdr:nvSpPr>
      <xdr:spPr bwMode="auto">
        <a:xfrm>
          <a:off x="93345001" y="26574750"/>
          <a:ext cx="8382000" cy="3238500"/>
        </a:xfrm>
        <a:custGeom>
          <a:avLst/>
          <a:gdLst>
            <a:gd name="T0" fmla="*/ 0 w 11000"/>
            <a:gd name="T1" fmla="*/ 0 h 4250"/>
            <a:gd name="T2" fmla="*/ 11000 w 11000"/>
            <a:gd name="T3" fmla="*/ 4250 h 42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1000" h="4250">
              <a:moveTo>
                <a:pt x="0" y="0"/>
              </a:moveTo>
              <a:cubicBezTo>
                <a:pt x="6500" y="0"/>
                <a:pt x="6884" y="4250"/>
                <a:pt x="11000" y="4250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0</xdr:colOff>
      <xdr:row>156</xdr:row>
      <xdr:rowOff>0</xdr:rowOff>
    </xdr:from>
    <xdr:to>
      <xdr:col>85</xdr:col>
      <xdr:colOff>19050</xdr:colOff>
      <xdr:row>226</xdr:row>
      <xdr:rowOff>19050</xdr:rowOff>
    </xdr:to>
    <xdr:sp macro="" textlink="">
      <xdr:nvSpPr>
        <xdr:cNvPr id="8255" name="AutoShape 63">
          <a:extLst>
            <a:ext uri="{FF2B5EF4-FFF2-40B4-BE49-F238E27FC236}">
              <a16:creationId xmlns:a16="http://schemas.microsoft.com/office/drawing/2014/main" id="{00000000-0008-0000-07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19050000" y="29718000"/>
          <a:ext cx="13354050" cy="133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50</xdr:col>
      <xdr:colOff>0</xdr:colOff>
      <xdr:row>156</xdr:row>
      <xdr:rowOff>0</xdr:rowOff>
    </xdr:from>
    <xdr:to>
      <xdr:col>85</xdr:col>
      <xdr:colOff>19050</xdr:colOff>
      <xdr:row>226</xdr:row>
      <xdr:rowOff>19050</xdr:rowOff>
    </xdr:to>
    <xdr:sp macro="" textlink="">
      <xdr:nvSpPr>
        <xdr:cNvPr id="8269" name="AutoShape 77">
          <a:extLst>
            <a:ext uri="{FF2B5EF4-FFF2-40B4-BE49-F238E27FC236}">
              <a16:creationId xmlns:a16="http://schemas.microsoft.com/office/drawing/2014/main" id="{00000000-0008-0000-07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19050000" y="29718000"/>
          <a:ext cx="13354050" cy="133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95250</xdr:rowOff>
    </xdr:from>
    <xdr:to>
      <xdr:col>21</xdr:col>
      <xdr:colOff>0</xdr:colOff>
      <xdr:row>41</xdr:row>
      <xdr:rowOff>95250</xdr:rowOff>
    </xdr:to>
    <xdr:sp macro="" textlink="">
      <xdr:nvSpPr>
        <xdr:cNvPr id="50" name="Line 31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ShapeType="1"/>
        </xdr:cNvSpPr>
      </xdr:nvSpPr>
      <xdr:spPr bwMode="auto">
        <a:xfrm>
          <a:off x="1524000" y="7905750"/>
          <a:ext cx="6477000" cy="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</xdr:col>
      <xdr:colOff>114301</xdr:colOff>
      <xdr:row>43</xdr:row>
      <xdr:rowOff>1</xdr:rowOff>
    </xdr:from>
    <xdr:to>
      <xdr:col>22</xdr:col>
      <xdr:colOff>114301</xdr:colOff>
      <xdr:row>77</xdr:row>
      <xdr:rowOff>1</xdr:rowOff>
    </xdr:to>
    <xdr:sp macro="" textlink="">
      <xdr:nvSpPr>
        <xdr:cNvPr id="51" name="Line 312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ShapeType="1"/>
        </xdr:cNvSpPr>
      </xdr:nvSpPr>
      <xdr:spPr bwMode="auto">
        <a:xfrm flipV="1">
          <a:off x="8496301" y="8191501"/>
          <a:ext cx="0" cy="64770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</xdr:col>
      <xdr:colOff>266700</xdr:colOff>
      <xdr:row>43</xdr:row>
      <xdr:rowOff>1</xdr:rowOff>
    </xdr:from>
    <xdr:to>
      <xdr:col>21</xdr:col>
      <xdr:colOff>266700</xdr:colOff>
      <xdr:row>77</xdr:row>
      <xdr:rowOff>1</xdr:rowOff>
    </xdr:to>
    <xdr:sp macro="" textlink="">
      <xdr:nvSpPr>
        <xdr:cNvPr id="52" name="Line 313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ShapeType="1"/>
        </xdr:cNvSpPr>
      </xdr:nvSpPr>
      <xdr:spPr bwMode="auto">
        <a:xfrm flipV="1">
          <a:off x="8267700" y="8191501"/>
          <a:ext cx="0" cy="64770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</xdr:col>
      <xdr:colOff>114301</xdr:colOff>
      <xdr:row>6</xdr:row>
      <xdr:rowOff>0</xdr:rowOff>
    </xdr:from>
    <xdr:to>
      <xdr:col>22</xdr:col>
      <xdr:colOff>114301</xdr:colOff>
      <xdr:row>40</xdr:row>
      <xdr:rowOff>0</xdr:rowOff>
    </xdr:to>
    <xdr:sp macro="" textlink="">
      <xdr:nvSpPr>
        <xdr:cNvPr id="53" name="Line 314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ShapeType="1"/>
        </xdr:cNvSpPr>
      </xdr:nvSpPr>
      <xdr:spPr bwMode="auto">
        <a:xfrm flipV="1">
          <a:off x="8496301" y="1143000"/>
          <a:ext cx="0" cy="64770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21</xdr:col>
      <xdr:colOff>266700</xdr:colOff>
      <xdr:row>6</xdr:row>
      <xdr:rowOff>0</xdr:rowOff>
    </xdr:from>
    <xdr:to>
      <xdr:col>21</xdr:col>
      <xdr:colOff>266700</xdr:colOff>
      <xdr:row>40</xdr:row>
      <xdr:rowOff>0</xdr:rowOff>
    </xdr:to>
    <xdr:sp macro="" textlink="">
      <xdr:nvSpPr>
        <xdr:cNvPr id="54" name="Line 315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ShapeType="1"/>
        </xdr:cNvSpPr>
      </xdr:nvSpPr>
      <xdr:spPr bwMode="auto">
        <a:xfrm flipV="1">
          <a:off x="8267700" y="1143000"/>
          <a:ext cx="0" cy="647700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</xdr:col>
      <xdr:colOff>0</xdr:colOff>
      <xdr:row>41</xdr:row>
      <xdr:rowOff>95250</xdr:rowOff>
    </xdr:from>
    <xdr:to>
      <xdr:col>39</xdr:col>
      <xdr:colOff>379413</xdr:colOff>
      <xdr:row>41</xdr:row>
      <xdr:rowOff>100013</xdr:rowOff>
    </xdr:to>
    <xdr:sp macro="" textlink="">
      <xdr:nvSpPr>
        <xdr:cNvPr id="55" name="Line 316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ShapeType="1"/>
        </xdr:cNvSpPr>
      </xdr:nvSpPr>
      <xdr:spPr bwMode="auto">
        <a:xfrm flipV="1">
          <a:off x="8382000" y="7905750"/>
          <a:ext cx="6856413" cy="4763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</xdr:col>
      <xdr:colOff>212725</xdr:colOff>
      <xdr:row>16</xdr:row>
      <xdr:rowOff>95250</xdr:rowOff>
    </xdr:from>
    <xdr:to>
      <xdr:col>21</xdr:col>
      <xdr:colOff>298450</xdr:colOff>
      <xdr:row>41</xdr:row>
      <xdr:rowOff>0</xdr:rowOff>
    </xdr:to>
    <xdr:sp macro="" textlink="">
      <xdr:nvSpPr>
        <xdr:cNvPr id="56" name="Freeform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/>
        </xdr:cNvSpPr>
      </xdr:nvSpPr>
      <xdr:spPr bwMode="auto">
        <a:xfrm>
          <a:off x="5927725" y="3143250"/>
          <a:ext cx="2371725" cy="4667250"/>
        </a:xfrm>
        <a:custGeom>
          <a:avLst/>
          <a:gdLst>
            <a:gd name="T0" fmla="*/ 3070 w 3113"/>
            <a:gd name="T1" fmla="*/ 0 h 6125"/>
            <a:gd name="T2" fmla="*/ 2961 w 3113"/>
            <a:gd name="T3" fmla="*/ 6000 h 6125"/>
            <a:gd name="T4" fmla="*/ 3113 w 3113"/>
            <a:gd name="T5" fmla="*/ 6125 h 61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113" h="6125">
              <a:moveTo>
                <a:pt x="3070" y="0"/>
              </a:moveTo>
              <a:cubicBezTo>
                <a:pt x="3070" y="1685"/>
                <a:pt x="0" y="3503"/>
                <a:pt x="2961" y="6000"/>
              </a:cubicBezTo>
              <a:lnTo>
                <a:pt x="3113" y="6125"/>
              </a:ln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</xdr:col>
      <xdr:colOff>0</xdr:colOff>
      <xdr:row>16</xdr:row>
      <xdr:rowOff>95250</xdr:rowOff>
    </xdr:from>
    <xdr:to>
      <xdr:col>28</xdr:col>
      <xdr:colOff>166688</xdr:colOff>
      <xdr:row>41</xdr:row>
      <xdr:rowOff>66675</xdr:rowOff>
    </xdr:to>
    <xdr:sp macro="" textlink="">
      <xdr:nvSpPr>
        <xdr:cNvPr id="57" name="Freeform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/>
        </xdr:cNvSpPr>
      </xdr:nvSpPr>
      <xdr:spPr bwMode="auto">
        <a:xfrm>
          <a:off x="8382000" y="3143250"/>
          <a:ext cx="2452688" cy="4733925"/>
        </a:xfrm>
        <a:custGeom>
          <a:avLst/>
          <a:gdLst>
            <a:gd name="T0" fmla="*/ 150 w 3220"/>
            <a:gd name="T1" fmla="*/ 0 h 6212"/>
            <a:gd name="T2" fmla="*/ 258 w 3220"/>
            <a:gd name="T3" fmla="*/ 6000 h 6212"/>
            <a:gd name="T4" fmla="*/ 0 w 3220"/>
            <a:gd name="T5" fmla="*/ 6212 h 62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220" h="6212">
              <a:moveTo>
                <a:pt x="150" y="0"/>
              </a:moveTo>
              <a:cubicBezTo>
                <a:pt x="150" y="1685"/>
                <a:pt x="3220" y="3503"/>
                <a:pt x="258" y="6000"/>
              </a:cubicBezTo>
              <a:lnTo>
                <a:pt x="0" y="6212"/>
              </a:ln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</xdr:col>
      <xdr:colOff>212725</xdr:colOff>
      <xdr:row>42</xdr:row>
      <xdr:rowOff>1</xdr:rowOff>
    </xdr:from>
    <xdr:to>
      <xdr:col>21</xdr:col>
      <xdr:colOff>298450</xdr:colOff>
      <xdr:row>66</xdr:row>
      <xdr:rowOff>95251</xdr:rowOff>
    </xdr:to>
    <xdr:sp macro="" textlink="">
      <xdr:nvSpPr>
        <xdr:cNvPr id="58" name="Freeform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/>
        </xdr:cNvSpPr>
      </xdr:nvSpPr>
      <xdr:spPr bwMode="auto">
        <a:xfrm>
          <a:off x="5927725" y="8001001"/>
          <a:ext cx="2371725" cy="4667250"/>
        </a:xfrm>
        <a:custGeom>
          <a:avLst/>
          <a:gdLst>
            <a:gd name="T0" fmla="*/ 3070 w 3113"/>
            <a:gd name="T1" fmla="*/ 6125 h 6125"/>
            <a:gd name="T2" fmla="*/ 2961 w 3113"/>
            <a:gd name="T3" fmla="*/ 125 h 6125"/>
            <a:gd name="T4" fmla="*/ 3113 w 3113"/>
            <a:gd name="T5" fmla="*/ 0 h 61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113" h="6125">
              <a:moveTo>
                <a:pt x="3070" y="6125"/>
              </a:moveTo>
              <a:cubicBezTo>
                <a:pt x="3070" y="4440"/>
                <a:pt x="0" y="2622"/>
                <a:pt x="2961" y="125"/>
              </a:cubicBezTo>
              <a:lnTo>
                <a:pt x="3113" y="0"/>
              </a:ln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22</xdr:col>
      <xdr:colOff>0</xdr:colOff>
      <xdr:row>41</xdr:row>
      <xdr:rowOff>123826</xdr:rowOff>
    </xdr:from>
    <xdr:to>
      <xdr:col>28</xdr:col>
      <xdr:colOff>166688</xdr:colOff>
      <xdr:row>66</xdr:row>
      <xdr:rowOff>95251</xdr:rowOff>
    </xdr:to>
    <xdr:sp macro="" textlink="">
      <xdr:nvSpPr>
        <xdr:cNvPr id="59" name="Freeform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/>
        </xdr:cNvSpPr>
      </xdr:nvSpPr>
      <xdr:spPr bwMode="auto">
        <a:xfrm>
          <a:off x="8382000" y="7934326"/>
          <a:ext cx="2452688" cy="4733925"/>
        </a:xfrm>
        <a:custGeom>
          <a:avLst/>
          <a:gdLst>
            <a:gd name="T0" fmla="*/ 150 w 3220"/>
            <a:gd name="T1" fmla="*/ 6212 h 6212"/>
            <a:gd name="T2" fmla="*/ 258 w 3220"/>
            <a:gd name="T3" fmla="*/ 212 h 6212"/>
            <a:gd name="T4" fmla="*/ 0 w 3220"/>
            <a:gd name="T5" fmla="*/ 0 h 62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220" h="6212">
              <a:moveTo>
                <a:pt x="150" y="6212"/>
              </a:moveTo>
              <a:cubicBezTo>
                <a:pt x="150" y="4527"/>
                <a:pt x="3220" y="2709"/>
                <a:pt x="258" y="212"/>
              </a:cubicBezTo>
              <a:lnTo>
                <a:pt x="0" y="0"/>
              </a:ln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61</xdr:col>
      <xdr:colOff>190500</xdr:colOff>
      <xdr:row>6</xdr:row>
      <xdr:rowOff>0</xdr:rowOff>
    </xdr:from>
    <xdr:to>
      <xdr:col>61</xdr:col>
      <xdr:colOff>190500</xdr:colOff>
      <xdr:row>40</xdr:row>
      <xdr:rowOff>0</xdr:rowOff>
    </xdr:to>
    <xdr:sp macro="" textlink="">
      <xdr:nvSpPr>
        <xdr:cNvPr id="89" name="Line 339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>
          <a:spLocks noChangeShapeType="1"/>
        </xdr:cNvSpPr>
      </xdr:nvSpPr>
      <xdr:spPr bwMode="auto">
        <a:xfrm>
          <a:off x="23431500" y="1143000"/>
          <a:ext cx="0" cy="647700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44</xdr:col>
      <xdr:colOff>0</xdr:colOff>
      <xdr:row>41</xdr:row>
      <xdr:rowOff>95250</xdr:rowOff>
    </xdr:from>
    <xdr:to>
      <xdr:col>60</xdr:col>
      <xdr:colOff>190500</xdr:colOff>
      <xdr:row>41</xdr:row>
      <xdr:rowOff>95250</xdr:rowOff>
    </xdr:to>
    <xdr:sp macro="" textlink="">
      <xdr:nvSpPr>
        <xdr:cNvPr id="90" name="Line 340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>
          <a:spLocks noChangeShapeType="1"/>
        </xdr:cNvSpPr>
      </xdr:nvSpPr>
      <xdr:spPr bwMode="auto">
        <a:xfrm>
          <a:off x="16764000" y="7905750"/>
          <a:ext cx="62865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44</xdr:col>
      <xdr:colOff>0</xdr:colOff>
      <xdr:row>40</xdr:row>
      <xdr:rowOff>95250</xdr:rowOff>
    </xdr:from>
    <xdr:to>
      <xdr:col>60</xdr:col>
      <xdr:colOff>190500</xdr:colOff>
      <xdr:row>40</xdr:row>
      <xdr:rowOff>95250</xdr:rowOff>
    </xdr:to>
    <xdr:sp macro="" textlink="">
      <xdr:nvSpPr>
        <xdr:cNvPr id="91" name="Line 34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>
          <a:spLocks noChangeShapeType="1"/>
        </xdr:cNvSpPr>
      </xdr:nvSpPr>
      <xdr:spPr bwMode="auto">
        <a:xfrm>
          <a:off x="16764000" y="7715250"/>
          <a:ext cx="62865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62</xdr:col>
      <xdr:colOff>190500</xdr:colOff>
      <xdr:row>41</xdr:row>
      <xdr:rowOff>95250</xdr:rowOff>
    </xdr:from>
    <xdr:to>
      <xdr:col>79</xdr:col>
      <xdr:colOff>0</xdr:colOff>
      <xdr:row>41</xdr:row>
      <xdr:rowOff>95250</xdr:rowOff>
    </xdr:to>
    <xdr:sp macro="" textlink="">
      <xdr:nvSpPr>
        <xdr:cNvPr id="92" name="Line 342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>
          <a:spLocks noChangeShapeType="1"/>
        </xdr:cNvSpPr>
      </xdr:nvSpPr>
      <xdr:spPr bwMode="auto">
        <a:xfrm>
          <a:off x="23812500" y="7905750"/>
          <a:ext cx="62865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62</xdr:col>
      <xdr:colOff>190500</xdr:colOff>
      <xdr:row>40</xdr:row>
      <xdr:rowOff>95250</xdr:rowOff>
    </xdr:from>
    <xdr:to>
      <xdr:col>79</xdr:col>
      <xdr:colOff>0</xdr:colOff>
      <xdr:row>40</xdr:row>
      <xdr:rowOff>95250</xdr:rowOff>
    </xdr:to>
    <xdr:sp macro="" textlink="">
      <xdr:nvSpPr>
        <xdr:cNvPr id="93" name="Line 343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>
          <a:spLocks noChangeShapeType="1"/>
        </xdr:cNvSpPr>
      </xdr:nvSpPr>
      <xdr:spPr bwMode="auto">
        <a:xfrm>
          <a:off x="23812500" y="7715250"/>
          <a:ext cx="6286500" cy="0"/>
        </a:xfrm>
        <a:prstGeom prst="line">
          <a:avLst/>
        </a:prstGeom>
        <a:noFill/>
        <a:ln w="15240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61</xdr:col>
      <xdr:colOff>190500</xdr:colOff>
      <xdr:row>41</xdr:row>
      <xdr:rowOff>0</xdr:rowOff>
    </xdr:from>
    <xdr:to>
      <xdr:col>61</xdr:col>
      <xdr:colOff>190500</xdr:colOff>
      <xdr:row>76</xdr:row>
      <xdr:rowOff>19050</xdr:rowOff>
    </xdr:to>
    <xdr:sp macro="" textlink="">
      <xdr:nvSpPr>
        <xdr:cNvPr id="94" name="Line 344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>
          <a:spLocks noChangeShapeType="1"/>
        </xdr:cNvSpPr>
      </xdr:nvSpPr>
      <xdr:spPr bwMode="auto">
        <a:xfrm>
          <a:off x="23431500" y="7810500"/>
          <a:ext cx="0" cy="6686550"/>
        </a:xfrm>
        <a:prstGeom prst="line">
          <a:avLst/>
        </a:pr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61</xdr:col>
      <xdr:colOff>228600</xdr:colOff>
      <xdr:row>41</xdr:row>
      <xdr:rowOff>0</xdr:rowOff>
    </xdr:from>
    <xdr:to>
      <xdr:col>74</xdr:col>
      <xdr:colOff>95250</xdr:colOff>
      <xdr:row>53</xdr:row>
      <xdr:rowOff>160338</xdr:rowOff>
    </xdr:to>
    <xdr:sp macro="" textlink="">
      <xdr:nvSpPr>
        <xdr:cNvPr id="95" name="Freeform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>
          <a:spLocks/>
        </xdr:cNvSpPr>
      </xdr:nvSpPr>
      <xdr:spPr bwMode="auto">
        <a:xfrm>
          <a:off x="23469600" y="7810500"/>
          <a:ext cx="4819650" cy="2446338"/>
        </a:xfrm>
        <a:custGeom>
          <a:avLst/>
          <a:gdLst>
            <a:gd name="T0" fmla="*/ 6325 w 6325"/>
            <a:gd name="T1" fmla="*/ 125 h 3211"/>
            <a:gd name="T2" fmla="*/ 200 w 6325"/>
            <a:gd name="T3" fmla="*/ 250 h 3211"/>
            <a:gd name="T4" fmla="*/ 0 w 6325"/>
            <a:gd name="T5" fmla="*/ 0 h 32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6325" h="3211">
              <a:moveTo>
                <a:pt x="6325" y="125"/>
              </a:moveTo>
              <a:cubicBezTo>
                <a:pt x="4640" y="125"/>
                <a:pt x="2697" y="3211"/>
                <a:pt x="200" y="250"/>
              </a:cubicBezTo>
              <a:lnTo>
                <a:pt x="0" y="0"/>
              </a:ln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49</xdr:col>
      <xdr:colOff>0</xdr:colOff>
      <xdr:row>28</xdr:row>
      <xdr:rowOff>30163</xdr:rowOff>
    </xdr:from>
    <xdr:to>
      <xdr:col>61</xdr:col>
      <xdr:colOff>0</xdr:colOff>
      <xdr:row>40</xdr:row>
      <xdr:rowOff>82551</xdr:rowOff>
    </xdr:to>
    <xdr:sp macro="" textlink="">
      <xdr:nvSpPr>
        <xdr:cNvPr id="96" name="Freeform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>
          <a:spLocks/>
        </xdr:cNvSpPr>
      </xdr:nvSpPr>
      <xdr:spPr bwMode="auto">
        <a:xfrm>
          <a:off x="18669000" y="5364163"/>
          <a:ext cx="4572000" cy="2338388"/>
        </a:xfrm>
        <a:custGeom>
          <a:avLst/>
          <a:gdLst>
            <a:gd name="T0" fmla="*/ 0 w 6000"/>
            <a:gd name="T1" fmla="*/ 3069 h 3069"/>
            <a:gd name="T2" fmla="*/ 6000 w 6000"/>
            <a:gd name="T3" fmla="*/ 2961 h 3069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6000" h="3069">
              <a:moveTo>
                <a:pt x="0" y="3069"/>
              </a:moveTo>
              <a:cubicBezTo>
                <a:pt x="1685" y="3069"/>
                <a:pt x="3503" y="0"/>
                <a:pt x="6000" y="2961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62</xdr:col>
      <xdr:colOff>0</xdr:colOff>
      <xdr:row>28</xdr:row>
      <xdr:rowOff>30163</xdr:rowOff>
    </xdr:from>
    <xdr:to>
      <xdr:col>74</xdr:col>
      <xdr:colOff>95250</xdr:colOff>
      <xdr:row>40</xdr:row>
      <xdr:rowOff>95251</xdr:rowOff>
    </xdr:to>
    <xdr:sp macro="" textlink="">
      <xdr:nvSpPr>
        <xdr:cNvPr id="97" name="Freeform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>
          <a:spLocks/>
        </xdr:cNvSpPr>
      </xdr:nvSpPr>
      <xdr:spPr bwMode="auto">
        <a:xfrm>
          <a:off x="23622000" y="5364163"/>
          <a:ext cx="4667250" cy="2351088"/>
        </a:xfrm>
        <a:custGeom>
          <a:avLst/>
          <a:gdLst>
            <a:gd name="T0" fmla="*/ 6125 w 6125"/>
            <a:gd name="T1" fmla="*/ 3086 h 3086"/>
            <a:gd name="T2" fmla="*/ 0 w 6125"/>
            <a:gd name="T3" fmla="*/ 2961 h 3086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6125" h="3086">
              <a:moveTo>
                <a:pt x="6125" y="3086"/>
              </a:moveTo>
              <a:cubicBezTo>
                <a:pt x="4440" y="3086"/>
                <a:pt x="2497" y="0"/>
                <a:pt x="0" y="2961"/>
              </a:cubicBez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49</xdr:col>
      <xdr:colOff>0</xdr:colOff>
      <xdr:row>41</xdr:row>
      <xdr:rowOff>0</xdr:rowOff>
    </xdr:from>
    <xdr:to>
      <xdr:col>61</xdr:col>
      <xdr:colOff>150813</xdr:colOff>
      <xdr:row>53</xdr:row>
      <xdr:rowOff>160338</xdr:rowOff>
    </xdr:to>
    <xdr:sp macro="" textlink="">
      <xdr:nvSpPr>
        <xdr:cNvPr id="98" name="Freeform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>
          <a:spLocks/>
        </xdr:cNvSpPr>
      </xdr:nvSpPr>
      <xdr:spPr bwMode="auto">
        <a:xfrm>
          <a:off x="18669000" y="7810500"/>
          <a:ext cx="4722813" cy="2446338"/>
        </a:xfrm>
        <a:custGeom>
          <a:avLst/>
          <a:gdLst>
            <a:gd name="T0" fmla="*/ 0 w 6199"/>
            <a:gd name="T1" fmla="*/ 142 h 3211"/>
            <a:gd name="T2" fmla="*/ 6000 w 6199"/>
            <a:gd name="T3" fmla="*/ 250 h 3211"/>
            <a:gd name="T4" fmla="*/ 6199 w 6199"/>
            <a:gd name="T5" fmla="*/ 0 h 32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6199" h="3211">
              <a:moveTo>
                <a:pt x="0" y="142"/>
              </a:moveTo>
              <a:cubicBezTo>
                <a:pt x="1685" y="142"/>
                <a:pt x="3503" y="3211"/>
                <a:pt x="6000" y="250"/>
              </a:cubicBezTo>
              <a:lnTo>
                <a:pt x="6199" y="0"/>
              </a:lnTo>
            </a:path>
          </a:pathLst>
        </a:custGeom>
        <a:noFill/>
        <a:ln w="95250" cap="flat">
          <a:solidFill>
            <a:srgbClr val="A7BFC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C84"/>
  <sheetViews>
    <sheetView tabSelected="1" zoomScale="40" zoomScaleNormal="40" workbookViewId="0">
      <selection activeCell="AN41" sqref="AN41"/>
    </sheetView>
  </sheetViews>
  <sheetFormatPr defaultColWidth="5.7109375" defaultRowHeight="15" customHeight="1" x14ac:dyDescent="0.2"/>
  <cols>
    <col min="1" max="33" width="5.7109375" style="1"/>
    <col min="34" max="36" width="5.7109375" customWidth="1"/>
    <col min="44" max="44" width="5.7109375" customWidth="1"/>
    <col min="53" max="53" width="5.7109375" customWidth="1"/>
    <col min="55" max="56" width="5.7109375" customWidth="1"/>
    <col min="60" max="60" width="5.7109375" customWidth="1"/>
    <col min="63" max="63" width="5.7109375" customWidth="1"/>
    <col min="72" max="72" width="5.7109375" customWidth="1"/>
    <col min="74" max="75" width="5.7109375" customWidth="1"/>
    <col min="84" max="84" width="7.42578125" bestFit="1" customWidth="1"/>
  </cols>
  <sheetData>
    <row r="1" spans="2:81" s="1" customFormat="1" ht="15" customHeight="1" x14ac:dyDescent="0.2"/>
    <row r="2" spans="2:81" s="1" customFormat="1" ht="15" customHeight="1" x14ac:dyDescent="0.2">
      <c r="AO2" s="312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24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4"/>
    </row>
    <row r="3" spans="2:81" s="1" customFormat="1" ht="15" customHeight="1" x14ac:dyDescent="0.2">
      <c r="AO3" s="315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22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7"/>
    </row>
    <row r="4" spans="2:81" s="1" customFormat="1" ht="15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AK4" s="113"/>
      <c r="AL4" s="113"/>
      <c r="AM4" s="113"/>
      <c r="AN4" s="113"/>
      <c r="AO4" s="315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22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7"/>
    </row>
    <row r="5" spans="2:81" s="1" customFormat="1" ht="15" customHeight="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AK5" s="113"/>
      <c r="AL5" s="113"/>
      <c r="AM5" s="113"/>
      <c r="AN5" s="113"/>
      <c r="AO5" s="315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22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7"/>
      <c r="BX5"/>
      <c r="BY5"/>
      <c r="BZ5"/>
      <c r="CA5"/>
      <c r="CB5"/>
      <c r="CC5"/>
    </row>
    <row r="6" spans="2:81" s="1" customFormat="1" ht="1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AK6" s="113"/>
      <c r="AL6" s="113"/>
      <c r="AM6" s="113"/>
      <c r="AN6" s="113"/>
      <c r="AO6" s="315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22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7"/>
      <c r="BX6"/>
      <c r="BY6"/>
      <c r="BZ6"/>
      <c r="CA6"/>
      <c r="CB6"/>
      <c r="CC6"/>
    </row>
    <row r="7" spans="2:81" s="1" customFormat="1" ht="15" customHeight="1" x14ac:dyDescent="0.2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AK7" s="113"/>
      <c r="AL7" s="113"/>
      <c r="AM7" s="113"/>
      <c r="AN7" s="113"/>
      <c r="AO7" s="315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22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7"/>
      <c r="BX7"/>
      <c r="BY7"/>
      <c r="BZ7"/>
      <c r="CA7"/>
      <c r="CB7"/>
      <c r="CC7"/>
    </row>
    <row r="8" spans="2:81" s="1" customFormat="1" ht="15" customHeight="1" x14ac:dyDescent="0.2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AK8" s="113"/>
      <c r="AL8" s="113"/>
      <c r="AM8" s="113"/>
      <c r="AN8" s="113"/>
      <c r="AO8" s="315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22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7"/>
      <c r="BX8"/>
      <c r="BY8"/>
      <c r="BZ8"/>
      <c r="CA8"/>
      <c r="CB8"/>
      <c r="CC8"/>
    </row>
    <row r="9" spans="2:81" s="1" customFormat="1" ht="15" customHeight="1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AK9" s="113"/>
      <c r="AL9" s="113"/>
      <c r="AM9" s="113"/>
      <c r="AN9" s="113"/>
      <c r="AO9" s="315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22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7"/>
      <c r="BX9"/>
      <c r="BY9"/>
      <c r="BZ9"/>
      <c r="CA9"/>
      <c r="CB9"/>
      <c r="CC9"/>
    </row>
    <row r="10" spans="2:81" s="1" customFormat="1" ht="15" customHeight="1" x14ac:dyDescent="0.2">
      <c r="E10"/>
      <c r="F10"/>
      <c r="G10"/>
      <c r="H10"/>
      <c r="I10"/>
      <c r="J10"/>
      <c r="K10"/>
      <c r="L10"/>
      <c r="M10"/>
      <c r="N10"/>
      <c r="O10"/>
      <c r="P10"/>
      <c r="AK10" s="113"/>
      <c r="AL10" s="113"/>
      <c r="AM10" s="113"/>
      <c r="AN10" s="113"/>
      <c r="AO10" s="315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22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7"/>
      <c r="BX10"/>
      <c r="BY10"/>
      <c r="BZ10"/>
      <c r="CA10"/>
      <c r="CB10"/>
      <c r="CC10"/>
    </row>
    <row r="11" spans="2:81" s="1" customFormat="1" ht="15" customHeight="1" x14ac:dyDescent="0.2">
      <c r="E11"/>
      <c r="F11"/>
      <c r="G11"/>
      <c r="H11"/>
      <c r="I11"/>
      <c r="J11"/>
      <c r="K11"/>
      <c r="L11"/>
      <c r="M11"/>
      <c r="N11"/>
      <c r="O11"/>
      <c r="P11"/>
      <c r="AK11" s="113"/>
      <c r="AL11" s="113"/>
      <c r="AM11" s="113"/>
      <c r="AN11" s="113"/>
      <c r="AO11" s="315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22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7"/>
      <c r="BX11"/>
      <c r="BY11"/>
      <c r="BZ11"/>
      <c r="CA11"/>
      <c r="CB11"/>
      <c r="CC11"/>
    </row>
    <row r="12" spans="2:81" s="1" customFormat="1" ht="15" customHeight="1" x14ac:dyDescent="0.2">
      <c r="AK12" s="113"/>
      <c r="AL12" s="113"/>
      <c r="AM12" s="113"/>
      <c r="AN12" s="113"/>
      <c r="AO12" s="315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22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7"/>
      <c r="BX12"/>
      <c r="BY12"/>
      <c r="BZ12"/>
      <c r="CA12"/>
      <c r="CB12"/>
      <c r="CC12"/>
    </row>
    <row r="13" spans="2:81" s="1" customFormat="1" ht="15" customHeight="1" x14ac:dyDescent="0.2">
      <c r="AK13" s="113"/>
      <c r="AL13" s="113"/>
      <c r="AM13" s="113"/>
      <c r="AN13" s="113"/>
      <c r="AO13" s="315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22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7"/>
      <c r="BX13"/>
      <c r="BY13"/>
      <c r="BZ13"/>
      <c r="CA13"/>
      <c r="CB13"/>
      <c r="CC13"/>
    </row>
    <row r="14" spans="2:81" s="1" customFormat="1" ht="15" customHeight="1" x14ac:dyDescent="0.2">
      <c r="AN14"/>
      <c r="AO14" s="315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22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7"/>
      <c r="BX14"/>
      <c r="BY14"/>
      <c r="BZ14"/>
      <c r="CA14"/>
      <c r="CB14"/>
      <c r="CC14"/>
    </row>
    <row r="15" spans="2:81" s="1" customFormat="1" ht="15" customHeight="1" x14ac:dyDescent="0.2">
      <c r="AN15"/>
      <c r="AO15" s="315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22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7"/>
      <c r="BX15"/>
      <c r="BY15"/>
      <c r="BZ15"/>
      <c r="CA15"/>
      <c r="CB15"/>
      <c r="CC15"/>
    </row>
    <row r="16" spans="2:81" s="1" customFormat="1" ht="15" customHeight="1" x14ac:dyDescent="0.2">
      <c r="AN16"/>
      <c r="AO16" s="315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22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7"/>
      <c r="BX16"/>
      <c r="BY16"/>
      <c r="BZ16"/>
      <c r="CA16"/>
      <c r="CB16"/>
      <c r="CC16"/>
    </row>
    <row r="17" spans="3:81" s="1" customFormat="1" ht="15" customHeight="1" x14ac:dyDescent="0.2">
      <c r="AN17"/>
      <c r="AO17" s="315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22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7"/>
      <c r="BX17"/>
      <c r="BY17"/>
      <c r="BZ17"/>
      <c r="CA17"/>
      <c r="CB17"/>
      <c r="CC17"/>
    </row>
    <row r="18" spans="3:81" s="1" customFormat="1" ht="15" customHeight="1" x14ac:dyDescent="0.2">
      <c r="AN18"/>
      <c r="AO18" s="315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22"/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7"/>
      <c r="BX18"/>
      <c r="BY18"/>
      <c r="BZ18"/>
      <c r="CA18"/>
      <c r="CB18"/>
      <c r="CC18"/>
    </row>
    <row r="19" spans="3:81" s="1" customFormat="1" ht="15" customHeight="1" x14ac:dyDescent="0.2">
      <c r="AN19"/>
      <c r="AO19" s="321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3"/>
      <c r="BX19"/>
      <c r="BY19"/>
      <c r="BZ19"/>
      <c r="CA19"/>
      <c r="CB19"/>
      <c r="CC19"/>
    </row>
    <row r="20" spans="3:81" s="1" customFormat="1" ht="15" customHeight="1" x14ac:dyDescent="0.2">
      <c r="AN20"/>
      <c r="AO20" s="315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22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7"/>
      <c r="BX20"/>
      <c r="BY20"/>
      <c r="BZ20"/>
      <c r="CA20"/>
      <c r="CB20"/>
      <c r="CC20"/>
    </row>
    <row r="21" spans="3:81" s="1" customFormat="1" ht="15" customHeight="1" x14ac:dyDescent="0.2">
      <c r="AN21"/>
      <c r="AO21" s="315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22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7"/>
      <c r="BX21"/>
      <c r="BY21"/>
      <c r="BZ21"/>
      <c r="CA21"/>
      <c r="CB21"/>
      <c r="CC21"/>
    </row>
    <row r="22" spans="3:81" s="1" customFormat="1" ht="15" customHeight="1" x14ac:dyDescent="0.2">
      <c r="AN22"/>
      <c r="AO22" s="315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22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7"/>
      <c r="BX22"/>
      <c r="BY22"/>
      <c r="BZ22"/>
      <c r="CA22"/>
      <c r="CB22"/>
      <c r="CC22"/>
    </row>
    <row r="23" spans="3:81" s="1" customFormat="1" ht="15" customHeight="1" x14ac:dyDescent="0.2">
      <c r="AN23"/>
      <c r="AO23" s="315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22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7"/>
      <c r="BX23"/>
      <c r="BY23"/>
      <c r="BZ23"/>
      <c r="CA23"/>
      <c r="CB23"/>
      <c r="CC23"/>
    </row>
    <row r="24" spans="3:81" s="1" customFormat="1" ht="15" customHeight="1" x14ac:dyDescent="0.2">
      <c r="AN24"/>
      <c r="AO24" s="315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22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7"/>
      <c r="BX24"/>
      <c r="BY24"/>
      <c r="BZ24"/>
      <c r="CA24"/>
      <c r="CB24"/>
      <c r="CC24"/>
    </row>
    <row r="25" spans="3:81" s="1" customFormat="1" ht="15" customHeight="1" x14ac:dyDescent="0.2">
      <c r="AN25"/>
      <c r="AO25" s="315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22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7"/>
      <c r="BX25"/>
      <c r="BY25"/>
      <c r="BZ25"/>
      <c r="CA25"/>
      <c r="CB25"/>
      <c r="CC25"/>
    </row>
    <row r="26" spans="3:81" s="1" customFormat="1" ht="15" customHeight="1" x14ac:dyDescent="0.2">
      <c r="AN26"/>
      <c r="AO26" s="315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22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7"/>
      <c r="BX26"/>
      <c r="BY26"/>
      <c r="BZ26"/>
      <c r="CA26"/>
      <c r="CB26"/>
      <c r="CC26"/>
    </row>
    <row r="27" spans="3:81" s="1" customFormat="1" ht="15" customHeight="1" x14ac:dyDescent="0.2">
      <c r="AN27"/>
      <c r="AO27" s="315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22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7"/>
      <c r="BX27"/>
      <c r="BY27"/>
      <c r="BZ27"/>
      <c r="CA27"/>
      <c r="CB27"/>
      <c r="CC27"/>
    </row>
    <row r="28" spans="3:81" s="1" customFormat="1" ht="15" customHeight="1" x14ac:dyDescent="0.2">
      <c r="AN28"/>
      <c r="AO28" s="315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22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7"/>
      <c r="BX28"/>
      <c r="BY28"/>
      <c r="BZ28"/>
      <c r="CA28"/>
      <c r="CB28"/>
      <c r="CC28"/>
    </row>
    <row r="29" spans="3:81" s="1" customFormat="1" ht="15" customHeight="1" x14ac:dyDescent="0.2">
      <c r="AN29"/>
      <c r="AO29" s="315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22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7"/>
      <c r="BX29"/>
      <c r="BY29"/>
      <c r="BZ29"/>
      <c r="CA29"/>
      <c r="CB29"/>
      <c r="CC29"/>
    </row>
    <row r="30" spans="3:81" s="1" customFormat="1" ht="15" customHeight="1" x14ac:dyDescent="0.2">
      <c r="AN30"/>
      <c r="AO30" s="315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22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7"/>
      <c r="BX30"/>
      <c r="BY30"/>
      <c r="BZ30"/>
      <c r="CA30"/>
      <c r="CB30"/>
      <c r="CC30"/>
    </row>
    <row r="31" spans="3:81" s="1" customFormat="1" ht="15" customHeight="1" x14ac:dyDescent="0.2">
      <c r="AN31"/>
      <c r="AO31" s="315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22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7"/>
      <c r="BX31"/>
      <c r="BY31"/>
      <c r="BZ31"/>
      <c r="CA31"/>
      <c r="CB31"/>
      <c r="CC31"/>
    </row>
    <row r="32" spans="3:81" s="1" customFormat="1" ht="15" customHeight="1" x14ac:dyDescent="0.2"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AN32"/>
      <c r="AO32" s="315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22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7"/>
      <c r="BX32"/>
      <c r="BY32"/>
      <c r="BZ32"/>
      <c r="CA32"/>
      <c r="CB32"/>
      <c r="CC32"/>
    </row>
    <row r="33" spans="3:81" s="1" customFormat="1" ht="15" customHeight="1" x14ac:dyDescent="0.2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AN33"/>
      <c r="AO33" s="315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22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7"/>
      <c r="BX33"/>
      <c r="BY33"/>
      <c r="BZ33"/>
      <c r="CA33"/>
      <c r="CB33"/>
      <c r="CC33"/>
    </row>
    <row r="34" spans="3:81" ht="15" customHeight="1" x14ac:dyDescent="0.2"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AO34" s="315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22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6"/>
      <c r="BW34" s="317"/>
    </row>
    <row r="35" spans="3:81" ht="15" customHeight="1" x14ac:dyDescent="0.2"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AO35" s="315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22"/>
      <c r="BG35" s="316"/>
      <c r="BH35" s="316"/>
      <c r="BI35" s="316"/>
      <c r="BJ35" s="316"/>
      <c r="BK35" s="316"/>
      <c r="BL35" s="316"/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7"/>
    </row>
    <row r="36" spans="3:81" ht="15" customHeight="1" x14ac:dyDescent="0.2"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AO36" s="318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25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19"/>
      <c r="BR36" s="319"/>
      <c r="BS36" s="319"/>
      <c r="BT36" s="319"/>
      <c r="BU36" s="319"/>
      <c r="BV36" s="319"/>
      <c r="BW36" s="320"/>
    </row>
    <row r="37" spans="3:81" ht="15" customHeight="1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3:81" ht="15" customHeight="1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</row>
    <row r="39" spans="3:81" ht="15" customHeight="1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3:81" ht="15" customHeight="1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3:81" ht="15" customHeight="1" thickBot="1" x14ac:dyDescent="0.25"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3:81" ht="15" customHeight="1" thickBot="1" x14ac:dyDescent="0.3"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N42" s="113"/>
      <c r="AO42" s="60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92">
        <f>IF(BD39&lt;&gt;"",AVERAGE(BD42,BD39),BD42)</f>
        <v>0</v>
      </c>
      <c r="BD42" s="101">
        <f>SUM(BB54:BE54)</f>
        <v>0</v>
      </c>
      <c r="BE42" s="8">
        <f>SUM(BB57:BE57)</f>
        <v>0</v>
      </c>
      <c r="BF42" s="122"/>
      <c r="BG42" s="104">
        <f>IF(BG41&lt;&gt;"",BG41-BG44,0)</f>
        <v>0</v>
      </c>
      <c r="BH42" s="117">
        <f>IF(BH41&lt;&gt;"",BH41-BH44,0)</f>
        <v>0</v>
      </c>
      <c r="BI42" s="100" t="s">
        <v>27</v>
      </c>
      <c r="BJ42" s="39"/>
      <c r="BK42" s="39"/>
      <c r="BL42" s="40"/>
      <c r="BM42" s="40"/>
      <c r="BN42" s="40"/>
      <c r="BO42" s="40"/>
      <c r="BP42" s="40"/>
      <c r="BQ42" s="40"/>
      <c r="BR42" s="40"/>
      <c r="BS42" s="40"/>
      <c r="BT42" s="39"/>
      <c r="BU42" s="39"/>
      <c r="BV42" s="39"/>
      <c r="BW42" s="41"/>
    </row>
    <row r="43" spans="3:81" ht="15" customHeight="1" thickBot="1" x14ac:dyDescent="0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N43" s="113"/>
      <c r="AO43" s="42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93" t="s">
        <v>21</v>
      </c>
      <c r="BD43" s="14" t="s">
        <v>2</v>
      </c>
      <c r="BE43" s="13" t="s">
        <v>2</v>
      </c>
      <c r="BF43" s="38"/>
      <c r="BG43" s="13" t="s">
        <v>1</v>
      </c>
      <c r="BH43" s="110" t="s">
        <v>1</v>
      </c>
      <c r="BI43" s="94" t="s">
        <v>21</v>
      </c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43"/>
    </row>
    <row r="44" spans="3:81" ht="15" customHeight="1" thickBot="1" x14ac:dyDescent="0.3"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N44" s="113"/>
      <c r="AO44" s="42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E44" s="33"/>
      <c r="BF44" s="38"/>
      <c r="BG44" s="3">
        <f>SUM(BE57,BD61,BI61,BH55)</f>
        <v>0</v>
      </c>
      <c r="BH44" s="85">
        <f>SUM(BE54,BA61,BI64,BK55)</f>
        <v>0</v>
      </c>
      <c r="BI44" s="95">
        <f>IF(BH41&lt;&gt;"",AVERAGE(BH44,BH41),BH44)</f>
        <v>0</v>
      </c>
      <c r="BL44" s="62"/>
      <c r="BM44" s="34"/>
      <c r="BN44" s="33"/>
      <c r="BO44" s="33"/>
      <c r="BP44" s="33"/>
      <c r="BQ44" s="33"/>
      <c r="BR44" s="33"/>
      <c r="BS44" s="33"/>
      <c r="BT44" s="33"/>
      <c r="BU44" s="33"/>
      <c r="BV44" s="33"/>
      <c r="BW44" s="43"/>
    </row>
    <row r="45" spans="3:81" ht="15" customHeight="1" x14ac:dyDescent="0.3"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N45" s="113"/>
      <c r="AO45" s="42"/>
      <c r="AP45" s="33"/>
      <c r="AQ45" s="33"/>
      <c r="AR45" s="130" t="str">
        <f>CHOOSE(1,BF59&amp;":","IX_NAME",AS45)</f>
        <v>1:</v>
      </c>
      <c r="AS45" s="131" t="str">
        <f>AW60&amp;" &amp; "&amp;BE48</f>
        <v>Main Ave &amp; Default St</v>
      </c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E45" s="33"/>
      <c r="BF45" s="38"/>
      <c r="BI45" s="33"/>
      <c r="BJ45" s="33"/>
      <c r="BK45" s="33"/>
      <c r="BL45" s="38"/>
      <c r="BM45" s="34"/>
      <c r="BN45" s="33"/>
      <c r="BO45" s="49" t="s">
        <v>24</v>
      </c>
      <c r="BP45" s="49"/>
      <c r="BQ45" s="49"/>
      <c r="BR45" s="49"/>
      <c r="BS45" s="49"/>
      <c r="BT45" s="49"/>
      <c r="BU45" s="49"/>
      <c r="BV45" s="49"/>
      <c r="BW45" s="43"/>
    </row>
    <row r="46" spans="3:81" ht="15" customHeight="1" x14ac:dyDescent="0.25"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N46" s="113"/>
      <c r="AO46" s="42"/>
      <c r="AP46" s="33"/>
      <c r="AQ46" s="33"/>
      <c r="AR46" s="33"/>
      <c r="AS46" s="64" t="s">
        <v>30</v>
      </c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E46" s="33"/>
      <c r="BF46" s="38"/>
      <c r="BI46" s="33"/>
      <c r="BK46" s="33"/>
      <c r="BL46" s="38"/>
      <c r="BM46" s="34"/>
      <c r="BN46" s="33"/>
      <c r="BO46" s="109" t="str">
        <f>"local_od_raw_"&amp;BF59</f>
        <v>local_od_raw_1</v>
      </c>
      <c r="BP46" s="61">
        <v>1</v>
      </c>
      <c r="BQ46" s="61">
        <v>2</v>
      </c>
      <c r="BR46" s="61">
        <v>3</v>
      </c>
      <c r="BS46" s="61">
        <v>4</v>
      </c>
      <c r="BT46" s="49" t="s">
        <v>17</v>
      </c>
      <c r="BU46" s="49" t="s">
        <v>18</v>
      </c>
      <c r="BV46" s="49" t="s">
        <v>19</v>
      </c>
      <c r="BW46" s="43"/>
    </row>
    <row r="47" spans="3:81" ht="15" customHeight="1" x14ac:dyDescent="0.25"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N47" s="113"/>
      <c r="AO47" s="42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E47" s="33"/>
      <c r="BF47" s="38"/>
      <c r="BG47" s="33"/>
      <c r="BI47" s="33"/>
      <c r="BK47" s="33"/>
      <c r="BL47" s="38"/>
      <c r="BM47" s="34"/>
      <c r="BN47" s="33"/>
      <c r="BO47" s="61">
        <v>1</v>
      </c>
      <c r="BP47" s="50">
        <f>BG61</f>
        <v>0</v>
      </c>
      <c r="BQ47" s="51">
        <f>BJ61</f>
        <v>0</v>
      </c>
      <c r="BR47" s="51">
        <f>BI61</f>
        <v>0</v>
      </c>
      <c r="BS47" s="52">
        <f>BH61</f>
        <v>0</v>
      </c>
      <c r="BT47" s="49">
        <f>SUM(BP47:BS47)</f>
        <v>0</v>
      </c>
      <c r="BU47" s="49">
        <f>BI76</f>
        <v>0</v>
      </c>
      <c r="BV47" s="53">
        <f>IFERROR(ABS(BT47-BU47)/BU47,0)</f>
        <v>0</v>
      </c>
      <c r="BW47" s="43"/>
    </row>
    <row r="48" spans="3:81" ht="15" customHeight="1" x14ac:dyDescent="0.3"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N48" s="113"/>
      <c r="AO48" s="42"/>
      <c r="AP48" s="33"/>
      <c r="AQ48" s="33"/>
      <c r="AR48" s="33"/>
      <c r="AS48" s="33"/>
      <c r="AT48" s="33"/>
      <c r="AU48" s="11"/>
      <c r="AV48" s="11"/>
      <c r="AW48" s="11"/>
      <c r="AX48" s="11"/>
      <c r="AY48" s="11"/>
      <c r="AZ48" s="11"/>
      <c r="BA48" s="11"/>
      <c r="BB48" s="36"/>
      <c r="BD48" s="33"/>
      <c r="BE48" s="132" t="s">
        <v>32</v>
      </c>
      <c r="BH48" s="33"/>
      <c r="BI48" s="33"/>
      <c r="BJ48" s="15"/>
      <c r="BK48" s="34"/>
      <c r="BL48" s="33"/>
      <c r="BM48" s="33"/>
      <c r="BN48" s="33"/>
      <c r="BO48" s="61">
        <v>2</v>
      </c>
      <c r="BP48" s="54">
        <f>BH57</f>
        <v>0</v>
      </c>
      <c r="BQ48" s="49">
        <f>BH58</f>
        <v>0</v>
      </c>
      <c r="BR48" s="49">
        <f>BH55</f>
        <v>0</v>
      </c>
      <c r="BS48" s="55">
        <f>BH56</f>
        <v>0</v>
      </c>
      <c r="BT48" s="49">
        <f>SUM(BP48:BS48)</f>
        <v>0</v>
      </c>
      <c r="BU48" s="49">
        <f>BW56</f>
        <v>0</v>
      </c>
      <c r="BV48" s="53">
        <f t="shared" ref="BV48:BV50" si="0">IFERROR(ABS(BT48-BU48)/BU48,0)</f>
        <v>0</v>
      </c>
      <c r="BW48" s="43"/>
    </row>
    <row r="49" spans="3:75" ht="15" customHeight="1" x14ac:dyDescent="0.25"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N49" s="113"/>
      <c r="AO49" s="42"/>
      <c r="AP49" s="33"/>
      <c r="AQ49" s="33"/>
      <c r="AR49" s="33"/>
      <c r="AS49" s="33"/>
      <c r="AT49" s="33"/>
      <c r="AU49" s="11"/>
      <c r="AV49" s="11"/>
      <c r="AW49" s="11"/>
      <c r="AX49" s="11"/>
      <c r="AY49" s="11"/>
      <c r="AZ49" s="11"/>
      <c r="BA49" s="11"/>
      <c r="BB49" s="12" t="s">
        <v>0</v>
      </c>
      <c r="BC49" s="33"/>
      <c r="BD49" s="33"/>
      <c r="BE49" s="33"/>
      <c r="BF49" s="124"/>
      <c r="BG49" s="15"/>
      <c r="BH49" s="33"/>
      <c r="BI49" s="33"/>
      <c r="BJ49" s="11"/>
      <c r="BK49" s="34"/>
      <c r="BL49" s="33"/>
      <c r="BM49" s="33"/>
      <c r="BN49" s="33"/>
      <c r="BO49" s="61">
        <v>3</v>
      </c>
      <c r="BP49" s="54">
        <f>BC57</f>
        <v>0</v>
      </c>
      <c r="BQ49" s="49">
        <f>BD57</f>
        <v>0</v>
      </c>
      <c r="BR49" s="49">
        <f>BE57</f>
        <v>0</v>
      </c>
      <c r="BS49" s="55">
        <f>BB57</f>
        <v>0</v>
      </c>
      <c r="BT49" s="49">
        <f>SUM(BP49:BS49)</f>
        <v>0</v>
      </c>
      <c r="BU49" s="49">
        <f>BC42</f>
        <v>0</v>
      </c>
      <c r="BV49" s="53">
        <f t="shared" si="0"/>
        <v>0</v>
      </c>
      <c r="BW49" s="43"/>
    </row>
    <row r="50" spans="3:75" ht="15" customHeight="1" x14ac:dyDescent="0.25"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N50" s="113"/>
      <c r="AO50" s="42"/>
      <c r="AP50" s="33"/>
      <c r="AQ50" s="33"/>
      <c r="AS50" s="33"/>
      <c r="AT50" s="33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24"/>
      <c r="BG50" s="33"/>
      <c r="BH50" s="33"/>
      <c r="BI50" s="33"/>
      <c r="BJ50" s="33"/>
      <c r="BK50" s="34"/>
      <c r="BL50" s="33"/>
      <c r="BM50" s="33"/>
      <c r="BN50" s="33"/>
      <c r="BO50" s="61">
        <v>4</v>
      </c>
      <c r="BP50" s="56">
        <f>BD63</f>
        <v>0</v>
      </c>
      <c r="BQ50" s="57">
        <f>BD62</f>
        <v>0</v>
      </c>
      <c r="BR50" s="57">
        <f>BD61</f>
        <v>0</v>
      </c>
      <c r="BS50" s="58">
        <f>BD60</f>
        <v>0</v>
      </c>
      <c r="BT50" s="49">
        <f>SUM(BP50:BS50)</f>
        <v>0</v>
      </c>
      <c r="BU50" s="59">
        <f>AO62</f>
        <v>0</v>
      </c>
      <c r="BV50" s="53">
        <f t="shared" si="0"/>
        <v>0</v>
      </c>
      <c r="BW50" s="43"/>
    </row>
    <row r="51" spans="3:75" ht="15" customHeight="1" x14ac:dyDescent="0.25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N51" s="113"/>
      <c r="AO51" s="42"/>
      <c r="AP51" s="33"/>
      <c r="AQ51" s="33"/>
      <c r="AS51" s="33"/>
      <c r="AT51" s="33"/>
      <c r="AU51" s="37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24"/>
      <c r="BG51" s="16"/>
      <c r="BH51" s="16"/>
      <c r="BI51" s="17"/>
      <c r="BJ51" s="17"/>
      <c r="BK51" s="34"/>
      <c r="BL51" s="33"/>
      <c r="BM51" s="33"/>
      <c r="BN51" s="33"/>
      <c r="BO51" s="49" t="s">
        <v>17</v>
      </c>
      <c r="BP51" s="49">
        <f>SUM(BP47:BP50)</f>
        <v>0</v>
      </c>
      <c r="BQ51" s="49">
        <f>SUM(BQ47:BQ50)</f>
        <v>0</v>
      </c>
      <c r="BR51" s="49">
        <f>SUM(BR47:BR50)</f>
        <v>0</v>
      </c>
      <c r="BS51" s="49">
        <f>SUM(BS47:BS50)</f>
        <v>0</v>
      </c>
      <c r="BT51" s="49"/>
      <c r="BU51" s="49"/>
      <c r="BV51" s="49"/>
      <c r="BW51" s="43"/>
    </row>
    <row r="52" spans="3:75" ht="15" customHeight="1" x14ac:dyDescent="0.2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N52" s="113"/>
      <c r="AO52" s="44"/>
      <c r="AS52" s="63"/>
      <c r="AT52" s="38"/>
      <c r="AU52" s="37"/>
      <c r="AV52" s="11"/>
      <c r="AW52" s="11"/>
      <c r="AX52" s="11"/>
      <c r="AY52" s="11"/>
      <c r="AZ52" s="11"/>
      <c r="BA52" s="70" t="s">
        <v>29</v>
      </c>
      <c r="BB52" s="69" t="str">
        <f>RNSE(BB54,BB57)</f>
        <v>-</v>
      </c>
      <c r="BC52" s="69" t="str">
        <f t="shared" ref="BC52:BE52" si="1">RNSE(BC54,BC57)</f>
        <v>-</v>
      </c>
      <c r="BD52" s="69" t="str">
        <f t="shared" si="1"/>
        <v>-</v>
      </c>
      <c r="BE52" s="69" t="str">
        <f t="shared" si="1"/>
        <v>-</v>
      </c>
      <c r="BF52" s="124"/>
      <c r="BG52" s="18"/>
      <c r="BH52" s="18"/>
      <c r="BI52" s="19"/>
      <c r="BJ52" s="19"/>
      <c r="BK52" s="33"/>
      <c r="BL52" s="11"/>
      <c r="BM52" s="33"/>
      <c r="BN52" s="33"/>
      <c r="BO52" s="49" t="s">
        <v>18</v>
      </c>
      <c r="BP52" s="49">
        <f>BC74</f>
        <v>0</v>
      </c>
      <c r="BQ52" s="49">
        <f>BU62</f>
        <v>0</v>
      </c>
      <c r="BR52" s="49">
        <f>BI44</f>
        <v>0</v>
      </c>
      <c r="BS52" s="49">
        <f>AQ56</f>
        <v>0</v>
      </c>
      <c r="BT52" s="49"/>
      <c r="BU52" s="49"/>
      <c r="BV52" s="49"/>
      <c r="BW52" s="45"/>
    </row>
    <row r="53" spans="3:75" ht="15" customHeight="1" x14ac:dyDescent="0.2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N53" s="113"/>
      <c r="AO53" s="42"/>
      <c r="AR53" s="33"/>
      <c r="AS53" s="33"/>
      <c r="AT53" s="33"/>
      <c r="AU53" s="11"/>
      <c r="AV53" s="11"/>
      <c r="AW53" s="11"/>
      <c r="AX53" s="11"/>
      <c r="AY53" s="11"/>
      <c r="AZ53" s="11"/>
      <c r="BA53" s="66" t="s">
        <v>20</v>
      </c>
      <c r="BB53" s="74" t="e">
        <f>BB54/BD42</f>
        <v>#DIV/0!</v>
      </c>
      <c r="BC53" s="74" t="e">
        <f>BC54/BD42</f>
        <v>#DIV/0!</v>
      </c>
      <c r="BD53" s="74" t="e">
        <f>BD54/BD42</f>
        <v>#DIV/0!</v>
      </c>
      <c r="BE53" s="74" t="e">
        <f>BE54/BD42</f>
        <v>#DIV/0!</v>
      </c>
      <c r="BF53" s="124"/>
      <c r="BG53" s="10"/>
      <c r="BH53" s="10"/>
      <c r="BI53" s="10"/>
      <c r="BJ53" s="10"/>
      <c r="BK53" s="10"/>
      <c r="BL53" s="11"/>
      <c r="BM53" s="11"/>
      <c r="BN53" s="11"/>
      <c r="BO53" s="49" t="s">
        <v>19</v>
      </c>
      <c r="BP53" s="53">
        <f>IFERROR(ABS(BP51-BP52)/BP52,0)</f>
        <v>0</v>
      </c>
      <c r="BQ53" s="53">
        <f t="shared" ref="BQ53:BS53" si="2">IFERROR(ABS(BQ51-BQ52)/BQ52,0)</f>
        <v>0</v>
      </c>
      <c r="BR53" s="53">
        <f t="shared" si="2"/>
        <v>0</v>
      </c>
      <c r="BS53" s="53">
        <f t="shared" si="2"/>
        <v>0</v>
      </c>
      <c r="BT53" s="49"/>
      <c r="BU53" s="49"/>
      <c r="BV53" s="53">
        <f>SUM(BP53:BS53,BV47:BV50)</f>
        <v>0</v>
      </c>
      <c r="BW53" s="43"/>
    </row>
    <row r="54" spans="3:75" ht="15" customHeight="1" x14ac:dyDescent="0.25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N54" s="113"/>
      <c r="AO54" s="42"/>
      <c r="AP54" s="33"/>
      <c r="AQ54" s="33"/>
      <c r="AR54" s="33"/>
      <c r="AS54" s="33"/>
      <c r="AT54" s="33"/>
      <c r="AU54" s="37"/>
      <c r="AV54" s="11"/>
      <c r="AW54" s="33"/>
      <c r="AX54" s="33"/>
      <c r="AY54" s="33"/>
      <c r="AZ54" s="10"/>
      <c r="BA54" s="71" t="s">
        <v>3</v>
      </c>
      <c r="BB54" s="85">
        <f>BS68</f>
        <v>0</v>
      </c>
      <c r="BC54" s="85">
        <f>BP68</f>
        <v>0</v>
      </c>
      <c r="BD54" s="85">
        <f>BQ68</f>
        <v>0</v>
      </c>
      <c r="BE54" s="85">
        <f>BR68</f>
        <v>0</v>
      </c>
      <c r="BF54" s="124"/>
      <c r="BG54" s="4"/>
      <c r="BH54" s="21" t="s">
        <v>4</v>
      </c>
      <c r="BI54" s="75" t="s">
        <v>20</v>
      </c>
      <c r="BJ54" s="22"/>
      <c r="BK54" s="20" t="s">
        <v>3</v>
      </c>
      <c r="BL54" s="66" t="s">
        <v>20</v>
      </c>
      <c r="BM54" s="70" t="s">
        <v>29</v>
      </c>
      <c r="BN54" s="11"/>
      <c r="BO54" s="11"/>
      <c r="BP54" s="11"/>
      <c r="BQ54" s="11"/>
      <c r="BR54" s="33"/>
      <c r="BS54" s="33"/>
      <c r="BT54" s="33"/>
      <c r="BU54" s="33"/>
      <c r="BV54" s="33"/>
      <c r="BW54" s="43"/>
    </row>
    <row r="55" spans="3:75" ht="15" customHeight="1" thickBot="1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N55" s="113"/>
      <c r="AO55" s="42"/>
      <c r="AQ55" s="33"/>
      <c r="AR55" s="33"/>
      <c r="AS55" s="33"/>
      <c r="AT55" s="33"/>
      <c r="AU55" s="11"/>
      <c r="AV55" s="11"/>
      <c r="AW55" s="33"/>
      <c r="AX55" s="33"/>
      <c r="AY55" s="33"/>
      <c r="AZ55" s="10"/>
      <c r="BA55" s="72"/>
      <c r="BB55" s="14">
        <v>8</v>
      </c>
      <c r="BC55" s="14" t="s">
        <v>2</v>
      </c>
      <c r="BD55" s="14">
        <v>9</v>
      </c>
      <c r="BE55" s="14" t="s">
        <v>5</v>
      </c>
      <c r="BF55" s="124"/>
      <c r="BG55" s="111" t="str">
        <f>CHOOSE(1,"&lt;","TURN",8,BF59,BH55,BK55)</f>
        <v>&lt;</v>
      </c>
      <c r="BH55" s="82">
        <v>0</v>
      </c>
      <c r="BI55" s="65" t="e">
        <f>BH55/BW58</f>
        <v>#DIV/0!</v>
      </c>
      <c r="BJ55" s="14" t="s">
        <v>6</v>
      </c>
      <c r="BK55" s="86">
        <f>BR67</f>
        <v>0</v>
      </c>
      <c r="BL55" s="67" t="e">
        <f>BK55/BW57</f>
        <v>#DIV/0!</v>
      </c>
      <c r="BM55" s="69" t="str">
        <f>RNSE(BK55,BH55)</f>
        <v>-</v>
      </c>
      <c r="BN55" s="11"/>
      <c r="BO55" s="11"/>
      <c r="BP55" s="23" t="s">
        <v>0</v>
      </c>
      <c r="BQ55" s="23"/>
      <c r="BR55" s="33"/>
      <c r="BS55" s="33"/>
      <c r="BT55" s="33"/>
      <c r="BU55" s="33"/>
      <c r="BV55" s="33"/>
      <c r="BW55" s="43"/>
    </row>
    <row r="56" spans="3:75" ht="15" customHeight="1" thickBot="1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N56" s="113"/>
      <c r="AO56" s="102" t="s">
        <v>27</v>
      </c>
      <c r="AP56" s="90" t="s">
        <v>21</v>
      </c>
      <c r="AQ56" s="91">
        <f>IF(AN57&lt;&gt;"",AVERAGE(AQ57,AN57),AQ57)</f>
        <v>0</v>
      </c>
      <c r="AS56" s="33"/>
      <c r="AT56" s="33"/>
      <c r="AU56" s="33"/>
      <c r="AV56" s="33"/>
      <c r="AW56" s="33"/>
      <c r="AX56" s="33"/>
      <c r="AY56" s="33"/>
      <c r="AZ56" s="10"/>
      <c r="BA56" s="77" t="s">
        <v>20</v>
      </c>
      <c r="BB56" s="79" t="e">
        <f>BB57/BE42</f>
        <v>#DIV/0!</v>
      </c>
      <c r="BC56" s="79" t="e">
        <f>BC57/BE42</f>
        <v>#DIV/0!</v>
      </c>
      <c r="BD56" s="79" t="e">
        <f>BD57/BE42</f>
        <v>#DIV/0!</v>
      </c>
      <c r="BE56" s="79" t="e">
        <f>BE57/BE42</f>
        <v>#DIV/0!</v>
      </c>
      <c r="BF56" s="124"/>
      <c r="BG56" s="111" t="str">
        <f>CHOOSE(1,"!","TURN",7,BF59,BH56,BK56)</f>
        <v>!</v>
      </c>
      <c r="BH56" s="82">
        <v>0</v>
      </c>
      <c r="BI56" s="65" t="e">
        <f>BH56/BW58</f>
        <v>#DIV/0!</v>
      </c>
      <c r="BJ56" s="14" t="s">
        <v>7</v>
      </c>
      <c r="BK56" s="86">
        <f>BS67</f>
        <v>0</v>
      </c>
      <c r="BL56" s="67" t="e">
        <f>BK56/BW57</f>
        <v>#DIV/0!</v>
      </c>
      <c r="BM56" s="69" t="str">
        <f t="shared" ref="BM56:BM58" si="3">RNSE(BK56,BH56)</f>
        <v>-</v>
      </c>
      <c r="BN56" s="11"/>
      <c r="BO56" s="33"/>
      <c r="BP56" s="33"/>
      <c r="BQ56" s="33"/>
      <c r="BR56" s="33"/>
      <c r="BS56" s="33"/>
      <c r="BT56" s="33"/>
      <c r="BU56" s="10"/>
      <c r="BV56" s="90" t="s">
        <v>21</v>
      </c>
      <c r="BW56" s="91">
        <f>IF(BZ57&lt;&gt;"",AVERAGE(BW57,BZ57),BW57)</f>
        <v>0</v>
      </c>
    </row>
    <row r="57" spans="3:75" ht="15" customHeight="1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N57" s="113"/>
      <c r="AO57" s="116">
        <f>IF(AN57&lt;&gt;"",AN57-AQ57,0)</f>
        <v>0</v>
      </c>
      <c r="AP57" s="134" t="s">
        <v>7</v>
      </c>
      <c r="AQ57" s="87">
        <f>SUM(BA60,BH64,BK56,BB54)</f>
        <v>0</v>
      </c>
      <c r="AV57" s="33"/>
      <c r="AW57" s="33"/>
      <c r="AX57" s="33"/>
      <c r="AY57" s="33"/>
      <c r="AZ57" s="10"/>
      <c r="BA57" s="78" t="s">
        <v>4</v>
      </c>
      <c r="BB57" s="9">
        <v>0</v>
      </c>
      <c r="BC57" s="9">
        <v>0</v>
      </c>
      <c r="BD57" s="9">
        <v>0</v>
      </c>
      <c r="BE57" s="9">
        <v>0</v>
      </c>
      <c r="BF57" s="124"/>
      <c r="BG57" s="111" t="str">
        <f>CHOOSE(1,"&gt;","TURN",6,BF59,BH57,BK57)</f>
        <v>&gt;</v>
      </c>
      <c r="BH57" s="82">
        <v>0</v>
      </c>
      <c r="BI57" s="65" t="e">
        <f>BH57/BW58</f>
        <v>#DIV/0!</v>
      </c>
      <c r="BJ57" s="14" t="s">
        <v>8</v>
      </c>
      <c r="BK57" s="86">
        <f>BP67</f>
        <v>0</v>
      </c>
      <c r="BL57" s="67" t="e">
        <f>BK57/BW57</f>
        <v>#DIV/0!</v>
      </c>
      <c r="BM57" s="69" t="str">
        <f t="shared" si="3"/>
        <v>-</v>
      </c>
      <c r="BN57" s="11"/>
      <c r="BO57" s="33"/>
      <c r="BP57" s="33"/>
      <c r="BQ57" s="33"/>
      <c r="BV57" s="14" t="s">
        <v>7</v>
      </c>
      <c r="BW57" s="89">
        <f>SUM(BK55:BK58)</f>
        <v>0</v>
      </c>
    </row>
    <row r="58" spans="3:75" ht="15" customHeight="1" thickBot="1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N58" s="113"/>
      <c r="AO58" s="103">
        <f>IF(AN58&lt;&gt;"",AN58-AQ58,0)</f>
        <v>0</v>
      </c>
      <c r="AP58" s="24" t="s">
        <v>7</v>
      </c>
      <c r="AQ58" s="2">
        <f>SUM(BD60,BH61,BH56,BB57)</f>
        <v>0</v>
      </c>
      <c r="AR58" s="33"/>
      <c r="AS58" s="33"/>
      <c r="AV58" s="11"/>
      <c r="AW58" s="33"/>
      <c r="AX58" s="33"/>
      <c r="AY58" s="33"/>
      <c r="AZ58" s="10"/>
      <c r="BA58" s="11"/>
      <c r="BB58" s="13">
        <f>CHOOSE(1,8,"TURN",12,BF59,BB57,BB54)</f>
        <v>8</v>
      </c>
      <c r="BC58" s="111" t="str">
        <f>CHOOSE(1,"$","TURN",11,BF59,BC57,BC54)</f>
        <v>$</v>
      </c>
      <c r="BD58" s="111" t="str">
        <f>CHOOSE(1,"9","TURN",10,BF59,BD57,BD54)</f>
        <v>9</v>
      </c>
      <c r="BE58" s="111" t="str">
        <f>CHOOSE(1,"M","TURN",9,BF59,BE57,BE54)</f>
        <v>M</v>
      </c>
      <c r="BF58" s="124"/>
      <c r="BG58" s="13" t="str">
        <f>CHOOSE(1,"N","TURN",5,BF59,BH58,BK58)</f>
        <v>N</v>
      </c>
      <c r="BH58" s="4">
        <v>0</v>
      </c>
      <c r="BI58" s="65" t="e">
        <f>BH58/BW58</f>
        <v>#DIV/0!</v>
      </c>
      <c r="BJ58" s="14" t="s">
        <v>9</v>
      </c>
      <c r="BK58" s="86">
        <f>BQ67</f>
        <v>0</v>
      </c>
      <c r="BL58" s="67" t="e">
        <f>BK58/BW57</f>
        <v>#DIV/0!</v>
      </c>
      <c r="BM58" s="69" t="str">
        <f t="shared" si="3"/>
        <v>-</v>
      </c>
      <c r="BN58" s="11"/>
      <c r="BO58" s="33"/>
      <c r="BP58" s="33"/>
      <c r="BQ58" s="33"/>
      <c r="BR58" s="33"/>
      <c r="BS58" s="33"/>
      <c r="BT58" s="33"/>
      <c r="BU58" s="11"/>
      <c r="BV58" s="13" t="s">
        <v>7</v>
      </c>
      <c r="BW58" s="6">
        <f>SUM(BH55:BH58)</f>
        <v>0</v>
      </c>
    </row>
    <row r="59" spans="3:75" ht="15" customHeight="1" thickBot="1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N59" s="113"/>
      <c r="AO59" s="126"/>
      <c r="AP59" s="38"/>
      <c r="AQ59" s="38"/>
      <c r="AR59" s="38"/>
      <c r="AS59" s="38"/>
      <c r="AT59" s="38"/>
      <c r="AU59" s="123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9">
        <v>1</v>
      </c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3"/>
      <c r="BR59" s="38"/>
      <c r="BS59" s="38"/>
      <c r="BT59" s="38"/>
      <c r="BU59" s="38"/>
      <c r="BV59" s="38"/>
      <c r="BW59" s="128"/>
    </row>
    <row r="60" spans="3:75" ht="15" customHeight="1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N60" s="113"/>
      <c r="AO60" s="5">
        <f>SUM(BD60:BD63)</f>
        <v>0</v>
      </c>
      <c r="AP60" s="27" t="s">
        <v>14</v>
      </c>
      <c r="AQ60" s="33"/>
      <c r="AR60" s="33"/>
      <c r="AS60" s="33"/>
      <c r="AT60" s="33"/>
      <c r="AV60" s="33"/>
      <c r="AW60" s="132" t="s">
        <v>31</v>
      </c>
      <c r="AX60" s="15"/>
      <c r="AY60" s="73" t="str">
        <f t="shared" ref="AY60:AY63" si="4">RNSE(BA60,BD60)</f>
        <v>-</v>
      </c>
      <c r="AZ60" s="67" t="e">
        <f>BA60/AO61</f>
        <v>#DIV/0!</v>
      </c>
      <c r="BA60" s="86">
        <f>BS69</f>
        <v>0</v>
      </c>
      <c r="BB60" s="26" t="s">
        <v>10</v>
      </c>
      <c r="BC60" s="81" t="e">
        <f>BD60/AO60</f>
        <v>#DIV/0!</v>
      </c>
      <c r="BD60" s="4">
        <v>0</v>
      </c>
      <c r="BE60" s="27" t="str">
        <f>CHOOSE(1,"O","TURN",13,BF59,BD60,BA60)</f>
        <v>O</v>
      </c>
      <c r="BF60" s="124"/>
      <c r="BG60" s="111" t="str">
        <f>CHOOSE(1,"L","TURN",1,BF59,BG61,BG64)</f>
        <v>L</v>
      </c>
      <c r="BH60" s="111" t="str">
        <f>CHOOSE(1,":","TURN",2,BF59,BH61,BH64)</f>
        <v>:</v>
      </c>
      <c r="BI60" s="111" t="str">
        <f>CHOOSE(1,"#","TURN",3,BF59,BI61,BI64)</f>
        <v>#</v>
      </c>
      <c r="BJ60" s="111" t="str">
        <f>CHOOSE(1,";","TURN",4,BF59,BJ61,BJ64)</f>
        <v>;</v>
      </c>
      <c r="BK60" s="4"/>
      <c r="BL60" s="10"/>
      <c r="BM60" s="19"/>
      <c r="BN60" s="17"/>
      <c r="BO60" s="33"/>
      <c r="BP60" s="15"/>
      <c r="BQ60" s="15"/>
      <c r="BU60" s="4">
        <f>SUM(BH58,BD57,BD62,BJ61)</f>
        <v>0</v>
      </c>
      <c r="BV60" s="27" t="s">
        <v>14</v>
      </c>
      <c r="BW60" s="106">
        <f>IF(BX60&lt;&gt;"",BX60-BU60,0)</f>
        <v>0</v>
      </c>
    </row>
    <row r="61" spans="3:75" ht="15" customHeight="1" thickBot="1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N61" s="113"/>
      <c r="AO61" s="87">
        <f>SUM(BA60:BA63)</f>
        <v>0</v>
      </c>
      <c r="AP61" s="26" t="s">
        <v>14</v>
      </c>
      <c r="AV61" s="33"/>
      <c r="AW61" s="15"/>
      <c r="AX61" s="15"/>
      <c r="AY61" s="73" t="str">
        <f t="shared" si="4"/>
        <v>-</v>
      </c>
      <c r="AZ61" s="67" t="e">
        <f>BA61/AO61</f>
        <v>#DIV/0!</v>
      </c>
      <c r="BA61" s="86">
        <f>BR69</f>
        <v>0</v>
      </c>
      <c r="BB61" s="26" t="s">
        <v>15</v>
      </c>
      <c r="BC61" s="81" t="e">
        <f>BD61/AO60</f>
        <v>#DIV/0!</v>
      </c>
      <c r="BD61" s="82">
        <v>0</v>
      </c>
      <c r="BE61" s="112" t="str">
        <f>CHOOSE(1,"=","TURN",14,BF59,BD61,BA61)</f>
        <v>=</v>
      </c>
      <c r="BF61" s="124"/>
      <c r="BG61" s="9">
        <v>0</v>
      </c>
      <c r="BH61" s="9">
        <v>0</v>
      </c>
      <c r="BI61" s="9">
        <v>0</v>
      </c>
      <c r="BJ61" s="9">
        <v>0</v>
      </c>
      <c r="BK61" s="29" t="s">
        <v>4</v>
      </c>
      <c r="BL61" s="10"/>
      <c r="BM61" s="19"/>
      <c r="BN61" s="17"/>
      <c r="BO61" s="33"/>
      <c r="BP61" s="33"/>
      <c r="BQ61" s="33"/>
      <c r="BU61" s="87">
        <f>SUM(BK58,BD54,BA62,BJ64)</f>
        <v>0</v>
      </c>
      <c r="BV61" s="26" t="s">
        <v>14</v>
      </c>
      <c r="BW61" s="118">
        <f>IF(BX61&lt;&gt;"",BX61-BU61,0)</f>
        <v>0</v>
      </c>
    </row>
    <row r="62" spans="3:75" ht="15" customHeight="1" thickBot="1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N62" s="113"/>
      <c r="AO62" s="96">
        <f>IF(AL61&lt;&gt;"",AVERAGE(AO61,AL61),AO61)</f>
        <v>0</v>
      </c>
      <c r="AP62" s="97" t="s">
        <v>21</v>
      </c>
      <c r="AQ62" s="33"/>
      <c r="AR62" s="33"/>
      <c r="AS62" s="33"/>
      <c r="AT62" s="33"/>
      <c r="AU62" s="33"/>
      <c r="AV62" s="33"/>
      <c r="AW62" s="15"/>
      <c r="AX62" s="15"/>
      <c r="AY62" s="73" t="str">
        <f t="shared" si="4"/>
        <v>-</v>
      </c>
      <c r="AZ62" s="67" t="e">
        <f>BA62/AO61</f>
        <v>#DIV/0!</v>
      </c>
      <c r="BA62" s="86">
        <f>BQ69</f>
        <v>0</v>
      </c>
      <c r="BB62" s="26" t="s">
        <v>14</v>
      </c>
      <c r="BC62" s="81" t="e">
        <f>BD62/AO60</f>
        <v>#DIV/0!</v>
      </c>
      <c r="BD62" s="82">
        <v>0</v>
      </c>
      <c r="BE62" s="112" t="str">
        <f>CHOOSE(1,"""","TURN",15,BF59,BD62,BA62)</f>
        <v>"</v>
      </c>
      <c r="BF62" s="124"/>
      <c r="BG62" s="80" t="e">
        <f>BG61/BG76</f>
        <v>#DIV/0!</v>
      </c>
      <c r="BH62" s="80" t="e">
        <f>BH61/BG76</f>
        <v>#DIV/0!</v>
      </c>
      <c r="BI62" s="80" t="e">
        <f>BI61/BG76</f>
        <v>#DIV/0!</v>
      </c>
      <c r="BJ62" s="80" t="e">
        <f>BJ61/BG76</f>
        <v>#DIV/0!</v>
      </c>
      <c r="BK62" s="76" t="s">
        <v>20</v>
      </c>
      <c r="BL62" s="10"/>
      <c r="BM62" s="19"/>
      <c r="BN62" s="17"/>
      <c r="BU62" s="96">
        <f>IF(BX61&lt;&gt;"",AVERAGE(BU61,BX61),BU61)</f>
        <v>0</v>
      </c>
      <c r="BV62" s="97" t="s">
        <v>21</v>
      </c>
      <c r="BW62" s="99" t="s">
        <v>27</v>
      </c>
    </row>
    <row r="63" spans="3:75" ht="15" customHeight="1" x14ac:dyDescent="0.25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N63" s="113"/>
      <c r="AO63" s="42"/>
      <c r="AP63" s="33"/>
      <c r="AQ63" s="33"/>
      <c r="AR63" s="33"/>
      <c r="AS63" s="33"/>
      <c r="AT63" s="33"/>
      <c r="AU63" s="36"/>
      <c r="AV63" s="23" t="s">
        <v>0</v>
      </c>
      <c r="AW63" s="15"/>
      <c r="AX63" s="15"/>
      <c r="AY63" s="73" t="str">
        <f t="shared" si="4"/>
        <v>-</v>
      </c>
      <c r="AZ63" s="67" t="e">
        <f>BA63/AO61</f>
        <v>#DIV/0!</v>
      </c>
      <c r="BA63" s="86">
        <f>BP69</f>
        <v>0</v>
      </c>
      <c r="BB63" s="26" t="s">
        <v>16</v>
      </c>
      <c r="BC63" s="81" t="e">
        <f>BD63/AO60</f>
        <v>#DIV/0!</v>
      </c>
      <c r="BD63" s="82">
        <v>0</v>
      </c>
      <c r="BE63" s="112" t="str">
        <f>CHOOSE(1,"?","TURN",16,BF59,BD63,BA63)</f>
        <v>?</v>
      </c>
      <c r="BF63" s="124"/>
      <c r="BG63" s="14" t="s">
        <v>11</v>
      </c>
      <c r="BH63" s="14" t="s">
        <v>12</v>
      </c>
      <c r="BI63" s="14" t="s">
        <v>1</v>
      </c>
      <c r="BJ63" s="14" t="s">
        <v>13</v>
      </c>
      <c r="BK63" s="22"/>
      <c r="BL63" s="10"/>
      <c r="BM63" s="33"/>
      <c r="BN63" s="33"/>
      <c r="BO63" s="33"/>
      <c r="BP63" s="33"/>
      <c r="BQ63" s="33"/>
      <c r="BR63" s="33"/>
      <c r="BS63" s="33"/>
      <c r="BT63" s="33"/>
      <c r="BU63" s="33"/>
      <c r="BV63" s="64"/>
      <c r="BW63" s="6"/>
    </row>
    <row r="64" spans="3:75" ht="15" customHeight="1" x14ac:dyDescent="0.25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N64" s="113"/>
      <c r="AO64" s="42"/>
      <c r="AP64" s="33"/>
      <c r="AQ64" s="33"/>
      <c r="AR64" s="33"/>
      <c r="AS64" s="33"/>
      <c r="AT64" s="33"/>
      <c r="AU64" s="15"/>
      <c r="AV64" s="15"/>
      <c r="AW64" s="15"/>
      <c r="AX64" s="15"/>
      <c r="AY64" s="70" t="s">
        <v>29</v>
      </c>
      <c r="AZ64" s="66" t="s">
        <v>20</v>
      </c>
      <c r="BA64" s="30" t="s">
        <v>3</v>
      </c>
      <c r="BB64" s="22"/>
      <c r="BC64" s="75" t="s">
        <v>20</v>
      </c>
      <c r="BD64" s="31" t="s">
        <v>4</v>
      </c>
      <c r="BE64" s="15"/>
      <c r="BF64" s="124"/>
      <c r="BG64" s="85">
        <f>BP66</f>
        <v>0</v>
      </c>
      <c r="BH64" s="85">
        <f>BS66</f>
        <v>0</v>
      </c>
      <c r="BI64" s="85">
        <f>BR66</f>
        <v>0</v>
      </c>
      <c r="BJ64" s="85">
        <f>BQ66</f>
        <v>0</v>
      </c>
      <c r="BK64" s="20" t="s">
        <v>3</v>
      </c>
      <c r="BL64" s="10"/>
      <c r="BM64" s="33"/>
      <c r="BN64" s="33"/>
      <c r="BO64" s="49" t="s">
        <v>23</v>
      </c>
      <c r="BP64" s="53"/>
      <c r="BQ64" s="53"/>
      <c r="BR64" s="53"/>
      <c r="BS64" s="53"/>
      <c r="BT64" s="49"/>
      <c r="BU64" s="49"/>
      <c r="BV64" s="49"/>
      <c r="BW64" s="28"/>
    </row>
    <row r="65" spans="5:75" ht="15" customHeight="1" x14ac:dyDescent="0.2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N65" s="113"/>
      <c r="AO65" s="42"/>
      <c r="AP65" s="33"/>
      <c r="AQ65" s="33"/>
      <c r="AR65" s="33"/>
      <c r="AS65" s="33"/>
      <c r="AT65" s="33"/>
      <c r="AU65" s="15"/>
      <c r="AV65" s="15"/>
      <c r="AW65" s="15"/>
      <c r="AX65" s="15"/>
      <c r="AY65" s="15"/>
      <c r="AZ65" s="15"/>
      <c r="BA65" s="10"/>
      <c r="BB65" s="10"/>
      <c r="BC65" s="10"/>
      <c r="BD65" s="10"/>
      <c r="BE65" s="10"/>
      <c r="BF65" s="124"/>
      <c r="BG65" s="74" t="e">
        <f>BG64/BH76</f>
        <v>#DIV/0!</v>
      </c>
      <c r="BH65" s="74" t="e">
        <f>BH64/BH76</f>
        <v>#DIV/0!</v>
      </c>
      <c r="BI65" s="74" t="e">
        <f>BI64/BH76</f>
        <v>#DIV/0!</v>
      </c>
      <c r="BJ65" s="74" t="e">
        <f>BJ64/BH76</f>
        <v>#DIV/0!</v>
      </c>
      <c r="BK65" s="68" t="s">
        <v>20</v>
      </c>
      <c r="BL65" s="33"/>
      <c r="BM65" s="33"/>
      <c r="BN65" s="33"/>
      <c r="BO65" s="109" t="str">
        <f>"local_od_est_"&amp;BF59</f>
        <v>local_od_est_1</v>
      </c>
      <c r="BP65" s="61">
        <v>1</v>
      </c>
      <c r="BQ65" s="61">
        <v>2</v>
      </c>
      <c r="BR65" s="61">
        <v>3</v>
      </c>
      <c r="BS65" s="61">
        <v>4</v>
      </c>
      <c r="BT65" s="49" t="s">
        <v>17</v>
      </c>
      <c r="BU65" s="49" t="s">
        <v>18</v>
      </c>
      <c r="BV65" s="49" t="s">
        <v>19</v>
      </c>
      <c r="BW65" s="43"/>
    </row>
    <row r="66" spans="5:75" ht="15" customHeight="1" x14ac:dyDescent="0.25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N66" s="113"/>
      <c r="AO66" s="42"/>
      <c r="AP66" s="33"/>
      <c r="AQ66" s="33"/>
      <c r="AR66" s="33"/>
      <c r="AS66" s="33"/>
      <c r="AT66" s="33"/>
      <c r="AU66" s="15"/>
      <c r="AV66" s="15"/>
      <c r="AW66" s="15"/>
      <c r="AX66" s="15"/>
      <c r="AY66" s="15"/>
      <c r="AZ66" s="15"/>
      <c r="BA66" s="33"/>
      <c r="BB66" s="18"/>
      <c r="BC66" s="18"/>
      <c r="BD66" s="18"/>
      <c r="BE66" s="18"/>
      <c r="BF66" s="124"/>
      <c r="BG66" s="73" t="str">
        <f t="shared" ref="BG66:BJ66" si="5">RNSE(BG64,BG61)</f>
        <v>-</v>
      </c>
      <c r="BH66" s="73" t="str">
        <f t="shared" si="5"/>
        <v>-</v>
      </c>
      <c r="BI66" s="73" t="str">
        <f t="shared" si="5"/>
        <v>-</v>
      </c>
      <c r="BJ66" s="73" t="str">
        <f t="shared" si="5"/>
        <v>-</v>
      </c>
      <c r="BK66" s="70" t="s">
        <v>29</v>
      </c>
      <c r="BL66" s="34"/>
      <c r="BM66" s="33"/>
      <c r="BN66" s="33"/>
      <c r="BO66" s="61">
        <v>1</v>
      </c>
      <c r="BP66" s="50">
        <f t="shared" ref="BP66:BS69" si="6">BP47</f>
        <v>0</v>
      </c>
      <c r="BQ66" s="51">
        <f t="shared" si="6"/>
        <v>0</v>
      </c>
      <c r="BR66" s="51">
        <f t="shared" si="6"/>
        <v>0</v>
      </c>
      <c r="BS66" s="52">
        <f t="shared" si="6"/>
        <v>0</v>
      </c>
      <c r="BT66" s="49">
        <f>SUM(BP66:BS66)</f>
        <v>0</v>
      </c>
      <c r="BU66" s="49">
        <f t="shared" ref="BU66:BU69" si="7">BU47</f>
        <v>0</v>
      </c>
      <c r="BV66" s="53">
        <f>IFERROR(ABS(BT66-BU66)/BU66,0)</f>
        <v>0</v>
      </c>
      <c r="BW66" s="43"/>
    </row>
    <row r="67" spans="5:75" ht="15" customHeight="1" x14ac:dyDescent="0.25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N67" s="113"/>
      <c r="AO67" s="42"/>
      <c r="AP67" s="33"/>
      <c r="AQ67" s="33"/>
      <c r="AR67" s="33"/>
      <c r="AS67" s="33"/>
      <c r="AT67" s="33"/>
      <c r="AU67" s="15"/>
      <c r="AV67" s="15"/>
      <c r="AW67" s="15"/>
      <c r="AX67" s="15"/>
      <c r="AY67" s="15"/>
      <c r="AZ67" s="15"/>
      <c r="BA67" s="33"/>
      <c r="BB67" s="16"/>
      <c r="BC67" s="16"/>
      <c r="BD67" s="16"/>
      <c r="BE67" s="16"/>
      <c r="BF67" s="124"/>
      <c r="BG67" s="15"/>
      <c r="BH67" s="15"/>
      <c r="BI67" s="15"/>
      <c r="BJ67" s="15"/>
      <c r="BK67" s="33"/>
      <c r="BL67" s="34"/>
      <c r="BM67" s="33"/>
      <c r="BN67" s="33"/>
      <c r="BO67" s="61">
        <v>2</v>
      </c>
      <c r="BP67" s="54">
        <f t="shared" si="6"/>
        <v>0</v>
      </c>
      <c r="BQ67" s="49">
        <f t="shared" si="6"/>
        <v>0</v>
      </c>
      <c r="BR67" s="49">
        <f t="shared" si="6"/>
        <v>0</v>
      </c>
      <c r="BS67" s="55">
        <f t="shared" si="6"/>
        <v>0</v>
      </c>
      <c r="BT67" s="49">
        <f t="shared" ref="BT67:BT69" si="8">SUM(BP67:BS67)</f>
        <v>0</v>
      </c>
      <c r="BU67" s="49">
        <f t="shared" si="7"/>
        <v>0</v>
      </c>
      <c r="BV67" s="53">
        <f t="shared" ref="BV67:BV69" si="9">IFERROR(ABS(BT67-BU67)/BU67,0)</f>
        <v>0</v>
      </c>
      <c r="BW67" s="43"/>
    </row>
    <row r="68" spans="5:75" ht="15" customHeight="1" x14ac:dyDescent="0.25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N68" s="113"/>
      <c r="AO68" s="42"/>
      <c r="AP68" s="33"/>
      <c r="AQ68" s="33"/>
      <c r="AR68" s="33"/>
      <c r="AS68" s="33"/>
      <c r="AT68" s="33"/>
      <c r="AU68" s="15"/>
      <c r="AV68" s="15"/>
      <c r="AW68" s="15"/>
      <c r="AX68" s="15"/>
      <c r="AY68" s="15"/>
      <c r="AZ68" s="15"/>
      <c r="BA68" s="25"/>
      <c r="BB68" s="33"/>
      <c r="BC68" s="33"/>
      <c r="BD68" s="33"/>
      <c r="BE68" s="33"/>
      <c r="BF68" s="124"/>
      <c r="BG68" s="15"/>
      <c r="BH68" s="15"/>
      <c r="BI68" s="15"/>
      <c r="BJ68" s="15"/>
      <c r="BK68" s="33"/>
      <c r="BL68" s="35"/>
      <c r="BM68" s="33"/>
      <c r="BN68" s="33"/>
      <c r="BO68" s="61">
        <v>3</v>
      </c>
      <c r="BP68" s="54">
        <f t="shared" si="6"/>
        <v>0</v>
      </c>
      <c r="BQ68" s="49">
        <f t="shared" si="6"/>
        <v>0</v>
      </c>
      <c r="BR68" s="49">
        <f t="shared" si="6"/>
        <v>0</v>
      </c>
      <c r="BS68" s="55">
        <f t="shared" si="6"/>
        <v>0</v>
      </c>
      <c r="BT68" s="49">
        <f t="shared" si="8"/>
        <v>0</v>
      </c>
      <c r="BU68" s="49">
        <f t="shared" si="7"/>
        <v>0</v>
      </c>
      <c r="BV68" s="53">
        <f t="shared" si="9"/>
        <v>0</v>
      </c>
      <c r="BW68" s="43"/>
    </row>
    <row r="69" spans="5:75" ht="15" customHeight="1" x14ac:dyDescent="0.2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N69" s="113"/>
      <c r="AO69" s="42"/>
      <c r="AP69" s="33"/>
      <c r="AQ69" s="33"/>
      <c r="AR69" s="33"/>
      <c r="AS69" s="33"/>
      <c r="AT69" s="33"/>
      <c r="AU69" s="15"/>
      <c r="AV69" s="15"/>
      <c r="AW69" s="15"/>
      <c r="AX69" s="15"/>
      <c r="AY69" s="15"/>
      <c r="AZ69" s="15"/>
      <c r="BA69" s="15"/>
      <c r="BB69" s="15"/>
      <c r="BC69" s="33"/>
      <c r="BD69" s="33"/>
      <c r="BE69" s="33"/>
      <c r="BF69" s="124"/>
      <c r="BG69" s="33"/>
      <c r="BH69" s="33"/>
      <c r="BI69" s="33"/>
      <c r="BJ69" s="23" t="s">
        <v>0</v>
      </c>
      <c r="BK69" s="33"/>
      <c r="BL69" s="35"/>
      <c r="BM69" s="33"/>
      <c r="BN69" s="33"/>
      <c r="BO69" s="61">
        <v>4</v>
      </c>
      <c r="BP69" s="56">
        <f t="shared" si="6"/>
        <v>0</v>
      </c>
      <c r="BQ69" s="57">
        <f t="shared" si="6"/>
        <v>0</v>
      </c>
      <c r="BR69" s="57">
        <f t="shared" si="6"/>
        <v>0</v>
      </c>
      <c r="BS69" s="58">
        <f t="shared" si="6"/>
        <v>0</v>
      </c>
      <c r="BT69" s="49">
        <f t="shared" si="8"/>
        <v>0</v>
      </c>
      <c r="BU69" s="59">
        <f t="shared" si="7"/>
        <v>0</v>
      </c>
      <c r="BV69" s="53">
        <f t="shared" si="9"/>
        <v>0</v>
      </c>
      <c r="BW69" s="43"/>
    </row>
    <row r="70" spans="5:75" ht="15" customHeight="1" x14ac:dyDescent="0.2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N70" s="113"/>
      <c r="AO70" s="42"/>
      <c r="AP70" s="33"/>
      <c r="AQ70" s="33"/>
      <c r="AR70" s="33"/>
      <c r="AS70" s="33"/>
      <c r="AT70" s="33"/>
      <c r="BC70" s="33"/>
      <c r="BD70" s="33"/>
      <c r="BE70" s="33"/>
      <c r="BF70" s="123"/>
      <c r="BG70" s="33"/>
      <c r="BH70" s="33"/>
      <c r="BI70" s="33"/>
      <c r="BJ70" s="36"/>
      <c r="BK70" s="33"/>
      <c r="BL70" s="35"/>
      <c r="BM70" s="33"/>
      <c r="BN70" s="33"/>
      <c r="BO70" s="49" t="s">
        <v>17</v>
      </c>
      <c r="BP70" s="49">
        <f>SUM(BP66:BP69)</f>
        <v>0</v>
      </c>
      <c r="BQ70" s="49">
        <f t="shared" ref="BQ70" si="10">SUM(BQ66:BQ69)</f>
        <v>0</v>
      </c>
      <c r="BR70" s="49">
        <f t="shared" ref="BR70" si="11">SUM(BR66:BR69)</f>
        <v>0</v>
      </c>
      <c r="BS70" s="49">
        <f t="shared" ref="BS70" si="12">SUM(BS66:BS69)</f>
        <v>0</v>
      </c>
      <c r="BT70" s="49"/>
      <c r="BU70" s="49"/>
      <c r="BV70" s="49"/>
      <c r="BW70" s="43"/>
    </row>
    <row r="71" spans="5:75" ht="15" customHeight="1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N71" s="113"/>
      <c r="AO71" s="42"/>
      <c r="AP71" s="33"/>
      <c r="AQ71" s="33"/>
      <c r="AR71" s="33"/>
      <c r="AS71" s="33"/>
      <c r="AT71" s="33"/>
      <c r="BC71" s="33"/>
      <c r="BD71" s="33"/>
      <c r="BE71" s="33"/>
      <c r="BF71" s="38"/>
      <c r="BG71" s="33"/>
      <c r="BH71" s="33"/>
      <c r="BI71" s="33"/>
      <c r="BJ71" s="38"/>
      <c r="BK71" s="33"/>
      <c r="BL71" s="35"/>
      <c r="BM71" s="33"/>
      <c r="BN71" s="33"/>
      <c r="BO71" s="49" t="s">
        <v>18</v>
      </c>
      <c r="BP71" s="49">
        <f t="shared" ref="BP71:BS71" si="13">BP52</f>
        <v>0</v>
      </c>
      <c r="BQ71" s="49">
        <f t="shared" si="13"/>
        <v>0</v>
      </c>
      <c r="BR71" s="49">
        <f t="shared" si="13"/>
        <v>0</v>
      </c>
      <c r="BS71" s="49">
        <f t="shared" si="13"/>
        <v>0</v>
      </c>
      <c r="BT71" s="49"/>
      <c r="BU71" s="49"/>
      <c r="BV71" s="49"/>
      <c r="BW71" s="43"/>
    </row>
    <row r="72" spans="5:75" ht="15" customHeight="1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N72" s="113"/>
      <c r="AO72" s="42"/>
      <c r="AP72" s="33"/>
      <c r="AQ72" s="33"/>
      <c r="AR72" s="33"/>
      <c r="AS72" s="33"/>
      <c r="AT72" s="33"/>
      <c r="BC72" s="33"/>
      <c r="BE72" s="33"/>
      <c r="BF72" s="38"/>
      <c r="BG72" s="33"/>
      <c r="BI72" s="33"/>
      <c r="BJ72" s="38"/>
      <c r="BK72" s="33"/>
      <c r="BL72" s="34"/>
      <c r="BM72" s="33"/>
      <c r="BN72" s="33"/>
      <c r="BO72" s="49" t="s">
        <v>19</v>
      </c>
      <c r="BP72" s="53">
        <f>IFERROR(ABS(BP70-BP71)/BP71,0)</f>
        <v>0</v>
      </c>
      <c r="BQ72" s="53">
        <f t="shared" ref="BQ72" si="14">IFERROR(ABS(BQ70-BQ71)/BQ71,0)</f>
        <v>0</v>
      </c>
      <c r="BR72" s="53">
        <f t="shared" ref="BR72" si="15">IFERROR(ABS(BR70-BR71)/BR71,0)</f>
        <v>0</v>
      </c>
      <c r="BS72" s="53">
        <f t="shared" ref="BS72" si="16">IFERROR(ABS(BS70-BS71)/BS71,0)</f>
        <v>0</v>
      </c>
      <c r="BT72" s="49"/>
      <c r="BU72" s="49"/>
      <c r="BV72" s="53">
        <f>SUM(BP72:BS72,BV66:BV69)</f>
        <v>0</v>
      </c>
      <c r="BW72" s="43"/>
    </row>
    <row r="73" spans="5:75" ht="15" customHeight="1" thickBot="1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N73" s="113"/>
      <c r="AO73" s="42"/>
      <c r="AP73" s="33"/>
      <c r="AQ73" s="33"/>
      <c r="AR73" s="33"/>
      <c r="AS73" s="33"/>
      <c r="AT73" s="33"/>
      <c r="BE73" s="33"/>
      <c r="BF73" s="38"/>
      <c r="BG73" s="33"/>
      <c r="BI73" s="33"/>
      <c r="BJ73" s="38"/>
      <c r="BK73" s="33"/>
      <c r="BL73" s="34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43"/>
    </row>
    <row r="74" spans="5:75" ht="15" customHeight="1" thickBot="1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N74" s="113"/>
      <c r="AO74" s="42"/>
      <c r="AP74" s="33"/>
      <c r="AQ74" s="33"/>
      <c r="AR74" s="33"/>
      <c r="AS74" s="33"/>
      <c r="AT74" s="33"/>
      <c r="BC74" s="92">
        <f>IF(BD77&lt;&gt;"",AVERAGE(BD74,BD77),BD74)</f>
        <v>0</v>
      </c>
      <c r="BD74" s="85">
        <f>SUM(BG64,BK57,BC54,BA63)</f>
        <v>0</v>
      </c>
      <c r="BE74" s="9">
        <f>SUM(BG61,BH57,BC57,BD63)</f>
        <v>0</v>
      </c>
      <c r="BF74" s="38"/>
      <c r="BG74" s="33"/>
      <c r="BI74" s="33"/>
      <c r="BJ74" s="38"/>
      <c r="BK74" s="33"/>
      <c r="BL74" s="34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43"/>
    </row>
    <row r="75" spans="5:75" ht="15" customHeight="1" thickBot="1" x14ac:dyDescent="0.25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N75" s="113"/>
      <c r="AO75" s="42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C75" s="93" t="s">
        <v>21</v>
      </c>
      <c r="BD75" s="14" t="s">
        <v>2</v>
      </c>
      <c r="BE75" s="32" t="s">
        <v>2</v>
      </c>
      <c r="BF75" s="38"/>
      <c r="BG75" s="13" t="s">
        <v>1</v>
      </c>
      <c r="BH75" s="14" t="s">
        <v>1</v>
      </c>
      <c r="BI75" s="94" t="s">
        <v>21</v>
      </c>
      <c r="BJ75" s="8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43"/>
    </row>
    <row r="76" spans="5:75" ht="15" customHeight="1" thickBot="1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N76" s="113"/>
      <c r="AO76" s="46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98" t="s">
        <v>27</v>
      </c>
      <c r="BD76" s="119">
        <f>IF(BD77&lt;&gt;"",BD77-BD74,0)</f>
        <v>0</v>
      </c>
      <c r="BE76" s="105">
        <f>IF(BE77&lt;&gt;"",BE77-BE74,0)</f>
        <v>0</v>
      </c>
      <c r="BF76" s="125"/>
      <c r="BG76" s="7">
        <f>SUM(BG61:BJ61)</f>
        <v>0</v>
      </c>
      <c r="BH76" s="88">
        <f>SUM(BG64:BJ64)</f>
        <v>0</v>
      </c>
      <c r="BI76" s="95">
        <f>IF(BH79&lt;&gt;"",AVERAGE(BH76,BH79),BH76)</f>
        <v>0</v>
      </c>
      <c r="BJ76" s="120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8"/>
    </row>
    <row r="77" spans="5:75" ht="15" customHeight="1" x14ac:dyDescent="0.2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5:75" ht="15" customHeight="1" x14ac:dyDescent="0.2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5:75" ht="15" customHeight="1" x14ac:dyDescent="0.2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5:75" ht="15" customHeight="1" x14ac:dyDescent="0.2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5:33" ht="15" customHeight="1" x14ac:dyDescent="0.2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5:33" ht="15" customHeight="1" x14ac:dyDescent="0.2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5:33" ht="15" customHeight="1" x14ac:dyDescent="0.2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5:33" ht="15" customHeight="1" x14ac:dyDescent="0.2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2:BW190"/>
  <sheetViews>
    <sheetView zoomScale="25" zoomScaleNormal="25" workbookViewId="0"/>
  </sheetViews>
  <sheetFormatPr defaultColWidth="5.7109375" defaultRowHeight="15" customHeight="1" x14ac:dyDescent="0.2"/>
  <cols>
    <col min="1" max="33" width="5.7109375" style="1"/>
    <col min="34" max="36" width="5.7109375" style="1" customWidth="1"/>
    <col min="37" max="43" width="5.7109375" style="1"/>
    <col min="44" max="44" width="5.7109375" style="1" customWidth="1"/>
    <col min="45" max="52" width="5.7109375" style="1"/>
    <col min="53" max="53" width="5.7109375" style="1" customWidth="1"/>
    <col min="54" max="54" width="5.7109375" style="1"/>
    <col min="55" max="56" width="5.7109375" style="1" customWidth="1"/>
    <col min="57" max="59" width="5.7109375" style="1"/>
    <col min="60" max="60" width="5.7109375" style="1" customWidth="1"/>
    <col min="61" max="62" width="5.7109375" style="1"/>
    <col min="63" max="63" width="5.7109375" style="1" customWidth="1"/>
    <col min="64" max="71" width="5.7109375" style="1"/>
    <col min="72" max="72" width="5.7109375" style="1" customWidth="1"/>
    <col min="73" max="73" width="5.7109375" style="1"/>
    <col min="74" max="75" width="5.7109375" style="1" customWidth="1"/>
    <col min="76" max="83" width="5.7109375" style="1"/>
    <col min="84" max="84" width="7.42578125" style="1" bestFit="1" customWidth="1"/>
    <col min="85" max="16384" width="5.7109375" style="1"/>
  </cols>
  <sheetData>
    <row r="2" spans="37:75" ht="15" customHeight="1" x14ac:dyDescent="0.2">
      <c r="AO2" s="312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24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4"/>
    </row>
    <row r="3" spans="37:75" ht="15" customHeight="1" x14ac:dyDescent="0.2">
      <c r="AO3" s="315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22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7"/>
    </row>
    <row r="4" spans="37:75" ht="15" customHeight="1" x14ac:dyDescent="0.2">
      <c r="AK4" s="113"/>
      <c r="AL4" s="113"/>
      <c r="AM4" s="113"/>
      <c r="AN4" s="113"/>
      <c r="AO4" s="315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22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7"/>
    </row>
    <row r="5" spans="37:75" ht="15" customHeight="1" x14ac:dyDescent="0.2">
      <c r="AK5" s="113"/>
      <c r="AL5" s="113"/>
      <c r="AM5" s="113"/>
      <c r="AN5" s="113"/>
      <c r="AO5" s="315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22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7"/>
    </row>
    <row r="6" spans="37:75" ht="15" customHeight="1" x14ac:dyDescent="0.2">
      <c r="AK6" s="113"/>
      <c r="AL6" s="113"/>
      <c r="AM6" s="113"/>
      <c r="AN6" s="113"/>
      <c r="AO6" s="315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22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7"/>
    </row>
    <row r="7" spans="37:75" ht="15" customHeight="1" x14ac:dyDescent="0.2">
      <c r="AK7" s="113"/>
      <c r="AL7" s="113"/>
      <c r="AM7" s="113"/>
      <c r="AN7" s="113"/>
      <c r="AO7" s="315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22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7"/>
    </row>
    <row r="8" spans="37:75" ht="15" customHeight="1" x14ac:dyDescent="0.2">
      <c r="AK8" s="113"/>
      <c r="AL8" s="113"/>
      <c r="AM8" s="113"/>
      <c r="AN8" s="113"/>
      <c r="AO8" s="315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22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7"/>
    </row>
    <row r="9" spans="37:75" ht="15" customHeight="1" x14ac:dyDescent="0.2">
      <c r="AK9" s="113"/>
      <c r="AL9" s="113"/>
      <c r="AM9" s="113"/>
      <c r="AN9" s="113"/>
      <c r="AO9" s="315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22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7"/>
    </row>
    <row r="10" spans="37:75" ht="15" customHeight="1" x14ac:dyDescent="0.2">
      <c r="AK10" s="113"/>
      <c r="AL10" s="113"/>
      <c r="AM10" s="113"/>
      <c r="AN10" s="113"/>
      <c r="AO10" s="315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22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7"/>
    </row>
    <row r="11" spans="37:75" ht="15" customHeight="1" x14ac:dyDescent="0.2">
      <c r="AK11" s="113"/>
      <c r="AL11" s="113"/>
      <c r="AM11" s="113"/>
      <c r="AN11" s="113"/>
      <c r="AO11" s="315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22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7"/>
    </row>
    <row r="12" spans="37:75" ht="15" customHeight="1" x14ac:dyDescent="0.2">
      <c r="AK12" s="113"/>
      <c r="AL12" s="113"/>
      <c r="AM12" s="113"/>
      <c r="AN12" s="113"/>
      <c r="AO12" s="315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22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7"/>
    </row>
    <row r="13" spans="37:75" ht="15" customHeight="1" x14ac:dyDescent="0.2">
      <c r="AK13" s="113"/>
      <c r="AL13" s="113"/>
      <c r="AM13" s="113"/>
      <c r="AN13" s="113"/>
      <c r="AO13" s="315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22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7"/>
    </row>
    <row r="14" spans="37:75" ht="15" customHeight="1" x14ac:dyDescent="0.2">
      <c r="AO14" s="315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22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7"/>
    </row>
    <row r="15" spans="37:75" ht="15" customHeight="1" x14ac:dyDescent="0.2">
      <c r="AO15" s="315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22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7"/>
    </row>
    <row r="16" spans="37:75" ht="15" customHeight="1" x14ac:dyDescent="0.2">
      <c r="AO16" s="315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22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7"/>
    </row>
    <row r="17" spans="3:75" ht="15" customHeight="1" x14ac:dyDescent="0.2">
      <c r="AO17" s="315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22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7"/>
    </row>
    <row r="18" spans="3:75" ht="15" customHeight="1" x14ac:dyDescent="0.2">
      <c r="AO18" s="315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22"/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7"/>
    </row>
    <row r="19" spans="3:75" ht="15" customHeight="1" x14ac:dyDescent="0.2">
      <c r="AO19" s="321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3"/>
    </row>
    <row r="20" spans="3:75" ht="15" customHeight="1" x14ac:dyDescent="0.2">
      <c r="AO20" s="315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22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7"/>
    </row>
    <row r="21" spans="3:75" ht="15" customHeight="1" x14ac:dyDescent="0.2">
      <c r="AO21" s="315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22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7"/>
    </row>
    <row r="22" spans="3:75" ht="15" customHeight="1" x14ac:dyDescent="0.2">
      <c r="AO22" s="315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22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7"/>
    </row>
    <row r="23" spans="3:75" ht="15" customHeight="1" x14ac:dyDescent="0.2">
      <c r="AO23" s="315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22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7"/>
    </row>
    <row r="24" spans="3:75" ht="15" customHeight="1" x14ac:dyDescent="0.2">
      <c r="AO24" s="315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22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7"/>
    </row>
    <row r="25" spans="3:75" ht="15" customHeight="1" x14ac:dyDescent="0.2">
      <c r="AO25" s="315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22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7"/>
    </row>
    <row r="26" spans="3:75" ht="15" customHeight="1" x14ac:dyDescent="0.2">
      <c r="AO26" s="315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22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7"/>
    </row>
    <row r="27" spans="3:75" ht="15" customHeight="1" x14ac:dyDescent="0.2">
      <c r="AO27" s="315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22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7"/>
    </row>
    <row r="28" spans="3:75" ht="15" customHeight="1" x14ac:dyDescent="0.2">
      <c r="AO28" s="315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22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7"/>
    </row>
    <row r="29" spans="3:75" ht="15" customHeight="1" x14ac:dyDescent="0.2">
      <c r="AO29" s="315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22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7"/>
    </row>
    <row r="30" spans="3:75" ht="15" customHeight="1" x14ac:dyDescent="0.2">
      <c r="AO30" s="315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22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7"/>
    </row>
    <row r="31" spans="3:75" ht="15" customHeight="1" x14ac:dyDescent="0.2">
      <c r="AO31" s="315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22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7"/>
    </row>
    <row r="32" spans="3:75" ht="15" customHeight="1" x14ac:dyDescent="0.2"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AO32" s="315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22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7"/>
    </row>
    <row r="33" spans="3:75" ht="15" customHeight="1" x14ac:dyDescent="0.2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AO33" s="315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22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7"/>
    </row>
    <row r="34" spans="3:75" ht="15" customHeight="1" x14ac:dyDescent="0.2"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AO34" s="315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22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6"/>
      <c r="BW34" s="317"/>
    </row>
    <row r="35" spans="3:75" ht="15" customHeight="1" x14ac:dyDescent="0.2"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AO35" s="315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22"/>
      <c r="BG35" s="316"/>
      <c r="BH35" s="316"/>
      <c r="BI35" s="316"/>
      <c r="BJ35" s="316"/>
      <c r="BK35" s="316"/>
      <c r="BL35" s="316"/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7"/>
    </row>
    <row r="36" spans="3:75" ht="15" customHeight="1" x14ac:dyDescent="0.2"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AO36" s="318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25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19"/>
      <c r="BR36" s="319"/>
      <c r="BS36" s="319"/>
      <c r="BT36" s="319"/>
      <c r="BU36" s="319"/>
      <c r="BV36" s="319"/>
      <c r="BW36" s="320"/>
    </row>
    <row r="37" spans="3:75" ht="15" customHeight="1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3:75" ht="15" customHeight="1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</row>
    <row r="39" spans="3:75" ht="15" customHeight="1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</row>
    <row r="40" spans="3:75" ht="15" customHeight="1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3:75" ht="15" customHeight="1" thickBot="1" x14ac:dyDescent="0.25"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3:75" ht="15" customHeight="1" thickBot="1" x14ac:dyDescent="0.3"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AO42" s="60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92">
        <f>IF(BD39&lt;&gt;"",AVERAGE(BD42,BD39),BD42)</f>
        <v>0</v>
      </c>
      <c r="BD42" s="101">
        <f>SUM(BC54:BE54)</f>
        <v>0</v>
      </c>
      <c r="BE42" s="8">
        <f>SUM(BC57:BE57)</f>
        <v>0</v>
      </c>
      <c r="BF42" s="122"/>
      <c r="BG42" s="104">
        <f>IF(BG41&lt;&gt;"",BG41-BG44,0)</f>
        <v>0</v>
      </c>
      <c r="BH42" s="117">
        <f>IF(BH41&lt;&gt;"",BH41-BH44,0)</f>
        <v>0</v>
      </c>
      <c r="BI42" s="100" t="s">
        <v>27</v>
      </c>
      <c r="BJ42" s="39"/>
      <c r="BK42" s="39"/>
      <c r="BL42" s="40"/>
      <c r="BM42" s="40"/>
      <c r="BN42" s="40"/>
      <c r="BO42" s="40"/>
      <c r="BP42" s="40"/>
      <c r="BQ42" s="40"/>
      <c r="BR42" s="40"/>
      <c r="BS42" s="40"/>
      <c r="BT42" s="39"/>
      <c r="BU42" s="39"/>
      <c r="BV42" s="39"/>
      <c r="BW42" s="41"/>
    </row>
    <row r="43" spans="3:75" ht="15" customHeight="1" thickBot="1" x14ac:dyDescent="0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AO43" s="42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93" t="s">
        <v>21</v>
      </c>
      <c r="BD43" s="14" t="s">
        <v>2</v>
      </c>
      <c r="BE43" s="13" t="s">
        <v>2</v>
      </c>
      <c r="BF43" s="38"/>
      <c r="BG43" s="13" t="s">
        <v>1</v>
      </c>
      <c r="BH43" s="110" t="s">
        <v>1</v>
      </c>
      <c r="BI43" s="94" t="s">
        <v>21</v>
      </c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43"/>
    </row>
    <row r="44" spans="3:75" ht="15" customHeight="1" thickBot="1" x14ac:dyDescent="0.3"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AO44" s="42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E44" s="33"/>
      <c r="BF44" s="38"/>
      <c r="BG44" s="3">
        <f>SUM(BE57,BD61,BH56)</f>
        <v>0</v>
      </c>
      <c r="BH44" s="85">
        <f>SUM(BE54,BA61,BK56)</f>
        <v>0</v>
      </c>
      <c r="BI44" s="95">
        <f>IF(BH41&lt;&gt;"",AVERAGE(BH44,BH41),BH44)</f>
        <v>0</v>
      </c>
      <c r="BL44" s="62"/>
      <c r="BM44" s="34"/>
      <c r="BN44" s="33"/>
      <c r="BO44" s="33"/>
      <c r="BP44" s="33"/>
      <c r="BQ44" s="33"/>
      <c r="BR44" s="33"/>
      <c r="BS44" s="33"/>
      <c r="BT44" s="33"/>
      <c r="BU44" s="33"/>
      <c r="BV44" s="33"/>
      <c r="BW44" s="43"/>
    </row>
    <row r="45" spans="3:75" ht="15" customHeight="1" x14ac:dyDescent="0.3"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AO45" s="42"/>
      <c r="AP45" s="33"/>
      <c r="AQ45" s="33"/>
      <c r="AR45" s="130" t="str">
        <f>CHOOSE(1,BF59&amp;":","IX_NAME",AS45)</f>
        <v>1:</v>
      </c>
      <c r="AS45" s="248" t="str">
        <f>AW60&amp;" &amp; "&amp;BE48</f>
        <v>Main Ave &amp; Default St</v>
      </c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E45" s="33"/>
      <c r="BF45" s="38"/>
      <c r="BI45" s="33"/>
      <c r="BJ45" s="33"/>
      <c r="BK45" s="33"/>
      <c r="BL45" s="38"/>
      <c r="BM45" s="34"/>
      <c r="BN45" s="33"/>
      <c r="BO45" s="49" t="s">
        <v>24</v>
      </c>
      <c r="BP45" s="49"/>
      <c r="BQ45" s="49"/>
      <c r="BR45" s="49"/>
      <c r="BS45" s="49"/>
      <c r="BT45" s="49"/>
      <c r="BU45" s="49"/>
      <c r="BV45" s="49"/>
      <c r="BW45" s="43"/>
    </row>
    <row r="46" spans="3:75" ht="15" customHeight="1" x14ac:dyDescent="0.25"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AO46" s="42"/>
      <c r="AP46" s="33"/>
      <c r="AQ46" s="33"/>
      <c r="AR46" s="33"/>
      <c r="AS46" s="64" t="s">
        <v>30</v>
      </c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E46" s="33"/>
      <c r="BF46" s="38"/>
      <c r="BI46" s="33"/>
      <c r="BK46" s="33"/>
      <c r="BL46" s="38"/>
      <c r="BM46" s="34"/>
      <c r="BN46" s="33"/>
      <c r="BO46" s="109" t="str">
        <f>"local_od_raw_"&amp;BF59</f>
        <v>local_od_raw_1</v>
      </c>
      <c r="BP46" s="61">
        <v>2</v>
      </c>
      <c r="BQ46" s="61">
        <v>3</v>
      </c>
      <c r="BR46" s="61">
        <v>4</v>
      </c>
      <c r="BS46" s="49" t="s">
        <v>17</v>
      </c>
      <c r="BT46" s="49" t="s">
        <v>18</v>
      </c>
      <c r="BU46" s="49" t="s">
        <v>19</v>
      </c>
      <c r="BW46" s="43"/>
    </row>
    <row r="47" spans="3:75" ht="15" customHeight="1" x14ac:dyDescent="0.25"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AO47" s="42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E47" s="33"/>
      <c r="BF47" s="38"/>
      <c r="BG47" s="33"/>
      <c r="BI47" s="33"/>
      <c r="BK47" s="33"/>
      <c r="BL47" s="38"/>
      <c r="BM47" s="34"/>
      <c r="BN47" s="33"/>
      <c r="BO47" s="61">
        <v>2</v>
      </c>
      <c r="BP47" s="50">
        <f>BH58</f>
        <v>0</v>
      </c>
      <c r="BQ47" s="51">
        <f>BH56</f>
        <v>0</v>
      </c>
      <c r="BR47" s="52">
        <f>BH57</f>
        <v>0</v>
      </c>
      <c r="BS47" s="49">
        <f>SUM(BP47:BR47)</f>
        <v>0</v>
      </c>
      <c r="BT47" s="49">
        <f>BW56</f>
        <v>0</v>
      </c>
      <c r="BU47" s="53">
        <f t="shared" ref="BU47:BU49" si="0">IFERROR(ABS(BS47-BT47)/BT47,0)</f>
        <v>0</v>
      </c>
      <c r="BW47" s="43"/>
    </row>
    <row r="48" spans="3:75" ht="15" customHeight="1" x14ac:dyDescent="0.3"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AO48" s="42"/>
      <c r="AP48" s="33"/>
      <c r="AQ48" s="33"/>
      <c r="AR48" s="33"/>
      <c r="AS48" s="33"/>
      <c r="AT48" s="33"/>
      <c r="AU48" s="11"/>
      <c r="AV48" s="11"/>
      <c r="AW48" s="11"/>
      <c r="AX48" s="11"/>
      <c r="AY48" s="11"/>
      <c r="AZ48" s="11"/>
      <c r="BA48" s="11"/>
      <c r="BB48" s="36"/>
      <c r="BD48" s="33"/>
      <c r="BE48" s="132" t="s">
        <v>32</v>
      </c>
      <c r="BH48" s="33"/>
      <c r="BI48" s="33"/>
      <c r="BJ48" s="15"/>
      <c r="BK48" s="34"/>
      <c r="BL48" s="33"/>
      <c r="BM48" s="33"/>
      <c r="BN48" s="33"/>
      <c r="BO48" s="61">
        <v>3</v>
      </c>
      <c r="BP48" s="54">
        <f>BD57</f>
        <v>0</v>
      </c>
      <c r="BQ48" s="49">
        <f>BE57</f>
        <v>0</v>
      </c>
      <c r="BR48" s="55">
        <f>BC57</f>
        <v>0</v>
      </c>
      <c r="BS48" s="49">
        <f>SUM(BP48:BR48)</f>
        <v>0</v>
      </c>
      <c r="BT48" s="49">
        <f>BC42</f>
        <v>0</v>
      </c>
      <c r="BU48" s="53">
        <f t="shared" si="0"/>
        <v>0</v>
      </c>
      <c r="BW48" s="43"/>
    </row>
    <row r="49" spans="3:75" ht="15" customHeight="1" x14ac:dyDescent="0.25"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AO49" s="42"/>
      <c r="AP49" s="33"/>
      <c r="AQ49" s="33"/>
      <c r="AR49" s="33"/>
      <c r="AS49" s="33"/>
      <c r="AT49" s="33"/>
      <c r="AU49" s="11"/>
      <c r="AV49" s="11"/>
      <c r="AW49" s="11"/>
      <c r="AX49" s="11"/>
      <c r="AY49" s="11"/>
      <c r="AZ49" s="11"/>
      <c r="BA49" s="11"/>
      <c r="BB49" s="12" t="s">
        <v>0</v>
      </c>
      <c r="BC49" s="33"/>
      <c r="BD49" s="33"/>
      <c r="BE49" s="33"/>
      <c r="BF49" s="124"/>
      <c r="BG49" s="15"/>
      <c r="BH49" s="33"/>
      <c r="BI49" s="33"/>
      <c r="BJ49" s="11"/>
      <c r="BK49" s="34"/>
      <c r="BL49" s="33"/>
      <c r="BM49" s="33"/>
      <c r="BN49" s="33"/>
      <c r="BO49" s="61">
        <v>4</v>
      </c>
      <c r="BP49" s="56">
        <f>BD62</f>
        <v>0</v>
      </c>
      <c r="BQ49" s="57">
        <f>BD61</f>
        <v>0</v>
      </c>
      <c r="BR49" s="58">
        <f>BD60</f>
        <v>0</v>
      </c>
      <c r="BS49" s="49">
        <f>SUM(BP49:BR49)</f>
        <v>0</v>
      </c>
      <c r="BT49" s="59">
        <f>AO62</f>
        <v>0</v>
      </c>
      <c r="BU49" s="53">
        <f t="shared" si="0"/>
        <v>0</v>
      </c>
      <c r="BW49" s="43"/>
    </row>
    <row r="50" spans="3:75" ht="15" customHeight="1" x14ac:dyDescent="0.25"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AO50" s="42"/>
      <c r="AP50" s="33"/>
      <c r="AQ50" s="33"/>
      <c r="AS50" s="33"/>
      <c r="AT50" s="33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24"/>
      <c r="BG50" s="33"/>
      <c r="BH50" s="33"/>
      <c r="BI50" s="33"/>
      <c r="BJ50" s="33"/>
      <c r="BK50" s="34"/>
      <c r="BL50" s="33"/>
      <c r="BM50" s="33"/>
      <c r="BN50" s="33"/>
      <c r="BO50" s="49" t="s">
        <v>17</v>
      </c>
      <c r="BP50" s="49">
        <f>SUM(BP47:BP49)</f>
        <v>0</v>
      </c>
      <c r="BQ50" s="49">
        <f>SUM(BQ47:BQ49)</f>
        <v>0</v>
      </c>
      <c r="BR50" s="49">
        <f>SUM(BR47:BR49)</f>
        <v>0</v>
      </c>
      <c r="BS50" s="49"/>
      <c r="BT50" s="49"/>
      <c r="BU50" s="49"/>
      <c r="BW50" s="43"/>
    </row>
    <row r="51" spans="3:75" ht="15" customHeight="1" x14ac:dyDescent="0.25">
      <c r="AO51" s="42"/>
      <c r="AP51" s="33"/>
      <c r="AQ51" s="33"/>
      <c r="AS51" s="33"/>
      <c r="AT51" s="33"/>
      <c r="AU51" s="37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24"/>
      <c r="BG51" s="16"/>
      <c r="BH51" s="16"/>
      <c r="BI51" s="17"/>
      <c r="BJ51" s="17"/>
      <c r="BK51" s="34"/>
      <c r="BL51" s="33"/>
      <c r="BM51" s="33"/>
      <c r="BN51" s="33"/>
      <c r="BO51" s="49" t="s">
        <v>18</v>
      </c>
      <c r="BP51" s="49">
        <f>BU62</f>
        <v>0</v>
      </c>
      <c r="BQ51" s="49">
        <f>BI44</f>
        <v>0</v>
      </c>
      <c r="BR51" s="49">
        <f>AQ56</f>
        <v>0</v>
      </c>
      <c r="BS51" s="49"/>
      <c r="BT51" s="49"/>
      <c r="BU51" s="49"/>
      <c r="BW51" s="43"/>
    </row>
    <row r="52" spans="3:75" ht="15" customHeight="1" x14ac:dyDescent="0.2">
      <c r="AO52" s="44"/>
      <c r="AS52" s="63"/>
      <c r="AT52" s="38"/>
      <c r="AU52" s="37"/>
      <c r="AV52" s="11"/>
      <c r="AW52" s="11"/>
      <c r="AX52" s="11"/>
      <c r="AY52" s="11"/>
      <c r="AZ52" s="11"/>
      <c r="BB52" s="70" t="s">
        <v>29</v>
      </c>
      <c r="BC52" s="69" t="str">
        <f>RNSE(BC54,BC57)</f>
        <v>-</v>
      </c>
      <c r="BD52" s="69" t="str">
        <f t="shared" ref="BD52:BE52" si="1">RNSE(BD54,BD57)</f>
        <v>-</v>
      </c>
      <c r="BE52" s="69" t="str">
        <f t="shared" si="1"/>
        <v>-</v>
      </c>
      <c r="BF52" s="124"/>
      <c r="BG52" s="18"/>
      <c r="BH52" s="18"/>
      <c r="BI52" s="19"/>
      <c r="BJ52" s="19"/>
      <c r="BK52" s="33"/>
      <c r="BL52" s="11"/>
      <c r="BM52" s="33"/>
      <c r="BN52" s="33"/>
      <c r="BO52" s="49" t="s">
        <v>19</v>
      </c>
      <c r="BP52" s="53">
        <f t="shared" ref="BP52:BR52" si="2">IFERROR(ABS(BP50-BP51)/BP51,0)</f>
        <v>0</v>
      </c>
      <c r="BQ52" s="53">
        <f t="shared" si="2"/>
        <v>0</v>
      </c>
      <c r="BR52" s="53">
        <f t="shared" si="2"/>
        <v>0</v>
      </c>
      <c r="BS52" s="49"/>
      <c r="BT52" s="49"/>
      <c r="BU52" s="53">
        <f>SUM(BP52:BR52,BU47:BU49)</f>
        <v>0</v>
      </c>
      <c r="BW52" s="45"/>
    </row>
    <row r="53" spans="3:75" ht="15" customHeight="1" x14ac:dyDescent="0.2">
      <c r="AO53" s="42"/>
      <c r="AR53" s="33"/>
      <c r="AS53" s="33"/>
      <c r="AT53" s="33"/>
      <c r="AU53" s="11"/>
      <c r="AV53" s="11"/>
      <c r="AW53" s="11"/>
      <c r="AX53" s="11"/>
      <c r="AY53" s="11"/>
      <c r="AZ53" s="11"/>
      <c r="BB53" s="66" t="s">
        <v>20</v>
      </c>
      <c r="BC53" s="74" t="e">
        <f>BC54/BD42</f>
        <v>#DIV/0!</v>
      </c>
      <c r="BD53" s="74" t="e">
        <f>BD54/BD42</f>
        <v>#DIV/0!</v>
      </c>
      <c r="BE53" s="74" t="e">
        <f>BE54/BD42</f>
        <v>#DIV/0!</v>
      </c>
      <c r="BF53" s="124"/>
      <c r="BG53" s="10"/>
      <c r="BH53" s="10"/>
      <c r="BI53" s="10"/>
      <c r="BJ53" s="10"/>
      <c r="BK53" s="10"/>
      <c r="BL53" s="11"/>
      <c r="BM53" s="11"/>
      <c r="BN53" s="11"/>
      <c r="BW53" s="43"/>
    </row>
    <row r="54" spans="3:75" ht="15" customHeight="1" x14ac:dyDescent="0.25">
      <c r="AO54" s="42"/>
      <c r="AP54" s="33"/>
      <c r="AQ54" s="33"/>
      <c r="AR54" s="33"/>
      <c r="AS54" s="33"/>
      <c r="AT54" s="33"/>
      <c r="AU54" s="37"/>
      <c r="AV54" s="11"/>
      <c r="AW54" s="33"/>
      <c r="AX54" s="33"/>
      <c r="AY54" s="33"/>
      <c r="AZ54" s="10"/>
      <c r="BB54" s="71" t="s">
        <v>3</v>
      </c>
      <c r="BC54" s="85">
        <f>BR67</f>
        <v>0</v>
      </c>
      <c r="BD54" s="85">
        <f>BP67</f>
        <v>0</v>
      </c>
      <c r="BE54" s="85">
        <f>BQ67</f>
        <v>0</v>
      </c>
      <c r="BF54" s="124"/>
      <c r="BN54" s="11"/>
      <c r="BO54" s="11"/>
      <c r="BP54" s="11"/>
      <c r="BQ54" s="11"/>
      <c r="BR54" s="33"/>
      <c r="BS54" s="33"/>
      <c r="BT54" s="33"/>
      <c r="BU54" s="33"/>
      <c r="BV54" s="33"/>
      <c r="BW54" s="43"/>
    </row>
    <row r="55" spans="3:75" ht="15" customHeight="1" thickBot="1" x14ac:dyDescent="0.25">
      <c r="AO55" s="42"/>
      <c r="AQ55" s="33"/>
      <c r="AR55" s="33"/>
      <c r="AS55" s="33"/>
      <c r="AT55" s="33"/>
      <c r="AU55" s="11"/>
      <c r="AV55" s="11"/>
      <c r="AW55" s="33"/>
      <c r="AX55" s="33"/>
      <c r="AY55" s="33"/>
      <c r="AZ55" s="10"/>
      <c r="BB55" s="72"/>
      <c r="BC55" s="14">
        <v>8</v>
      </c>
      <c r="BD55" s="14">
        <v>9</v>
      </c>
      <c r="BE55" s="14" t="s">
        <v>5</v>
      </c>
      <c r="BF55" s="124"/>
      <c r="BG55" s="4"/>
      <c r="BH55" s="21" t="s">
        <v>4</v>
      </c>
      <c r="BI55" s="75" t="s">
        <v>20</v>
      </c>
      <c r="BJ55" s="22"/>
      <c r="BK55" s="20" t="s">
        <v>3</v>
      </c>
      <c r="BL55" s="66" t="s">
        <v>20</v>
      </c>
      <c r="BM55" s="70" t="s">
        <v>29</v>
      </c>
      <c r="BN55" s="11"/>
      <c r="BO55" s="11"/>
      <c r="BP55" s="23" t="s">
        <v>0</v>
      </c>
      <c r="BQ55" s="23"/>
      <c r="BR55" s="33"/>
      <c r="BS55" s="33"/>
      <c r="BT55" s="33"/>
      <c r="BU55" s="33"/>
      <c r="BV55" s="33"/>
      <c r="BW55" s="43"/>
    </row>
    <row r="56" spans="3:75" ht="15" customHeight="1" thickBot="1" x14ac:dyDescent="0.3">
      <c r="AO56" s="102" t="s">
        <v>27</v>
      </c>
      <c r="AP56" s="90" t="s">
        <v>21</v>
      </c>
      <c r="AQ56" s="91">
        <f>IF(AN57&lt;&gt;"",AVERAGE(AQ57,AN57),AQ57)</f>
        <v>0</v>
      </c>
      <c r="AS56" s="33"/>
      <c r="AT56" s="33"/>
      <c r="AU56" s="33"/>
      <c r="AV56" s="33"/>
      <c r="AW56" s="33"/>
      <c r="AX56" s="33"/>
      <c r="AY56" s="33"/>
      <c r="AZ56" s="10"/>
      <c r="BB56" s="77" t="s">
        <v>20</v>
      </c>
      <c r="BC56" s="79" t="e">
        <f>BC57/BE42</f>
        <v>#DIV/0!</v>
      </c>
      <c r="BD56" s="79" t="e">
        <f>BD57/BE42</f>
        <v>#DIV/0!</v>
      </c>
      <c r="BE56" s="79" t="e">
        <f>BE57/BE42</f>
        <v>#DIV/0!</v>
      </c>
      <c r="BF56" s="124"/>
      <c r="BG56" s="111" t="str">
        <f>CHOOSE(1,"&lt;","TURN",8,BF59,BH56,BK56)</f>
        <v>&lt;</v>
      </c>
      <c r="BH56" s="82">
        <v>0</v>
      </c>
      <c r="BI56" s="65" t="e">
        <f>BH56/BW58</f>
        <v>#DIV/0!</v>
      </c>
      <c r="BJ56" s="14" t="s">
        <v>6</v>
      </c>
      <c r="BK56" s="86">
        <f>BQ66</f>
        <v>0</v>
      </c>
      <c r="BL56" s="67" t="e">
        <f>BK56/BW57</f>
        <v>#DIV/0!</v>
      </c>
      <c r="BM56" s="69" t="str">
        <f>RNSE(BK56,BH56)</f>
        <v>-</v>
      </c>
      <c r="BN56" s="11"/>
      <c r="BO56" s="33"/>
      <c r="BP56" s="33"/>
      <c r="BQ56" s="33"/>
      <c r="BR56" s="33"/>
      <c r="BS56" s="33"/>
      <c r="BT56" s="33"/>
      <c r="BU56" s="10"/>
      <c r="BV56" s="90" t="s">
        <v>21</v>
      </c>
      <c r="BW56" s="91">
        <f>IF(BZ57&lt;&gt;"",AVERAGE(BW57,BZ57),BW57)</f>
        <v>0</v>
      </c>
    </row>
    <row r="57" spans="3:75" ht="15" customHeight="1" x14ac:dyDescent="0.25">
      <c r="AO57" s="116">
        <f>IF(AN57&lt;&gt;"",AN57-AQ57,0)</f>
        <v>0</v>
      </c>
      <c r="AP57" s="134" t="s">
        <v>7</v>
      </c>
      <c r="AQ57" s="87">
        <f>SUM(BA60,BK57,BC54)</f>
        <v>0</v>
      </c>
      <c r="AV57" s="33"/>
      <c r="AW57" s="33"/>
      <c r="AX57" s="33"/>
      <c r="AY57" s="33"/>
      <c r="AZ57" s="10"/>
      <c r="BB57" s="78" t="s">
        <v>4</v>
      </c>
      <c r="BC57" s="9">
        <v>0</v>
      </c>
      <c r="BD57" s="9">
        <v>0</v>
      </c>
      <c r="BE57" s="9">
        <v>0</v>
      </c>
      <c r="BF57" s="124"/>
      <c r="BG57" s="111" t="str">
        <f>CHOOSE(1,"!","TURN",7,BF59,BH57,BK57)</f>
        <v>!</v>
      </c>
      <c r="BH57" s="82">
        <v>0</v>
      </c>
      <c r="BI57" s="65" t="e">
        <f>BH57/BW58</f>
        <v>#DIV/0!</v>
      </c>
      <c r="BJ57" s="14" t="s">
        <v>7</v>
      </c>
      <c r="BK57" s="86">
        <f>BR66</f>
        <v>0</v>
      </c>
      <c r="BL57" s="67" t="e">
        <f>BK57/BW57</f>
        <v>#DIV/0!</v>
      </c>
      <c r="BM57" s="69" t="str">
        <f>RNSE(BK57,BH57)</f>
        <v>-</v>
      </c>
      <c r="BN57" s="11"/>
      <c r="BO57" s="33"/>
      <c r="BP57" s="33"/>
      <c r="BQ57" s="33"/>
      <c r="BV57" s="14" t="s">
        <v>7</v>
      </c>
      <c r="BW57" s="89">
        <f>SUM(BK56:BK58)</f>
        <v>0</v>
      </c>
    </row>
    <row r="58" spans="3:75" ht="15" customHeight="1" thickBot="1" x14ac:dyDescent="0.3">
      <c r="AO58" s="103">
        <f>IF(AN58&lt;&gt;"",AN58-AQ58,0)</f>
        <v>0</v>
      </c>
      <c r="AP58" s="24" t="s">
        <v>7</v>
      </c>
      <c r="AQ58" s="2">
        <f>SUM(BD60,BH61,BH57,BC57)</f>
        <v>0</v>
      </c>
      <c r="AR58" s="33"/>
      <c r="AS58" s="33"/>
      <c r="AV58" s="11"/>
      <c r="AW58" s="33"/>
      <c r="AX58" s="33"/>
      <c r="AY58" s="33"/>
      <c r="AZ58" s="10"/>
      <c r="BB58" s="11"/>
      <c r="BC58" s="13">
        <f>CHOOSE(1,8,"TURN",12,BF59,BC57,BC54)</f>
        <v>8</v>
      </c>
      <c r="BD58" s="111" t="str">
        <f>CHOOSE(1,"9","TURN",10,BF59,BD57,BD54)</f>
        <v>9</v>
      </c>
      <c r="BE58" s="111" t="str">
        <f>CHOOSE(1,"M","TURN",9,BF59,BE57,BE54)</f>
        <v>M</v>
      </c>
      <c r="BF58" s="124"/>
      <c r="BG58" s="13" t="str">
        <f>CHOOSE(1,"N","TURN",5,BF59,BH58,BK58)</f>
        <v>N</v>
      </c>
      <c r="BH58" s="4">
        <v>0</v>
      </c>
      <c r="BI58" s="65" t="e">
        <f>BH58/BW58</f>
        <v>#DIV/0!</v>
      </c>
      <c r="BJ58" s="14" t="s">
        <v>9</v>
      </c>
      <c r="BK58" s="86">
        <f>BP66</f>
        <v>0</v>
      </c>
      <c r="BL58" s="67" t="e">
        <f>BK58/BW57</f>
        <v>#DIV/0!</v>
      </c>
      <c r="BM58" s="69" t="str">
        <f t="shared" ref="BM58" si="3">RNSE(BK58,BH58)</f>
        <v>-</v>
      </c>
      <c r="BN58" s="11"/>
      <c r="BO58" s="33"/>
      <c r="BP58" s="33"/>
      <c r="BQ58" s="33"/>
      <c r="BR58" s="33"/>
      <c r="BS58" s="33"/>
      <c r="BT58" s="33"/>
      <c r="BU58" s="11"/>
      <c r="BV58" s="13" t="s">
        <v>7</v>
      </c>
      <c r="BW58" s="6">
        <f>SUM(BH56:BH58)</f>
        <v>0</v>
      </c>
    </row>
    <row r="59" spans="3:75" ht="15" customHeight="1" thickBot="1" x14ac:dyDescent="0.25">
      <c r="AO59" s="126"/>
      <c r="AP59" s="38"/>
      <c r="AQ59" s="38"/>
      <c r="AR59" s="38"/>
      <c r="AS59" s="38"/>
      <c r="AT59" s="38"/>
      <c r="AU59" s="123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9">
        <v>1</v>
      </c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3"/>
      <c r="BR59" s="38"/>
      <c r="BS59" s="38"/>
      <c r="BT59" s="38"/>
      <c r="BU59" s="38"/>
      <c r="BV59" s="38"/>
      <c r="BW59" s="128"/>
    </row>
    <row r="60" spans="3:75" ht="15" customHeight="1" x14ac:dyDescent="0.3">
      <c r="AO60" s="5">
        <f>SUM(BD60:BD62)</f>
        <v>0</v>
      </c>
      <c r="AP60" s="27" t="s">
        <v>14</v>
      </c>
      <c r="AQ60" s="33"/>
      <c r="AR60" s="33"/>
      <c r="AS60" s="33"/>
      <c r="AT60" s="33"/>
      <c r="AV60" s="33"/>
      <c r="AW60" s="132" t="s">
        <v>31</v>
      </c>
      <c r="AX60" s="15"/>
      <c r="AY60" s="73" t="str">
        <f t="shared" ref="AY60:AY62" si="4">RNSE(BA60,BD60)</f>
        <v>-</v>
      </c>
      <c r="AZ60" s="67" t="e">
        <f>BA60/AO61</f>
        <v>#DIV/0!</v>
      </c>
      <c r="BA60" s="86">
        <f>BR68</f>
        <v>0</v>
      </c>
      <c r="BB60" s="26" t="s">
        <v>10</v>
      </c>
      <c r="BC60" s="81" t="e">
        <f>BD60/AO60</f>
        <v>#DIV/0!</v>
      </c>
      <c r="BD60" s="4">
        <v>0</v>
      </c>
      <c r="BE60" s="27" t="str">
        <f>CHOOSE(1,"O","TURN",13,BF59,BD60,BA60)</f>
        <v>O</v>
      </c>
      <c r="BF60" s="124"/>
      <c r="BG60"/>
      <c r="BH60"/>
      <c r="BI60"/>
      <c r="BJ60"/>
      <c r="BK60"/>
      <c r="BL60" s="10"/>
      <c r="BM60" s="19"/>
      <c r="BN60" s="17"/>
      <c r="BO60" s="33"/>
      <c r="BP60" s="15"/>
      <c r="BQ60" s="15"/>
      <c r="BU60" s="4">
        <f>SUM(BH58,BD57,BD62)</f>
        <v>0</v>
      </c>
      <c r="BV60" s="27" t="s">
        <v>14</v>
      </c>
      <c r="BW60" s="106">
        <f>IF(BX60&lt;&gt;"",BX60-BU60,0)</f>
        <v>0</v>
      </c>
    </row>
    <row r="61" spans="3:75" ht="15" customHeight="1" thickBot="1" x14ac:dyDescent="0.3">
      <c r="AO61" s="87">
        <f>SUM(BA60:BA62)</f>
        <v>0</v>
      </c>
      <c r="AP61" s="26" t="s">
        <v>14</v>
      </c>
      <c r="AV61" s="33"/>
      <c r="AW61" s="15"/>
      <c r="AX61" s="15"/>
      <c r="AY61" s="73" t="str">
        <f t="shared" si="4"/>
        <v>-</v>
      </c>
      <c r="AZ61" s="67" t="e">
        <f>BA61/AO61</f>
        <v>#DIV/0!</v>
      </c>
      <c r="BA61" s="86">
        <f>BQ68</f>
        <v>0</v>
      </c>
      <c r="BB61" s="26" t="s">
        <v>15</v>
      </c>
      <c r="BC61" s="81" t="e">
        <f>BD61/AO60</f>
        <v>#DIV/0!</v>
      </c>
      <c r="BD61" s="82">
        <v>0</v>
      </c>
      <c r="BE61" s="112" t="str">
        <f>CHOOSE(1,"=","TURN",14,BF59,BD61,BA61)</f>
        <v>=</v>
      </c>
      <c r="BF61" s="124"/>
      <c r="BG61"/>
      <c r="BH61"/>
      <c r="BI61"/>
      <c r="BJ61"/>
      <c r="BK61"/>
      <c r="BL61" s="10"/>
      <c r="BM61" s="19"/>
      <c r="BN61" s="17"/>
      <c r="BO61" s="33"/>
      <c r="BP61" s="33"/>
      <c r="BQ61" s="33"/>
      <c r="BU61" s="87">
        <f>SUM(BK58,BD54,BA62)</f>
        <v>0</v>
      </c>
      <c r="BV61" s="26" t="s">
        <v>14</v>
      </c>
      <c r="BW61" s="118">
        <f>IF(BX61&lt;&gt;"",BX61-BU61,0)</f>
        <v>0</v>
      </c>
    </row>
    <row r="62" spans="3:75" ht="15" customHeight="1" thickBot="1" x14ac:dyDescent="0.3">
      <c r="AO62" s="96">
        <f>IF(AL61&lt;&gt;"",AVERAGE(AO61,AL61),AO61)</f>
        <v>0</v>
      </c>
      <c r="AP62" s="97" t="s">
        <v>21</v>
      </c>
      <c r="AQ62" s="33"/>
      <c r="AR62" s="33"/>
      <c r="AS62" s="33"/>
      <c r="AT62" s="33"/>
      <c r="AU62" s="33"/>
      <c r="AV62" s="33"/>
      <c r="AW62" s="15"/>
      <c r="AX62" s="15"/>
      <c r="AY62" s="73" t="str">
        <f t="shared" si="4"/>
        <v>-</v>
      </c>
      <c r="AZ62" s="67" t="e">
        <f>BA62/AO61</f>
        <v>#DIV/0!</v>
      </c>
      <c r="BA62" s="86">
        <f>BP68</f>
        <v>0</v>
      </c>
      <c r="BB62" s="26" t="s">
        <v>14</v>
      </c>
      <c r="BC62" s="81" t="e">
        <f>BD62/AO60</f>
        <v>#DIV/0!</v>
      </c>
      <c r="BD62" s="82">
        <v>0</v>
      </c>
      <c r="BE62" s="112" t="str">
        <f>CHOOSE(1,"""","TURN",15,BF59,BD62,BA62)</f>
        <v>"</v>
      </c>
      <c r="BF62" s="124"/>
      <c r="BG62"/>
      <c r="BH62"/>
      <c r="BI62"/>
      <c r="BJ62"/>
      <c r="BK62"/>
      <c r="BL62" s="10"/>
      <c r="BM62" s="19"/>
      <c r="BN62" s="17"/>
      <c r="BU62" s="96">
        <f>IF(BX61&lt;&gt;"",AVERAGE(BU61,BX61),BU61)</f>
        <v>0</v>
      </c>
      <c r="BV62" s="97" t="s">
        <v>21</v>
      </c>
      <c r="BW62" s="99" t="s">
        <v>27</v>
      </c>
    </row>
    <row r="63" spans="3:75" ht="15" customHeight="1" x14ac:dyDescent="0.2">
      <c r="AO63" s="42"/>
      <c r="AP63" s="33"/>
      <c r="AQ63" s="33"/>
      <c r="AR63" s="33"/>
      <c r="AS63" s="33"/>
      <c r="AT63" s="33"/>
      <c r="AU63" s="36"/>
      <c r="AV63" s="23" t="s">
        <v>0</v>
      </c>
      <c r="AW63" s="15"/>
      <c r="AX63" s="15"/>
      <c r="AY63" s="70" t="s">
        <v>29</v>
      </c>
      <c r="AZ63" s="66" t="s">
        <v>20</v>
      </c>
      <c r="BA63" s="30" t="s">
        <v>3</v>
      </c>
      <c r="BB63" s="22"/>
      <c r="BC63" s="75" t="s">
        <v>20</v>
      </c>
      <c r="BD63" s="31" t="s">
        <v>4</v>
      </c>
      <c r="BE63" s="112"/>
      <c r="BF63" s="124"/>
      <c r="BG63"/>
      <c r="BH63"/>
      <c r="BI63"/>
      <c r="BJ63"/>
      <c r="BK63"/>
      <c r="BL63" s="10"/>
      <c r="BM63" s="33"/>
      <c r="BN63" s="33"/>
      <c r="BO63" s="33"/>
      <c r="BP63" s="33"/>
      <c r="BQ63" s="33"/>
      <c r="BR63" s="33"/>
      <c r="BS63" s="33"/>
      <c r="BT63" s="33"/>
      <c r="BU63" s="33"/>
      <c r="BV63" s="64"/>
      <c r="BW63" s="6"/>
    </row>
    <row r="64" spans="3:75" ht="15" customHeight="1" x14ac:dyDescent="0.2">
      <c r="AO64" s="42"/>
      <c r="AP64" s="33"/>
      <c r="AQ64" s="33"/>
      <c r="AR64" s="33"/>
      <c r="AS64" s="33"/>
      <c r="AT64" s="33"/>
      <c r="AU64" s="15"/>
      <c r="AV64" s="15"/>
      <c r="AW64" s="15"/>
      <c r="AX64" s="15"/>
      <c r="BE64" s="15"/>
      <c r="BF64" s="124"/>
      <c r="BG64"/>
      <c r="BH64"/>
      <c r="BI64"/>
      <c r="BJ64"/>
      <c r="BK64"/>
      <c r="BL64" s="10"/>
      <c r="BM64" s="33"/>
      <c r="BN64" s="33"/>
      <c r="BO64" s="49" t="s">
        <v>23</v>
      </c>
      <c r="BP64" s="53"/>
      <c r="BQ64" s="53"/>
      <c r="BR64" s="53"/>
      <c r="BS64" s="53"/>
      <c r="BT64" s="49"/>
      <c r="BU64" s="49"/>
      <c r="BV64" s="49"/>
      <c r="BW64" s="28"/>
    </row>
    <row r="65" spans="41:75" ht="15" customHeight="1" x14ac:dyDescent="0.2">
      <c r="AO65" s="42"/>
      <c r="AP65" s="33"/>
      <c r="AQ65" s="33"/>
      <c r="AR65" s="33"/>
      <c r="AS65" s="33"/>
      <c r="AT65" s="33"/>
      <c r="AU65" s="15"/>
      <c r="AV65" s="15"/>
      <c r="AW65" s="15"/>
      <c r="AX65" s="15"/>
      <c r="AY65" s="15"/>
      <c r="AZ65" s="15"/>
      <c r="BA65" s="10"/>
      <c r="BB65" s="10"/>
      <c r="BC65" s="10"/>
      <c r="BD65" s="10"/>
      <c r="BE65" s="10"/>
      <c r="BF65" s="124"/>
      <c r="BG65"/>
      <c r="BH65"/>
      <c r="BI65"/>
      <c r="BJ65"/>
      <c r="BK65"/>
      <c r="BL65" s="33"/>
      <c r="BM65" s="33"/>
      <c r="BN65" s="33"/>
      <c r="BO65" s="109" t="str">
        <f>"local_od_est_"&amp;BF59</f>
        <v>local_od_est_1</v>
      </c>
      <c r="BP65" s="61">
        <v>2</v>
      </c>
      <c r="BQ65" s="61">
        <v>3</v>
      </c>
      <c r="BR65" s="61">
        <v>4</v>
      </c>
      <c r="BS65" s="49" t="s">
        <v>17</v>
      </c>
      <c r="BT65" s="49" t="s">
        <v>18</v>
      </c>
      <c r="BU65" s="49" t="s">
        <v>19</v>
      </c>
      <c r="BW65" s="43"/>
    </row>
    <row r="66" spans="41:75" ht="15" customHeight="1" x14ac:dyDescent="0.25">
      <c r="AO66" s="42"/>
      <c r="AP66" s="33"/>
      <c r="AQ66" s="33"/>
      <c r="AR66" s="33"/>
      <c r="AS66" s="33"/>
      <c r="AT66" s="33"/>
      <c r="AU66" s="15"/>
      <c r="AV66" s="15"/>
      <c r="AW66" s="15"/>
      <c r="AX66" s="15"/>
      <c r="AY66" s="15"/>
      <c r="AZ66" s="15"/>
      <c r="BA66" s="33"/>
      <c r="BB66" s="18"/>
      <c r="BC66" s="18"/>
      <c r="BD66" s="18"/>
      <c r="BE66" s="18"/>
      <c r="BF66" s="124"/>
      <c r="BG66"/>
      <c r="BH66"/>
      <c r="BI66"/>
      <c r="BJ66"/>
      <c r="BK66"/>
      <c r="BL66" s="34"/>
      <c r="BM66" s="33"/>
      <c r="BN66" s="33"/>
      <c r="BO66" s="61">
        <v>2</v>
      </c>
      <c r="BP66" s="50">
        <f t="shared" ref="BP66:BR68" si="5">BP47</f>
        <v>0</v>
      </c>
      <c r="BQ66" s="51">
        <f t="shared" si="5"/>
        <v>0</v>
      </c>
      <c r="BR66" s="52">
        <f t="shared" si="5"/>
        <v>0</v>
      </c>
      <c r="BS66" s="49">
        <f>SUM(BP66:BR66)</f>
        <v>0</v>
      </c>
      <c r="BT66" s="49">
        <f>BT47</f>
        <v>0</v>
      </c>
      <c r="BU66" s="53">
        <f t="shared" ref="BU66:BU68" si="6">IFERROR(ABS(BS66-BT66)/BT66,0)</f>
        <v>0</v>
      </c>
      <c r="BW66" s="43"/>
    </row>
    <row r="67" spans="41:75" ht="15" customHeight="1" x14ac:dyDescent="0.25">
      <c r="AO67" s="42"/>
      <c r="AP67" s="33"/>
      <c r="AQ67" s="33"/>
      <c r="AR67" s="33"/>
      <c r="AS67" s="33"/>
      <c r="AT67" s="33"/>
      <c r="AU67" s="15"/>
      <c r="AV67" s="15"/>
      <c r="AW67" s="15"/>
      <c r="AX67" s="15"/>
      <c r="AY67" s="15"/>
      <c r="AZ67" s="15"/>
      <c r="BA67" s="33"/>
      <c r="BB67" s="16"/>
      <c r="BC67" s="16"/>
      <c r="BD67" s="16"/>
      <c r="BE67" s="16"/>
      <c r="BF67" s="124"/>
      <c r="BG67" s="15"/>
      <c r="BH67" s="15"/>
      <c r="BI67" s="15"/>
      <c r="BJ67" s="15"/>
      <c r="BK67" s="33"/>
      <c r="BL67" s="34"/>
      <c r="BM67" s="33"/>
      <c r="BN67" s="33"/>
      <c r="BO67" s="61">
        <v>3</v>
      </c>
      <c r="BP67" s="54">
        <f t="shared" si="5"/>
        <v>0</v>
      </c>
      <c r="BQ67" s="49">
        <f t="shared" si="5"/>
        <v>0</v>
      </c>
      <c r="BR67" s="55">
        <f t="shared" si="5"/>
        <v>0</v>
      </c>
      <c r="BS67" s="49">
        <f>SUM(BP67:BR67)</f>
        <v>0</v>
      </c>
      <c r="BT67" s="49">
        <f>BT48</f>
        <v>0</v>
      </c>
      <c r="BU67" s="53">
        <f t="shared" si="6"/>
        <v>0</v>
      </c>
      <c r="BW67" s="43"/>
    </row>
    <row r="68" spans="41:75" ht="15" customHeight="1" x14ac:dyDescent="0.25">
      <c r="AO68" s="42"/>
      <c r="AP68" s="33"/>
      <c r="AQ68" s="33"/>
      <c r="AR68" s="33"/>
      <c r="AS68" s="33"/>
      <c r="AT68" s="33"/>
      <c r="AU68" s="15"/>
      <c r="AV68" s="15"/>
      <c r="AW68" s="15"/>
      <c r="AX68" s="15"/>
      <c r="AY68" s="15"/>
      <c r="AZ68" s="15"/>
      <c r="BA68" s="25"/>
      <c r="BB68" s="33"/>
      <c r="BC68" s="33"/>
      <c r="BD68" s="33"/>
      <c r="BE68" s="33"/>
      <c r="BF68" s="124"/>
      <c r="BG68" s="15"/>
      <c r="BH68" s="15"/>
      <c r="BI68" s="15"/>
      <c r="BJ68" s="15"/>
      <c r="BK68" s="33"/>
      <c r="BL68" s="35"/>
      <c r="BM68" s="33"/>
      <c r="BN68" s="33"/>
      <c r="BO68" s="61">
        <v>4</v>
      </c>
      <c r="BP68" s="56">
        <f t="shared" si="5"/>
        <v>0</v>
      </c>
      <c r="BQ68" s="57">
        <f t="shared" si="5"/>
        <v>0</v>
      </c>
      <c r="BR68" s="58">
        <f t="shared" si="5"/>
        <v>0</v>
      </c>
      <c r="BS68" s="49">
        <f>SUM(BP68:BR68)</f>
        <v>0</v>
      </c>
      <c r="BT68" s="59">
        <f>BT49</f>
        <v>0</v>
      </c>
      <c r="BU68" s="53">
        <f t="shared" si="6"/>
        <v>0</v>
      </c>
      <c r="BW68" s="43"/>
    </row>
    <row r="69" spans="41:75" ht="15" customHeight="1" x14ac:dyDescent="0.25">
      <c r="AO69" s="42"/>
      <c r="AP69" s="33"/>
      <c r="AQ69" s="33"/>
      <c r="AR69" s="33"/>
      <c r="AS69" s="33"/>
      <c r="AT69" s="33"/>
      <c r="AU69" s="15"/>
      <c r="AV69" s="15"/>
      <c r="AW69" s="15"/>
      <c r="AX69" s="15"/>
      <c r="AY69" s="15"/>
      <c r="AZ69" s="15"/>
      <c r="BA69" s="15"/>
      <c r="BB69" s="15"/>
      <c r="BC69" s="33"/>
      <c r="BD69" s="33"/>
      <c r="BE69" s="33"/>
      <c r="BF69" s="124"/>
      <c r="BG69" s="33"/>
      <c r="BH69" s="33"/>
      <c r="BI69" s="33"/>
      <c r="BJ69" s="23" t="s">
        <v>0</v>
      </c>
      <c r="BK69" s="33"/>
      <c r="BL69" s="35"/>
      <c r="BM69" s="33"/>
      <c r="BN69" s="33"/>
      <c r="BO69" s="49" t="s">
        <v>17</v>
      </c>
      <c r="BP69" s="49">
        <f>SUM(BP66:BP68)</f>
        <v>0</v>
      </c>
      <c r="BQ69" s="49">
        <f>SUM(BQ66:BQ68)</f>
        <v>0</v>
      </c>
      <c r="BR69" s="49">
        <f>SUM(BR66:BR68)</f>
        <v>0</v>
      </c>
      <c r="BS69" s="49"/>
      <c r="BT69" s="49"/>
      <c r="BU69" s="49"/>
      <c r="BW69" s="43"/>
    </row>
    <row r="70" spans="41:75" ht="15" customHeight="1" x14ac:dyDescent="0.25">
      <c r="AO70" s="42"/>
      <c r="AP70" s="33"/>
      <c r="AQ70" s="33"/>
      <c r="AR70" s="33"/>
      <c r="AS70" s="33"/>
      <c r="AT70" s="33"/>
      <c r="BC70" s="33"/>
      <c r="BD70" s="33"/>
      <c r="BE70" s="33"/>
      <c r="BF70" s="123"/>
      <c r="BG70" s="33"/>
      <c r="BH70" s="33"/>
      <c r="BI70" s="33"/>
      <c r="BJ70" s="36"/>
      <c r="BK70" s="33"/>
      <c r="BL70" s="35"/>
      <c r="BM70" s="33"/>
      <c r="BN70" s="33"/>
      <c r="BO70" s="49" t="s">
        <v>18</v>
      </c>
      <c r="BP70" s="49">
        <f>BP51</f>
        <v>0</v>
      </c>
      <c r="BQ70" s="49">
        <f>BQ51</f>
        <v>0</v>
      </c>
      <c r="BR70" s="49">
        <f>BR51</f>
        <v>0</v>
      </c>
      <c r="BS70" s="49"/>
      <c r="BT70" s="49"/>
      <c r="BU70" s="49"/>
      <c r="BW70" s="43"/>
    </row>
    <row r="71" spans="41:75" ht="15" customHeight="1" x14ac:dyDescent="0.25">
      <c r="AO71" s="42"/>
      <c r="AP71" s="33"/>
      <c r="AQ71" s="33"/>
      <c r="AR71" s="33"/>
      <c r="AS71" s="33"/>
      <c r="AT71" s="33"/>
      <c r="BC71" s="33"/>
      <c r="BD71" s="33"/>
      <c r="BE71" s="33"/>
      <c r="BF71" s="38"/>
      <c r="BG71" s="33"/>
      <c r="BH71" s="33"/>
      <c r="BI71" s="33"/>
      <c r="BJ71" s="38"/>
      <c r="BK71" s="33"/>
      <c r="BL71" s="35"/>
      <c r="BM71" s="33"/>
      <c r="BN71" s="33"/>
      <c r="BO71" s="49" t="s">
        <v>19</v>
      </c>
      <c r="BP71" s="53">
        <f t="shared" ref="BP71:BR71" si="7">IFERROR(ABS(BP69-BP70)/BP70,0)</f>
        <v>0</v>
      </c>
      <c r="BQ71" s="53">
        <f t="shared" si="7"/>
        <v>0</v>
      </c>
      <c r="BR71" s="53">
        <f t="shared" si="7"/>
        <v>0</v>
      </c>
      <c r="BS71" s="49"/>
      <c r="BT71" s="49"/>
      <c r="BU71" s="53">
        <f>SUM(BP71:BR71,BU66:BU68)</f>
        <v>0</v>
      </c>
      <c r="BW71" s="43"/>
    </row>
    <row r="72" spans="41:75" ht="15" customHeight="1" x14ac:dyDescent="0.25">
      <c r="AO72" s="42"/>
      <c r="AP72" s="33"/>
      <c r="AQ72" s="33"/>
      <c r="AR72" s="33"/>
      <c r="AS72" s="33"/>
      <c r="AT72" s="33"/>
      <c r="BB72"/>
      <c r="BC72"/>
      <c r="BD72"/>
      <c r="BE72"/>
      <c r="BF72"/>
      <c r="BG72"/>
      <c r="BH72"/>
      <c r="BI72"/>
      <c r="BJ72"/>
      <c r="BK72"/>
      <c r="BL72" s="34"/>
      <c r="BM72" s="33"/>
      <c r="BN72" s="33"/>
      <c r="BW72" s="43"/>
    </row>
    <row r="73" spans="41:75" ht="15" customHeight="1" x14ac:dyDescent="0.25">
      <c r="AO73" s="42"/>
      <c r="AP73" s="33"/>
      <c r="AQ73" s="33"/>
      <c r="AR73" s="33"/>
      <c r="AS73" s="33"/>
      <c r="AT73" s="33"/>
      <c r="BB73"/>
      <c r="BC73"/>
      <c r="BD73"/>
      <c r="BE73"/>
      <c r="BF73"/>
      <c r="BG73"/>
      <c r="BH73"/>
      <c r="BI73"/>
      <c r="BJ73"/>
      <c r="BK73"/>
      <c r="BL73" s="34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43"/>
    </row>
    <row r="74" spans="41:75" ht="15" customHeight="1" x14ac:dyDescent="0.25">
      <c r="AO74" s="42"/>
      <c r="AP74" s="33"/>
      <c r="AQ74" s="33"/>
      <c r="AR74" s="33"/>
      <c r="AS74" s="33"/>
      <c r="AT74" s="33"/>
      <c r="BB74"/>
      <c r="BC74"/>
      <c r="BD74"/>
      <c r="BE74"/>
      <c r="BF74"/>
      <c r="BG74"/>
      <c r="BH74"/>
      <c r="BI74"/>
      <c r="BJ74"/>
      <c r="BK74"/>
      <c r="BL74" s="34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43"/>
    </row>
    <row r="75" spans="41:75" ht="15" customHeight="1" x14ac:dyDescent="0.2">
      <c r="AO75" s="42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BB75"/>
      <c r="BC75"/>
      <c r="BD75"/>
      <c r="BE75"/>
      <c r="BF75"/>
      <c r="BG75"/>
      <c r="BH75"/>
      <c r="BI75"/>
      <c r="BJ75"/>
      <c r="BK75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43"/>
    </row>
    <row r="76" spans="41:75" ht="15" customHeight="1" x14ac:dyDescent="0.2">
      <c r="AO76" s="46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8"/>
    </row>
    <row r="79" spans="41:75" ht="15" customHeight="1" thickBot="1" x14ac:dyDescent="0.25"/>
    <row r="80" spans="41:75" ht="15" customHeight="1" thickBot="1" x14ac:dyDescent="0.3">
      <c r="AO80" s="60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92">
        <f>IF(BD77&lt;&gt;"",AVERAGE(BD80,BD77),BD80)</f>
        <v>0</v>
      </c>
      <c r="BD80" s="101">
        <f>SUM(BC92:BE92)</f>
        <v>0</v>
      </c>
      <c r="BE80" s="8">
        <f>SUM(BC95:BE95)</f>
        <v>0</v>
      </c>
      <c r="BF80" s="122"/>
      <c r="BG80" s="104">
        <f>IF(BG79&lt;&gt;"",BG79-BG82,0)</f>
        <v>0</v>
      </c>
      <c r="BH80" s="117">
        <f>IF(BH79&lt;&gt;"",BH79-BH82,0)</f>
        <v>0</v>
      </c>
      <c r="BI80" s="100" t="s">
        <v>27</v>
      </c>
      <c r="BJ80" s="39"/>
      <c r="BK80" s="39"/>
      <c r="BL80" s="40"/>
      <c r="BM80" s="40"/>
      <c r="BN80" s="40"/>
      <c r="BO80" s="40"/>
      <c r="BP80" s="40"/>
      <c r="BQ80" s="40"/>
      <c r="BR80" s="40"/>
      <c r="BS80" s="40"/>
      <c r="BT80" s="39"/>
      <c r="BU80" s="39"/>
      <c r="BV80" s="39"/>
      <c r="BW80" s="41"/>
    </row>
    <row r="81" spans="41:75" ht="15" customHeight="1" thickBot="1" x14ac:dyDescent="0.25">
      <c r="AO81" s="42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93" t="s">
        <v>21</v>
      </c>
      <c r="BD81" s="14" t="s">
        <v>2</v>
      </c>
      <c r="BE81" s="13" t="s">
        <v>2</v>
      </c>
      <c r="BF81" s="38"/>
      <c r="BG81" s="13" t="s">
        <v>1</v>
      </c>
      <c r="BH81" s="110" t="s">
        <v>1</v>
      </c>
      <c r="BI81" s="94" t="s">
        <v>21</v>
      </c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43"/>
    </row>
    <row r="82" spans="41:75" ht="15" customHeight="1" thickBot="1" x14ac:dyDescent="0.3">
      <c r="AO82" s="42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E82" s="33"/>
      <c r="BF82" s="38"/>
      <c r="BG82" s="3">
        <f>SUM(BE95,BD99,BI99)</f>
        <v>0</v>
      </c>
      <c r="BH82" s="85">
        <f>SUM(BE92,BA99,BI102)</f>
        <v>0</v>
      </c>
      <c r="BI82" s="95">
        <f>IF(BH79&lt;&gt;"",AVERAGE(BH82,BH79),BH82)</f>
        <v>0</v>
      </c>
      <c r="BL82" s="62"/>
      <c r="BM82" s="34"/>
      <c r="BN82" s="33"/>
      <c r="BO82" s="33"/>
      <c r="BP82" s="33"/>
      <c r="BQ82" s="33"/>
      <c r="BR82" s="33"/>
      <c r="BS82" s="33"/>
      <c r="BT82" s="33"/>
      <c r="BU82" s="33"/>
      <c r="BV82" s="33"/>
      <c r="BW82" s="43"/>
    </row>
    <row r="83" spans="41:75" ht="15" customHeight="1" x14ac:dyDescent="0.3">
      <c r="AO83" s="42"/>
      <c r="AP83" s="33"/>
      <c r="AQ83" s="33"/>
      <c r="AR83" s="130" t="str">
        <f>CHOOSE(1,BF97&amp;":","IX_NAME",AS83)</f>
        <v>1:</v>
      </c>
      <c r="AS83" s="248" t="str">
        <f>AW98&amp;" &amp; "&amp;BE86</f>
        <v>Main Ave &amp; Default St</v>
      </c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E83" s="33"/>
      <c r="BF83" s="38"/>
      <c r="BI83" s="33"/>
      <c r="BJ83" s="33"/>
      <c r="BK83" s="33"/>
      <c r="BL83" s="38"/>
      <c r="BM83" s="34"/>
      <c r="BN83" s="33"/>
      <c r="BO83" s="49" t="s">
        <v>24</v>
      </c>
      <c r="BP83" s="49"/>
      <c r="BQ83" s="49"/>
      <c r="BR83" s="49"/>
      <c r="BS83" s="49"/>
      <c r="BT83" s="49"/>
      <c r="BU83" s="49"/>
      <c r="BV83" s="49"/>
      <c r="BW83" s="43"/>
    </row>
    <row r="84" spans="41:75" ht="15" customHeight="1" x14ac:dyDescent="0.25">
      <c r="AO84" s="42"/>
      <c r="AP84" s="33"/>
      <c r="AQ84" s="33"/>
      <c r="AR84" s="33"/>
      <c r="AS84" s="64" t="s">
        <v>30</v>
      </c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E84" s="33"/>
      <c r="BF84" s="38"/>
      <c r="BI84" s="33"/>
      <c r="BK84" s="33"/>
      <c r="BL84" s="38"/>
      <c r="BM84" s="34"/>
      <c r="BN84" s="33"/>
      <c r="BO84" s="109" t="str">
        <f>"local_od_raw_"&amp;BF97</f>
        <v>local_od_raw_1</v>
      </c>
      <c r="BP84" s="61">
        <v>1</v>
      </c>
      <c r="BQ84" s="61">
        <v>3</v>
      </c>
      <c r="BR84" s="61">
        <v>4</v>
      </c>
      <c r="BS84" s="49" t="s">
        <v>17</v>
      </c>
      <c r="BT84" s="49" t="s">
        <v>18</v>
      </c>
      <c r="BU84" s="49" t="s">
        <v>19</v>
      </c>
      <c r="BW84" s="43"/>
    </row>
    <row r="85" spans="41:75" ht="15" customHeight="1" x14ac:dyDescent="0.25">
      <c r="AO85" s="42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E85" s="33"/>
      <c r="BF85" s="38"/>
      <c r="BG85" s="33"/>
      <c r="BI85" s="33"/>
      <c r="BK85" s="33"/>
      <c r="BL85" s="38"/>
      <c r="BM85" s="34"/>
      <c r="BN85" s="33"/>
      <c r="BO85" s="61">
        <v>1</v>
      </c>
      <c r="BP85" s="50">
        <f>BG99</f>
        <v>0</v>
      </c>
      <c r="BQ85" s="51">
        <f>BI99</f>
        <v>0</v>
      </c>
      <c r="BR85" s="52">
        <f>BH99</f>
        <v>0</v>
      </c>
      <c r="BS85" s="49">
        <f>SUM(BP85:BR85)</f>
        <v>0</v>
      </c>
      <c r="BT85" s="49">
        <f>BI114</f>
        <v>0</v>
      </c>
      <c r="BU85" s="53">
        <f>IFERROR(ABS(BS85-BT85)/BT85,0)</f>
        <v>0</v>
      </c>
      <c r="BW85" s="43"/>
    </row>
    <row r="86" spans="41:75" ht="15" customHeight="1" x14ac:dyDescent="0.3">
      <c r="AO86" s="42"/>
      <c r="AP86" s="33"/>
      <c r="AQ86" s="33"/>
      <c r="AR86" s="33"/>
      <c r="AS86" s="33"/>
      <c r="AT86" s="33"/>
      <c r="AU86" s="11"/>
      <c r="AV86" s="11"/>
      <c r="AW86" s="11"/>
      <c r="AX86" s="11"/>
      <c r="AY86" s="11"/>
      <c r="AZ86" s="11"/>
      <c r="BA86" s="11"/>
      <c r="BB86" s="36"/>
      <c r="BD86" s="33"/>
      <c r="BE86" s="132" t="s">
        <v>32</v>
      </c>
      <c r="BH86" s="33"/>
      <c r="BI86" s="33"/>
      <c r="BJ86" s="15"/>
      <c r="BK86" s="34"/>
      <c r="BL86" s="33"/>
      <c r="BM86" s="33"/>
      <c r="BN86" s="33"/>
      <c r="BO86" s="61">
        <v>3</v>
      </c>
      <c r="BP86" s="54">
        <f>BD95</f>
        <v>0</v>
      </c>
      <c r="BQ86" s="49">
        <f>BE95</f>
        <v>0</v>
      </c>
      <c r="BR86" s="55">
        <f>BC95</f>
        <v>0</v>
      </c>
      <c r="BS86" s="49">
        <f>SUM(BP86:BR86)</f>
        <v>0</v>
      </c>
      <c r="BT86" s="49">
        <f>BC80</f>
        <v>0</v>
      </c>
      <c r="BU86" s="53">
        <f t="shared" ref="BU86:BU87" si="8">IFERROR(ABS(BS86-BT86)/BT86,0)</f>
        <v>0</v>
      </c>
      <c r="BW86" s="43"/>
    </row>
    <row r="87" spans="41:75" ht="15" customHeight="1" x14ac:dyDescent="0.25">
      <c r="AO87" s="42"/>
      <c r="AP87" s="33"/>
      <c r="AQ87" s="33"/>
      <c r="AR87" s="33"/>
      <c r="AS87" s="33"/>
      <c r="AT87" s="33"/>
      <c r="AU87" s="11"/>
      <c r="AV87" s="11"/>
      <c r="AW87" s="11"/>
      <c r="AX87" s="11"/>
      <c r="AY87" s="11"/>
      <c r="AZ87" s="11"/>
      <c r="BA87" s="11"/>
      <c r="BB87" s="12" t="s">
        <v>0</v>
      </c>
      <c r="BC87" s="33"/>
      <c r="BD87" s="33"/>
      <c r="BE87" s="33"/>
      <c r="BF87" s="124"/>
      <c r="BG87" s="15"/>
      <c r="BH87" s="33"/>
      <c r="BI87" s="33"/>
      <c r="BJ87" s="11"/>
      <c r="BK87" s="34"/>
      <c r="BL87" s="33"/>
      <c r="BM87" s="33"/>
      <c r="BN87" s="33"/>
      <c r="BO87" s="61">
        <v>4</v>
      </c>
      <c r="BP87" s="56">
        <f>BD100</f>
        <v>0</v>
      </c>
      <c r="BQ87" s="57">
        <f>BD99</f>
        <v>0</v>
      </c>
      <c r="BR87" s="58">
        <f>BD98</f>
        <v>0</v>
      </c>
      <c r="BS87" s="49">
        <f>SUM(BP87:BR87)</f>
        <v>0</v>
      </c>
      <c r="BT87" s="59">
        <f>AO100</f>
        <v>0</v>
      </c>
      <c r="BU87" s="53">
        <f t="shared" si="8"/>
        <v>0</v>
      </c>
      <c r="BW87" s="43"/>
    </row>
    <row r="88" spans="41:75" ht="15" customHeight="1" x14ac:dyDescent="0.25">
      <c r="AO88" s="42"/>
      <c r="AP88" s="33"/>
      <c r="AQ88" s="33"/>
      <c r="AS88" s="33"/>
      <c r="AT88" s="33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24"/>
      <c r="BG88" s="33"/>
      <c r="BH88" s="33"/>
      <c r="BI88" s="33"/>
      <c r="BJ88" s="33"/>
      <c r="BK88" s="34"/>
      <c r="BL88" s="33"/>
      <c r="BM88" s="33"/>
      <c r="BN88" s="33"/>
      <c r="BO88" s="49" t="s">
        <v>17</v>
      </c>
      <c r="BP88" s="49">
        <f>SUM(BP85:BP87)</f>
        <v>0</v>
      </c>
      <c r="BQ88" s="49">
        <f>SUM(BQ85:BQ87)</f>
        <v>0</v>
      </c>
      <c r="BR88" s="49">
        <f>SUM(BR85:BR87)</f>
        <v>0</v>
      </c>
      <c r="BS88" s="49"/>
      <c r="BT88" s="49"/>
      <c r="BU88" s="49"/>
      <c r="BW88" s="43"/>
    </row>
    <row r="89" spans="41:75" ht="15" customHeight="1" x14ac:dyDescent="0.25">
      <c r="AO89" s="42"/>
      <c r="AP89" s="33"/>
      <c r="AQ89" s="33"/>
      <c r="AS89" s="33"/>
      <c r="AT89" s="33"/>
      <c r="AU89" s="37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24"/>
      <c r="BG89" s="16"/>
      <c r="BH89" s="16"/>
      <c r="BI89" s="17"/>
      <c r="BJ89" s="17"/>
      <c r="BK89" s="34"/>
      <c r="BL89" s="33"/>
      <c r="BM89" s="33"/>
      <c r="BN89" s="33"/>
      <c r="BO89" s="49" t="s">
        <v>18</v>
      </c>
      <c r="BP89" s="49">
        <f>BC112</f>
        <v>0</v>
      </c>
      <c r="BQ89" s="49">
        <f>BI82</f>
        <v>0</v>
      </c>
      <c r="BR89" s="49">
        <f>AQ94</f>
        <v>0</v>
      </c>
      <c r="BS89" s="49"/>
      <c r="BT89" s="49"/>
      <c r="BU89" s="49"/>
      <c r="BW89" s="43"/>
    </row>
    <row r="90" spans="41:75" ht="15" customHeight="1" x14ac:dyDescent="0.2">
      <c r="AO90" s="44"/>
      <c r="AS90" s="63"/>
      <c r="AT90" s="38"/>
      <c r="AU90" s="37"/>
      <c r="AV90" s="11"/>
      <c r="AW90" s="11"/>
      <c r="AX90" s="11"/>
      <c r="AY90" s="11"/>
      <c r="AZ90" s="11"/>
      <c r="BB90" s="70" t="s">
        <v>29</v>
      </c>
      <c r="BC90" s="69" t="str">
        <f>RNSE(BC92,BC95)</f>
        <v>-</v>
      </c>
      <c r="BD90" s="69" t="str">
        <f>RNSE(BD92,BD95)</f>
        <v>-</v>
      </c>
      <c r="BE90" s="69" t="str">
        <f t="shared" ref="BE90" si="9">RNSE(BE92,BE95)</f>
        <v>-</v>
      </c>
      <c r="BF90" s="124"/>
      <c r="BG90" s="18"/>
      <c r="BH90" s="18"/>
      <c r="BI90" s="19"/>
      <c r="BJ90" s="19"/>
      <c r="BK90" s="33"/>
      <c r="BL90" s="11"/>
      <c r="BM90" s="33"/>
      <c r="BN90" s="33"/>
      <c r="BO90" s="49" t="s">
        <v>19</v>
      </c>
      <c r="BP90" s="53">
        <f>IFERROR(ABS(BP88-BP89)/BP89,0)</f>
        <v>0</v>
      </c>
      <c r="BQ90" s="53">
        <f t="shared" ref="BQ90:BR90" si="10">IFERROR(ABS(BQ88-BQ89)/BQ89,0)</f>
        <v>0</v>
      </c>
      <c r="BR90" s="53">
        <f t="shared" si="10"/>
        <v>0</v>
      </c>
      <c r="BS90" s="49"/>
      <c r="BT90" s="49"/>
      <c r="BU90" s="53">
        <f>SUM(BP90:BR90,BU85:BU87)</f>
        <v>0</v>
      </c>
      <c r="BW90" s="45"/>
    </row>
    <row r="91" spans="41:75" ht="15" customHeight="1" x14ac:dyDescent="0.2">
      <c r="AO91" s="42"/>
      <c r="AR91" s="33"/>
      <c r="AS91" s="33"/>
      <c r="AT91" s="33"/>
      <c r="AU91" s="11"/>
      <c r="AV91" s="11"/>
      <c r="AW91" s="11"/>
      <c r="AX91" s="11"/>
      <c r="AY91" s="11"/>
      <c r="AZ91" s="11"/>
      <c r="BB91" s="66" t="s">
        <v>20</v>
      </c>
      <c r="BC91" s="74" t="e">
        <f>BC92/BD80</f>
        <v>#DIV/0!</v>
      </c>
      <c r="BD91" s="74" t="e">
        <f>BD92/BD80</f>
        <v>#DIV/0!</v>
      </c>
      <c r="BE91" s="74" t="e">
        <f>BE92/BD80</f>
        <v>#DIV/0!</v>
      </c>
      <c r="BF91" s="124"/>
      <c r="BG91" s="10"/>
      <c r="BH91" s="10"/>
      <c r="BI91" s="10"/>
      <c r="BJ91" s="10"/>
      <c r="BK91" s="10"/>
      <c r="BL91" s="11"/>
      <c r="BM91" s="11"/>
      <c r="BN91" s="11"/>
      <c r="BW91" s="43"/>
    </row>
    <row r="92" spans="41:75" ht="15" customHeight="1" x14ac:dyDescent="0.25">
      <c r="AO92" s="42"/>
      <c r="AP92" s="33"/>
      <c r="AQ92" s="33"/>
      <c r="AR92" s="33"/>
      <c r="AS92" s="33"/>
      <c r="AT92" s="33"/>
      <c r="AU92" s="37"/>
      <c r="AV92" s="11"/>
      <c r="AW92" s="33"/>
      <c r="AX92" s="33"/>
      <c r="AY92" s="33"/>
      <c r="AZ92" s="10"/>
      <c r="BB92" s="71" t="s">
        <v>3</v>
      </c>
      <c r="BC92" s="85">
        <f>BR105</f>
        <v>0</v>
      </c>
      <c r="BD92" s="85">
        <f>BP105</f>
        <v>0</v>
      </c>
      <c r="BE92" s="85">
        <f>BQ105</f>
        <v>0</v>
      </c>
      <c r="BF92" s="124"/>
      <c r="BG92"/>
      <c r="BH92"/>
      <c r="BI92"/>
      <c r="BJ92"/>
      <c r="BK92"/>
      <c r="BL92"/>
      <c r="BM92"/>
      <c r="BN92" s="11"/>
      <c r="BO92" s="11"/>
      <c r="BP92" s="11"/>
      <c r="BQ92" s="11"/>
      <c r="BR92" s="33"/>
      <c r="BS92" s="33"/>
      <c r="BT92" s="33"/>
      <c r="BU92" s="33"/>
      <c r="BV92" s="33"/>
      <c r="BW92" s="43"/>
    </row>
    <row r="93" spans="41:75" ht="15" customHeight="1" thickBot="1" x14ac:dyDescent="0.25">
      <c r="AO93" s="42"/>
      <c r="AQ93" s="33"/>
      <c r="AR93" s="33"/>
      <c r="AS93" s="33"/>
      <c r="AT93" s="33"/>
      <c r="AU93" s="11"/>
      <c r="AV93" s="11"/>
      <c r="AW93" s="33"/>
      <c r="AX93" s="33"/>
      <c r="AY93" s="33"/>
      <c r="AZ93" s="10"/>
      <c r="BB93" s="72"/>
      <c r="BC93" s="14">
        <v>8</v>
      </c>
      <c r="BD93" s="14" t="s">
        <v>2</v>
      </c>
      <c r="BE93" s="14" t="s">
        <v>5</v>
      </c>
      <c r="BF93" s="124"/>
      <c r="BG93"/>
      <c r="BH93"/>
      <c r="BI93"/>
      <c r="BJ93"/>
      <c r="BK93"/>
      <c r="BL93"/>
      <c r="BM93"/>
      <c r="BN93" s="11"/>
      <c r="BO93" s="11"/>
      <c r="BP93" s="23" t="s">
        <v>0</v>
      </c>
      <c r="BQ93" s="23"/>
      <c r="BR93" s="33"/>
      <c r="BS93" s="33"/>
      <c r="BT93"/>
      <c r="BU93"/>
      <c r="BV93"/>
      <c r="BW93" s="43"/>
    </row>
    <row r="94" spans="41:75" ht="15" customHeight="1" thickBot="1" x14ac:dyDescent="0.25">
      <c r="AO94" s="102" t="s">
        <v>27</v>
      </c>
      <c r="AP94" s="90" t="s">
        <v>21</v>
      </c>
      <c r="AQ94" s="91">
        <f>IF(AN95&lt;&gt;"",AVERAGE(AQ95,AN95),AQ95)</f>
        <v>0</v>
      </c>
      <c r="AS94" s="33"/>
      <c r="AT94" s="33"/>
      <c r="AU94" s="33"/>
      <c r="AV94" s="33"/>
      <c r="AW94" s="33"/>
      <c r="AX94" s="33"/>
      <c r="AY94" s="33"/>
      <c r="AZ94" s="10"/>
      <c r="BB94" s="77" t="s">
        <v>20</v>
      </c>
      <c r="BC94" s="79" t="e">
        <f>BC95/BE80</f>
        <v>#DIV/0!</v>
      </c>
      <c r="BD94" s="79" t="e">
        <f>BD95/BE80</f>
        <v>#DIV/0!</v>
      </c>
      <c r="BE94" s="79" t="e">
        <f>BE95/BE80</f>
        <v>#DIV/0!</v>
      </c>
      <c r="BF94" s="124"/>
      <c r="BG94"/>
      <c r="BH94"/>
      <c r="BI94"/>
      <c r="BJ94"/>
      <c r="BK94"/>
      <c r="BL94"/>
      <c r="BM94"/>
      <c r="BN94" s="11"/>
      <c r="BO94" s="33"/>
      <c r="BP94" s="33"/>
      <c r="BQ94" s="33"/>
      <c r="BR94" s="33"/>
      <c r="BS94" s="33"/>
      <c r="BT94"/>
      <c r="BU94"/>
      <c r="BV94"/>
      <c r="BW94" s="43"/>
    </row>
    <row r="95" spans="41:75" ht="15" customHeight="1" x14ac:dyDescent="0.25">
      <c r="AO95" s="116">
        <f>IF(AN95&lt;&gt;"",AN95-AQ95,0)</f>
        <v>0</v>
      </c>
      <c r="AP95" s="134" t="s">
        <v>7</v>
      </c>
      <c r="AQ95" s="87">
        <f>SUM(BA98,BH102,BC92)</f>
        <v>0</v>
      </c>
      <c r="AV95" s="33"/>
      <c r="AW95" s="33"/>
      <c r="AX95" s="33"/>
      <c r="AY95" s="33"/>
      <c r="AZ95" s="10"/>
      <c r="BB95" s="78" t="s">
        <v>4</v>
      </c>
      <c r="BC95" s="9">
        <v>0</v>
      </c>
      <c r="BD95" s="9">
        <v>0</v>
      </c>
      <c r="BE95" s="9">
        <v>0</v>
      </c>
      <c r="BF95" s="124"/>
      <c r="BG95"/>
      <c r="BH95"/>
      <c r="BI95"/>
      <c r="BJ95"/>
      <c r="BK95"/>
      <c r="BL95"/>
      <c r="BM95"/>
      <c r="BN95" s="11"/>
      <c r="BO95" s="33"/>
      <c r="BP95" s="33"/>
      <c r="BQ95" s="33"/>
      <c r="BT95"/>
      <c r="BU95"/>
      <c r="BV95"/>
      <c r="BW95" s="43"/>
    </row>
    <row r="96" spans="41:75" ht="15" customHeight="1" thickBot="1" x14ac:dyDescent="0.25">
      <c r="AO96" s="103">
        <f>IF(AN96&lt;&gt;"",AN96-AQ96,0)</f>
        <v>0</v>
      </c>
      <c r="AP96" s="24" t="s">
        <v>7</v>
      </c>
      <c r="AQ96" s="2">
        <f>SUM(BD98,BH99,BC95)</f>
        <v>0</v>
      </c>
      <c r="AR96" s="33"/>
      <c r="AS96" s="33"/>
      <c r="AV96" s="11"/>
      <c r="AW96" s="33"/>
      <c r="AX96" s="33"/>
      <c r="AY96" s="33"/>
      <c r="AZ96" s="10"/>
      <c r="BB96" s="11"/>
      <c r="BC96" s="13">
        <f>CHOOSE(1,8,"TURN",12,BF97,BC95,BC92)</f>
        <v>8</v>
      </c>
      <c r="BD96" s="111" t="str">
        <f>CHOOSE(1,"$","TURN",11,BF97,BD95,BD92)</f>
        <v>$</v>
      </c>
      <c r="BE96" s="111" t="str">
        <f>CHOOSE(1,"M","TURN",9,BF97,BE95,BE92)</f>
        <v>M</v>
      </c>
      <c r="BF96" s="124"/>
      <c r="BG96"/>
      <c r="BH96"/>
      <c r="BI96"/>
      <c r="BJ96"/>
      <c r="BK96"/>
      <c r="BL96"/>
      <c r="BM96"/>
      <c r="BN96" s="11"/>
      <c r="BO96" s="33"/>
      <c r="BP96" s="33"/>
      <c r="BQ96" s="33"/>
      <c r="BR96" s="33"/>
      <c r="BS96" s="33"/>
      <c r="BT96"/>
      <c r="BU96"/>
      <c r="BV96"/>
      <c r="BW96" s="43"/>
    </row>
    <row r="97" spans="41:75" ht="15" customHeight="1" x14ac:dyDescent="0.2">
      <c r="AO97" s="126"/>
      <c r="AP97" s="38"/>
      <c r="AQ97" s="38"/>
      <c r="AR97" s="38"/>
      <c r="AS97" s="38"/>
      <c r="AT97" s="38"/>
      <c r="AU97" s="123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9">
        <v>1</v>
      </c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3"/>
      <c r="BR97" s="38"/>
      <c r="BS97" s="38"/>
      <c r="BT97"/>
      <c r="BU97"/>
      <c r="BV97"/>
      <c r="BW97" s="43"/>
    </row>
    <row r="98" spans="41:75" ht="15" customHeight="1" x14ac:dyDescent="0.3">
      <c r="AO98" s="5">
        <f>SUM(BD98:BD100)</f>
        <v>0</v>
      </c>
      <c r="AP98" s="27" t="s">
        <v>14</v>
      </c>
      <c r="AQ98" s="33"/>
      <c r="AR98" s="33"/>
      <c r="AS98" s="33"/>
      <c r="AT98" s="33"/>
      <c r="AV98" s="33"/>
      <c r="AW98" s="132" t="s">
        <v>31</v>
      </c>
      <c r="AX98" s="15"/>
      <c r="AY98" s="73" t="str">
        <f t="shared" ref="AY98:AY99" si="11">RNSE(BA98,BD98)</f>
        <v>-</v>
      </c>
      <c r="AZ98" s="67" t="e">
        <f>BA98/AO99</f>
        <v>#DIV/0!</v>
      </c>
      <c r="BA98" s="86">
        <f>BR106</f>
        <v>0</v>
      </c>
      <c r="BB98" s="26" t="s">
        <v>10</v>
      </c>
      <c r="BC98" s="81" t="e">
        <f>BD98/AO98</f>
        <v>#DIV/0!</v>
      </c>
      <c r="BD98" s="4">
        <v>0</v>
      </c>
      <c r="BE98" s="27" t="str">
        <f>CHOOSE(1,"O","TURN",13,BF97,BD98,BA98)</f>
        <v>O</v>
      </c>
      <c r="BF98" s="124"/>
      <c r="BG98" s="111" t="str">
        <f>CHOOSE(1,"L","TURN",1,BF97,BG99,BG102)</f>
        <v>L</v>
      </c>
      <c r="BH98" s="111" t="str">
        <f>CHOOSE(1,":","TURN",2,BF97,BH99,BH102)</f>
        <v>:</v>
      </c>
      <c r="BI98" s="111" t="str">
        <f>CHOOSE(1,"#","TURN",3,BF97,BI99,BI102)</f>
        <v>#</v>
      </c>
      <c r="BJ98" s="111"/>
      <c r="BK98" s="4"/>
      <c r="BL98" s="10"/>
      <c r="BM98" s="19"/>
      <c r="BN98" s="17"/>
      <c r="BO98" s="33"/>
      <c r="BP98" s="15"/>
      <c r="BQ98" s="15"/>
      <c r="BT98"/>
      <c r="BU98"/>
      <c r="BV98"/>
      <c r="BW98" s="43"/>
    </row>
    <row r="99" spans="41:75" ht="15" customHeight="1" thickBot="1" x14ac:dyDescent="0.3">
      <c r="AO99" s="87">
        <f>SUM(BA98:BA100)</f>
        <v>0</v>
      </c>
      <c r="AP99" s="26" t="s">
        <v>14</v>
      </c>
      <c r="AV99" s="33"/>
      <c r="AW99" s="15"/>
      <c r="AX99" s="15"/>
      <c r="AY99" s="73" t="str">
        <f t="shared" si="11"/>
        <v>-</v>
      </c>
      <c r="AZ99" s="67" t="e">
        <f>BA99/AO99</f>
        <v>#DIV/0!</v>
      </c>
      <c r="BA99" s="86">
        <f>BQ106</f>
        <v>0</v>
      </c>
      <c r="BB99" s="26" t="s">
        <v>15</v>
      </c>
      <c r="BC99" s="81" t="e">
        <f>BD99/AO98</f>
        <v>#DIV/0!</v>
      </c>
      <c r="BD99" s="82">
        <v>0</v>
      </c>
      <c r="BE99" s="112" t="str">
        <f>CHOOSE(1,"=","TURN",14,BF97,BD99,BA99)</f>
        <v>=</v>
      </c>
      <c r="BF99" s="124"/>
      <c r="BG99" s="9">
        <v>0</v>
      </c>
      <c r="BH99" s="9">
        <v>0</v>
      </c>
      <c r="BI99" s="9">
        <v>0</v>
      </c>
      <c r="BJ99" s="29" t="s">
        <v>4</v>
      </c>
      <c r="BL99" s="10"/>
      <c r="BM99" s="19"/>
      <c r="BN99" s="17"/>
      <c r="BO99" s="33"/>
      <c r="BP99" s="33"/>
      <c r="BQ99" s="33"/>
      <c r="BT99"/>
      <c r="BU99"/>
      <c r="BV99"/>
      <c r="BW99" s="43"/>
    </row>
    <row r="100" spans="41:75" ht="15" customHeight="1" thickBot="1" x14ac:dyDescent="0.3">
      <c r="AO100" s="96">
        <f>IF(AL99&lt;&gt;"",AVERAGE(AO99,AL99),AO99)</f>
        <v>0</v>
      </c>
      <c r="AP100" s="97" t="s">
        <v>21</v>
      </c>
      <c r="AQ100" s="33"/>
      <c r="AR100" s="33"/>
      <c r="AS100" s="33"/>
      <c r="AT100" s="33"/>
      <c r="AU100" s="33"/>
      <c r="AV100" s="33"/>
      <c r="AW100" s="15"/>
      <c r="AX100" s="15"/>
      <c r="AY100" s="73" t="str">
        <f>RNSE(BA100,BD100)</f>
        <v>-</v>
      </c>
      <c r="AZ100" s="67" t="e">
        <f>BA100/AO99</f>
        <v>#DIV/0!</v>
      </c>
      <c r="BA100" s="86">
        <f>BP106</f>
        <v>0</v>
      </c>
      <c r="BB100" s="26" t="s">
        <v>16</v>
      </c>
      <c r="BC100" s="81" t="e">
        <f>BD100/AO98</f>
        <v>#DIV/0!</v>
      </c>
      <c r="BD100" s="82">
        <v>0</v>
      </c>
      <c r="BE100" s="112" t="str">
        <f>CHOOSE(1,"?","TURN",16,BF97,BD100,BA100)</f>
        <v>?</v>
      </c>
      <c r="BF100" s="124"/>
      <c r="BG100" s="80" t="e">
        <f>BG99/BG114</f>
        <v>#DIV/0!</v>
      </c>
      <c r="BH100" s="80" t="e">
        <f>BH99/BG114</f>
        <v>#DIV/0!</v>
      </c>
      <c r="BI100" s="80" t="e">
        <f>BI99/BG114</f>
        <v>#DIV/0!</v>
      </c>
      <c r="BJ100" s="76" t="s">
        <v>20</v>
      </c>
      <c r="BL100" s="10"/>
      <c r="BM100" s="19"/>
      <c r="BN100" s="17"/>
      <c r="BT100"/>
      <c r="BU100"/>
      <c r="BV100"/>
      <c r="BW100" s="43"/>
    </row>
    <row r="101" spans="41:75" ht="15" customHeight="1" x14ac:dyDescent="0.2">
      <c r="AO101" s="42"/>
      <c r="AP101" s="33"/>
      <c r="AQ101" s="33"/>
      <c r="AR101" s="33"/>
      <c r="AS101" s="33"/>
      <c r="AT101" s="33"/>
      <c r="AU101" s="36"/>
      <c r="AV101" s="23" t="s">
        <v>0</v>
      </c>
      <c r="AW101" s="15"/>
      <c r="AX101" s="15"/>
      <c r="AY101" s="70" t="s">
        <v>29</v>
      </c>
      <c r="AZ101" s="66" t="s">
        <v>20</v>
      </c>
      <c r="BA101" s="30" t="s">
        <v>3</v>
      </c>
      <c r="BB101" s="22"/>
      <c r="BC101" s="75" t="s">
        <v>20</v>
      </c>
      <c r="BD101" s="31" t="s">
        <v>4</v>
      </c>
      <c r="BE101" s="15"/>
      <c r="BF101" s="124"/>
      <c r="BG101" s="14" t="s">
        <v>11</v>
      </c>
      <c r="BH101" s="14" t="s">
        <v>12</v>
      </c>
      <c r="BI101" s="14" t="s">
        <v>1</v>
      </c>
      <c r="BJ101" s="22"/>
      <c r="BL101" s="10"/>
      <c r="BM101" s="33"/>
      <c r="BN101" s="33"/>
      <c r="BO101" s="33"/>
      <c r="BP101" s="33"/>
      <c r="BQ101" s="33"/>
      <c r="BR101" s="33"/>
      <c r="BS101" s="33"/>
      <c r="BT101" s="33"/>
      <c r="BU101" s="33"/>
      <c r="BV101" s="64"/>
      <c r="BW101" s="6"/>
    </row>
    <row r="102" spans="41:75" ht="15" customHeight="1" x14ac:dyDescent="0.25">
      <c r="AO102" s="42"/>
      <c r="AP102" s="33"/>
      <c r="AQ102" s="33"/>
      <c r="AR102" s="33"/>
      <c r="AS102" s="33"/>
      <c r="AT102" s="33"/>
      <c r="AU102" s="15"/>
      <c r="AV102" s="15"/>
      <c r="AW102" s="15"/>
      <c r="AX102" s="15"/>
      <c r="BF102" s="124"/>
      <c r="BG102" s="85">
        <f>BP104</f>
        <v>0</v>
      </c>
      <c r="BH102" s="85">
        <f>BR104</f>
        <v>0</v>
      </c>
      <c r="BI102" s="85">
        <f>BQ104</f>
        <v>0</v>
      </c>
      <c r="BJ102" s="20" t="s">
        <v>3</v>
      </c>
      <c r="BL102" s="10"/>
      <c r="BM102" s="33"/>
      <c r="BN102" s="33"/>
      <c r="BO102" s="49" t="s">
        <v>23</v>
      </c>
      <c r="BP102" s="53"/>
      <c r="BQ102" s="53"/>
      <c r="BR102" s="53"/>
      <c r="BS102" s="53"/>
      <c r="BT102" s="49"/>
      <c r="BU102" s="49"/>
      <c r="BV102" s="49"/>
      <c r="BW102" s="28"/>
    </row>
    <row r="103" spans="41:75" ht="15" customHeight="1" x14ac:dyDescent="0.2">
      <c r="AO103" s="42"/>
      <c r="AP103" s="33"/>
      <c r="AQ103" s="33"/>
      <c r="AR103" s="33"/>
      <c r="AS103" s="33"/>
      <c r="AT103" s="33"/>
      <c r="AU103" s="15"/>
      <c r="AV103" s="15"/>
      <c r="AW103" s="15"/>
      <c r="AX103" s="15"/>
      <c r="AY103" s="15"/>
      <c r="AZ103" s="15"/>
      <c r="BA103" s="10"/>
      <c r="BB103" s="10"/>
      <c r="BC103" s="10"/>
      <c r="BD103" s="10"/>
      <c r="BE103" s="10"/>
      <c r="BF103" s="124"/>
      <c r="BG103" s="74" t="e">
        <f>BG102/BH114</f>
        <v>#DIV/0!</v>
      </c>
      <c r="BH103" s="74" t="e">
        <f>BH102/BH114</f>
        <v>#DIV/0!</v>
      </c>
      <c r="BI103" s="74" t="e">
        <f>BI102/BH114</f>
        <v>#DIV/0!</v>
      </c>
      <c r="BJ103" s="68" t="s">
        <v>20</v>
      </c>
      <c r="BL103" s="33"/>
      <c r="BM103" s="33"/>
      <c r="BN103" s="33"/>
      <c r="BO103" s="109" t="str">
        <f>"local_od_est_"&amp;BF97</f>
        <v>local_od_est_1</v>
      </c>
      <c r="BP103" s="61">
        <v>1</v>
      </c>
      <c r="BQ103" s="61">
        <v>3</v>
      </c>
      <c r="BR103" s="61">
        <v>4</v>
      </c>
      <c r="BS103" s="49" t="s">
        <v>17</v>
      </c>
      <c r="BT103" s="49" t="s">
        <v>18</v>
      </c>
      <c r="BU103" s="49" t="s">
        <v>19</v>
      </c>
      <c r="BW103" s="43"/>
    </row>
    <row r="104" spans="41:75" ht="15" customHeight="1" x14ac:dyDescent="0.25">
      <c r="AO104" s="42"/>
      <c r="AP104" s="33"/>
      <c r="AQ104" s="33"/>
      <c r="AR104" s="33"/>
      <c r="AS104" s="33"/>
      <c r="AT104" s="33"/>
      <c r="AU104" s="15"/>
      <c r="AV104" s="15"/>
      <c r="AW104" s="15"/>
      <c r="AX104" s="15"/>
      <c r="AY104" s="15"/>
      <c r="AZ104" s="15"/>
      <c r="BA104" s="33"/>
      <c r="BB104" s="18"/>
      <c r="BC104" s="18"/>
      <c r="BD104" s="18"/>
      <c r="BE104" s="18"/>
      <c r="BF104" s="124"/>
      <c r="BG104" s="73" t="str">
        <f t="shared" ref="BG104:BI104" si="12">RNSE(BG102,BG99)</f>
        <v>-</v>
      </c>
      <c r="BH104" s="73" t="str">
        <f t="shared" si="12"/>
        <v>-</v>
      </c>
      <c r="BI104" s="73" t="str">
        <f t="shared" si="12"/>
        <v>-</v>
      </c>
      <c r="BJ104" s="70" t="s">
        <v>29</v>
      </c>
      <c r="BL104" s="34"/>
      <c r="BM104" s="33"/>
      <c r="BN104" s="33"/>
      <c r="BO104" s="61">
        <v>1</v>
      </c>
      <c r="BP104" s="50">
        <f t="shared" ref="BP104" si="13">BP85</f>
        <v>0</v>
      </c>
      <c r="BQ104" s="51">
        <f t="shared" ref="BQ104:BR106" si="14">BQ85</f>
        <v>0</v>
      </c>
      <c r="BR104" s="52">
        <f t="shared" si="14"/>
        <v>0</v>
      </c>
      <c r="BS104" s="49">
        <f>SUM(BP104:BR104)</f>
        <v>0</v>
      </c>
      <c r="BT104" s="49">
        <f>BT85</f>
        <v>0</v>
      </c>
      <c r="BU104" s="53">
        <f>IFERROR(ABS(BS104-BT104)/BT104,0)</f>
        <v>0</v>
      </c>
      <c r="BW104" s="43"/>
    </row>
    <row r="105" spans="41:75" ht="15" customHeight="1" x14ac:dyDescent="0.25">
      <c r="AO105" s="42"/>
      <c r="AP105" s="33"/>
      <c r="AQ105" s="33"/>
      <c r="AR105" s="33"/>
      <c r="AS105" s="33"/>
      <c r="AT105" s="33"/>
      <c r="AU105" s="15"/>
      <c r="AV105" s="15"/>
      <c r="AW105" s="15"/>
      <c r="AX105" s="15"/>
      <c r="AY105" s="15"/>
      <c r="AZ105" s="15"/>
      <c r="BA105" s="33"/>
      <c r="BB105" s="16"/>
      <c r="BC105" s="16"/>
      <c r="BD105" s="16"/>
      <c r="BE105" s="16"/>
      <c r="BF105" s="124"/>
      <c r="BG105" s="15"/>
      <c r="BH105" s="15"/>
      <c r="BI105" s="15"/>
      <c r="BJ105" s="15"/>
      <c r="BK105" s="33"/>
      <c r="BL105" s="34"/>
      <c r="BM105" s="33"/>
      <c r="BN105" s="33"/>
      <c r="BO105" s="61">
        <v>3</v>
      </c>
      <c r="BP105" s="54">
        <f>BP86</f>
        <v>0</v>
      </c>
      <c r="BQ105" s="49">
        <f t="shared" si="14"/>
        <v>0</v>
      </c>
      <c r="BR105" s="55">
        <f t="shared" si="14"/>
        <v>0</v>
      </c>
      <c r="BS105" s="49">
        <f>SUM(BP105:BR105)</f>
        <v>0</v>
      </c>
      <c r="BT105" s="49">
        <f>BT86</f>
        <v>0</v>
      </c>
      <c r="BU105" s="53">
        <f t="shared" ref="BU105:BU106" si="15">IFERROR(ABS(BS105-BT105)/BT105,0)</f>
        <v>0</v>
      </c>
      <c r="BW105" s="43"/>
    </row>
    <row r="106" spans="41:75" ht="15" customHeight="1" x14ac:dyDescent="0.25">
      <c r="AO106" s="42"/>
      <c r="AP106" s="33"/>
      <c r="AQ106" s="33"/>
      <c r="AR106" s="33"/>
      <c r="AS106" s="33"/>
      <c r="AT106" s="33"/>
      <c r="AU106" s="15"/>
      <c r="AV106" s="15"/>
      <c r="AW106" s="15"/>
      <c r="AX106" s="15"/>
      <c r="AY106" s="15"/>
      <c r="AZ106" s="15"/>
      <c r="BA106" s="25"/>
      <c r="BB106" s="33"/>
      <c r="BC106" s="33"/>
      <c r="BD106" s="33"/>
      <c r="BE106" s="33"/>
      <c r="BF106" s="124"/>
      <c r="BG106" s="15"/>
      <c r="BH106" s="15"/>
      <c r="BI106" s="15"/>
      <c r="BJ106" s="15"/>
      <c r="BK106" s="33"/>
      <c r="BL106" s="35"/>
      <c r="BM106" s="33"/>
      <c r="BN106" s="33"/>
      <c r="BO106" s="61">
        <v>4</v>
      </c>
      <c r="BP106" s="56">
        <f>BP87</f>
        <v>0</v>
      </c>
      <c r="BQ106" s="57">
        <f t="shared" si="14"/>
        <v>0</v>
      </c>
      <c r="BR106" s="58">
        <f t="shared" si="14"/>
        <v>0</v>
      </c>
      <c r="BS106" s="49">
        <f>SUM(BP106:BR106)</f>
        <v>0</v>
      </c>
      <c r="BT106" s="59">
        <f>BT87</f>
        <v>0</v>
      </c>
      <c r="BU106" s="53">
        <f t="shared" si="15"/>
        <v>0</v>
      </c>
      <c r="BW106" s="43"/>
    </row>
    <row r="107" spans="41:75" ht="15" customHeight="1" x14ac:dyDescent="0.25">
      <c r="AO107" s="42"/>
      <c r="AP107" s="33"/>
      <c r="AQ107" s="33"/>
      <c r="AR107" s="33"/>
      <c r="AS107" s="33"/>
      <c r="AT107" s="33"/>
      <c r="AU107" s="15"/>
      <c r="AV107" s="15"/>
      <c r="AW107" s="15"/>
      <c r="AX107" s="15"/>
      <c r="AY107" s="15"/>
      <c r="AZ107" s="15"/>
      <c r="BA107" s="15"/>
      <c r="BB107" s="15"/>
      <c r="BC107" s="33"/>
      <c r="BD107" s="33"/>
      <c r="BE107" s="33"/>
      <c r="BF107" s="124"/>
      <c r="BG107" s="33"/>
      <c r="BH107" s="33"/>
      <c r="BI107" s="33"/>
      <c r="BJ107" s="23" t="s">
        <v>0</v>
      </c>
      <c r="BK107" s="33"/>
      <c r="BL107" s="35"/>
      <c r="BM107" s="33"/>
      <c r="BN107" s="33"/>
      <c r="BO107" s="49" t="s">
        <v>17</v>
      </c>
      <c r="BP107" s="49">
        <f>SUM(BP104:BP106)</f>
        <v>0</v>
      </c>
      <c r="BQ107" s="49">
        <f>SUM(BQ104:BQ106)</f>
        <v>0</v>
      </c>
      <c r="BR107" s="49">
        <f>SUM(BR104:BR106)</f>
        <v>0</v>
      </c>
      <c r="BS107" s="49"/>
      <c r="BT107" s="49"/>
      <c r="BU107" s="49"/>
      <c r="BW107" s="43"/>
    </row>
    <row r="108" spans="41:75" ht="15" customHeight="1" x14ac:dyDescent="0.25">
      <c r="AO108" s="42"/>
      <c r="AP108" s="33"/>
      <c r="AQ108" s="33"/>
      <c r="AR108" s="33"/>
      <c r="AS108" s="33"/>
      <c r="AT108" s="33"/>
      <c r="BC108" s="33"/>
      <c r="BD108" s="33"/>
      <c r="BE108" s="33"/>
      <c r="BF108" s="123"/>
      <c r="BG108" s="33"/>
      <c r="BH108" s="33"/>
      <c r="BI108" s="33"/>
      <c r="BJ108" s="36"/>
      <c r="BK108" s="33"/>
      <c r="BL108" s="35"/>
      <c r="BM108" s="33"/>
      <c r="BN108" s="33"/>
      <c r="BO108" s="49" t="s">
        <v>18</v>
      </c>
      <c r="BP108" s="49">
        <f>BP89</f>
        <v>0</v>
      </c>
      <c r="BQ108" s="49">
        <f>BQ89</f>
        <v>0</v>
      </c>
      <c r="BR108" s="49">
        <f>BR89</f>
        <v>0</v>
      </c>
      <c r="BS108" s="49"/>
      <c r="BT108" s="49"/>
      <c r="BU108" s="49"/>
      <c r="BW108" s="43"/>
    </row>
    <row r="109" spans="41:75" ht="15" customHeight="1" x14ac:dyDescent="0.25">
      <c r="AO109" s="42"/>
      <c r="AP109" s="33"/>
      <c r="AQ109" s="33"/>
      <c r="AR109" s="33"/>
      <c r="AS109" s="33"/>
      <c r="AT109" s="33"/>
      <c r="BC109" s="33"/>
      <c r="BD109" s="33"/>
      <c r="BE109" s="33"/>
      <c r="BF109" s="38"/>
      <c r="BG109" s="33"/>
      <c r="BH109" s="33"/>
      <c r="BI109" s="33"/>
      <c r="BJ109" s="38"/>
      <c r="BK109" s="33"/>
      <c r="BL109" s="35"/>
      <c r="BM109" s="33"/>
      <c r="BN109" s="33"/>
      <c r="BO109" s="49" t="s">
        <v>19</v>
      </c>
      <c r="BP109" s="53">
        <f>IFERROR(ABS(BP107-BP108)/BP108,0)</f>
        <v>0</v>
      </c>
      <c r="BQ109" s="53">
        <f t="shared" ref="BQ109:BR109" si="16">IFERROR(ABS(BQ107-BQ108)/BQ108,0)</f>
        <v>0</v>
      </c>
      <c r="BR109" s="53">
        <f t="shared" si="16"/>
        <v>0</v>
      </c>
      <c r="BS109" s="49"/>
      <c r="BT109" s="49"/>
      <c r="BU109" s="53">
        <f>SUM(BP109:BR109,BU104:BU106)</f>
        <v>0</v>
      </c>
      <c r="BW109" s="43"/>
    </row>
    <row r="110" spans="41:75" ht="15" customHeight="1" x14ac:dyDescent="0.25">
      <c r="AO110" s="42"/>
      <c r="AP110" s="33"/>
      <c r="AQ110" s="33"/>
      <c r="AR110" s="33"/>
      <c r="AS110" s="33"/>
      <c r="AT110" s="33"/>
      <c r="BC110" s="33"/>
      <c r="BE110" s="33"/>
      <c r="BF110" s="38"/>
      <c r="BG110" s="33"/>
      <c r="BI110" s="33"/>
      <c r="BJ110" s="38"/>
      <c r="BK110" s="33"/>
      <c r="BL110" s="34"/>
      <c r="BM110" s="33"/>
      <c r="BN110" s="33"/>
      <c r="BW110" s="43"/>
    </row>
    <row r="111" spans="41:75" ht="15" customHeight="1" thickBot="1" x14ac:dyDescent="0.3">
      <c r="AO111" s="42"/>
      <c r="AP111" s="33"/>
      <c r="AQ111" s="33"/>
      <c r="AR111" s="33"/>
      <c r="AS111" s="33"/>
      <c r="AT111" s="33"/>
      <c r="BE111" s="33"/>
      <c r="BF111" s="38"/>
      <c r="BG111" s="33"/>
      <c r="BI111" s="33"/>
      <c r="BJ111" s="38"/>
      <c r="BK111" s="33"/>
      <c r="BL111" s="34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43"/>
    </row>
    <row r="112" spans="41:75" ht="15" customHeight="1" thickBot="1" x14ac:dyDescent="0.3">
      <c r="AO112" s="42"/>
      <c r="AP112" s="33"/>
      <c r="AQ112" s="33"/>
      <c r="AR112" s="33"/>
      <c r="AS112" s="33"/>
      <c r="AT112" s="33"/>
      <c r="BC112" s="92">
        <f>IF(BD115&lt;&gt;"",AVERAGE(BD112,BD115),BD112)</f>
        <v>0</v>
      </c>
      <c r="BD112" s="85">
        <f>SUM(BG102,BD92,BA100)</f>
        <v>0</v>
      </c>
      <c r="BE112" s="9">
        <f>SUM(BG99,BD95,BD100)</f>
        <v>0</v>
      </c>
      <c r="BF112" s="38"/>
      <c r="BG112" s="33"/>
      <c r="BI112" s="33"/>
      <c r="BJ112" s="38"/>
      <c r="BK112" s="33"/>
      <c r="BL112" s="34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43"/>
    </row>
    <row r="113" spans="41:75" ht="15" customHeight="1" thickBot="1" x14ac:dyDescent="0.25">
      <c r="AO113" s="42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BC113" s="93" t="s">
        <v>21</v>
      </c>
      <c r="BD113" s="14" t="s">
        <v>2</v>
      </c>
      <c r="BE113" s="32" t="s">
        <v>2</v>
      </c>
      <c r="BF113" s="38"/>
      <c r="BG113" s="13" t="s">
        <v>1</v>
      </c>
      <c r="BH113" s="14" t="s">
        <v>1</v>
      </c>
      <c r="BI113" s="94" t="s">
        <v>21</v>
      </c>
      <c r="BJ113" s="8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43"/>
    </row>
    <row r="114" spans="41:75" ht="15" customHeight="1" thickBot="1" x14ac:dyDescent="0.3">
      <c r="AO114" s="46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98" t="s">
        <v>27</v>
      </c>
      <c r="BD114" s="119">
        <f>IF(BD115&lt;&gt;"",BD115-BD112,0)</f>
        <v>0</v>
      </c>
      <c r="BE114" s="105">
        <f>IF(BE115&lt;&gt;"",BE115-BE112,0)</f>
        <v>0</v>
      </c>
      <c r="BF114" s="125"/>
      <c r="BG114" s="7">
        <f>SUM(BG99:BI99)</f>
        <v>0</v>
      </c>
      <c r="BH114" s="88">
        <f>SUM(BG102:BI102)</f>
        <v>0</v>
      </c>
      <c r="BI114" s="95">
        <f>IF(BH117&lt;&gt;"",AVERAGE(BH114,BH117),BH114)</f>
        <v>0</v>
      </c>
      <c r="BJ114" s="120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8"/>
    </row>
    <row r="118" spans="41:75" ht="15" customHeight="1" x14ac:dyDescent="0.25">
      <c r="AO118" s="60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40"/>
      <c r="BM118" s="40"/>
      <c r="BN118" s="40"/>
      <c r="BO118" s="40"/>
      <c r="BP118" s="40"/>
      <c r="BQ118" s="40"/>
      <c r="BR118" s="40"/>
      <c r="BS118" s="40"/>
      <c r="BT118" s="39"/>
      <c r="BU118" s="39"/>
      <c r="BV118" s="39"/>
      <c r="BW118" s="41"/>
    </row>
    <row r="119" spans="41:75" ht="15" customHeight="1" x14ac:dyDescent="0.2">
      <c r="AO119" s="42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/>
      <c r="BD119"/>
      <c r="BE119"/>
      <c r="BF119"/>
      <c r="BG119"/>
      <c r="BH119"/>
      <c r="BI119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43"/>
    </row>
    <row r="120" spans="41:75" ht="15" customHeight="1" x14ac:dyDescent="0.25">
      <c r="AO120" s="42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/>
      <c r="BD120"/>
      <c r="BE120"/>
      <c r="BF120"/>
      <c r="BG120"/>
      <c r="BH120"/>
      <c r="BI120"/>
      <c r="BL120" s="62"/>
      <c r="BM120" s="34"/>
      <c r="BN120" s="33"/>
      <c r="BO120" s="33"/>
      <c r="BP120" s="33"/>
      <c r="BQ120" s="33"/>
      <c r="BR120" s="33"/>
      <c r="BS120" s="33"/>
      <c r="BT120" s="33"/>
      <c r="BU120" s="33"/>
      <c r="BV120" s="33"/>
      <c r="BW120" s="43"/>
    </row>
    <row r="121" spans="41:75" ht="15" customHeight="1" x14ac:dyDescent="0.3">
      <c r="AO121" s="42"/>
      <c r="AP121" s="33"/>
      <c r="AQ121" s="33"/>
      <c r="AR121" s="130" t="str">
        <f>CHOOSE(1,BF135&amp;":","IX_NAME",AS121)</f>
        <v>1:</v>
      </c>
      <c r="AS121" s="248" t="str">
        <f>AW136&amp;" &amp; "&amp;BE145</f>
        <v>Main Ave &amp; Default St</v>
      </c>
      <c r="AT121" s="33"/>
      <c r="AU121" s="33"/>
      <c r="AV121" s="33"/>
      <c r="AW121" s="33"/>
      <c r="AX121" s="33"/>
      <c r="AY121" s="33"/>
      <c r="AZ121" s="33"/>
      <c r="BA121" s="33"/>
      <c r="BB121" s="33"/>
      <c r="BC121"/>
      <c r="BD121"/>
      <c r="BE121"/>
      <c r="BF121"/>
      <c r="BG121"/>
      <c r="BH121"/>
      <c r="BI121"/>
      <c r="BJ121" s="33"/>
      <c r="BK121" s="33"/>
      <c r="BL121" s="38"/>
      <c r="BM121" s="34"/>
      <c r="BN121" s="33"/>
      <c r="BO121" s="49" t="s">
        <v>24</v>
      </c>
      <c r="BP121" s="49"/>
      <c r="BQ121" s="49"/>
      <c r="BR121" s="49"/>
      <c r="BS121" s="49"/>
      <c r="BT121" s="49"/>
      <c r="BU121" s="49"/>
      <c r="BV121" s="49"/>
      <c r="BW121" s="43"/>
    </row>
    <row r="122" spans="41:75" ht="15" customHeight="1" x14ac:dyDescent="0.25">
      <c r="AO122" s="42"/>
      <c r="AP122" s="33"/>
      <c r="AQ122" s="33"/>
      <c r="AR122" s="33"/>
      <c r="AS122" s="64" t="s">
        <v>30</v>
      </c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E122" s="33"/>
      <c r="BF122" s="38"/>
      <c r="BI122" s="33"/>
      <c r="BK122" s="33"/>
      <c r="BL122" s="38"/>
      <c r="BM122" s="34"/>
      <c r="BN122" s="33"/>
      <c r="BO122" s="109" t="str">
        <f>"local_od_raw_"&amp;BF135</f>
        <v>local_od_raw_1</v>
      </c>
      <c r="BP122" s="61">
        <v>1</v>
      </c>
      <c r="BQ122" s="61">
        <v>2</v>
      </c>
      <c r="BR122" s="61">
        <v>4</v>
      </c>
      <c r="BS122" s="49" t="s">
        <v>17</v>
      </c>
      <c r="BT122" s="49" t="s">
        <v>18</v>
      </c>
      <c r="BU122" s="49" t="s">
        <v>19</v>
      </c>
      <c r="BW122" s="43"/>
    </row>
    <row r="123" spans="41:75" ht="15" customHeight="1" x14ac:dyDescent="0.25">
      <c r="AO123" s="42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E123" s="33"/>
      <c r="BF123" s="38"/>
      <c r="BG123" s="33"/>
      <c r="BI123" s="33"/>
      <c r="BK123" s="33"/>
      <c r="BL123" s="38"/>
      <c r="BM123" s="34"/>
      <c r="BN123" s="33"/>
      <c r="BO123" s="61">
        <v>1</v>
      </c>
      <c r="BP123" s="50">
        <f>BG137</f>
        <v>0</v>
      </c>
      <c r="BQ123" s="51">
        <f>BI137</f>
        <v>0</v>
      </c>
      <c r="BR123" s="52">
        <f>BH137</f>
        <v>0</v>
      </c>
      <c r="BS123" s="49">
        <f>SUM(BP123:BR123)</f>
        <v>0</v>
      </c>
      <c r="BT123" s="49">
        <f>BI152</f>
        <v>0</v>
      </c>
      <c r="BU123" s="53">
        <f>IFERROR(ABS(BS123-BT123)/BT123,0)</f>
        <v>0</v>
      </c>
      <c r="BW123" s="43"/>
    </row>
    <row r="124" spans="41:75" ht="15" customHeight="1" x14ac:dyDescent="0.25">
      <c r="AO124" s="42"/>
      <c r="AP124" s="33"/>
      <c r="AQ124" s="33"/>
      <c r="AR124" s="33"/>
      <c r="AS124" s="33"/>
      <c r="AT124" s="33"/>
      <c r="AU124" s="11"/>
      <c r="AV124" s="11"/>
      <c r="AW124" s="11"/>
      <c r="AX124" s="11"/>
      <c r="AY124" s="11"/>
      <c r="AZ124" s="11"/>
      <c r="BA124" s="11"/>
      <c r="BB124" s="36"/>
      <c r="BD124" s="33"/>
      <c r="BH124" s="33"/>
      <c r="BI124" s="33"/>
      <c r="BJ124" s="15"/>
      <c r="BK124" s="34"/>
      <c r="BL124" s="33"/>
      <c r="BM124" s="33"/>
      <c r="BN124" s="33"/>
      <c r="BO124" s="61">
        <v>2</v>
      </c>
      <c r="BP124" s="54">
        <f>BH133</f>
        <v>0</v>
      </c>
      <c r="BQ124" s="49">
        <f>BH134</f>
        <v>0</v>
      </c>
      <c r="BR124" s="55">
        <f>BH132</f>
        <v>0</v>
      </c>
      <c r="BS124" s="49">
        <f>SUM(BP124:BR124)</f>
        <v>0</v>
      </c>
      <c r="BT124" s="49">
        <f>BW132</f>
        <v>0</v>
      </c>
      <c r="BU124" s="53">
        <f t="shared" ref="BU124" si="17">IFERROR(ABS(BS124-BT124)/BT124,0)</f>
        <v>0</v>
      </c>
      <c r="BW124" s="43"/>
    </row>
    <row r="125" spans="41:75" ht="15" customHeight="1" x14ac:dyDescent="0.25">
      <c r="AO125" s="42"/>
      <c r="AP125" s="33"/>
      <c r="AQ125" s="33"/>
      <c r="AR125" s="33"/>
      <c r="AS125" s="33"/>
      <c r="AT125" s="33"/>
      <c r="AU125" s="11"/>
      <c r="AV125" s="11"/>
      <c r="AW125" s="11"/>
      <c r="AX125" s="11"/>
      <c r="AY125" s="11"/>
      <c r="AZ125" s="11"/>
      <c r="BA125" s="11"/>
      <c r="BB125" s="12" t="s">
        <v>0</v>
      </c>
      <c r="BC125" s="33"/>
      <c r="BD125" s="33"/>
      <c r="BE125" s="33"/>
      <c r="BF125" s="124"/>
      <c r="BG125" s="15"/>
      <c r="BH125" s="33"/>
      <c r="BI125" s="33"/>
      <c r="BJ125" s="11"/>
      <c r="BK125" s="34"/>
      <c r="BL125" s="33"/>
      <c r="BM125" s="33"/>
      <c r="BN125" s="33"/>
      <c r="BO125" s="61">
        <v>4</v>
      </c>
      <c r="BP125" s="56">
        <f>BD138</f>
        <v>0</v>
      </c>
      <c r="BQ125" s="57">
        <f>BD137</f>
        <v>0</v>
      </c>
      <c r="BR125" s="58">
        <f>BD136</f>
        <v>0</v>
      </c>
      <c r="BS125" s="49">
        <f>SUM(BP125:BR125)</f>
        <v>0</v>
      </c>
      <c r="BT125" s="59">
        <f>AO138</f>
        <v>0</v>
      </c>
      <c r="BU125" s="53">
        <f>IFERROR(ABS(BS125-BT125)/BT125,0)</f>
        <v>0</v>
      </c>
      <c r="BW125" s="43"/>
    </row>
    <row r="126" spans="41:75" ht="15" customHeight="1" x14ac:dyDescent="0.25">
      <c r="AO126" s="42"/>
      <c r="AP126" s="33"/>
      <c r="AQ126" s="33"/>
      <c r="AS126" s="33"/>
      <c r="AT126" s="33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24"/>
      <c r="BG126" s="33"/>
      <c r="BH126" s="33"/>
      <c r="BI126" s="33"/>
      <c r="BJ126" s="33"/>
      <c r="BK126" s="34"/>
      <c r="BL126" s="33"/>
      <c r="BM126" s="33"/>
      <c r="BN126" s="33"/>
      <c r="BO126" s="49" t="s">
        <v>17</v>
      </c>
      <c r="BP126" s="49">
        <f>SUM(BP123:BP125)</f>
        <v>0</v>
      </c>
      <c r="BQ126" s="49">
        <f>SUM(BQ123:BQ125)</f>
        <v>0</v>
      </c>
      <c r="BR126" s="49">
        <f>SUM(BR123:BR125)</f>
        <v>0</v>
      </c>
      <c r="BS126" s="49"/>
      <c r="BT126" s="49"/>
      <c r="BU126" s="49"/>
      <c r="BW126" s="43"/>
    </row>
    <row r="127" spans="41:75" ht="15" customHeight="1" x14ac:dyDescent="0.25">
      <c r="AO127" s="42"/>
      <c r="AP127" s="33"/>
      <c r="AQ127" s="33"/>
      <c r="AS127" s="33"/>
      <c r="AT127" s="33"/>
      <c r="AU127" s="37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24"/>
      <c r="BG127" s="16"/>
      <c r="BH127" s="16"/>
      <c r="BI127" s="17"/>
      <c r="BJ127" s="17"/>
      <c r="BK127" s="34"/>
      <c r="BL127" s="33"/>
      <c r="BM127" s="33"/>
      <c r="BN127" s="33"/>
      <c r="BO127" s="49" t="s">
        <v>18</v>
      </c>
      <c r="BP127" s="49">
        <f>BC150</f>
        <v>0</v>
      </c>
      <c r="BQ127" s="49">
        <f>BU138</f>
        <v>0</v>
      </c>
      <c r="BR127" s="49">
        <f>AQ132</f>
        <v>0</v>
      </c>
      <c r="BS127" s="49"/>
      <c r="BT127" s="49"/>
      <c r="BU127" s="49"/>
      <c r="BW127" s="43"/>
    </row>
    <row r="128" spans="41:75" ht="15" customHeight="1" x14ac:dyDescent="0.2">
      <c r="AO128" s="44"/>
      <c r="AS128" s="63"/>
      <c r="AT128" s="38"/>
      <c r="AU128" s="37"/>
      <c r="AV128" s="11"/>
      <c r="AW128" s="11"/>
      <c r="AX128" s="11"/>
      <c r="AY128" s="11"/>
      <c r="AZ128" s="11"/>
      <c r="BA128"/>
      <c r="BB128"/>
      <c r="BC128"/>
      <c r="BD128"/>
      <c r="BE128"/>
      <c r="BF128" s="124"/>
      <c r="BG128" s="18"/>
      <c r="BH128" s="18"/>
      <c r="BI128" s="19"/>
      <c r="BJ128" s="19"/>
      <c r="BK128" s="33"/>
      <c r="BL128" s="11"/>
      <c r="BM128" s="33"/>
      <c r="BN128" s="33"/>
      <c r="BO128" s="49" t="s">
        <v>19</v>
      </c>
      <c r="BP128" s="53">
        <f>IFERROR(ABS(BP126-BP127)/BP127,0)</f>
        <v>0</v>
      </c>
      <c r="BQ128" s="53">
        <f t="shared" ref="BQ128" si="18">IFERROR(ABS(BQ126-BQ127)/BQ127,0)</f>
        <v>0</v>
      </c>
      <c r="BR128" s="53">
        <f>IFERROR(ABS(BR126-BR127)/BR127,0)</f>
        <v>0</v>
      </c>
      <c r="BS128" s="49"/>
      <c r="BT128" s="49"/>
      <c r="BU128" s="53">
        <f>SUM(BP128:BR128,BU123:BU125)</f>
        <v>0</v>
      </c>
      <c r="BW128" s="45"/>
    </row>
    <row r="129" spans="41:75" ht="15" customHeight="1" x14ac:dyDescent="0.2">
      <c r="AO129" s="42"/>
      <c r="AR129" s="33"/>
      <c r="AS129" s="33"/>
      <c r="AT129" s="33"/>
      <c r="AU129" s="11"/>
      <c r="AV129" s="11"/>
      <c r="AW129" s="11"/>
      <c r="AX129" s="11"/>
      <c r="AY129" s="11"/>
      <c r="AZ129" s="11"/>
      <c r="BA129"/>
      <c r="BB129"/>
      <c r="BC129"/>
      <c r="BD129"/>
      <c r="BE129"/>
      <c r="BF129" s="124"/>
      <c r="BG129" s="10"/>
      <c r="BH129" s="10"/>
      <c r="BI129" s="10"/>
      <c r="BJ129" s="10"/>
      <c r="BK129" s="10"/>
      <c r="BL129" s="11"/>
      <c r="BM129" s="11"/>
      <c r="BN129" s="11"/>
      <c r="BW129" s="43"/>
    </row>
    <row r="130" spans="41:75" ht="15" customHeight="1" x14ac:dyDescent="0.2">
      <c r="AO130" s="42"/>
      <c r="AP130" s="33"/>
      <c r="AQ130" s="33"/>
      <c r="AR130" s="33"/>
      <c r="AS130" s="33"/>
      <c r="AT130" s="33"/>
      <c r="AU130" s="37"/>
      <c r="AV130" s="11"/>
      <c r="AW130" s="33"/>
      <c r="AX130" s="33"/>
      <c r="AY130" s="33"/>
      <c r="AZ130" s="10"/>
      <c r="BA130"/>
      <c r="BB130"/>
      <c r="BC130"/>
      <c r="BD130"/>
      <c r="BE130"/>
      <c r="BF130" s="124"/>
      <c r="BG130" s="4"/>
      <c r="BN130" s="11"/>
      <c r="BO130" s="11"/>
      <c r="BP130" s="11"/>
      <c r="BQ130" s="11"/>
      <c r="BR130" s="33"/>
      <c r="BS130" s="33"/>
      <c r="BT130" s="33"/>
      <c r="BU130" s="33"/>
      <c r="BV130" s="33"/>
      <c r="BW130" s="43"/>
    </row>
    <row r="131" spans="41:75" ht="15" customHeight="1" thickBot="1" x14ac:dyDescent="0.25">
      <c r="AO131" s="42"/>
      <c r="AQ131" s="33"/>
      <c r="AR131" s="33"/>
      <c r="AS131" s="33"/>
      <c r="AT131" s="33"/>
      <c r="AU131" s="11"/>
      <c r="AV131" s="11"/>
      <c r="AW131" s="33"/>
      <c r="AX131" s="33"/>
      <c r="AY131" s="33"/>
      <c r="AZ131" s="10"/>
      <c r="BA131"/>
      <c r="BB131"/>
      <c r="BC131"/>
      <c r="BD131"/>
      <c r="BE131"/>
      <c r="BF131" s="124"/>
      <c r="BG131" s="111"/>
      <c r="BH131" s="21" t="s">
        <v>4</v>
      </c>
      <c r="BI131" s="75" t="s">
        <v>20</v>
      </c>
      <c r="BJ131" s="22"/>
      <c r="BK131" s="20" t="s">
        <v>3</v>
      </c>
      <c r="BL131" s="66" t="s">
        <v>20</v>
      </c>
      <c r="BM131" s="70" t="s">
        <v>29</v>
      </c>
      <c r="BN131" s="11"/>
      <c r="BO131" s="11"/>
      <c r="BP131" s="23" t="s">
        <v>0</v>
      </c>
      <c r="BQ131" s="23"/>
      <c r="BR131" s="33"/>
      <c r="BS131" s="33"/>
      <c r="BT131" s="33"/>
      <c r="BU131" s="33"/>
      <c r="BV131" s="33"/>
      <c r="BW131" s="43"/>
    </row>
    <row r="132" spans="41:75" ht="15" customHeight="1" thickBot="1" x14ac:dyDescent="0.3">
      <c r="AO132" s="102" t="s">
        <v>27</v>
      </c>
      <c r="AP132" s="90" t="s">
        <v>21</v>
      </c>
      <c r="AQ132" s="91">
        <f>IF(AN133&lt;&gt;"",AVERAGE(AQ133,AN133),AQ133)</f>
        <v>0</v>
      </c>
      <c r="AS132" s="33"/>
      <c r="AT132" s="33"/>
      <c r="AU132" s="33"/>
      <c r="AV132" s="33"/>
      <c r="AW132" s="33"/>
      <c r="AX132" s="33"/>
      <c r="AY132" s="33"/>
      <c r="AZ132" s="10"/>
      <c r="BA132"/>
      <c r="BB132"/>
      <c r="BC132"/>
      <c r="BD132"/>
      <c r="BE132"/>
      <c r="BF132" s="124"/>
      <c r="BG132" s="111" t="str">
        <f>CHOOSE(1,"!","TURN",7,BF135,BH132,BK132)</f>
        <v>!</v>
      </c>
      <c r="BH132" s="82">
        <v>0</v>
      </c>
      <c r="BI132" s="65" t="e">
        <f>BH132/BW134</f>
        <v>#DIV/0!</v>
      </c>
      <c r="BJ132" s="14" t="s">
        <v>7</v>
      </c>
      <c r="BK132" s="86">
        <f>BR143</f>
        <v>0</v>
      </c>
      <c r="BL132" s="67" t="e">
        <f>BK132/BW133</f>
        <v>#DIV/0!</v>
      </c>
      <c r="BM132" s="69" t="str">
        <f t="shared" ref="BM132:BM134" si="19">RNSE(BK132,BH132)</f>
        <v>-</v>
      </c>
      <c r="BN132" s="11"/>
      <c r="BO132" s="33"/>
      <c r="BP132" s="33"/>
      <c r="BQ132" s="33"/>
      <c r="BR132" s="33"/>
      <c r="BS132" s="33"/>
      <c r="BT132" s="33"/>
      <c r="BU132" s="10"/>
      <c r="BV132" s="90" t="s">
        <v>21</v>
      </c>
      <c r="BW132" s="91">
        <f>IF(BZ133&lt;&gt;"",AVERAGE(BW133,BZ133),BW133)</f>
        <v>0</v>
      </c>
    </row>
    <row r="133" spans="41:75" ht="15" customHeight="1" x14ac:dyDescent="0.25">
      <c r="AO133" s="116">
        <f>IF(AN133&lt;&gt;"",AN133-AQ133,0)</f>
        <v>0</v>
      </c>
      <c r="AP133" s="134" t="s">
        <v>7</v>
      </c>
      <c r="AQ133" s="87">
        <f>SUM(BA136,BH140,BK132)</f>
        <v>0</v>
      </c>
      <c r="AV133" s="33"/>
      <c r="AW133" s="33"/>
      <c r="AX133" s="33"/>
      <c r="AY133" s="33"/>
      <c r="AZ133" s="10"/>
      <c r="BA133"/>
      <c r="BB133"/>
      <c r="BC133"/>
      <c r="BD133"/>
      <c r="BE133"/>
      <c r="BF133" s="124"/>
      <c r="BG133" s="111" t="str">
        <f>CHOOSE(1,"&gt;","TURN",6,BF135,BH133,BK133)</f>
        <v>&gt;</v>
      </c>
      <c r="BH133" s="82">
        <v>0</v>
      </c>
      <c r="BI133" s="65" t="e">
        <f>BH133/BW134</f>
        <v>#DIV/0!</v>
      </c>
      <c r="BJ133" s="14" t="s">
        <v>8</v>
      </c>
      <c r="BK133" s="86">
        <f>BP143</f>
        <v>0</v>
      </c>
      <c r="BL133" s="67" t="e">
        <f>BK133/BW133</f>
        <v>#DIV/0!</v>
      </c>
      <c r="BM133" s="69" t="str">
        <f t="shared" si="19"/>
        <v>-</v>
      </c>
      <c r="BN133" s="11"/>
      <c r="BO133" s="33"/>
      <c r="BP133" s="33"/>
      <c r="BQ133" s="33"/>
      <c r="BV133" s="14" t="s">
        <v>7</v>
      </c>
      <c r="BW133" s="89">
        <f>SUM(BK132:BK134)</f>
        <v>0</v>
      </c>
    </row>
    <row r="134" spans="41:75" ht="15" customHeight="1" thickBot="1" x14ac:dyDescent="0.3">
      <c r="AO134" s="103">
        <f>IF(AN134&lt;&gt;"",AN134-AQ134,0)</f>
        <v>0</v>
      </c>
      <c r="AP134" s="24" t="s">
        <v>7</v>
      </c>
      <c r="AQ134" s="2">
        <f>SUM(BD136,BH137,BH132)</f>
        <v>0</v>
      </c>
      <c r="AR134" s="33"/>
      <c r="AS134" s="33"/>
      <c r="AV134" s="11"/>
      <c r="AW134" s="33"/>
      <c r="AX134" s="33"/>
      <c r="AY134" s="33"/>
      <c r="AZ134" s="10"/>
      <c r="BA134"/>
      <c r="BB134"/>
      <c r="BC134"/>
      <c r="BD134"/>
      <c r="BE134"/>
      <c r="BF134" s="124"/>
      <c r="BG134" s="13" t="str">
        <f>CHOOSE(1,"N","TURN",5,BF135,BH134,BK134)</f>
        <v>N</v>
      </c>
      <c r="BH134" s="4">
        <v>0</v>
      </c>
      <c r="BI134" s="65" t="e">
        <f>BH134/BW134</f>
        <v>#DIV/0!</v>
      </c>
      <c r="BJ134" s="14" t="s">
        <v>9</v>
      </c>
      <c r="BK134" s="86">
        <f>BQ143</f>
        <v>0</v>
      </c>
      <c r="BL134" s="67" t="e">
        <f>BK134/BW133</f>
        <v>#DIV/0!</v>
      </c>
      <c r="BM134" s="69" t="str">
        <f t="shared" si="19"/>
        <v>-</v>
      </c>
      <c r="BN134" s="11"/>
      <c r="BO134" s="33"/>
      <c r="BP134" s="33"/>
      <c r="BQ134" s="33"/>
      <c r="BR134" s="33"/>
      <c r="BS134" s="33"/>
      <c r="BT134" s="33"/>
      <c r="BU134" s="11"/>
      <c r="BV134" s="13" t="s">
        <v>7</v>
      </c>
      <c r="BW134" s="6">
        <f>SUM(BH132:BH134)</f>
        <v>0</v>
      </c>
    </row>
    <row r="135" spans="41:75" ht="15" customHeight="1" thickBot="1" x14ac:dyDescent="0.25">
      <c r="AO135" s="126"/>
      <c r="AP135" s="38"/>
      <c r="AQ135" s="38"/>
      <c r="AR135" s="38"/>
      <c r="AS135" s="38"/>
      <c r="AT135" s="38"/>
      <c r="AU135" s="123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9">
        <v>1</v>
      </c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3"/>
      <c r="BR135" s="38"/>
      <c r="BS135" s="38"/>
      <c r="BT135" s="38"/>
      <c r="BU135" s="38"/>
      <c r="BV135" s="38"/>
      <c r="BW135" s="128"/>
    </row>
    <row r="136" spans="41:75" ht="15" customHeight="1" x14ac:dyDescent="0.3">
      <c r="AO136" s="5">
        <f>SUM(BD136:BD138)</f>
        <v>0</v>
      </c>
      <c r="AP136" s="27" t="s">
        <v>14</v>
      </c>
      <c r="AQ136" s="33"/>
      <c r="AR136" s="33"/>
      <c r="AS136" s="33"/>
      <c r="AT136" s="33"/>
      <c r="AV136" s="33"/>
      <c r="AW136" s="132" t="s">
        <v>31</v>
      </c>
      <c r="AX136" s="15"/>
      <c r="AY136" s="73" t="str">
        <f t="shared" ref="AY136" si="20">RNSE(BA136,BD136)</f>
        <v>-</v>
      </c>
      <c r="AZ136" s="67" t="e">
        <f>BA136/AO137</f>
        <v>#DIV/0!</v>
      </c>
      <c r="BA136" s="86">
        <f>BR144</f>
        <v>0</v>
      </c>
      <c r="BB136" s="26" t="s">
        <v>10</v>
      </c>
      <c r="BC136" s="81" t="e">
        <f>BD136/AO136</f>
        <v>#DIV/0!</v>
      </c>
      <c r="BD136" s="4">
        <v>0</v>
      </c>
      <c r="BE136" s="27" t="str">
        <f>CHOOSE(1,"O","TURN",13,BF135,BD136,BA136)</f>
        <v>O</v>
      </c>
      <c r="BF136" s="124"/>
      <c r="BG136" s="111" t="str">
        <f>CHOOSE(1,"L","TURN",1,BF135,BG137,BG140)</f>
        <v>L</v>
      </c>
      <c r="BH136" s="111" t="str">
        <f>CHOOSE(1,":","TURN",2,BF135,BH137,BH140)</f>
        <v>:</v>
      </c>
      <c r="BI136" s="111" t="str">
        <f>CHOOSE(1,";","TURN",4,BF135,BI137,BI140)</f>
        <v>;</v>
      </c>
      <c r="BJ136" s="4"/>
      <c r="BL136" s="10"/>
      <c r="BM136" s="19"/>
      <c r="BN136" s="17"/>
      <c r="BO136" s="33"/>
      <c r="BP136" s="15"/>
      <c r="BQ136" s="15"/>
      <c r="BU136" s="4">
        <f>SUM(BH134,BD137,BI137)</f>
        <v>0</v>
      </c>
      <c r="BV136" s="27" t="s">
        <v>14</v>
      </c>
      <c r="BW136" s="106">
        <f>IF(BX136&lt;&gt;"",BX136-BU136,0)</f>
        <v>0</v>
      </c>
    </row>
    <row r="137" spans="41:75" ht="15" customHeight="1" thickBot="1" x14ac:dyDescent="0.3">
      <c r="AO137" s="87">
        <f>SUM(BA136:BA138)</f>
        <v>0</v>
      </c>
      <c r="AP137" s="26" t="s">
        <v>14</v>
      </c>
      <c r="AV137" s="33"/>
      <c r="AW137" s="15"/>
      <c r="AX137" s="15"/>
      <c r="AY137" s="73" t="str">
        <f>RNSE(BA137,BD137)</f>
        <v>-</v>
      </c>
      <c r="AZ137" s="67" t="e">
        <f>BA137/AO137</f>
        <v>#DIV/0!</v>
      </c>
      <c r="BA137" s="86">
        <f>BQ144</f>
        <v>0</v>
      </c>
      <c r="BB137" s="26" t="s">
        <v>14</v>
      </c>
      <c r="BC137" s="81" t="e">
        <f>BD137/AO136</f>
        <v>#DIV/0!</v>
      </c>
      <c r="BD137" s="82">
        <v>0</v>
      </c>
      <c r="BE137" s="112" t="str">
        <f>CHOOSE(1,"""","TURN",15,BF135,BD137,BA137)</f>
        <v>"</v>
      </c>
      <c r="BF137" s="124"/>
      <c r="BG137" s="9">
        <v>0</v>
      </c>
      <c r="BH137" s="9">
        <v>0</v>
      </c>
      <c r="BI137" s="9">
        <v>0</v>
      </c>
      <c r="BJ137" s="29" t="s">
        <v>4</v>
      </c>
      <c r="BL137" s="10"/>
      <c r="BM137" s="19"/>
      <c r="BN137" s="17"/>
      <c r="BO137" s="33"/>
      <c r="BP137" s="33"/>
      <c r="BQ137" s="33"/>
      <c r="BU137" s="87">
        <f>SUM(BK134,BA137,BI140)</f>
        <v>0</v>
      </c>
      <c r="BV137" s="26" t="s">
        <v>14</v>
      </c>
      <c r="BW137" s="118">
        <f>IF(BX137&lt;&gt;"",BX137-BU137,0)</f>
        <v>0</v>
      </c>
    </row>
    <row r="138" spans="41:75" ht="15" customHeight="1" thickBot="1" x14ac:dyDescent="0.3">
      <c r="AO138" s="96">
        <f>IF(AL137&lt;&gt;"",AVERAGE(AO137,AL137),AO137)</f>
        <v>0</v>
      </c>
      <c r="AP138" s="97" t="s">
        <v>21</v>
      </c>
      <c r="AQ138" s="33"/>
      <c r="AR138" s="33"/>
      <c r="AS138" s="33"/>
      <c r="AT138" s="33"/>
      <c r="AU138" s="33"/>
      <c r="AV138" s="33"/>
      <c r="AW138" s="15"/>
      <c r="AX138" s="15"/>
      <c r="AY138" s="73" t="str">
        <f>RNSE(BA138,BD138)</f>
        <v>-</v>
      </c>
      <c r="AZ138" s="67" t="e">
        <f>BA138/AO137</f>
        <v>#DIV/0!</v>
      </c>
      <c r="BA138" s="86">
        <f>BP144</f>
        <v>0</v>
      </c>
      <c r="BB138" s="26" t="s">
        <v>16</v>
      </c>
      <c r="BC138" s="81" t="e">
        <f>BD138/AO136</f>
        <v>#DIV/0!</v>
      </c>
      <c r="BD138" s="82">
        <v>0</v>
      </c>
      <c r="BE138" s="112" t="str">
        <f>CHOOSE(1,"?","TURN",16,BF135,BD138,BA138)</f>
        <v>?</v>
      </c>
      <c r="BF138" s="124"/>
      <c r="BG138" s="80" t="e">
        <f>BG137/BG152</f>
        <v>#DIV/0!</v>
      </c>
      <c r="BH138" s="80" t="e">
        <f>BH137/BG152</f>
        <v>#DIV/0!</v>
      </c>
      <c r="BI138" s="80" t="e">
        <f>BI137/BG152</f>
        <v>#DIV/0!</v>
      </c>
      <c r="BJ138" s="76" t="s">
        <v>20</v>
      </c>
      <c r="BL138" s="10"/>
      <c r="BM138" s="19"/>
      <c r="BN138" s="17"/>
      <c r="BU138" s="96">
        <f>IF(BX137&lt;&gt;"",AVERAGE(BU137,BX137),BU137)</f>
        <v>0</v>
      </c>
      <c r="BV138" s="97" t="s">
        <v>21</v>
      </c>
      <c r="BW138" s="99" t="s">
        <v>27</v>
      </c>
    </row>
    <row r="139" spans="41:75" ht="15" customHeight="1" x14ac:dyDescent="0.2">
      <c r="AO139" s="42"/>
      <c r="AP139" s="33"/>
      <c r="AQ139" s="33"/>
      <c r="AR139" s="33"/>
      <c r="AS139" s="33"/>
      <c r="AT139" s="33"/>
      <c r="AU139" s="36"/>
      <c r="AV139" s="23" t="s">
        <v>0</v>
      </c>
      <c r="AW139" s="15"/>
      <c r="AX139" s="15"/>
      <c r="AY139" s="70" t="s">
        <v>29</v>
      </c>
      <c r="AZ139" s="66" t="s">
        <v>20</v>
      </c>
      <c r="BA139" s="30" t="s">
        <v>3</v>
      </c>
      <c r="BB139" s="22"/>
      <c r="BC139" s="75" t="s">
        <v>20</v>
      </c>
      <c r="BD139" s="31" t="s">
        <v>4</v>
      </c>
      <c r="BE139" s="15"/>
      <c r="BF139" s="124"/>
      <c r="BG139" s="14" t="s">
        <v>11</v>
      </c>
      <c r="BH139" s="14" t="s">
        <v>12</v>
      </c>
      <c r="BI139" s="14" t="s">
        <v>13</v>
      </c>
      <c r="BJ139" s="22"/>
      <c r="BL139" s="10"/>
      <c r="BM139" s="33"/>
      <c r="BN139" s="33"/>
      <c r="BO139" s="33"/>
      <c r="BP139" s="33"/>
      <c r="BQ139" s="33"/>
      <c r="BR139" s="33"/>
      <c r="BS139" s="33"/>
      <c r="BT139" s="33"/>
      <c r="BU139" s="33"/>
      <c r="BV139" s="64"/>
      <c r="BW139" s="6"/>
    </row>
    <row r="140" spans="41:75" ht="15" customHeight="1" x14ac:dyDescent="0.25">
      <c r="AO140" s="42"/>
      <c r="AP140" s="33"/>
      <c r="AQ140" s="33"/>
      <c r="AR140" s="33"/>
      <c r="AS140" s="33"/>
      <c r="AT140" s="33"/>
      <c r="AU140" s="15"/>
      <c r="AV140" s="15"/>
      <c r="AW140" s="15"/>
      <c r="AX140" s="15"/>
      <c r="BF140" s="124"/>
      <c r="BG140" s="85">
        <f>BP142</f>
        <v>0</v>
      </c>
      <c r="BH140" s="85">
        <f>BR142</f>
        <v>0</v>
      </c>
      <c r="BI140" s="85">
        <f>BQ142</f>
        <v>0</v>
      </c>
      <c r="BJ140" s="20" t="s">
        <v>3</v>
      </c>
      <c r="BL140" s="10"/>
      <c r="BM140" s="33"/>
      <c r="BN140" s="33"/>
      <c r="BO140" s="49" t="s">
        <v>23</v>
      </c>
      <c r="BP140" s="53"/>
      <c r="BQ140" s="53"/>
      <c r="BR140" s="53"/>
      <c r="BS140" s="53"/>
      <c r="BT140" s="49"/>
      <c r="BU140" s="49"/>
      <c r="BV140" s="49"/>
      <c r="BW140" s="28"/>
    </row>
    <row r="141" spans="41:75" ht="15" customHeight="1" x14ac:dyDescent="0.2">
      <c r="AO141" s="42"/>
      <c r="AP141" s="33"/>
      <c r="AQ141" s="33"/>
      <c r="AR141" s="33"/>
      <c r="AS141" s="33"/>
      <c r="AT141" s="33"/>
      <c r="AU141" s="15"/>
      <c r="AV141" s="15"/>
      <c r="AW141" s="15"/>
      <c r="AX141" s="15"/>
      <c r="AY141" s="15"/>
      <c r="AZ141" s="15"/>
      <c r="BA141" s="10"/>
      <c r="BB141" s="10"/>
      <c r="BC141" s="10"/>
      <c r="BD141" s="10"/>
      <c r="BE141" s="10"/>
      <c r="BF141" s="124"/>
      <c r="BG141" s="74" t="e">
        <f>BG140/BH152</f>
        <v>#DIV/0!</v>
      </c>
      <c r="BH141" s="74" t="e">
        <f>BH140/BH152</f>
        <v>#DIV/0!</v>
      </c>
      <c r="BI141" s="74" t="e">
        <f>BI140/BH152</f>
        <v>#DIV/0!</v>
      </c>
      <c r="BJ141" s="68" t="s">
        <v>20</v>
      </c>
      <c r="BL141" s="33"/>
      <c r="BM141" s="33"/>
      <c r="BN141" s="33"/>
      <c r="BO141" s="109" t="str">
        <f>"local_od_est_"&amp;BF135</f>
        <v>local_od_est_1</v>
      </c>
      <c r="BP141" s="61">
        <v>1</v>
      </c>
      <c r="BQ141" s="61">
        <v>2</v>
      </c>
      <c r="BR141" s="61">
        <v>4</v>
      </c>
      <c r="BS141" s="49" t="s">
        <v>17</v>
      </c>
      <c r="BT141" s="49" t="s">
        <v>18</v>
      </c>
      <c r="BU141" s="49" t="s">
        <v>19</v>
      </c>
      <c r="BW141" s="43"/>
    </row>
    <row r="142" spans="41:75" ht="15" customHeight="1" x14ac:dyDescent="0.25">
      <c r="AO142" s="42"/>
      <c r="AP142" s="33"/>
      <c r="AQ142" s="33"/>
      <c r="AR142" s="33"/>
      <c r="AS142" s="33"/>
      <c r="AT142" s="33"/>
      <c r="AU142" s="15"/>
      <c r="AV142" s="15"/>
      <c r="AW142" s="15"/>
      <c r="AX142" s="15"/>
      <c r="AY142" s="15"/>
      <c r="AZ142" s="15"/>
      <c r="BA142" s="33"/>
      <c r="BB142" s="18"/>
      <c r="BC142" s="18"/>
      <c r="BD142" s="18"/>
      <c r="BE142" s="18"/>
      <c r="BF142" s="124"/>
      <c r="BG142" s="73" t="str">
        <f t="shared" ref="BG142:BH142" si="21">RNSE(BG140,BG137)</f>
        <v>-</v>
      </c>
      <c r="BH142" s="73" t="str">
        <f t="shared" si="21"/>
        <v>-</v>
      </c>
      <c r="BI142" s="73" t="str">
        <f>RNSE(BI140,BI137)</f>
        <v>-</v>
      </c>
      <c r="BJ142" s="70" t="s">
        <v>29</v>
      </c>
      <c r="BL142" s="34"/>
      <c r="BM142" s="33"/>
      <c r="BN142" s="33"/>
      <c r="BO142" s="61">
        <v>1</v>
      </c>
      <c r="BP142" s="50">
        <f t="shared" ref="BP142:BQ143" si="22">BP123</f>
        <v>0</v>
      </c>
      <c r="BQ142" s="51">
        <f t="shared" si="22"/>
        <v>0</v>
      </c>
      <c r="BR142" s="52">
        <f>BR123</f>
        <v>0</v>
      </c>
      <c r="BS142" s="49">
        <f>SUM(BP142:BR142)</f>
        <v>0</v>
      </c>
      <c r="BT142" s="49">
        <f>BT123</f>
        <v>0</v>
      </c>
      <c r="BU142" s="53">
        <f>IFERROR(ABS(BS142-BT142)/BT142,0)</f>
        <v>0</v>
      </c>
      <c r="BW142" s="43"/>
    </row>
    <row r="143" spans="41:75" ht="15" customHeight="1" x14ac:dyDescent="0.25">
      <c r="AO143" s="42"/>
      <c r="AP143" s="33"/>
      <c r="AQ143" s="33"/>
      <c r="AR143" s="33"/>
      <c r="AS143" s="33"/>
      <c r="AT143" s="33"/>
      <c r="AU143" s="15"/>
      <c r="AV143" s="15"/>
      <c r="AW143" s="15"/>
      <c r="AX143" s="15"/>
      <c r="AY143" s="15"/>
      <c r="AZ143" s="15"/>
      <c r="BA143" s="33"/>
      <c r="BB143" s="16"/>
      <c r="BC143" s="16"/>
      <c r="BD143" s="16"/>
      <c r="BE143" s="16"/>
      <c r="BF143" s="124"/>
      <c r="BG143" s="15"/>
      <c r="BH143" s="15"/>
      <c r="BI143" s="15"/>
      <c r="BJ143" s="15"/>
      <c r="BK143" s="33"/>
      <c r="BL143" s="34"/>
      <c r="BM143" s="33"/>
      <c r="BN143" s="33"/>
      <c r="BO143" s="61">
        <v>2</v>
      </c>
      <c r="BP143" s="54">
        <f t="shared" si="22"/>
        <v>0</v>
      </c>
      <c r="BQ143" s="49">
        <f t="shared" si="22"/>
        <v>0</v>
      </c>
      <c r="BR143" s="55">
        <f>BR124</f>
        <v>0</v>
      </c>
      <c r="BS143" s="49">
        <f>SUM(BP143:BR143)</f>
        <v>0</v>
      </c>
      <c r="BT143" s="49">
        <f>BT124</f>
        <v>0</v>
      </c>
      <c r="BU143" s="53">
        <f t="shared" ref="BU143" si="23">IFERROR(ABS(BS143-BT143)/BT143,0)</f>
        <v>0</v>
      </c>
      <c r="BW143" s="43"/>
    </row>
    <row r="144" spans="41:75" ht="15" customHeight="1" x14ac:dyDescent="0.25">
      <c r="AO144" s="42"/>
      <c r="AP144" s="33"/>
      <c r="AQ144" s="33"/>
      <c r="AR144" s="33"/>
      <c r="AS144" s="33"/>
      <c r="AT144" s="33"/>
      <c r="AU144" s="15"/>
      <c r="AV144" s="15"/>
      <c r="AW144" s="15"/>
      <c r="AX144" s="15"/>
      <c r="AY144" s="15"/>
      <c r="AZ144" s="15"/>
      <c r="BA144" s="25"/>
      <c r="BB144" s="33"/>
      <c r="BC144" s="33"/>
      <c r="BD144" s="33"/>
      <c r="BE144" s="33"/>
      <c r="BF144" s="124"/>
      <c r="BG144" s="15"/>
      <c r="BH144" s="15"/>
      <c r="BI144" s="15"/>
      <c r="BJ144" s="15"/>
      <c r="BK144" s="33"/>
      <c r="BL144" s="35"/>
      <c r="BM144" s="33"/>
      <c r="BN144" s="33"/>
      <c r="BO144" s="61">
        <v>4</v>
      </c>
      <c r="BP144" s="56">
        <f>BP125</f>
        <v>0</v>
      </c>
      <c r="BQ144" s="57">
        <f>BQ125</f>
        <v>0</v>
      </c>
      <c r="BR144" s="58">
        <f>BR125</f>
        <v>0</v>
      </c>
      <c r="BS144" s="49">
        <f>SUM(BP144:BR144)</f>
        <v>0</v>
      </c>
      <c r="BT144" s="59">
        <f>BT125</f>
        <v>0</v>
      </c>
      <c r="BU144" s="53">
        <f>IFERROR(ABS(BS144-BT144)/BT144,0)</f>
        <v>0</v>
      </c>
      <c r="BW144" s="43"/>
    </row>
    <row r="145" spans="41:75" ht="15" customHeight="1" x14ac:dyDescent="0.3">
      <c r="AO145" s="42"/>
      <c r="AP145" s="33"/>
      <c r="AQ145" s="33"/>
      <c r="AR145" s="33"/>
      <c r="AS145" s="33"/>
      <c r="AT145" s="33"/>
      <c r="AU145" s="15"/>
      <c r="AV145" s="15"/>
      <c r="AW145" s="15"/>
      <c r="AX145" s="15"/>
      <c r="AY145" s="15"/>
      <c r="AZ145" s="15"/>
      <c r="BA145" s="15"/>
      <c r="BB145" s="15"/>
      <c r="BC145" s="33"/>
      <c r="BD145" s="33"/>
      <c r="BE145" s="132" t="s">
        <v>32</v>
      </c>
      <c r="BF145" s="124"/>
      <c r="BG145" s="33"/>
      <c r="BH145" s="33"/>
      <c r="BI145" s="33"/>
      <c r="BJ145" s="23" t="s">
        <v>0</v>
      </c>
      <c r="BK145" s="33"/>
      <c r="BL145" s="35"/>
      <c r="BM145" s="33"/>
      <c r="BN145" s="33"/>
      <c r="BO145" s="49" t="s">
        <v>17</v>
      </c>
      <c r="BP145" s="49">
        <f>SUM(BP142:BP144)</f>
        <v>0</v>
      </c>
      <c r="BQ145" s="49">
        <f>SUM(BQ142:BQ144)</f>
        <v>0</v>
      </c>
      <c r="BR145" s="49">
        <f>SUM(BR142:BR144)</f>
        <v>0</v>
      </c>
      <c r="BS145" s="49"/>
      <c r="BT145" s="49"/>
      <c r="BU145" s="49"/>
      <c r="BW145" s="43"/>
    </row>
    <row r="146" spans="41:75" ht="15" customHeight="1" x14ac:dyDescent="0.25">
      <c r="AO146" s="42"/>
      <c r="AP146" s="33"/>
      <c r="AQ146" s="33"/>
      <c r="AR146" s="33"/>
      <c r="AS146" s="33"/>
      <c r="AT146" s="33"/>
      <c r="BC146" s="33"/>
      <c r="BD146" s="33"/>
      <c r="BE146" s="33"/>
      <c r="BF146" s="123"/>
      <c r="BG146" s="33"/>
      <c r="BH146" s="33"/>
      <c r="BI146" s="33"/>
      <c r="BJ146" s="36"/>
      <c r="BK146" s="33"/>
      <c r="BL146" s="35"/>
      <c r="BM146" s="33"/>
      <c r="BN146" s="33"/>
      <c r="BO146" s="49" t="s">
        <v>18</v>
      </c>
      <c r="BP146" s="49">
        <f>BP127</f>
        <v>0</v>
      </c>
      <c r="BQ146" s="49">
        <f>BQ127</f>
        <v>0</v>
      </c>
      <c r="BR146" s="49">
        <f>BR127</f>
        <v>0</v>
      </c>
      <c r="BS146" s="49"/>
      <c r="BT146" s="49"/>
      <c r="BU146" s="49"/>
      <c r="BW146" s="43"/>
    </row>
    <row r="147" spans="41:75" ht="15" customHeight="1" x14ac:dyDescent="0.25">
      <c r="AO147" s="42"/>
      <c r="AP147" s="33"/>
      <c r="AQ147" s="33"/>
      <c r="AR147" s="33"/>
      <c r="AS147" s="33"/>
      <c r="AT147" s="33"/>
      <c r="BC147" s="33"/>
      <c r="BD147" s="33"/>
      <c r="BE147" s="33"/>
      <c r="BF147" s="38"/>
      <c r="BG147" s="33"/>
      <c r="BH147" s="33"/>
      <c r="BI147" s="33"/>
      <c r="BJ147" s="38"/>
      <c r="BK147" s="33"/>
      <c r="BL147" s="35"/>
      <c r="BM147" s="33"/>
      <c r="BN147" s="33"/>
      <c r="BO147" s="49" t="s">
        <v>19</v>
      </c>
      <c r="BP147" s="53">
        <f>IFERROR(ABS(BP145-BP146)/BP146,0)</f>
        <v>0</v>
      </c>
      <c r="BQ147" s="53">
        <f t="shared" ref="BQ147" si="24">IFERROR(ABS(BQ145-BQ146)/BQ146,0)</f>
        <v>0</v>
      </c>
      <c r="BR147" s="53">
        <f>IFERROR(ABS(BR145-BR146)/BR146,0)</f>
        <v>0</v>
      </c>
      <c r="BS147" s="49"/>
      <c r="BT147" s="49"/>
      <c r="BU147" s="53">
        <f>SUM(BP147:BR147,BU142:BU144)</f>
        <v>0</v>
      </c>
      <c r="BW147" s="43"/>
    </row>
    <row r="148" spans="41:75" ht="15" customHeight="1" x14ac:dyDescent="0.25">
      <c r="AO148" s="42"/>
      <c r="AP148" s="33"/>
      <c r="AQ148" s="33"/>
      <c r="AR148" s="33"/>
      <c r="AS148" s="33"/>
      <c r="AT148" s="33"/>
      <c r="BC148" s="33"/>
      <c r="BE148" s="33"/>
      <c r="BF148" s="38"/>
      <c r="BG148" s="33"/>
      <c r="BI148" s="33"/>
      <c r="BJ148" s="38"/>
      <c r="BK148" s="33"/>
      <c r="BL148" s="34"/>
      <c r="BM148" s="33"/>
      <c r="BN148" s="33"/>
      <c r="BW148" s="43"/>
    </row>
    <row r="149" spans="41:75" ht="15" customHeight="1" thickBot="1" x14ac:dyDescent="0.3">
      <c r="AO149" s="42"/>
      <c r="AP149" s="33"/>
      <c r="AQ149" s="33"/>
      <c r="AR149" s="33"/>
      <c r="AS149" s="33"/>
      <c r="AT149" s="33"/>
      <c r="BE149" s="33"/>
      <c r="BF149" s="38"/>
      <c r="BG149" s="33"/>
      <c r="BI149" s="33"/>
      <c r="BJ149" s="38"/>
      <c r="BK149" s="33"/>
      <c r="BL149" s="34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43"/>
    </row>
    <row r="150" spans="41:75" ht="15" customHeight="1" thickBot="1" x14ac:dyDescent="0.3">
      <c r="AO150" s="42"/>
      <c r="AP150" s="33"/>
      <c r="AQ150" s="33"/>
      <c r="AR150" s="33"/>
      <c r="AS150" s="33"/>
      <c r="AT150" s="33"/>
      <c r="BC150" s="92">
        <f>IF(BD153&lt;&gt;"",AVERAGE(BD150,BD153),BD150)</f>
        <v>0</v>
      </c>
      <c r="BD150" s="85">
        <f>SUM(BG140,BK133,BA138)</f>
        <v>0</v>
      </c>
      <c r="BE150" s="9">
        <f>SUM(BG137,BH133,BD138)</f>
        <v>0</v>
      </c>
      <c r="BF150" s="38"/>
      <c r="BG150" s="33"/>
      <c r="BI150" s="33"/>
      <c r="BJ150" s="38"/>
      <c r="BK150" s="33"/>
      <c r="BL150" s="34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43"/>
    </row>
    <row r="151" spans="41:75" ht="15" customHeight="1" thickBot="1" x14ac:dyDescent="0.25">
      <c r="AO151" s="42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BC151" s="93" t="s">
        <v>21</v>
      </c>
      <c r="BD151" s="14" t="s">
        <v>2</v>
      </c>
      <c r="BE151" s="32" t="s">
        <v>2</v>
      </c>
      <c r="BF151" s="38"/>
      <c r="BG151" s="13" t="s">
        <v>1</v>
      </c>
      <c r="BH151" s="14" t="s">
        <v>1</v>
      </c>
      <c r="BI151" s="94" t="s">
        <v>21</v>
      </c>
      <c r="BJ151" s="8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43"/>
    </row>
    <row r="152" spans="41:75" ht="15" customHeight="1" thickBot="1" x14ac:dyDescent="0.3">
      <c r="AO152" s="46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98" t="s">
        <v>27</v>
      </c>
      <c r="BD152" s="119">
        <f>IF(BD153&lt;&gt;"",BD153-BD150,0)</f>
        <v>0</v>
      </c>
      <c r="BE152" s="105">
        <f>IF(BE153&lt;&gt;"",BE153-BE150,0)</f>
        <v>0</v>
      </c>
      <c r="BF152" s="125"/>
      <c r="BG152" s="7">
        <f>SUM(BG137:BI137)</f>
        <v>0</v>
      </c>
      <c r="BH152" s="88">
        <f>SUM(BG140:BI140)</f>
        <v>0</v>
      </c>
      <c r="BI152" s="95">
        <f>IF(BH155&lt;&gt;"",AVERAGE(BH152,BH155),BH152)</f>
        <v>0</v>
      </c>
      <c r="BJ152" s="120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8"/>
    </row>
    <row r="155" spans="41:75" ht="15" customHeight="1" thickBot="1" x14ac:dyDescent="0.25"/>
    <row r="156" spans="41:75" ht="15" customHeight="1" thickBot="1" x14ac:dyDescent="0.3">
      <c r="AO156" s="60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92">
        <f>IF(BD153&lt;&gt;"",AVERAGE(BD156,BD153),BD156)</f>
        <v>0</v>
      </c>
      <c r="BD156" s="101">
        <f>SUM(BC168:BE168)</f>
        <v>0</v>
      </c>
      <c r="BE156" s="8">
        <f>SUM(BC171:BE171)</f>
        <v>0</v>
      </c>
      <c r="BF156" s="122"/>
      <c r="BG156" s="104">
        <f>IF(BG155&lt;&gt;"",BG155-BG158,0)</f>
        <v>0</v>
      </c>
      <c r="BH156" s="117">
        <f>IF(BH155&lt;&gt;"",BH155-BH158,0)</f>
        <v>0</v>
      </c>
      <c r="BI156" s="100" t="s">
        <v>27</v>
      </c>
      <c r="BJ156" s="39"/>
      <c r="BK156" s="39"/>
      <c r="BL156" s="40"/>
      <c r="BM156" s="40"/>
      <c r="BN156" s="40"/>
      <c r="BO156" s="40"/>
      <c r="BP156" s="40"/>
      <c r="BQ156" s="40"/>
      <c r="BR156" s="40"/>
      <c r="BS156" s="40"/>
      <c r="BT156" s="39"/>
      <c r="BU156" s="39"/>
      <c r="BV156" s="39"/>
      <c r="BW156" s="41"/>
    </row>
    <row r="157" spans="41:75" ht="15" customHeight="1" thickBot="1" x14ac:dyDescent="0.25">
      <c r="AO157" s="42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93" t="s">
        <v>21</v>
      </c>
      <c r="BD157" s="14" t="s">
        <v>2</v>
      </c>
      <c r="BE157" s="13" t="s">
        <v>2</v>
      </c>
      <c r="BF157" s="38"/>
      <c r="BG157" s="13" t="s">
        <v>1</v>
      </c>
      <c r="BH157" s="110" t="s">
        <v>1</v>
      </c>
      <c r="BI157" s="94" t="s">
        <v>21</v>
      </c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43"/>
    </row>
    <row r="158" spans="41:75" ht="15" customHeight="1" thickBot="1" x14ac:dyDescent="0.3">
      <c r="AO158" s="42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E158" s="33"/>
      <c r="BF158" s="38"/>
      <c r="BG158" s="3">
        <f>SUM(BE171,BH175,BH170)</f>
        <v>0</v>
      </c>
      <c r="BH158" s="85">
        <f>SUM(BE168,BH178,BK170)</f>
        <v>0</v>
      </c>
      <c r="BI158" s="95">
        <f>IF(BH155&lt;&gt;"",AVERAGE(BH158,BH155),BH158)</f>
        <v>0</v>
      </c>
      <c r="BL158" s="62"/>
      <c r="BM158" s="34"/>
      <c r="BN158" s="33"/>
      <c r="BO158" s="33"/>
      <c r="BP158" s="33"/>
      <c r="BQ158" s="33"/>
      <c r="BR158" s="33"/>
      <c r="BS158" s="33"/>
      <c r="BT158" s="33"/>
      <c r="BU158" s="33"/>
      <c r="BV158" s="33"/>
      <c r="BW158" s="43"/>
    </row>
    <row r="159" spans="41:75" ht="15" customHeight="1" x14ac:dyDescent="0.3">
      <c r="AO159" s="42"/>
      <c r="AP159" s="33"/>
      <c r="AQ159" s="33"/>
      <c r="AR159" s="130" t="str">
        <f>CHOOSE(1,BF173&amp;":","IX_NAME",AS159)</f>
        <v>1:</v>
      </c>
      <c r="AS159" s="248" t="str">
        <f>BP172&amp;" &amp; "&amp;BE162</f>
        <v>Main Ave &amp; Default St</v>
      </c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E159" s="33"/>
      <c r="BF159" s="38"/>
      <c r="BI159" s="33"/>
      <c r="BJ159" s="33"/>
      <c r="BK159" s="33"/>
      <c r="BL159" s="38"/>
      <c r="BM159" s="34"/>
      <c r="BN159" s="33"/>
      <c r="BO159" s="49" t="s">
        <v>24</v>
      </c>
      <c r="BP159" s="49"/>
      <c r="BQ159" s="49"/>
      <c r="BR159" s="49"/>
      <c r="BS159" s="49"/>
      <c r="BT159" s="49"/>
      <c r="BU159" s="49"/>
      <c r="BV159" s="49"/>
      <c r="BW159" s="43"/>
    </row>
    <row r="160" spans="41:75" ht="15" customHeight="1" x14ac:dyDescent="0.25">
      <c r="AO160" s="42"/>
      <c r="AP160" s="33"/>
      <c r="AQ160" s="33"/>
      <c r="AR160" s="33"/>
      <c r="AS160" s="64" t="s">
        <v>30</v>
      </c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E160" s="33"/>
      <c r="BF160" s="38"/>
      <c r="BI160" s="33"/>
      <c r="BK160" s="33"/>
      <c r="BL160" s="38"/>
      <c r="BM160" s="34"/>
      <c r="BN160" s="33"/>
      <c r="BO160" s="109" t="str">
        <f>"local_od_raw_"&amp;BF173</f>
        <v>local_od_raw_1</v>
      </c>
      <c r="BP160" s="61">
        <v>1</v>
      </c>
      <c r="BQ160" s="61">
        <v>2</v>
      </c>
      <c r="BR160" s="61">
        <v>3</v>
      </c>
      <c r="BS160" s="49" t="s">
        <v>17</v>
      </c>
      <c r="BT160" s="49" t="s">
        <v>18</v>
      </c>
      <c r="BU160" s="49" t="s">
        <v>19</v>
      </c>
      <c r="BW160" s="43"/>
    </row>
    <row r="161" spans="41:75" ht="15" customHeight="1" x14ac:dyDescent="0.25">
      <c r="AO161" s="42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E161" s="33"/>
      <c r="BF161" s="38"/>
      <c r="BG161" s="33"/>
      <c r="BI161" s="33"/>
      <c r="BK161" s="33"/>
      <c r="BL161" s="38"/>
      <c r="BM161" s="34"/>
      <c r="BN161" s="33"/>
      <c r="BO161" s="61">
        <v>1</v>
      </c>
      <c r="BP161" s="50">
        <f>BG175</f>
        <v>0</v>
      </c>
      <c r="BQ161" s="51">
        <f>BI175</f>
        <v>0</v>
      </c>
      <c r="BR161" s="52">
        <f>BH175</f>
        <v>0</v>
      </c>
      <c r="BS161" s="49">
        <f>SUM(BP161:BR161)</f>
        <v>0</v>
      </c>
      <c r="BT161" s="49">
        <f>BI190</f>
        <v>0</v>
      </c>
      <c r="BU161" s="53">
        <f>IFERROR(ABS(BS161-BT161)/BT161,0)</f>
        <v>0</v>
      </c>
      <c r="BW161" s="43"/>
    </row>
    <row r="162" spans="41:75" ht="15" customHeight="1" x14ac:dyDescent="0.3">
      <c r="AO162" s="42"/>
      <c r="AP162" s="33"/>
      <c r="AQ162" s="33"/>
      <c r="AR162" s="33"/>
      <c r="AS162" s="33"/>
      <c r="AT162" s="33"/>
      <c r="AU162" s="11"/>
      <c r="AV162" s="11"/>
      <c r="AW162" s="11"/>
      <c r="AX162" s="11"/>
      <c r="AY162" s="11"/>
      <c r="AZ162" s="11"/>
      <c r="BA162" s="11"/>
      <c r="BB162" s="36"/>
      <c r="BD162" s="33"/>
      <c r="BE162" s="132" t="s">
        <v>32</v>
      </c>
      <c r="BH162" s="33"/>
      <c r="BI162" s="33"/>
      <c r="BJ162" s="15"/>
      <c r="BK162" s="34"/>
      <c r="BL162" s="33"/>
      <c r="BM162" s="33"/>
      <c r="BN162" s="33"/>
      <c r="BO162" s="61">
        <v>2</v>
      </c>
      <c r="BP162" s="54">
        <f>BH171</f>
        <v>0</v>
      </c>
      <c r="BQ162" s="49">
        <f>BH172</f>
        <v>0</v>
      </c>
      <c r="BR162" s="55">
        <f>BH170</f>
        <v>0</v>
      </c>
      <c r="BS162" s="49">
        <f>SUM(BP162:BR162)</f>
        <v>0</v>
      </c>
      <c r="BT162" s="49">
        <f>BW170</f>
        <v>0</v>
      </c>
      <c r="BU162" s="53">
        <f t="shared" ref="BU162:BU163" si="25">IFERROR(ABS(BS162-BT162)/BT162,0)</f>
        <v>0</v>
      </c>
      <c r="BW162" s="43"/>
    </row>
    <row r="163" spans="41:75" ht="15" customHeight="1" x14ac:dyDescent="0.25">
      <c r="AO163" s="42"/>
      <c r="AP163" s="33"/>
      <c r="AQ163" s="33"/>
      <c r="AR163" s="33"/>
      <c r="AS163" s="33"/>
      <c r="AT163" s="33"/>
      <c r="AU163" s="11"/>
      <c r="AV163" s="11"/>
      <c r="AW163" s="11"/>
      <c r="AX163" s="11"/>
      <c r="AY163" s="11"/>
      <c r="AZ163" s="11"/>
      <c r="BA163" s="11"/>
      <c r="BB163" s="12" t="s">
        <v>0</v>
      </c>
      <c r="BC163" s="33"/>
      <c r="BD163" s="33"/>
      <c r="BE163" s="33"/>
      <c r="BF163" s="124"/>
      <c r="BG163" s="15"/>
      <c r="BH163" s="33"/>
      <c r="BI163" s="33"/>
      <c r="BJ163" s="11"/>
      <c r="BK163" s="34"/>
      <c r="BL163" s="33"/>
      <c r="BM163" s="33"/>
      <c r="BN163" s="33"/>
      <c r="BO163" s="61">
        <v>3</v>
      </c>
      <c r="BP163" s="56">
        <f>BC171</f>
        <v>0</v>
      </c>
      <c r="BQ163" s="57">
        <f>BD171</f>
        <v>0</v>
      </c>
      <c r="BR163" s="58">
        <f>BE171</f>
        <v>0</v>
      </c>
      <c r="BS163" s="49">
        <f>SUM(BP163:BR163)</f>
        <v>0</v>
      </c>
      <c r="BT163" s="49">
        <f>BC156</f>
        <v>0</v>
      </c>
      <c r="BU163" s="53">
        <f t="shared" si="25"/>
        <v>0</v>
      </c>
      <c r="BW163" s="43"/>
    </row>
    <row r="164" spans="41:75" ht="15" customHeight="1" x14ac:dyDescent="0.25">
      <c r="AO164" s="42"/>
      <c r="AP164" s="33"/>
      <c r="AQ164" s="33"/>
      <c r="AS164" s="33"/>
      <c r="AT164" s="33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24"/>
      <c r="BG164" s="33"/>
      <c r="BH164" s="33"/>
      <c r="BI164" s="33"/>
      <c r="BJ164" s="33"/>
      <c r="BK164" s="34"/>
      <c r="BL164" s="33"/>
      <c r="BM164" s="33"/>
      <c r="BN164" s="33"/>
      <c r="BO164" s="49" t="s">
        <v>17</v>
      </c>
      <c r="BP164" s="49">
        <f>SUM(BP161:BP163)</f>
        <v>0</v>
      </c>
      <c r="BQ164" s="49">
        <f>SUM(BQ161:BQ163)</f>
        <v>0</v>
      </c>
      <c r="BR164" s="49">
        <f>SUM(BR161:BR163)</f>
        <v>0</v>
      </c>
      <c r="BS164" s="49"/>
      <c r="BT164" s="49"/>
      <c r="BU164" s="59"/>
      <c r="BV164" s="53"/>
      <c r="BW164" s="43"/>
    </row>
    <row r="165" spans="41:75" ht="15" customHeight="1" x14ac:dyDescent="0.25">
      <c r="AO165" s="42"/>
      <c r="AP165" s="33"/>
      <c r="AQ165" s="33"/>
      <c r="AS165" s="33"/>
      <c r="AT165" s="33"/>
      <c r="AU165" s="37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24"/>
      <c r="BG165" s="16"/>
      <c r="BH165" s="16"/>
      <c r="BI165" s="17"/>
      <c r="BJ165" s="17"/>
      <c r="BK165" s="34"/>
      <c r="BL165" s="33"/>
      <c r="BM165" s="33"/>
      <c r="BN165" s="33"/>
      <c r="BO165" s="49" t="s">
        <v>18</v>
      </c>
      <c r="BP165" s="49">
        <f>BC188</f>
        <v>0</v>
      </c>
      <c r="BQ165" s="49">
        <f>BU176</f>
        <v>0</v>
      </c>
      <c r="BR165" s="49">
        <f>BI158</f>
        <v>0</v>
      </c>
      <c r="BS165" s="49"/>
      <c r="BT165" s="49"/>
      <c r="BU165" s="49"/>
      <c r="BV165" s="49"/>
      <c r="BW165" s="43"/>
    </row>
    <row r="166" spans="41:75" ht="15" customHeight="1" x14ac:dyDescent="0.2">
      <c r="AO166" s="44"/>
      <c r="AS166" s="63"/>
      <c r="AT166" s="38"/>
      <c r="AU166" s="37"/>
      <c r="AV166" s="11"/>
      <c r="AW166" s="11"/>
      <c r="AX166" s="11"/>
      <c r="AY166" s="11"/>
      <c r="AZ166" s="11"/>
      <c r="BB166" s="70" t="s">
        <v>29</v>
      </c>
      <c r="BC166" s="69" t="str">
        <f t="shared" ref="BC166:BE166" si="26">RNSE(BC168,BC171)</f>
        <v>-</v>
      </c>
      <c r="BD166" s="69" t="str">
        <f t="shared" si="26"/>
        <v>-</v>
      </c>
      <c r="BE166" s="69" t="str">
        <f t="shared" si="26"/>
        <v>-</v>
      </c>
      <c r="BF166" s="124"/>
      <c r="BG166" s="18"/>
      <c r="BH166" s="18"/>
      <c r="BI166" s="19"/>
      <c r="BJ166" s="19"/>
      <c r="BK166" s="33"/>
      <c r="BL166" s="11"/>
      <c r="BM166" s="33"/>
      <c r="BN166" s="33"/>
      <c r="BO166" s="49" t="s">
        <v>19</v>
      </c>
      <c r="BP166" s="53">
        <f>IFERROR(ABS(BP164-BP165)/BP165,0)</f>
        <v>0</v>
      </c>
      <c r="BQ166" s="53">
        <f>IFERROR(ABS(BQ164-BQ165)/BQ165,0)</f>
        <v>0</v>
      </c>
      <c r="BR166" s="53">
        <f>IFERROR(ABS(BR164-BR165)/BR165,0)</f>
        <v>0</v>
      </c>
      <c r="BS166" s="53"/>
      <c r="BT166" s="49"/>
      <c r="BU166" s="53">
        <f>SUM(BP166:BS166,BV161:BV164)</f>
        <v>0</v>
      </c>
      <c r="BV166" s="49"/>
      <c r="BW166" s="45"/>
    </row>
    <row r="167" spans="41:75" ht="15" customHeight="1" x14ac:dyDescent="0.2">
      <c r="AO167" s="42"/>
      <c r="AR167" s="33"/>
      <c r="AS167" s="33"/>
      <c r="AT167" s="33"/>
      <c r="AU167" s="11"/>
      <c r="AV167" s="11"/>
      <c r="AW167" s="11"/>
      <c r="AX167" s="11"/>
      <c r="AY167" s="11"/>
      <c r="AZ167" s="11"/>
      <c r="BB167" s="66" t="s">
        <v>20</v>
      </c>
      <c r="BC167" s="74" t="e">
        <f>BC168/BD156</f>
        <v>#DIV/0!</v>
      </c>
      <c r="BD167" s="74" t="e">
        <f>BD168/BD156</f>
        <v>#DIV/0!</v>
      </c>
      <c r="BE167" s="74" t="e">
        <f>BE168/BD156</f>
        <v>#DIV/0!</v>
      </c>
      <c r="BF167" s="124"/>
      <c r="BG167" s="10"/>
      <c r="BH167" s="10"/>
      <c r="BI167" s="10"/>
      <c r="BJ167" s="10"/>
      <c r="BK167" s="10"/>
      <c r="BL167" s="11"/>
      <c r="BM167" s="11"/>
      <c r="BN167" s="11"/>
      <c r="BT167" s="49"/>
      <c r="BU167" s="49"/>
      <c r="BW167" s="43"/>
    </row>
    <row r="168" spans="41:75" ht="15" customHeight="1" x14ac:dyDescent="0.25">
      <c r="AO168" s="42"/>
      <c r="AP168" s="33"/>
      <c r="AQ168" s="33"/>
      <c r="AR168" s="33"/>
      <c r="AS168" s="33"/>
      <c r="AT168" s="33"/>
      <c r="AU168" s="37"/>
      <c r="AV168" s="11"/>
      <c r="AW168" s="33"/>
      <c r="AX168" s="33"/>
      <c r="AY168" s="33"/>
      <c r="AZ168" s="10"/>
      <c r="BB168" s="71" t="s">
        <v>3</v>
      </c>
      <c r="BC168" s="85">
        <f>BP182</f>
        <v>0</v>
      </c>
      <c r="BD168" s="85">
        <f>BQ182</f>
        <v>0</v>
      </c>
      <c r="BE168" s="85">
        <f>BR182</f>
        <v>0</v>
      </c>
      <c r="BF168" s="124"/>
      <c r="BN168" s="11"/>
      <c r="BO168" s="11"/>
      <c r="BP168" s="11"/>
      <c r="BQ168" s="11"/>
      <c r="BR168" s="33"/>
      <c r="BS168" s="33"/>
      <c r="BT168" s="33"/>
      <c r="BU168" s="33"/>
      <c r="BV168" s="33"/>
      <c r="BW168" s="43"/>
    </row>
    <row r="169" spans="41:75" ht="15" customHeight="1" thickBot="1" x14ac:dyDescent="0.25">
      <c r="AO169" s="42"/>
      <c r="AP169"/>
      <c r="AQ169"/>
      <c r="AR169"/>
      <c r="AS169" s="33"/>
      <c r="AT169" s="33"/>
      <c r="AU169" s="11"/>
      <c r="AV169" s="11"/>
      <c r="AW169" s="33"/>
      <c r="AX169" s="33"/>
      <c r="AY169" s="33"/>
      <c r="AZ169" s="10"/>
      <c r="BB169" s="72"/>
      <c r="BC169" s="14" t="s">
        <v>2</v>
      </c>
      <c r="BD169" s="14">
        <v>9</v>
      </c>
      <c r="BE169" s="14" t="s">
        <v>5</v>
      </c>
      <c r="BF169" s="124"/>
      <c r="BG169" s="4"/>
      <c r="BH169" s="21" t="s">
        <v>4</v>
      </c>
      <c r="BI169" s="75" t="s">
        <v>20</v>
      </c>
      <c r="BJ169" s="22"/>
      <c r="BK169" s="20" t="s">
        <v>3</v>
      </c>
      <c r="BL169" s="66" t="s">
        <v>20</v>
      </c>
      <c r="BM169" s="70" t="s">
        <v>29</v>
      </c>
      <c r="BN169" s="11"/>
      <c r="BO169" s="11"/>
      <c r="BP169" s="23" t="s">
        <v>0</v>
      </c>
      <c r="BQ169" s="23"/>
      <c r="BR169" s="33"/>
      <c r="BS169" s="33"/>
      <c r="BT169" s="33"/>
      <c r="BU169" s="33"/>
      <c r="BV169" s="33"/>
      <c r="BW169" s="43"/>
    </row>
    <row r="170" spans="41:75" ht="15" customHeight="1" thickBot="1" x14ac:dyDescent="0.3">
      <c r="AO170" s="42"/>
      <c r="AP170"/>
      <c r="AQ170"/>
      <c r="AR170"/>
      <c r="AS170" s="33"/>
      <c r="AT170" s="33"/>
      <c r="AU170" s="33"/>
      <c r="AV170" s="33"/>
      <c r="AW170" s="33"/>
      <c r="AX170" s="33"/>
      <c r="AY170" s="33"/>
      <c r="AZ170" s="10"/>
      <c r="BB170" s="77" t="s">
        <v>20</v>
      </c>
      <c r="BC170" s="79" t="e">
        <f>BC171/BE156</f>
        <v>#DIV/0!</v>
      </c>
      <c r="BD170" s="79" t="e">
        <f>BD171/BE156</f>
        <v>#DIV/0!</v>
      </c>
      <c r="BE170" s="79" t="e">
        <f>BE171/BE156</f>
        <v>#DIV/0!</v>
      </c>
      <c r="BF170" s="124"/>
      <c r="BG170" s="111" t="str">
        <f>CHOOSE(1,"&lt;","TURN",8,BF173,BH170,BK170)</f>
        <v>&lt;</v>
      </c>
      <c r="BH170" s="82">
        <v>0</v>
      </c>
      <c r="BI170" s="65" t="e">
        <f>BH170/BW172</f>
        <v>#DIV/0!</v>
      </c>
      <c r="BJ170" s="14" t="s">
        <v>6</v>
      </c>
      <c r="BK170" s="86">
        <f>BR181</f>
        <v>0</v>
      </c>
      <c r="BL170" s="67" t="e">
        <f>BK170/BW171</f>
        <v>#DIV/0!</v>
      </c>
      <c r="BM170" s="69" t="str">
        <f>RNSE(BK170,BH170)</f>
        <v>-</v>
      </c>
      <c r="BN170" s="11"/>
      <c r="BO170" s="33"/>
      <c r="BP170" s="33"/>
      <c r="BQ170" s="33"/>
      <c r="BR170" s="33"/>
      <c r="BS170" s="33"/>
      <c r="BT170" s="33"/>
      <c r="BU170" s="10"/>
      <c r="BV170" s="90" t="s">
        <v>21</v>
      </c>
      <c r="BW170" s="91">
        <f>IF(BZ171&lt;&gt;"",AVERAGE(BW171,BZ171),BW171)</f>
        <v>0</v>
      </c>
    </row>
    <row r="171" spans="41:75" ht="15" customHeight="1" x14ac:dyDescent="0.25">
      <c r="AO171" s="42"/>
      <c r="AP171"/>
      <c r="AQ171"/>
      <c r="AR171"/>
      <c r="AV171" s="33"/>
      <c r="AW171" s="33"/>
      <c r="AX171" s="33"/>
      <c r="AY171" s="33"/>
      <c r="AZ171" s="10"/>
      <c r="BB171" s="78" t="s">
        <v>4</v>
      </c>
      <c r="BC171" s="9">
        <v>0</v>
      </c>
      <c r="BD171" s="9">
        <v>0</v>
      </c>
      <c r="BE171" s="9">
        <v>0</v>
      </c>
      <c r="BF171" s="124"/>
      <c r="BG171" s="111" t="str">
        <f>CHOOSE(1,"&gt;","TURN",6,BF173,BH171,BK171)</f>
        <v>&gt;</v>
      </c>
      <c r="BH171" s="82">
        <v>0</v>
      </c>
      <c r="BI171" s="65" t="e">
        <f>BH171/BW172</f>
        <v>#DIV/0!</v>
      </c>
      <c r="BJ171" s="14" t="s">
        <v>8</v>
      </c>
      <c r="BK171" s="86">
        <f>BP181</f>
        <v>0</v>
      </c>
      <c r="BL171" s="67" t="e">
        <f>BK171/BW171</f>
        <v>#DIV/0!</v>
      </c>
      <c r="BM171" s="69" t="str">
        <f t="shared" ref="BM171:BM172" si="27">RNSE(BK171,BH171)</f>
        <v>-</v>
      </c>
      <c r="BN171" s="11"/>
      <c r="BO171" s="33"/>
      <c r="BP171" s="33"/>
      <c r="BQ171" s="33"/>
      <c r="BV171" s="14" t="s">
        <v>7</v>
      </c>
      <c r="BW171" s="89">
        <f>SUM(BK170:BK172)</f>
        <v>0</v>
      </c>
    </row>
    <row r="172" spans="41:75" ht="15" customHeight="1" x14ac:dyDescent="0.3">
      <c r="AO172" s="42"/>
      <c r="AP172"/>
      <c r="AQ172"/>
      <c r="AR172"/>
      <c r="AS172" s="33"/>
      <c r="AV172" s="11"/>
      <c r="AW172" s="33"/>
      <c r="AX172" s="33"/>
      <c r="AY172" s="33"/>
      <c r="AZ172" s="10"/>
      <c r="BB172" s="11"/>
      <c r="BC172" s="111" t="str">
        <f>CHOOSE(1,"$","TURN",11,BF173,BC171,BC168)</f>
        <v>$</v>
      </c>
      <c r="BD172" s="111" t="str">
        <f>CHOOSE(1,"9","TURN",10,BF173,BD171,BD168)</f>
        <v>9</v>
      </c>
      <c r="BE172" s="111" t="str">
        <f>CHOOSE(1,"M","TURN",9,BF173,BE171,BE168)</f>
        <v>M</v>
      </c>
      <c r="BF172" s="124"/>
      <c r="BG172" s="13" t="str">
        <f>CHOOSE(1,"N","TURN",5,BF173,BH172,BK172)</f>
        <v>N</v>
      </c>
      <c r="BH172" s="4">
        <v>0</v>
      </c>
      <c r="BI172" s="65" t="e">
        <f>BH172/BW172</f>
        <v>#DIV/0!</v>
      </c>
      <c r="BJ172" s="14" t="s">
        <v>9</v>
      </c>
      <c r="BK172" s="86">
        <f>BQ181</f>
        <v>0</v>
      </c>
      <c r="BL172" s="67" t="e">
        <f>BK172/BW171</f>
        <v>#DIV/0!</v>
      </c>
      <c r="BM172" s="69" t="str">
        <f t="shared" si="27"/>
        <v>-</v>
      </c>
      <c r="BN172" s="11"/>
      <c r="BO172" s="33"/>
      <c r="BP172" s="133" t="s">
        <v>31</v>
      </c>
      <c r="BQ172" s="33"/>
      <c r="BS172" s="33"/>
      <c r="BT172" s="33"/>
      <c r="BU172" s="11"/>
      <c r="BV172" s="13" t="s">
        <v>7</v>
      </c>
      <c r="BW172" s="6">
        <f>SUM(BH170:BH172)</f>
        <v>0</v>
      </c>
    </row>
    <row r="173" spans="41:75" ht="15" customHeight="1" thickBot="1" x14ac:dyDescent="0.25">
      <c r="AO173" s="42"/>
      <c r="AP173"/>
      <c r="AQ173"/>
      <c r="AR173"/>
      <c r="AS173" s="38"/>
      <c r="AT173" s="38"/>
      <c r="AU173" s="123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9">
        <v>1</v>
      </c>
      <c r="BG173" s="127"/>
      <c r="BH173" s="127"/>
      <c r="BI173" s="127"/>
      <c r="BJ173" s="127"/>
      <c r="BK173" s="127"/>
      <c r="BL173" s="127"/>
      <c r="BM173" s="127"/>
      <c r="BN173" s="127"/>
      <c r="BO173" s="127"/>
      <c r="BP173" s="127"/>
      <c r="BQ173" s="123"/>
      <c r="BR173" s="38"/>
      <c r="BS173" s="38"/>
      <c r="BT173" s="38"/>
      <c r="BU173" s="38"/>
      <c r="BV173" s="38"/>
      <c r="BW173" s="128"/>
    </row>
    <row r="174" spans="41:75" ht="15" customHeight="1" x14ac:dyDescent="0.2">
      <c r="AO174" s="42"/>
      <c r="AP174"/>
      <c r="AQ174"/>
      <c r="AR174"/>
      <c r="AS174" s="33"/>
      <c r="AT174" s="33"/>
      <c r="AV174" s="33"/>
      <c r="AX174" s="15"/>
      <c r="AY174"/>
      <c r="AZ174"/>
      <c r="BA174"/>
      <c r="BB174"/>
      <c r="BC174"/>
      <c r="BD174"/>
      <c r="BE174"/>
      <c r="BF174" s="124"/>
      <c r="BG174" s="111" t="str">
        <f>CHOOSE(1,"L","TURN",1,BF173,BG175,BG178)</f>
        <v>L</v>
      </c>
      <c r="BH174" s="111" t="str">
        <f>CHOOSE(1,"#","TURN",3,BF173,BH175,BH178)</f>
        <v>#</v>
      </c>
      <c r="BI174" s="111" t="str">
        <f>CHOOSE(1,";","TURN",4,BF173,BI175,BI178)</f>
        <v>;</v>
      </c>
      <c r="BJ174" s="4"/>
      <c r="BL174" s="10"/>
      <c r="BM174" s="19"/>
      <c r="BN174" s="17"/>
      <c r="BO174" s="33"/>
      <c r="BP174" s="15"/>
      <c r="BQ174" s="15"/>
      <c r="BU174" s="4">
        <f>SUM(BH172,BD171,BI175)</f>
        <v>0</v>
      </c>
      <c r="BV174" s="27" t="s">
        <v>14</v>
      </c>
      <c r="BW174" s="106">
        <f>IF(BX174&lt;&gt;"",BX174-BU174,0)</f>
        <v>0</v>
      </c>
    </row>
    <row r="175" spans="41:75" ht="15" customHeight="1" thickBot="1" x14ac:dyDescent="0.3">
      <c r="AO175" s="42"/>
      <c r="AP175"/>
      <c r="AQ175"/>
      <c r="AR175"/>
      <c r="AV175" s="33"/>
      <c r="AW175" s="15"/>
      <c r="AX175" s="15"/>
      <c r="AY175"/>
      <c r="AZ175"/>
      <c r="BA175"/>
      <c r="BB175"/>
      <c r="BC175"/>
      <c r="BD175"/>
      <c r="BE175"/>
      <c r="BF175" s="124"/>
      <c r="BG175" s="9">
        <v>0</v>
      </c>
      <c r="BH175" s="9">
        <v>0</v>
      </c>
      <c r="BI175" s="9">
        <v>0</v>
      </c>
      <c r="BJ175" s="29" t="s">
        <v>4</v>
      </c>
      <c r="BL175" s="10"/>
      <c r="BM175" s="19"/>
      <c r="BN175" s="17"/>
      <c r="BO175" s="33"/>
      <c r="BP175" s="33"/>
      <c r="BQ175" s="33"/>
      <c r="BU175" s="87">
        <f>SUM(BK172,BD168,BI178)</f>
        <v>0</v>
      </c>
      <c r="BV175" s="26" t="s">
        <v>14</v>
      </c>
      <c r="BW175" s="118">
        <f>IF(BX175&lt;&gt;"",BX175-BU175,0)</f>
        <v>0</v>
      </c>
    </row>
    <row r="176" spans="41:75" ht="15" customHeight="1" thickBot="1" x14ac:dyDescent="0.25">
      <c r="AO176" s="42"/>
      <c r="AP176"/>
      <c r="AQ176"/>
      <c r="AR176"/>
      <c r="AS176" s="33"/>
      <c r="AT176" s="33"/>
      <c r="AU176" s="33"/>
      <c r="AV176" s="33"/>
      <c r="AW176" s="15"/>
      <c r="AX176" s="15"/>
      <c r="AY176"/>
      <c r="AZ176"/>
      <c r="BA176"/>
      <c r="BB176"/>
      <c r="BC176"/>
      <c r="BD176"/>
      <c r="BE176"/>
      <c r="BF176" s="124"/>
      <c r="BG176" s="80" t="e">
        <f>BG175/BG190</f>
        <v>#DIV/0!</v>
      </c>
      <c r="BH176" s="80" t="e">
        <f>BH175/BG190</f>
        <v>#DIV/0!</v>
      </c>
      <c r="BI176" s="80" t="e">
        <f>BI175/BG190</f>
        <v>#DIV/0!</v>
      </c>
      <c r="BJ176" s="76" t="s">
        <v>20</v>
      </c>
      <c r="BL176" s="10"/>
      <c r="BM176" s="19"/>
      <c r="BN176" s="17"/>
      <c r="BU176" s="96">
        <f>IF(BX175&lt;&gt;"",AVERAGE(BU175,BX175),BU175)</f>
        <v>0</v>
      </c>
      <c r="BV176" s="97" t="s">
        <v>21</v>
      </c>
      <c r="BW176" s="99" t="s">
        <v>27</v>
      </c>
    </row>
    <row r="177" spans="41:75" ht="15" customHeight="1" x14ac:dyDescent="0.2">
      <c r="AO177" s="42"/>
      <c r="AP177" s="33"/>
      <c r="AQ177" s="33"/>
      <c r="AR177" s="33"/>
      <c r="AS177" s="33"/>
      <c r="AT177" s="33"/>
      <c r="AU177" s="36"/>
      <c r="AV177" s="23" t="s">
        <v>0</v>
      </c>
      <c r="AW177" s="15"/>
      <c r="AX177" s="15"/>
      <c r="AY177"/>
      <c r="AZ177"/>
      <c r="BA177"/>
      <c r="BB177"/>
      <c r="BC177"/>
      <c r="BD177"/>
      <c r="BE177"/>
      <c r="BF177" s="124"/>
      <c r="BG177" s="14" t="s">
        <v>11</v>
      </c>
      <c r="BH177" s="14" t="s">
        <v>1</v>
      </c>
      <c r="BI177" s="14" t="s">
        <v>13</v>
      </c>
      <c r="BJ177" s="22"/>
      <c r="BL177" s="10"/>
      <c r="BM177" s="33"/>
      <c r="BN177" s="33"/>
      <c r="BO177" s="33"/>
      <c r="BP177" s="33"/>
      <c r="BQ177" s="33"/>
      <c r="BR177" s="33"/>
      <c r="BS177" s="33"/>
      <c r="BT177" s="33"/>
      <c r="BU177" s="33"/>
      <c r="BV177" s="64"/>
      <c r="BW177" s="6"/>
    </row>
    <row r="178" spans="41:75" ht="15" customHeight="1" x14ac:dyDescent="0.25">
      <c r="AO178" s="42"/>
      <c r="AP178" s="33"/>
      <c r="AQ178" s="33"/>
      <c r="AR178" s="33"/>
      <c r="AS178" s="33"/>
      <c r="AT178" s="33"/>
      <c r="AU178" s="15"/>
      <c r="AV178" s="15"/>
      <c r="AW178" s="15"/>
      <c r="AX178" s="15"/>
      <c r="AY178"/>
      <c r="AZ178"/>
      <c r="BA178"/>
      <c r="BB178"/>
      <c r="BC178"/>
      <c r="BD178"/>
      <c r="BE178"/>
      <c r="BF178" s="124"/>
      <c r="BG178" s="85">
        <f>BP180</f>
        <v>0</v>
      </c>
      <c r="BH178" s="85">
        <f>BR180</f>
        <v>0</v>
      </c>
      <c r="BI178" s="85">
        <f>BQ180</f>
        <v>0</v>
      </c>
      <c r="BJ178" s="20" t="s">
        <v>3</v>
      </c>
      <c r="BL178" s="10"/>
      <c r="BM178" s="33"/>
      <c r="BN178" s="33"/>
      <c r="BO178" s="49" t="s">
        <v>23</v>
      </c>
      <c r="BP178" s="53"/>
      <c r="BQ178" s="53"/>
      <c r="BR178" s="53"/>
      <c r="BS178" s="53"/>
      <c r="BT178" s="49"/>
      <c r="BU178" s="49"/>
      <c r="BV178" s="49"/>
      <c r="BW178" s="28"/>
    </row>
    <row r="179" spans="41:75" ht="15" customHeight="1" x14ac:dyDescent="0.2">
      <c r="AO179" s="42"/>
      <c r="AP179" s="33"/>
      <c r="AQ179" s="33"/>
      <c r="AR179" s="33"/>
      <c r="AS179" s="33"/>
      <c r="AT179" s="33"/>
      <c r="AU179" s="15"/>
      <c r="AV179" s="15"/>
      <c r="AW179" s="15"/>
      <c r="AX179" s="15"/>
      <c r="AY179" s="15"/>
      <c r="AZ179" s="15"/>
      <c r="BA179" s="10"/>
      <c r="BB179" s="10"/>
      <c r="BC179" s="10"/>
      <c r="BD179" s="10"/>
      <c r="BE179" s="10"/>
      <c r="BF179" s="124"/>
      <c r="BG179" s="74" t="e">
        <f>BG178/BH190</f>
        <v>#DIV/0!</v>
      </c>
      <c r="BH179" s="74" t="e">
        <f>BH178/BH190</f>
        <v>#DIV/0!</v>
      </c>
      <c r="BI179" s="74" t="e">
        <f>BI178/BH190</f>
        <v>#DIV/0!</v>
      </c>
      <c r="BJ179" s="68" t="s">
        <v>20</v>
      </c>
      <c r="BL179" s="33"/>
      <c r="BM179" s="33"/>
      <c r="BN179" s="33"/>
      <c r="BO179" s="109" t="str">
        <f>"local_od_est_"&amp;BF173</f>
        <v>local_od_est_1</v>
      </c>
      <c r="BP179" s="61">
        <v>1</v>
      </c>
      <c r="BQ179" s="61">
        <v>2</v>
      </c>
      <c r="BR179" s="61">
        <v>3</v>
      </c>
      <c r="BS179" s="49" t="s">
        <v>17</v>
      </c>
      <c r="BT179" s="49" t="s">
        <v>18</v>
      </c>
      <c r="BU179" s="49" t="s">
        <v>19</v>
      </c>
      <c r="BW179" s="43"/>
    </row>
    <row r="180" spans="41:75" ht="15" customHeight="1" x14ac:dyDescent="0.25">
      <c r="AO180" s="42"/>
      <c r="AP180" s="33"/>
      <c r="AQ180" s="33"/>
      <c r="AR180" s="33"/>
      <c r="AS180" s="33"/>
      <c r="AT180" s="33"/>
      <c r="AU180" s="15"/>
      <c r="AV180" s="15"/>
      <c r="AW180" s="15"/>
      <c r="AX180" s="15"/>
      <c r="AY180" s="15"/>
      <c r="AZ180" s="15"/>
      <c r="BA180" s="33"/>
      <c r="BB180" s="18"/>
      <c r="BC180" s="18"/>
      <c r="BD180" s="18"/>
      <c r="BE180" s="18"/>
      <c r="BF180" s="124"/>
      <c r="BG180" s="73" t="str">
        <f t="shared" ref="BG180" si="28">RNSE(BG178,BG175)</f>
        <v>-</v>
      </c>
      <c r="BH180" s="73" t="str">
        <f>RNSE(BH178,BH175)</f>
        <v>-</v>
      </c>
      <c r="BI180" s="73" t="str">
        <f>RNSE(BI178,BI175)</f>
        <v>-</v>
      </c>
      <c r="BJ180" s="70" t="s">
        <v>29</v>
      </c>
      <c r="BL180" s="34"/>
      <c r="BM180" s="33"/>
      <c r="BN180" s="33"/>
      <c r="BO180" s="61">
        <v>1</v>
      </c>
      <c r="BP180" s="50">
        <f t="shared" ref="BP180:BR182" si="29">BP161</f>
        <v>0</v>
      </c>
      <c r="BQ180" s="51">
        <f t="shared" si="29"/>
        <v>0</v>
      </c>
      <c r="BR180" s="52">
        <f t="shared" si="29"/>
        <v>0</v>
      </c>
      <c r="BS180" s="49">
        <f>SUM(BP180:BR180)</f>
        <v>0</v>
      </c>
      <c r="BT180" s="49">
        <f>BT161</f>
        <v>0</v>
      </c>
      <c r="BU180" s="53">
        <f>IFERROR(ABS(BS180-BT180)/BT180,0)</f>
        <v>0</v>
      </c>
      <c r="BW180" s="43"/>
    </row>
    <row r="181" spans="41:75" ht="15" customHeight="1" x14ac:dyDescent="0.25">
      <c r="AO181" s="42"/>
      <c r="AP181" s="33"/>
      <c r="AQ181" s="33"/>
      <c r="AR181" s="33"/>
      <c r="AS181" s="33"/>
      <c r="AT181" s="33"/>
      <c r="AU181" s="15"/>
      <c r="AV181" s="15"/>
      <c r="AW181" s="15"/>
      <c r="AX181" s="15"/>
      <c r="AY181" s="15"/>
      <c r="AZ181" s="15"/>
      <c r="BA181" s="33"/>
      <c r="BB181" s="16"/>
      <c r="BC181" s="16"/>
      <c r="BD181" s="16"/>
      <c r="BE181" s="16"/>
      <c r="BF181" s="124"/>
      <c r="BG181" s="15"/>
      <c r="BH181" s="15"/>
      <c r="BI181" s="15"/>
      <c r="BJ181" s="15"/>
      <c r="BK181" s="33"/>
      <c r="BL181" s="34"/>
      <c r="BM181" s="33"/>
      <c r="BN181" s="33"/>
      <c r="BO181" s="61">
        <v>2</v>
      </c>
      <c r="BP181" s="54">
        <f t="shared" si="29"/>
        <v>0</v>
      </c>
      <c r="BQ181" s="49">
        <f t="shared" si="29"/>
        <v>0</v>
      </c>
      <c r="BR181" s="55">
        <f t="shared" si="29"/>
        <v>0</v>
      </c>
      <c r="BS181" s="49">
        <f>SUM(BP181:BR181)</f>
        <v>0</v>
      </c>
      <c r="BT181" s="49">
        <f>BT162</f>
        <v>0</v>
      </c>
      <c r="BU181" s="53">
        <f t="shared" ref="BU181:BU182" si="30">IFERROR(ABS(BS181-BT181)/BT181,0)</f>
        <v>0</v>
      </c>
      <c r="BW181" s="43"/>
    </row>
    <row r="182" spans="41:75" ht="15" customHeight="1" x14ac:dyDescent="0.25">
      <c r="AO182" s="42"/>
      <c r="AP182" s="33"/>
      <c r="AQ182" s="33"/>
      <c r="AR182" s="33"/>
      <c r="AS182" s="33"/>
      <c r="AT182" s="33"/>
      <c r="AU182" s="15"/>
      <c r="AV182" s="15"/>
      <c r="AW182" s="15"/>
      <c r="AX182" s="15"/>
      <c r="AY182" s="15"/>
      <c r="AZ182" s="15"/>
      <c r="BA182" s="25"/>
      <c r="BB182" s="33"/>
      <c r="BC182" s="33"/>
      <c r="BD182" s="33"/>
      <c r="BE182" s="33"/>
      <c r="BF182" s="124"/>
      <c r="BG182" s="15"/>
      <c r="BH182" s="15"/>
      <c r="BI182" s="15"/>
      <c r="BJ182" s="15"/>
      <c r="BK182" s="33"/>
      <c r="BL182" s="35"/>
      <c r="BM182" s="33"/>
      <c r="BN182" s="33"/>
      <c r="BO182" s="61">
        <v>3</v>
      </c>
      <c r="BP182" s="56">
        <f t="shared" si="29"/>
        <v>0</v>
      </c>
      <c r="BQ182" s="57">
        <f t="shared" si="29"/>
        <v>0</v>
      </c>
      <c r="BR182" s="58">
        <f t="shared" si="29"/>
        <v>0</v>
      </c>
      <c r="BS182" s="49">
        <f>SUM(BP182:BR182)</f>
        <v>0</v>
      </c>
      <c r="BT182" s="49">
        <f>BT163</f>
        <v>0</v>
      </c>
      <c r="BU182" s="53">
        <f t="shared" si="30"/>
        <v>0</v>
      </c>
      <c r="BW182" s="43"/>
    </row>
    <row r="183" spans="41:75" ht="15" customHeight="1" x14ac:dyDescent="0.25">
      <c r="AO183" s="42"/>
      <c r="AP183" s="33"/>
      <c r="AQ183" s="33"/>
      <c r="AR183" s="33"/>
      <c r="AS183" s="33"/>
      <c r="AT183" s="33"/>
      <c r="AU183" s="15"/>
      <c r="AV183" s="15"/>
      <c r="AW183" s="15"/>
      <c r="AX183" s="15"/>
      <c r="AY183" s="15"/>
      <c r="AZ183" s="15"/>
      <c r="BA183" s="15"/>
      <c r="BB183" s="15"/>
      <c r="BC183" s="33"/>
      <c r="BD183" s="33"/>
      <c r="BE183" s="33"/>
      <c r="BF183" s="124"/>
      <c r="BG183" s="33"/>
      <c r="BH183" s="33"/>
      <c r="BI183" s="33"/>
      <c r="BJ183" s="23" t="s">
        <v>0</v>
      </c>
      <c r="BK183" s="33"/>
      <c r="BL183" s="35"/>
      <c r="BM183" s="33"/>
      <c r="BN183" s="33"/>
      <c r="BO183" s="49" t="s">
        <v>17</v>
      </c>
      <c r="BP183" s="49">
        <f>SUM(BP180:BP182)</f>
        <v>0</v>
      </c>
      <c r="BQ183" s="49">
        <f>SUM(BQ180:BQ182)</f>
        <v>0</v>
      </c>
      <c r="BR183" s="49">
        <f>SUM(BR180:BR182)</f>
        <v>0</v>
      </c>
      <c r="BS183" s="49"/>
      <c r="BT183" s="49"/>
      <c r="BU183" s="49"/>
      <c r="BW183" s="43"/>
    </row>
    <row r="184" spans="41:75" ht="15" customHeight="1" x14ac:dyDescent="0.25">
      <c r="AO184" s="42"/>
      <c r="AP184" s="33"/>
      <c r="AQ184" s="33"/>
      <c r="AR184" s="33"/>
      <c r="AS184" s="33"/>
      <c r="AT184" s="33"/>
      <c r="BC184" s="33"/>
      <c r="BD184" s="33"/>
      <c r="BE184" s="33"/>
      <c r="BF184" s="123"/>
      <c r="BG184" s="33"/>
      <c r="BH184" s="33"/>
      <c r="BI184" s="33"/>
      <c r="BJ184" s="36"/>
      <c r="BK184" s="33"/>
      <c r="BL184" s="35"/>
      <c r="BM184" s="33"/>
      <c r="BN184" s="33"/>
      <c r="BO184" s="49" t="s">
        <v>18</v>
      </c>
      <c r="BP184" s="49">
        <f>BP165</f>
        <v>0</v>
      </c>
      <c r="BQ184" s="49">
        <f>BQ165</f>
        <v>0</v>
      </c>
      <c r="BR184" s="49">
        <f>BR165</f>
        <v>0</v>
      </c>
      <c r="BS184" s="49"/>
      <c r="BT184" s="49"/>
      <c r="BU184" s="49"/>
      <c r="BW184" s="43"/>
    </row>
    <row r="185" spans="41:75" ht="15" customHeight="1" x14ac:dyDescent="0.25">
      <c r="AO185" s="42"/>
      <c r="AP185" s="33"/>
      <c r="AQ185" s="33"/>
      <c r="AR185" s="33"/>
      <c r="AS185" s="33"/>
      <c r="AT185" s="33"/>
      <c r="BC185" s="33"/>
      <c r="BD185" s="33"/>
      <c r="BE185" s="33"/>
      <c r="BF185" s="38"/>
      <c r="BG185" s="33"/>
      <c r="BH185" s="33"/>
      <c r="BI185" s="33"/>
      <c r="BJ185" s="38"/>
      <c r="BK185" s="33"/>
      <c r="BL185" s="35"/>
      <c r="BM185" s="33"/>
      <c r="BN185" s="33"/>
      <c r="BO185" s="49" t="s">
        <v>19</v>
      </c>
      <c r="BP185" s="53">
        <f>IFERROR(ABS(BP183-BP184)/BP184,0)</f>
        <v>0</v>
      </c>
      <c r="BQ185" s="53">
        <f t="shared" ref="BQ185:BR185" si="31">IFERROR(ABS(BQ183-BQ184)/BQ184,0)</f>
        <v>0</v>
      </c>
      <c r="BR185" s="53">
        <f t="shared" si="31"/>
        <v>0</v>
      </c>
      <c r="BS185" s="49"/>
      <c r="BT185" s="49"/>
      <c r="BU185" s="53">
        <f>SUM(BP185:BR185,BU180:BU182)</f>
        <v>0</v>
      </c>
      <c r="BW185" s="43"/>
    </row>
    <row r="186" spans="41:75" ht="15" customHeight="1" x14ac:dyDescent="0.25">
      <c r="AO186" s="42"/>
      <c r="AP186" s="33"/>
      <c r="AQ186" s="33"/>
      <c r="AR186" s="33"/>
      <c r="AS186" s="33"/>
      <c r="AT186" s="33"/>
      <c r="BC186" s="33"/>
      <c r="BE186" s="33"/>
      <c r="BF186" s="38"/>
      <c r="BG186" s="33"/>
      <c r="BI186" s="33"/>
      <c r="BJ186" s="38"/>
      <c r="BK186" s="33"/>
      <c r="BL186" s="34"/>
      <c r="BM186" s="33"/>
      <c r="BN186" s="33"/>
      <c r="BW186" s="43"/>
    </row>
    <row r="187" spans="41:75" ht="15" customHeight="1" thickBot="1" x14ac:dyDescent="0.3">
      <c r="AO187" s="42"/>
      <c r="AP187" s="33"/>
      <c r="AQ187" s="33"/>
      <c r="AR187" s="33"/>
      <c r="AS187" s="33"/>
      <c r="AT187" s="33"/>
      <c r="BE187" s="33"/>
      <c r="BF187" s="38"/>
      <c r="BG187" s="33"/>
      <c r="BI187" s="33"/>
      <c r="BJ187" s="38"/>
      <c r="BK187" s="33"/>
      <c r="BL187" s="34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43"/>
    </row>
    <row r="188" spans="41:75" ht="15" customHeight="1" thickBot="1" x14ac:dyDescent="0.3">
      <c r="AO188" s="42"/>
      <c r="AP188" s="33"/>
      <c r="AQ188" s="33"/>
      <c r="AR188" s="33"/>
      <c r="AS188" s="33"/>
      <c r="AT188" s="33"/>
      <c r="BC188" s="92">
        <f>IF(BD191&lt;&gt;"",AVERAGE(BD188,BD191),BD188)</f>
        <v>0</v>
      </c>
      <c r="BD188" s="85">
        <f>SUM(BG178,BK171,BC168)</f>
        <v>0</v>
      </c>
      <c r="BE188" s="9">
        <f>SUM(BG175,BH171,BC171)</f>
        <v>0</v>
      </c>
      <c r="BF188" s="38"/>
      <c r="BG188" s="33"/>
      <c r="BI188" s="33"/>
      <c r="BJ188" s="38"/>
      <c r="BK188" s="33"/>
      <c r="BL188" s="34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43"/>
    </row>
    <row r="189" spans="41:75" ht="15" customHeight="1" thickBot="1" x14ac:dyDescent="0.25">
      <c r="AO189" s="42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BC189" s="93" t="s">
        <v>21</v>
      </c>
      <c r="BD189" s="14" t="s">
        <v>2</v>
      </c>
      <c r="BE189" s="32" t="s">
        <v>2</v>
      </c>
      <c r="BF189" s="38"/>
      <c r="BG189" s="13" t="s">
        <v>1</v>
      </c>
      <c r="BH189" s="14" t="s">
        <v>1</v>
      </c>
      <c r="BI189" s="94" t="s">
        <v>21</v>
      </c>
      <c r="BJ189" s="8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43"/>
    </row>
    <row r="190" spans="41:75" ht="15" customHeight="1" thickBot="1" x14ac:dyDescent="0.3">
      <c r="AO190" s="46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98" t="s">
        <v>27</v>
      </c>
      <c r="BD190" s="119">
        <f>IF(BD191&lt;&gt;"",BD191-BD188,0)</f>
        <v>0</v>
      </c>
      <c r="BE190" s="105">
        <f>IF(BE191&lt;&gt;"",BE191-BE188,0)</f>
        <v>0</v>
      </c>
      <c r="BF190" s="125"/>
      <c r="BG190" s="7">
        <f>SUM(BG175:BI175)</f>
        <v>0</v>
      </c>
      <c r="BH190" s="88">
        <f>SUM(BG178:BI178)</f>
        <v>0</v>
      </c>
      <c r="BI190" s="95">
        <f>IF(BH193&lt;&gt;"",AVERAGE(BH190,BH193),BH190)</f>
        <v>0</v>
      </c>
      <c r="BJ190" s="120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DQ137"/>
  <sheetViews>
    <sheetView topLeftCell="U40" zoomScale="55" zoomScaleNormal="55" workbookViewId="0">
      <selection activeCell="BQ62" sqref="BQ62"/>
    </sheetView>
  </sheetViews>
  <sheetFormatPr defaultColWidth="5.7109375" defaultRowHeight="15" customHeight="1" x14ac:dyDescent="0.2"/>
  <cols>
    <col min="1" max="33" width="5.7109375" style="135"/>
    <col min="34" max="36" width="5.7109375" style="135" customWidth="1"/>
    <col min="37" max="43" width="5.7109375" style="135"/>
    <col min="44" max="44" width="5.7109375" style="135" customWidth="1"/>
    <col min="45" max="52" width="5.7109375" style="135"/>
    <col min="53" max="53" width="5.7109375" style="135" customWidth="1"/>
    <col min="54" max="54" width="5.7109375" style="135"/>
    <col min="55" max="56" width="5.7109375" style="135" customWidth="1"/>
    <col min="57" max="59" width="5.7109375" style="135"/>
    <col min="60" max="60" width="5.7109375" style="135" customWidth="1"/>
    <col min="61" max="61" width="5.7109375" style="135"/>
    <col min="62" max="63" width="5.7109375" style="135" customWidth="1"/>
    <col min="64" max="71" width="5.7109375" style="135"/>
    <col min="72" max="72" width="5.7109375" style="135" customWidth="1"/>
    <col min="73" max="73" width="5.7109375" style="135"/>
    <col min="74" max="75" width="5.7109375" style="135" customWidth="1"/>
    <col min="76" max="83" width="5.7109375" style="135"/>
    <col min="84" max="84" width="7.42578125" style="135" bestFit="1" customWidth="1"/>
    <col min="85" max="16384" width="5.7109375" style="135"/>
  </cols>
  <sheetData>
    <row r="1" spans="1:121" ht="1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</row>
    <row r="2" spans="1:121" ht="1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</row>
    <row r="3" spans="1:121" ht="1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</row>
    <row r="4" spans="1:12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</row>
    <row r="5" spans="1:12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</row>
    <row r="6" spans="1:12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</row>
    <row r="7" spans="1:12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</row>
    <row r="8" spans="1:12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</row>
    <row r="9" spans="1:12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</row>
    <row r="10" spans="1:121" ht="1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</row>
    <row r="11" spans="1:12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</row>
    <row r="12" spans="1:12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</row>
    <row r="13" spans="1:121" ht="1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</row>
    <row r="15" spans="1:12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</row>
    <row r="16" spans="1:121" ht="15" customHeight="1" thickBo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1:121" ht="15" customHeight="1" thickBo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18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215">
        <f>IF(BM14&lt;&gt;"",AVERAGE(BM17,BM14),BM17)</f>
        <v>0</v>
      </c>
      <c r="BM17" s="224">
        <f>SUM(BK29:BN29)</f>
        <v>0</v>
      </c>
      <c r="BN17" s="142">
        <f>SUM(BK32:BN32)</f>
        <v>0</v>
      </c>
      <c r="BO17" s="239"/>
      <c r="BP17" s="227">
        <f>IF(BP16&lt;&gt;"",BP16-BP19,0)</f>
        <v>0</v>
      </c>
      <c r="BQ17" s="235">
        <f>IF(BQ16&lt;&gt;"",BQ16-BQ19,0)</f>
        <v>0</v>
      </c>
      <c r="BR17" s="223" t="s">
        <v>27</v>
      </c>
      <c r="BS17" s="169"/>
      <c r="BT17" s="169"/>
      <c r="BU17" s="170"/>
      <c r="BV17" s="170"/>
      <c r="BW17" s="170"/>
      <c r="BX17" s="170"/>
      <c r="BY17" s="170"/>
      <c r="BZ17" s="170"/>
      <c r="CA17" s="170"/>
      <c r="CB17" s="170"/>
      <c r="CC17" s="169"/>
      <c r="CD17" s="169"/>
      <c r="CE17" s="169"/>
      <c r="CF17" s="171"/>
      <c r="CG17" s="343"/>
      <c r="CH17" s="343"/>
      <c r="CI17" s="343"/>
      <c r="CJ17" s="343"/>
      <c r="CK17" s="343"/>
      <c r="CL17" s="343"/>
      <c r="CM17" s="343"/>
      <c r="CN17" s="343"/>
      <c r="CO17" s="343"/>
      <c r="CP17" s="343"/>
      <c r="CQ17" s="343"/>
      <c r="CR17" s="343"/>
      <c r="CS17" s="343"/>
      <c r="CT17" s="343"/>
      <c r="CU17" s="343"/>
      <c r="CV17" s="343"/>
      <c r="CW17" s="343"/>
      <c r="CX17" s="343"/>
      <c r="CY17" s="343"/>
      <c r="CZ17" s="343"/>
      <c r="DA17" s="343"/>
      <c r="DB17" s="343"/>
      <c r="DC17" s="343"/>
      <c r="DD17" s="343"/>
      <c r="DE17" s="343"/>
      <c r="DF17" s="343"/>
      <c r="DG17" s="343"/>
      <c r="DH17" s="343"/>
      <c r="DI17" s="343"/>
      <c r="DJ17" s="343"/>
      <c r="DK17" s="343"/>
      <c r="DL17" s="343"/>
      <c r="DM17" s="343"/>
      <c r="DN17" s="343"/>
      <c r="DO17" s="343"/>
      <c r="DP17"/>
      <c r="DQ17"/>
    </row>
    <row r="18" spans="1:121" ht="15" customHeight="1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172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216" t="s">
        <v>21</v>
      </c>
      <c r="BM18" s="148" t="s">
        <v>2</v>
      </c>
      <c r="BN18" s="147" t="s">
        <v>2</v>
      </c>
      <c r="BO18" s="168"/>
      <c r="BP18" s="147" t="s">
        <v>1</v>
      </c>
      <c r="BQ18" s="231" t="s">
        <v>1</v>
      </c>
      <c r="BR18" s="217" t="s">
        <v>21</v>
      </c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7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3"/>
      <c r="DO18" s="343"/>
      <c r="DP18"/>
      <c r="DQ18"/>
    </row>
    <row r="19" spans="1:121" ht="1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172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N19" s="163"/>
      <c r="BO19" s="168"/>
      <c r="BP19" s="137">
        <f>SUM(BN32,BM36,BR36,BQ30)</f>
        <v>0</v>
      </c>
      <c r="BQ19" s="208">
        <f>SUM(BN29,BJ36,BR39,BT30)</f>
        <v>0</v>
      </c>
      <c r="BR19" s="218">
        <f>IF(BQ16&lt;&gt;"",AVERAGE(BQ19,BQ16),BQ19)</f>
        <v>0</v>
      </c>
      <c r="BU19" s="191"/>
      <c r="BV19" s="164"/>
      <c r="BW19" s="163"/>
      <c r="BX19" s="163"/>
      <c r="BY19" s="163"/>
      <c r="BZ19" s="163"/>
      <c r="CA19" s="163"/>
      <c r="CB19" s="163"/>
      <c r="CC19" s="163"/>
      <c r="CD19" s="163"/>
      <c r="CE19" s="163"/>
      <c r="CF19" s="17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3"/>
      <c r="DC19" s="343"/>
      <c r="DD19" s="343"/>
      <c r="DE19" s="343"/>
      <c r="DF19" s="343"/>
      <c r="DG19" s="343"/>
      <c r="DH19" s="343"/>
      <c r="DI19" s="343"/>
      <c r="DJ19" s="343"/>
      <c r="DK19" s="343"/>
      <c r="DL19" s="343"/>
      <c r="DM19" s="343"/>
      <c r="DN19" s="343"/>
      <c r="DO19" s="343"/>
      <c r="DP19"/>
      <c r="DQ19"/>
    </row>
    <row r="20" spans="1:121" ht="15" customHeigh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172"/>
      <c r="AY20" s="163"/>
      <c r="AZ20" s="163"/>
      <c r="BA20" s="247" t="str">
        <f>CHOOSE(1,BO34&amp;":","IX_NAME",BB20)</f>
        <v>1:</v>
      </c>
      <c r="BB20" s="248" t="str">
        <f>BF35&amp;" &amp; "&amp;BN23</f>
        <v>Main Ave &amp; Default St</v>
      </c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N20" s="163"/>
      <c r="BO20" s="168"/>
      <c r="BR20" s="163"/>
      <c r="BS20" s="163"/>
      <c r="BT20" s="163"/>
      <c r="BU20" s="168"/>
      <c r="BV20" s="164"/>
      <c r="BW20" s="163"/>
      <c r="BX20" s="179" t="s">
        <v>24</v>
      </c>
      <c r="BY20" s="179"/>
      <c r="BZ20" s="179"/>
      <c r="CA20" s="179"/>
      <c r="CB20" s="179"/>
      <c r="CC20" s="179"/>
      <c r="CD20" s="179"/>
      <c r="CE20" s="179"/>
      <c r="CF20" s="173"/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3"/>
      <c r="DD20" s="343"/>
      <c r="DE20" s="343"/>
      <c r="DF20" s="343"/>
      <c r="DG20" s="343"/>
      <c r="DH20" s="343"/>
      <c r="DI20" s="343"/>
      <c r="DJ20" s="343"/>
      <c r="DK20" s="343"/>
      <c r="DL20" s="343"/>
      <c r="DM20" s="343"/>
      <c r="DN20" s="343"/>
      <c r="DO20" s="343"/>
      <c r="DP20"/>
      <c r="DQ20"/>
    </row>
    <row r="21" spans="1:12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172"/>
      <c r="AY21" s="163"/>
      <c r="AZ21" s="163"/>
      <c r="BA21" s="163"/>
      <c r="BB21" s="193" t="s">
        <v>30</v>
      </c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N21" s="163"/>
      <c r="BO21" s="168"/>
      <c r="BR21" s="163"/>
      <c r="BT21" s="163"/>
      <c r="BU21" s="168"/>
      <c r="BV21" s="164"/>
      <c r="BW21" s="163"/>
      <c r="BX21" s="230" t="str">
        <f>"local_od_raw_"&amp;BO34</f>
        <v>local_od_raw_1</v>
      </c>
      <c r="BY21" s="190">
        <v>1</v>
      </c>
      <c r="BZ21" s="190">
        <v>2</v>
      </c>
      <c r="CA21" s="190">
        <v>3</v>
      </c>
      <c r="CB21" s="190">
        <v>4</v>
      </c>
      <c r="CC21" s="179" t="s">
        <v>17</v>
      </c>
      <c r="CD21" s="179" t="s">
        <v>18</v>
      </c>
      <c r="CE21" s="179" t="s">
        <v>19</v>
      </c>
      <c r="CF21" s="173"/>
      <c r="CG21" s="343"/>
      <c r="CH21" s="343"/>
      <c r="CI21" s="343"/>
      <c r="CJ21" s="343"/>
      <c r="CK21" s="343"/>
      <c r="CL21" s="343"/>
      <c r="CM21" s="343"/>
      <c r="CN21" s="343"/>
      <c r="CO21" s="343"/>
      <c r="CP21" s="343"/>
      <c r="CQ21" s="343"/>
      <c r="CR21" s="343"/>
      <c r="CS21" s="343"/>
      <c r="CT21" s="343"/>
      <c r="CU21" s="343"/>
      <c r="CV21" s="343"/>
      <c r="CW21" s="343"/>
      <c r="CX21" s="343"/>
      <c r="CY21" s="343"/>
      <c r="CZ21" s="343"/>
      <c r="DA21" s="343"/>
      <c r="DB21" s="343"/>
      <c r="DC21" s="343"/>
      <c r="DD21" s="343"/>
      <c r="DE21" s="343"/>
      <c r="DF21" s="343"/>
      <c r="DG21" s="343"/>
      <c r="DH21" s="343"/>
      <c r="DI21" s="343"/>
      <c r="DJ21" s="343"/>
      <c r="DK21" s="343"/>
      <c r="DL21" s="343"/>
      <c r="DM21" s="343"/>
      <c r="DN21" s="343"/>
      <c r="DO21" s="343"/>
      <c r="DP21"/>
      <c r="DQ21"/>
    </row>
    <row r="22" spans="1:12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172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N22" s="163"/>
      <c r="BO22" s="168"/>
      <c r="BP22" s="163"/>
      <c r="BR22" s="163"/>
      <c r="BT22" s="163"/>
      <c r="BU22" s="168"/>
      <c r="BV22" s="164"/>
      <c r="BW22" s="163"/>
      <c r="BX22" s="190">
        <v>1</v>
      </c>
      <c r="BY22" s="180">
        <f>BP36</f>
        <v>0</v>
      </c>
      <c r="BZ22" s="181">
        <f>BS36</f>
        <v>0</v>
      </c>
      <c r="CA22" s="181">
        <f>BR36</f>
        <v>0</v>
      </c>
      <c r="CB22" s="182">
        <f>BQ36</f>
        <v>0</v>
      </c>
      <c r="CC22" s="179">
        <f>SUM(BY22:CB22)</f>
        <v>0</v>
      </c>
      <c r="CD22" s="179">
        <f>BR51</f>
        <v>0</v>
      </c>
      <c r="CE22" s="183">
        <f>IFERROR(ABS(CC22-CD22)/CD22,0)</f>
        <v>0</v>
      </c>
      <c r="CF22" s="173"/>
      <c r="CG22" s="343"/>
      <c r="CH22" s="343"/>
      <c r="CI22" s="343"/>
      <c r="CJ22" s="343"/>
      <c r="CK22" s="343"/>
      <c r="CL22" s="343"/>
      <c r="CM22" s="343"/>
      <c r="CN22" s="343"/>
      <c r="CO22" s="343"/>
      <c r="CP22" s="343"/>
      <c r="CQ22" s="343"/>
      <c r="CR22" s="343"/>
      <c r="CS22" s="343"/>
      <c r="CT22" s="343"/>
      <c r="CU22" s="343"/>
      <c r="CV22" s="343"/>
      <c r="CW22" s="343"/>
      <c r="CX22" s="343"/>
      <c r="CY22" s="343"/>
      <c r="CZ22" s="343"/>
      <c r="DA22" s="343"/>
      <c r="DB22" s="343"/>
      <c r="DC22" s="343"/>
      <c r="DD22" s="343"/>
      <c r="DE22" s="343"/>
      <c r="DF22" s="343"/>
      <c r="DG22" s="343"/>
      <c r="DH22" s="343"/>
      <c r="DI22" s="343"/>
      <c r="DJ22" s="343"/>
      <c r="DK22" s="343"/>
      <c r="DL22" s="343"/>
      <c r="DM22" s="343"/>
      <c r="DN22" s="343"/>
      <c r="DO22" s="343"/>
      <c r="DP22"/>
      <c r="DQ22"/>
    </row>
    <row r="23" spans="1:121" ht="15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172"/>
      <c r="AY23" s="163"/>
      <c r="AZ23" s="163"/>
      <c r="BA23" s="163"/>
      <c r="BB23" s="163"/>
      <c r="BC23" s="163"/>
      <c r="BD23" s="145"/>
      <c r="BE23" s="145"/>
      <c r="BF23" s="145"/>
      <c r="BG23" s="145"/>
      <c r="BH23" s="145"/>
      <c r="BI23" s="145"/>
      <c r="BJ23" s="145"/>
      <c r="BK23" s="166"/>
      <c r="BM23" s="163"/>
      <c r="BN23" s="249" t="s">
        <v>32</v>
      </c>
      <c r="BQ23" s="163"/>
      <c r="BR23" s="163"/>
      <c r="BS23" s="149"/>
      <c r="BT23" s="164"/>
      <c r="BU23" s="163"/>
      <c r="BV23" s="163"/>
      <c r="BW23" s="163"/>
      <c r="BX23" s="190">
        <v>2</v>
      </c>
      <c r="BY23" s="184">
        <f>BQ32</f>
        <v>0</v>
      </c>
      <c r="BZ23" s="179">
        <f>BQ33</f>
        <v>0</v>
      </c>
      <c r="CA23" s="179">
        <f>BQ30</f>
        <v>0</v>
      </c>
      <c r="CB23" s="185">
        <f>BQ31</f>
        <v>0</v>
      </c>
      <c r="CC23" s="179">
        <f>SUM(BY23:CB23)</f>
        <v>0</v>
      </c>
      <c r="CD23" s="179">
        <f>CF31</f>
        <v>0</v>
      </c>
      <c r="CE23" s="183">
        <f t="shared" ref="CE23:CE25" si="0">IFERROR(ABS(CC23-CD23)/CD23,0)</f>
        <v>0</v>
      </c>
      <c r="CF23" s="173"/>
      <c r="CG23" s="343"/>
      <c r="CH23" s="343"/>
      <c r="CI23" s="343"/>
      <c r="CJ23" s="343"/>
      <c r="CK23" s="343"/>
      <c r="CL23" s="343"/>
      <c r="CM23" s="343"/>
      <c r="CN23" s="343"/>
      <c r="CO23" s="343"/>
      <c r="CP23" s="343"/>
      <c r="CQ23" s="343"/>
      <c r="CR23" s="343"/>
      <c r="CS23" s="343"/>
      <c r="CT23" s="343"/>
      <c r="CU23" s="343"/>
      <c r="CV23" s="343"/>
      <c r="CW23" s="343"/>
      <c r="CX23" s="343"/>
      <c r="CY23" s="343"/>
      <c r="CZ23" s="343"/>
      <c r="DA23" s="343"/>
      <c r="DB23" s="343"/>
      <c r="DC23" s="343"/>
      <c r="DD23" s="343"/>
      <c r="DE23" s="343"/>
      <c r="DF23" s="343"/>
      <c r="DG23" s="343"/>
      <c r="DH23" s="343"/>
      <c r="DI23" s="343"/>
      <c r="DJ23" s="343"/>
      <c r="DK23" s="343"/>
      <c r="DL23" s="343"/>
      <c r="DM23" s="343"/>
      <c r="DN23" s="343"/>
      <c r="DO23" s="343"/>
      <c r="DP23"/>
      <c r="DQ23"/>
    </row>
    <row r="24" spans="1:12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172"/>
      <c r="AY24" s="163"/>
      <c r="AZ24" s="163"/>
      <c r="BA24" s="163"/>
      <c r="BB24" s="163"/>
      <c r="BC24" s="163"/>
      <c r="BD24" s="145"/>
      <c r="BE24" s="145"/>
      <c r="BF24" s="145"/>
      <c r="BG24" s="145"/>
      <c r="BH24" s="145"/>
      <c r="BI24" s="145"/>
      <c r="BJ24" s="145"/>
      <c r="BK24" s="146" t="s">
        <v>0</v>
      </c>
      <c r="BL24" s="163"/>
      <c r="BM24" s="163"/>
      <c r="BN24" s="163"/>
      <c r="BO24" s="241"/>
      <c r="BP24" s="149"/>
      <c r="BQ24" s="163"/>
      <c r="BR24" s="163"/>
      <c r="BS24" s="145"/>
      <c r="BT24" s="164"/>
      <c r="BU24" s="163"/>
      <c r="BV24" s="163"/>
      <c r="BW24" s="163"/>
      <c r="BX24" s="190">
        <v>3</v>
      </c>
      <c r="BY24" s="184">
        <f>BL32</f>
        <v>0</v>
      </c>
      <c r="BZ24" s="179">
        <f>BM32</f>
        <v>0</v>
      </c>
      <c r="CA24" s="179">
        <f>BN32</f>
        <v>0</v>
      </c>
      <c r="CB24" s="185">
        <f>BK32</f>
        <v>0</v>
      </c>
      <c r="CC24" s="179">
        <f>SUM(BY24:CB24)</f>
        <v>0</v>
      </c>
      <c r="CD24" s="179">
        <f>BL17</f>
        <v>0</v>
      </c>
      <c r="CE24" s="183">
        <f t="shared" si="0"/>
        <v>0</v>
      </c>
      <c r="CF24" s="173"/>
      <c r="CG24" s="343"/>
      <c r="CH24" s="343"/>
      <c r="CI24" s="343"/>
      <c r="CJ24" s="343"/>
      <c r="CK24" s="343"/>
      <c r="CL24" s="343"/>
      <c r="CM24" s="343"/>
      <c r="CN24" s="343"/>
      <c r="CO24" s="343"/>
      <c r="CP24" s="343"/>
      <c r="CQ24" s="343"/>
      <c r="CR24" s="343"/>
      <c r="CS24" s="343"/>
      <c r="CT24" s="343"/>
      <c r="CU24" s="343"/>
      <c r="CV24" s="343"/>
      <c r="CW24" s="343"/>
      <c r="CX24" s="343"/>
      <c r="CY24" s="343"/>
      <c r="CZ24" s="343"/>
      <c r="DA24" s="343"/>
      <c r="DB24" s="343"/>
      <c r="DC24" s="343"/>
      <c r="DD24" s="343"/>
      <c r="DE24" s="343"/>
      <c r="DF24" s="343"/>
      <c r="DG24" s="343"/>
      <c r="DH24" s="343"/>
      <c r="DI24" s="343"/>
      <c r="DJ24" s="343"/>
      <c r="DK24" s="343"/>
      <c r="DL24" s="343"/>
      <c r="DM24" s="343"/>
      <c r="DN24" s="343"/>
      <c r="DO24" s="343"/>
      <c r="DP24"/>
      <c r="DQ24"/>
    </row>
    <row r="25" spans="1:12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172"/>
      <c r="AY25" s="163"/>
      <c r="AZ25" s="163"/>
      <c r="BB25" s="163"/>
      <c r="BC25" s="163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241"/>
      <c r="BP25" s="163"/>
      <c r="BQ25" s="163"/>
      <c r="BR25" s="163"/>
      <c r="BS25" s="163"/>
      <c r="BT25" s="164"/>
      <c r="BU25" s="163"/>
      <c r="BV25" s="163"/>
      <c r="BW25" s="163"/>
      <c r="BX25" s="190">
        <v>4</v>
      </c>
      <c r="BY25" s="186">
        <f>BM38</f>
        <v>0</v>
      </c>
      <c r="BZ25" s="187">
        <f>BM37</f>
        <v>0</v>
      </c>
      <c r="CA25" s="187">
        <f>BM36</f>
        <v>0</v>
      </c>
      <c r="CB25" s="188">
        <f>BM35</f>
        <v>0</v>
      </c>
      <c r="CC25" s="179">
        <f>SUM(BY25:CB25)</f>
        <v>0</v>
      </c>
      <c r="CD25" s="59">
        <f>AX37</f>
        <v>0</v>
      </c>
      <c r="CE25" s="183">
        <f t="shared" si="0"/>
        <v>0</v>
      </c>
      <c r="CF25" s="173"/>
      <c r="CG25" s="343"/>
      <c r="CH25" s="343"/>
      <c r="CI25" s="343"/>
      <c r="CJ25" s="343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343"/>
      <c r="CV25" s="343"/>
      <c r="CW25" s="343"/>
      <c r="CX25" s="343"/>
      <c r="CY25" s="343"/>
      <c r="CZ25" s="343"/>
      <c r="DA25" s="343"/>
      <c r="DB25" s="343"/>
      <c r="DC25" s="343"/>
      <c r="DD25" s="343"/>
      <c r="DE25" s="343"/>
      <c r="DF25" s="343"/>
      <c r="DG25" s="343"/>
      <c r="DH25" s="343"/>
      <c r="DI25" s="343"/>
      <c r="DJ25" s="343"/>
      <c r="DK25" s="343"/>
      <c r="DL25" s="343"/>
      <c r="DM25" s="343"/>
      <c r="DN25" s="343"/>
      <c r="DO25" s="343"/>
      <c r="DP25"/>
      <c r="DQ25"/>
    </row>
    <row r="26" spans="1:12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3"/>
      <c r="AT26" s="343"/>
      <c r="AU26" s="343"/>
      <c r="AV26" s="343"/>
      <c r="AW26" s="343"/>
      <c r="AX26" s="172"/>
      <c r="AY26" s="163"/>
      <c r="AZ26" s="163"/>
      <c r="BB26" s="163"/>
      <c r="BC26" s="163"/>
      <c r="BD26" s="167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241"/>
      <c r="BP26" s="16"/>
      <c r="BQ26" s="16"/>
      <c r="BR26" s="17"/>
      <c r="BS26" s="17"/>
      <c r="BT26" s="164"/>
      <c r="BU26" s="163"/>
      <c r="BV26" s="163"/>
      <c r="BW26" s="163"/>
      <c r="BX26" s="179" t="s">
        <v>17</v>
      </c>
      <c r="BY26" s="179">
        <f>SUM(BY22:BY25)</f>
        <v>0</v>
      </c>
      <c r="BZ26" s="179">
        <f>SUM(BZ22:BZ25)</f>
        <v>0</v>
      </c>
      <c r="CA26" s="179">
        <f>SUM(CA22:CA25)</f>
        <v>0</v>
      </c>
      <c r="CB26" s="179">
        <f>SUM(CB22:CB25)</f>
        <v>0</v>
      </c>
      <c r="CC26" s="179"/>
      <c r="CD26" s="179"/>
      <c r="CE26" s="179"/>
      <c r="CF26" s="173"/>
      <c r="CG26" s="343"/>
      <c r="CH26" s="343"/>
      <c r="CI26" s="343"/>
      <c r="CJ26" s="343"/>
      <c r="CK26" s="343"/>
      <c r="CL26" s="343"/>
      <c r="CM26" s="343"/>
      <c r="CN26" s="343"/>
      <c r="CO26" s="343"/>
      <c r="CP26" s="343"/>
      <c r="CQ26" s="343"/>
      <c r="CR26" s="343"/>
      <c r="CS26" s="343"/>
      <c r="CT26" s="343"/>
      <c r="CU26" s="343"/>
      <c r="CV26" s="343"/>
      <c r="CW26" s="343"/>
      <c r="CX26" s="343"/>
      <c r="CY26" s="343"/>
      <c r="CZ26" s="343"/>
      <c r="DA26" s="343"/>
      <c r="DB26" s="343"/>
      <c r="DC26" s="343"/>
      <c r="DD26" s="343"/>
      <c r="DE26" s="343"/>
      <c r="DF26" s="343"/>
      <c r="DG26" s="343"/>
      <c r="DH26" s="343"/>
      <c r="DI26" s="343"/>
      <c r="DJ26" s="343"/>
      <c r="DK26" s="343"/>
      <c r="DL26" s="343"/>
      <c r="DM26" s="343"/>
      <c r="DN26" s="343"/>
      <c r="DO26" s="343"/>
      <c r="DP26"/>
      <c r="DQ26"/>
    </row>
    <row r="27" spans="1:12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174"/>
      <c r="BB27" s="192"/>
      <c r="BC27" s="168"/>
      <c r="BD27" s="167"/>
      <c r="BE27" s="145"/>
      <c r="BF27" s="145"/>
      <c r="BG27" s="145"/>
      <c r="BH27" s="145"/>
      <c r="BI27" s="145"/>
      <c r="BJ27" s="197" t="s">
        <v>29</v>
      </c>
      <c r="BK27" s="196" t="str">
        <f>RNSE(BK29,BK32)</f>
        <v>-</v>
      </c>
      <c r="BL27" s="196" t="str">
        <f t="shared" ref="BL27:BN27" si="1">RNSE(BL29,BL32)</f>
        <v>-</v>
      </c>
      <c r="BM27" s="196" t="str">
        <f t="shared" si="1"/>
        <v>-</v>
      </c>
      <c r="BN27" s="196" t="str">
        <f t="shared" si="1"/>
        <v>-</v>
      </c>
      <c r="BO27" s="241"/>
      <c r="BP27" s="18"/>
      <c r="BQ27" s="18"/>
      <c r="BR27" s="19"/>
      <c r="BS27" s="19"/>
      <c r="BT27" s="163"/>
      <c r="BU27" s="145"/>
      <c r="BV27" s="163"/>
      <c r="BW27" s="163"/>
      <c r="BX27" s="179" t="s">
        <v>18</v>
      </c>
      <c r="BY27" s="179">
        <f>BL49</f>
        <v>0</v>
      </c>
      <c r="BZ27" s="179">
        <f>CD37</f>
        <v>0</v>
      </c>
      <c r="CA27" s="179">
        <f>BR19</f>
        <v>0</v>
      </c>
      <c r="CB27" s="179">
        <f>AZ31</f>
        <v>0</v>
      </c>
      <c r="CC27" s="179"/>
      <c r="CD27" s="179"/>
      <c r="CE27" s="179"/>
      <c r="CF27" s="175"/>
      <c r="CG27" s="343"/>
      <c r="CH27" s="343"/>
      <c r="CI27" s="343"/>
      <c r="CJ27" s="343"/>
      <c r="CK27" s="343"/>
      <c r="CL27" s="343"/>
      <c r="CM27" s="343"/>
      <c r="CN27" s="343"/>
      <c r="CO27" s="343"/>
      <c r="CP27" s="343"/>
      <c r="CQ27" s="343"/>
      <c r="CR27" s="343"/>
      <c r="CS27" s="343"/>
      <c r="CT27" s="343"/>
      <c r="CU27" s="343"/>
      <c r="CV27" s="343"/>
      <c r="CW27" s="343"/>
      <c r="CX27" s="343"/>
      <c r="CY27" s="343"/>
      <c r="CZ27" s="343"/>
      <c r="DA27" s="343"/>
      <c r="DB27" s="343"/>
      <c r="DC27" s="343"/>
      <c r="DD27" s="343"/>
      <c r="DE27" s="343"/>
      <c r="DF27" s="343"/>
      <c r="DG27" s="343"/>
      <c r="DH27" s="343"/>
      <c r="DI27" s="343"/>
      <c r="DJ27" s="343"/>
      <c r="DK27" s="343"/>
      <c r="DL27" s="343"/>
      <c r="DM27" s="343"/>
      <c r="DN27" s="343"/>
      <c r="DO27" s="343"/>
      <c r="DP27"/>
      <c r="DQ27"/>
    </row>
    <row r="28" spans="1:12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343"/>
      <c r="AX28" s="172"/>
      <c r="BA28" s="163"/>
      <c r="BB28" s="163"/>
      <c r="BC28" s="163"/>
      <c r="BD28" s="145"/>
      <c r="BE28" s="145"/>
      <c r="BF28" s="145"/>
      <c r="BG28" s="145"/>
      <c r="BH28" s="145"/>
      <c r="BI28" s="145"/>
      <c r="BJ28" s="194" t="s">
        <v>20</v>
      </c>
      <c r="BK28" s="74" t="e">
        <f>BK29/BM17</f>
        <v>#DIV/0!</v>
      </c>
      <c r="BL28" s="74" t="e">
        <f>BL29/BM17</f>
        <v>#DIV/0!</v>
      </c>
      <c r="BM28" s="74" t="e">
        <f>BM29/BM17</f>
        <v>#DIV/0!</v>
      </c>
      <c r="BN28" s="74" t="e">
        <f>BN29/BM17</f>
        <v>#DIV/0!</v>
      </c>
      <c r="BO28" s="241"/>
      <c r="BP28" s="144"/>
      <c r="BQ28" s="144"/>
      <c r="BR28" s="144"/>
      <c r="BS28" s="144"/>
      <c r="BT28" s="144"/>
      <c r="BU28" s="145"/>
      <c r="BV28" s="145"/>
      <c r="BW28" s="145"/>
      <c r="BX28" s="179" t="s">
        <v>19</v>
      </c>
      <c r="BY28" s="183">
        <f>IFERROR(ABS(BY26-BY27)/BY27,0)</f>
        <v>0</v>
      </c>
      <c r="BZ28" s="183">
        <f t="shared" ref="BZ28:CB28" si="2">IFERROR(ABS(BZ26-BZ27)/BZ27,0)</f>
        <v>0</v>
      </c>
      <c r="CA28" s="183">
        <f t="shared" si="2"/>
        <v>0</v>
      </c>
      <c r="CB28" s="183">
        <f t="shared" si="2"/>
        <v>0</v>
      </c>
      <c r="CC28" s="179"/>
      <c r="CD28" s="179"/>
      <c r="CE28" s="183">
        <f>SUM(BY28:CB28,CE22:CE25)</f>
        <v>0</v>
      </c>
      <c r="CF28" s="173"/>
      <c r="CG28" s="343"/>
      <c r="CH28" s="343"/>
      <c r="CI28" s="343"/>
      <c r="CJ28" s="343"/>
      <c r="CK28" s="343"/>
      <c r="CL28" s="343"/>
      <c r="CM28" s="343"/>
      <c r="CN28" s="343"/>
      <c r="CO28" s="343"/>
      <c r="CP28" s="343"/>
      <c r="CQ28" s="343"/>
      <c r="CR28" s="343"/>
      <c r="CS28" s="343"/>
      <c r="CT28" s="343"/>
      <c r="CU28" s="343"/>
      <c r="CV28" s="343"/>
      <c r="CW28" s="343"/>
      <c r="CX28" s="343"/>
      <c r="CY28" s="343"/>
      <c r="CZ28" s="343"/>
      <c r="DA28" s="343"/>
      <c r="DB28" s="343"/>
      <c r="DC28" s="343"/>
      <c r="DD28" s="343"/>
      <c r="DE28" s="343"/>
      <c r="DF28" s="343"/>
      <c r="DG28" s="343"/>
      <c r="DH28" s="343"/>
      <c r="DI28" s="343"/>
      <c r="DJ28" s="343"/>
      <c r="DK28" s="343"/>
      <c r="DL28" s="343"/>
      <c r="DM28" s="343"/>
      <c r="DN28" s="343"/>
      <c r="DO28" s="343"/>
      <c r="DP28"/>
      <c r="DQ28"/>
    </row>
    <row r="29" spans="1:12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172"/>
      <c r="AY29" s="163"/>
      <c r="AZ29" s="163"/>
      <c r="BA29" s="163"/>
      <c r="BB29" s="163"/>
      <c r="BC29" s="163"/>
      <c r="BD29" s="167"/>
      <c r="BE29" s="145"/>
      <c r="BF29" s="163"/>
      <c r="BG29" s="163"/>
      <c r="BH29" s="163"/>
      <c r="BI29" s="144"/>
      <c r="BJ29" s="198" t="s">
        <v>3</v>
      </c>
      <c r="BK29" s="208">
        <f>CB43</f>
        <v>0</v>
      </c>
      <c r="BL29" s="208">
        <f>BY43</f>
        <v>0</v>
      </c>
      <c r="BM29" s="208">
        <f>BZ43</f>
        <v>0</v>
      </c>
      <c r="BN29" s="208">
        <f>CA43</f>
        <v>0</v>
      </c>
      <c r="BO29" s="241"/>
      <c r="BP29" s="138"/>
      <c r="BQ29" s="151" t="s">
        <v>4</v>
      </c>
      <c r="BR29" s="201" t="s">
        <v>20</v>
      </c>
      <c r="BS29" s="152"/>
      <c r="BT29" s="150" t="s">
        <v>3</v>
      </c>
      <c r="BU29" s="194" t="s">
        <v>20</v>
      </c>
      <c r="BV29" s="197" t="s">
        <v>29</v>
      </c>
      <c r="BW29" s="145"/>
      <c r="BX29" s="145"/>
      <c r="BY29" s="145"/>
      <c r="BZ29" s="145"/>
      <c r="CA29" s="163"/>
      <c r="CB29" s="163"/>
      <c r="CC29" s="163"/>
      <c r="CD29" s="163"/>
      <c r="CE29" s="163"/>
      <c r="CF29" s="173"/>
      <c r="CG29" s="343"/>
      <c r="CH29" s="343"/>
      <c r="CI29" s="343"/>
      <c r="CJ29" s="343"/>
      <c r="CK29" s="343"/>
      <c r="CL29" s="343"/>
      <c r="CM29" s="343"/>
      <c r="CN29" s="343"/>
      <c r="CO29" s="343"/>
      <c r="CP29" s="343"/>
      <c r="CQ29" s="343"/>
      <c r="CR29" s="343"/>
      <c r="CS29" s="343"/>
      <c r="CT29" s="343"/>
      <c r="CU29" s="343"/>
      <c r="CV29" s="343"/>
      <c r="CW29" s="343"/>
      <c r="CX29" s="343"/>
      <c r="CY29" s="343"/>
      <c r="CZ29" s="343"/>
      <c r="DA29" s="343"/>
      <c r="DB29" s="343"/>
      <c r="DC29" s="343"/>
      <c r="DD29" s="343"/>
      <c r="DE29" s="343"/>
      <c r="DF29" s="343"/>
      <c r="DG29" s="343"/>
      <c r="DH29" s="343"/>
      <c r="DI29" s="343"/>
      <c r="DJ29" s="343"/>
      <c r="DK29" s="343"/>
      <c r="DL29" s="343"/>
      <c r="DM29" s="343"/>
      <c r="DN29" s="343"/>
      <c r="DO29" s="343"/>
      <c r="DP29"/>
      <c r="DQ29"/>
    </row>
    <row r="30" spans="1:121" ht="15" customHeight="1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172"/>
      <c r="AZ30" s="163"/>
      <c r="BA30" s="163"/>
      <c r="BB30" s="163"/>
      <c r="BC30" s="163"/>
      <c r="BD30" s="145"/>
      <c r="BE30" s="145"/>
      <c r="BF30" s="163"/>
      <c r="BG30" s="163"/>
      <c r="BH30" s="163"/>
      <c r="BI30" s="144"/>
      <c r="BJ30" s="199"/>
      <c r="BK30" s="148">
        <v>8</v>
      </c>
      <c r="BL30" s="148" t="s">
        <v>2</v>
      </c>
      <c r="BM30" s="148">
        <v>9</v>
      </c>
      <c r="BN30" s="148" t="s">
        <v>5</v>
      </c>
      <c r="BO30" s="241"/>
      <c r="BP30" s="232" t="str">
        <f>CHOOSE(1,"&lt;","TURN",8,BO34,BQ30,BT30)</f>
        <v>&lt;</v>
      </c>
      <c r="BQ30" s="205">
        <v>0</v>
      </c>
      <c r="BR30" s="65" t="e">
        <f>BQ30/CF33</f>
        <v>#DIV/0!</v>
      </c>
      <c r="BS30" s="148" t="s">
        <v>6</v>
      </c>
      <c r="BT30" s="209">
        <f>CA42</f>
        <v>0</v>
      </c>
      <c r="BU30" s="67" t="e">
        <f>BT30/CF32</f>
        <v>#DIV/0!</v>
      </c>
      <c r="BV30" s="196" t="str">
        <f>RNSE(BT30,BQ30)</f>
        <v>-</v>
      </c>
      <c r="BW30" s="145"/>
      <c r="BX30" s="145"/>
      <c r="BY30" s="153" t="s">
        <v>0</v>
      </c>
      <c r="BZ30" s="153"/>
      <c r="CA30" s="163"/>
      <c r="CB30" s="163"/>
      <c r="CC30" s="163"/>
      <c r="CD30" s="163"/>
      <c r="CE30" s="163"/>
      <c r="CF30" s="173"/>
      <c r="CG30" s="343"/>
      <c r="CH30" s="343"/>
      <c r="CI30" s="343"/>
      <c r="CJ30" s="343"/>
      <c r="CK30" s="343"/>
      <c r="CL30" s="343"/>
      <c r="CM30" s="343"/>
      <c r="CN30" s="343"/>
      <c r="CO30" s="343"/>
      <c r="CP30" s="343"/>
      <c r="CQ30" s="343"/>
      <c r="CR30" s="343"/>
      <c r="CS30" s="343"/>
      <c r="CT30" s="343"/>
      <c r="CU30" s="343"/>
      <c r="CV30" s="343"/>
      <c r="CW30" s="343"/>
      <c r="CX30" s="343"/>
      <c r="CY30" s="343"/>
      <c r="CZ30" s="343"/>
      <c r="DA30" s="343"/>
      <c r="DB30" s="343"/>
      <c r="DC30" s="343"/>
      <c r="DD30" s="343"/>
      <c r="DE30" s="343"/>
      <c r="DF30" s="343"/>
      <c r="DG30" s="343"/>
      <c r="DH30" s="343"/>
      <c r="DI30" s="343"/>
      <c r="DJ30" s="343"/>
      <c r="DK30" s="343"/>
      <c r="DL30" s="343"/>
      <c r="DM30" s="343"/>
      <c r="DN30" s="343"/>
      <c r="DO30" s="343"/>
      <c r="DP30"/>
      <c r="DQ30"/>
    </row>
    <row r="31" spans="1:121" ht="15" customHeight="1" thickBo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225" t="s">
        <v>27</v>
      </c>
      <c r="AY31" s="213" t="s">
        <v>21</v>
      </c>
      <c r="AZ31" s="214">
        <f>IF(AW32&lt;&gt;"",AVERAGE(AZ32,AW32),AZ32)</f>
        <v>0</v>
      </c>
      <c r="BB31" s="163"/>
      <c r="BC31" s="163"/>
      <c r="BD31" s="163"/>
      <c r="BE31" s="163"/>
      <c r="BF31" s="163"/>
      <c r="BG31" s="163"/>
      <c r="BH31" s="163"/>
      <c r="BI31" s="144"/>
      <c r="BJ31" s="203" t="s">
        <v>20</v>
      </c>
      <c r="BK31" s="79" t="e">
        <f>BK32/BN17</f>
        <v>#DIV/0!</v>
      </c>
      <c r="BL31" s="79" t="e">
        <f>BL32/BN17</f>
        <v>#DIV/0!</v>
      </c>
      <c r="BM31" s="79" t="e">
        <f>BM32/BN17</f>
        <v>#DIV/0!</v>
      </c>
      <c r="BN31" s="79" t="e">
        <f>BN32/BN17</f>
        <v>#DIV/0!</v>
      </c>
      <c r="BO31" s="241"/>
      <c r="BP31" s="232" t="str">
        <f>CHOOSE(1,"!","TURN",7,BO34,BQ31,BT31)</f>
        <v>!</v>
      </c>
      <c r="BQ31" s="205">
        <v>0</v>
      </c>
      <c r="BR31" s="65" t="e">
        <f>BQ31/CF33</f>
        <v>#DIV/0!</v>
      </c>
      <c r="BS31" s="148" t="s">
        <v>7</v>
      </c>
      <c r="BT31" s="209">
        <f>CB42</f>
        <v>0</v>
      </c>
      <c r="BU31" s="67" t="e">
        <f>BT31/CF32</f>
        <v>#DIV/0!</v>
      </c>
      <c r="BV31" s="196" t="str">
        <f t="shared" ref="BV31:BV33" si="3">RNSE(BT31,BQ31)</f>
        <v>-</v>
      </c>
      <c r="BW31" s="145"/>
      <c r="BX31" s="163"/>
      <c r="BY31" s="163"/>
      <c r="BZ31" s="163"/>
      <c r="CA31" s="163"/>
      <c r="CB31" s="163"/>
      <c r="CC31" s="163"/>
      <c r="CD31" s="144"/>
      <c r="CE31" s="213" t="s">
        <v>21</v>
      </c>
      <c r="CF31" s="214">
        <f>IF(CI32&lt;&gt;"",AVERAGE(CF32,CI32),CF32)</f>
        <v>0</v>
      </c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343"/>
      <c r="DL31" s="343"/>
      <c r="DM31" s="343"/>
      <c r="DN31" s="343"/>
      <c r="DO31" s="343"/>
      <c r="DP31"/>
      <c r="DQ31"/>
    </row>
    <row r="32" spans="1:12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234">
        <f>IF(AW32&lt;&gt;"",AW32-AZ32,0)</f>
        <v>0</v>
      </c>
      <c r="AY32" s="250" t="s">
        <v>7</v>
      </c>
      <c r="AZ32" s="210">
        <f>SUM(BJ35,BQ39,BT31,BK29)</f>
        <v>0</v>
      </c>
      <c r="BE32" s="163"/>
      <c r="BF32" s="163"/>
      <c r="BG32" s="163"/>
      <c r="BH32" s="163"/>
      <c r="BI32" s="144"/>
      <c r="BJ32" s="204" t="s">
        <v>4</v>
      </c>
      <c r="BK32" s="143">
        <v>0</v>
      </c>
      <c r="BL32" s="143">
        <v>0</v>
      </c>
      <c r="BM32" s="143">
        <v>0</v>
      </c>
      <c r="BN32" s="143">
        <v>0</v>
      </c>
      <c r="BO32" s="241"/>
      <c r="BP32" s="232" t="str">
        <f>CHOOSE(1,"&gt;","TURN",6,BO34,BQ32,BT32)</f>
        <v>&gt;</v>
      </c>
      <c r="BQ32" s="205">
        <v>0</v>
      </c>
      <c r="BR32" s="65" t="e">
        <f>BQ32/CF33</f>
        <v>#DIV/0!</v>
      </c>
      <c r="BS32" s="148" t="s">
        <v>8</v>
      </c>
      <c r="BT32" s="209">
        <f>BY42</f>
        <v>0</v>
      </c>
      <c r="BU32" s="67" t="e">
        <f>BT32/CF32</f>
        <v>#DIV/0!</v>
      </c>
      <c r="BV32" s="196" t="str">
        <f t="shared" si="3"/>
        <v>-</v>
      </c>
      <c r="BW32" s="145"/>
      <c r="BX32" s="163"/>
      <c r="BY32" s="163"/>
      <c r="BZ32" s="163"/>
      <c r="CE32" s="148" t="s">
        <v>7</v>
      </c>
      <c r="CF32" s="212">
        <f>SUM(BT30:BT33)</f>
        <v>0</v>
      </c>
      <c r="CG32" s="343"/>
      <c r="CH32" s="343"/>
      <c r="CI32" s="343"/>
      <c r="CJ32" s="343"/>
      <c r="CK32" s="343"/>
      <c r="CL32" s="343"/>
      <c r="CM32" s="343"/>
      <c r="CN32" s="343"/>
      <c r="CO32" s="343"/>
      <c r="CP32" s="343"/>
      <c r="CQ32" s="343"/>
      <c r="CR32" s="343"/>
      <c r="CS32" s="343"/>
      <c r="CT32" s="343"/>
      <c r="CU32" s="343"/>
      <c r="CV32" s="343"/>
      <c r="CW32" s="343"/>
      <c r="CX32" s="343"/>
      <c r="CY32" s="343"/>
      <c r="CZ32" s="343"/>
      <c r="DA32" s="343"/>
      <c r="DB32" s="343"/>
      <c r="DC32" s="343"/>
      <c r="DD32" s="343"/>
      <c r="DE32" s="343"/>
      <c r="DF32" s="343"/>
      <c r="DG32" s="343"/>
      <c r="DH32" s="343"/>
      <c r="DI32" s="343"/>
      <c r="DJ32" s="343"/>
      <c r="DK32" s="343"/>
      <c r="DL32" s="343"/>
      <c r="DM32" s="343"/>
      <c r="DN32" s="343"/>
      <c r="DO32" s="343"/>
      <c r="DP32"/>
      <c r="DQ32"/>
    </row>
    <row r="33" spans="1:121" ht="1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226">
        <f>IF(AW33&lt;&gt;"",AW33-AZ33,0)</f>
        <v>0</v>
      </c>
      <c r="AY33" s="154" t="s">
        <v>7</v>
      </c>
      <c r="AZ33" s="136">
        <f>SUM(BM35,BQ36,BQ31,BK32)</f>
        <v>0</v>
      </c>
      <c r="BA33" s="163"/>
      <c r="BB33" s="163"/>
      <c r="BE33" s="145"/>
      <c r="BF33" s="163"/>
      <c r="BG33" s="163"/>
      <c r="BH33" s="163"/>
      <c r="BI33" s="144"/>
      <c r="BJ33" s="145"/>
      <c r="BK33" s="147">
        <f>CHOOSE(1,8,"TURN",12,BO34,BK32,BK29)</f>
        <v>8</v>
      </c>
      <c r="BL33" s="232" t="str">
        <f>CHOOSE(1,"$","TURN",11,BO34,BL32,BL29)</f>
        <v>$</v>
      </c>
      <c r="BM33" s="232" t="str">
        <f>CHOOSE(1,"9","TURN",10,BO34,BM32,BM29)</f>
        <v>9</v>
      </c>
      <c r="BN33" s="232" t="str">
        <f>CHOOSE(1,"M","TURN",9,BO34,BN32,BN29)</f>
        <v>M</v>
      </c>
      <c r="BO33" s="241"/>
      <c r="BP33" s="147" t="str">
        <f>CHOOSE(1,"N","TURN",5,BO34,BQ33,BT33)</f>
        <v>N</v>
      </c>
      <c r="BQ33" s="138">
        <v>0</v>
      </c>
      <c r="BR33" s="65" t="e">
        <f>BQ33/CF33</f>
        <v>#DIV/0!</v>
      </c>
      <c r="BS33" s="148" t="s">
        <v>9</v>
      </c>
      <c r="BT33" s="209">
        <f>BZ42</f>
        <v>0</v>
      </c>
      <c r="BU33" s="67" t="e">
        <f>BT33/CF32</f>
        <v>#DIV/0!</v>
      </c>
      <c r="BV33" s="196" t="str">
        <f t="shared" si="3"/>
        <v>-</v>
      </c>
      <c r="BW33" s="145"/>
      <c r="BX33" s="163"/>
      <c r="BY33" s="163"/>
      <c r="BZ33" s="163"/>
      <c r="CA33" s="163"/>
      <c r="CB33" s="163"/>
      <c r="CC33" s="163"/>
      <c r="CD33" s="145"/>
      <c r="CE33" s="147" t="s">
        <v>7</v>
      </c>
      <c r="CF33" s="140">
        <f>SUM(BQ30:BQ33)</f>
        <v>0</v>
      </c>
      <c r="CG33" s="343"/>
      <c r="CH33" s="343"/>
      <c r="CI33" s="343"/>
      <c r="CJ33" s="343"/>
      <c r="CK33" s="343"/>
      <c r="CL33" s="343"/>
      <c r="CM33" s="343"/>
      <c r="CN33" s="343"/>
      <c r="CO33" s="343"/>
      <c r="CP33" s="343"/>
      <c r="CQ33" s="343"/>
      <c r="CR33" s="343"/>
      <c r="CS33" s="343"/>
      <c r="CT33" s="343"/>
      <c r="CU33" s="343"/>
      <c r="CV33" s="343"/>
      <c r="CW33" s="343"/>
      <c r="CX33" s="343"/>
      <c r="CY33" s="343"/>
      <c r="CZ33" s="343"/>
      <c r="DA33" s="343"/>
      <c r="DB33" s="343"/>
      <c r="DC33" s="343"/>
      <c r="DD33" s="343"/>
      <c r="DE33" s="343"/>
      <c r="DF33" s="343"/>
      <c r="DG33" s="343"/>
      <c r="DH33" s="343"/>
      <c r="DI33" s="343"/>
      <c r="DJ33" s="343"/>
      <c r="DK33" s="343"/>
      <c r="DL33" s="343"/>
      <c r="DM33" s="343"/>
      <c r="DN33" s="343"/>
      <c r="DO33" s="343"/>
      <c r="DP33"/>
      <c r="DQ33"/>
    </row>
    <row r="34" spans="1:121" ht="15" customHeight="1" thickBo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243"/>
      <c r="AY34" s="168"/>
      <c r="AZ34" s="168"/>
      <c r="BA34" s="168"/>
      <c r="BB34" s="168"/>
      <c r="BC34" s="168"/>
      <c r="BD34" s="240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6">
        <v>1</v>
      </c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0"/>
      <c r="CA34" s="168"/>
      <c r="CB34" s="168"/>
      <c r="CC34" s="168"/>
      <c r="CD34" s="168"/>
      <c r="CE34" s="168"/>
      <c r="CF34" s="245"/>
      <c r="CG34" s="343"/>
      <c r="CH34" s="343"/>
      <c r="CI34" s="343"/>
      <c r="CJ34" s="343"/>
      <c r="CK34" s="343"/>
      <c r="CL34" s="343"/>
      <c r="CM34" s="343"/>
      <c r="CN34" s="343"/>
      <c r="CO34" s="343"/>
      <c r="CP34" s="343"/>
      <c r="CQ34" s="343"/>
      <c r="CR34" s="343"/>
      <c r="CS34" s="343"/>
      <c r="CT34" s="343"/>
      <c r="CU34" s="343"/>
      <c r="CV34" s="343"/>
      <c r="CW34" s="343"/>
      <c r="CX34" s="343"/>
      <c r="CY34" s="343"/>
      <c r="CZ34" s="343"/>
      <c r="DA34" s="343"/>
      <c r="DB34" s="343"/>
      <c r="DC34" s="343"/>
      <c r="DD34" s="343"/>
      <c r="DE34" s="343"/>
      <c r="DF34" s="343"/>
      <c r="DG34" s="343"/>
      <c r="DH34" s="343"/>
      <c r="DI34" s="343"/>
      <c r="DJ34" s="343"/>
      <c r="DK34" s="343"/>
      <c r="DL34" s="343"/>
      <c r="DM34" s="343"/>
      <c r="DN34" s="343"/>
      <c r="DO34" s="343"/>
      <c r="DP34"/>
      <c r="DQ34"/>
    </row>
    <row r="35" spans="1:121" ht="15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139">
        <f>SUM(BM35:BM38)</f>
        <v>0</v>
      </c>
      <c r="AY35" s="157" t="s">
        <v>14</v>
      </c>
      <c r="AZ35" s="163"/>
      <c r="BA35" s="163"/>
      <c r="BB35" s="163"/>
      <c r="BC35" s="163"/>
      <c r="BE35" s="163"/>
      <c r="BF35" s="249" t="s">
        <v>31</v>
      </c>
      <c r="BG35" s="149"/>
      <c r="BH35" s="200" t="str">
        <f t="shared" ref="BH35:BH38" si="4">RNSE(BJ35,BM35)</f>
        <v>-</v>
      </c>
      <c r="BI35" s="67" t="e">
        <f>BJ35/AX36</f>
        <v>#DIV/0!</v>
      </c>
      <c r="BJ35" s="209">
        <f>CB44</f>
        <v>0</v>
      </c>
      <c r="BK35" s="156" t="s">
        <v>10</v>
      </c>
      <c r="BL35" s="81" t="e">
        <f>BM35/AX35</f>
        <v>#DIV/0!</v>
      </c>
      <c r="BM35" s="138">
        <v>0</v>
      </c>
      <c r="BN35" s="157" t="str">
        <f>CHOOSE(1,"O","TURN",13,BO34,BM35,BJ35)</f>
        <v>O</v>
      </c>
      <c r="BO35" s="241"/>
      <c r="BP35" s="232" t="str">
        <f>CHOOSE(1,"L","TURN",1,BO34,BP36,BP39)</f>
        <v>L</v>
      </c>
      <c r="BQ35" s="232" t="str">
        <f>CHOOSE(1,":","TURN",2,BO34,BQ36,BQ39)</f>
        <v>:</v>
      </c>
      <c r="BR35" s="232" t="str">
        <f>CHOOSE(1,"#","TURN",3,BO34,BR36,BR39)</f>
        <v>#</v>
      </c>
      <c r="BS35" s="232" t="str">
        <f>CHOOSE(1,";","TURN",4,BO34,BS36,BS39)</f>
        <v>;</v>
      </c>
      <c r="BT35" s="138"/>
      <c r="BU35" s="144"/>
      <c r="BV35" s="19"/>
      <c r="BW35" s="17"/>
      <c r="BX35" s="163"/>
      <c r="BY35" s="149"/>
      <c r="BZ35" s="149"/>
      <c r="CD35" s="138">
        <f>SUM(BQ33,BM32,BM37,BS36)</f>
        <v>0</v>
      </c>
      <c r="CE35" s="157" t="s">
        <v>14</v>
      </c>
      <c r="CF35" s="229">
        <f>IF(CG35&lt;&gt;"",CG35-CD35,0)</f>
        <v>0</v>
      </c>
      <c r="CG35" s="343"/>
      <c r="CH35" s="343"/>
      <c r="CI35" s="343"/>
      <c r="CJ35" s="343"/>
      <c r="CK35" s="343"/>
      <c r="CL35" s="343"/>
      <c r="CM35" s="343"/>
      <c r="CN35" s="343"/>
      <c r="CO35" s="343"/>
      <c r="CP35" s="343"/>
      <c r="CQ35" s="343"/>
      <c r="CR35" s="343"/>
      <c r="CS35" s="343"/>
      <c r="CT35" s="343"/>
      <c r="CU35" s="343"/>
      <c r="CV35" s="343"/>
      <c r="CW35" s="343"/>
      <c r="CX35" s="343"/>
      <c r="CY35" s="343"/>
      <c r="CZ35" s="343"/>
      <c r="DA35" s="343"/>
      <c r="DB35" s="343"/>
      <c r="DC35" s="343"/>
      <c r="DD35" s="343"/>
      <c r="DE35" s="343"/>
      <c r="DF35" s="343"/>
      <c r="DG35" s="343"/>
      <c r="DH35" s="343"/>
      <c r="DI35" s="343"/>
      <c r="DJ35" s="343"/>
      <c r="DK35" s="343"/>
      <c r="DL35" s="343"/>
      <c r="DM35" s="343"/>
      <c r="DN35" s="343"/>
      <c r="DO35" s="343"/>
      <c r="DP35"/>
      <c r="DQ35"/>
    </row>
    <row r="36" spans="1:121" ht="15" customHeight="1" thickBo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210">
        <f>SUM(BJ35:BJ38)</f>
        <v>0</v>
      </c>
      <c r="AY36" s="156" t="s">
        <v>14</v>
      </c>
      <c r="BE36" s="163"/>
      <c r="BF36" s="149"/>
      <c r="BG36" s="149"/>
      <c r="BH36" s="200" t="str">
        <f t="shared" si="4"/>
        <v>-</v>
      </c>
      <c r="BI36" s="67" t="e">
        <f>BJ36/AX36</f>
        <v>#DIV/0!</v>
      </c>
      <c r="BJ36" s="209">
        <f>CA44</f>
        <v>0</v>
      </c>
      <c r="BK36" s="156" t="s">
        <v>15</v>
      </c>
      <c r="BL36" s="81" t="e">
        <f>BM36/AX35</f>
        <v>#DIV/0!</v>
      </c>
      <c r="BM36" s="205">
        <v>0</v>
      </c>
      <c r="BN36" s="233" t="str">
        <f>CHOOSE(1,"=","TURN",14,BO34,BM36,BJ36)</f>
        <v>=</v>
      </c>
      <c r="BO36" s="241"/>
      <c r="BP36" s="143">
        <v>0</v>
      </c>
      <c r="BQ36" s="143">
        <v>0</v>
      </c>
      <c r="BR36" s="143">
        <v>0</v>
      </c>
      <c r="BS36" s="143">
        <v>0</v>
      </c>
      <c r="BT36" s="159" t="s">
        <v>4</v>
      </c>
      <c r="BU36" s="144"/>
      <c r="BV36" s="19"/>
      <c r="BW36" s="17"/>
      <c r="BX36" s="163"/>
      <c r="BY36" s="163"/>
      <c r="BZ36" s="163"/>
      <c r="CD36" s="210">
        <f>SUM(BT33,BM29,BJ37,BS39)</f>
        <v>0</v>
      </c>
      <c r="CE36" s="156" t="s">
        <v>14</v>
      </c>
      <c r="CF36" s="236">
        <f>IF(CG36&lt;&gt;"",CG36-CD36,0)</f>
        <v>0</v>
      </c>
      <c r="CG36" s="343"/>
      <c r="CH36" s="343"/>
      <c r="CI36" s="343"/>
      <c r="CJ36" s="343"/>
      <c r="CK36" s="343"/>
      <c r="CL36" s="343"/>
      <c r="CM36" s="343"/>
      <c r="CN36" s="343"/>
      <c r="CO36" s="343"/>
      <c r="CP36" s="343"/>
      <c r="CQ36" s="343"/>
      <c r="CR36" s="343"/>
      <c r="CS36" s="343"/>
      <c r="CT36" s="343"/>
      <c r="CU36" s="343"/>
      <c r="CV36" s="343"/>
      <c r="CW36" s="343"/>
      <c r="CX36" s="343"/>
      <c r="CY36" s="343"/>
      <c r="CZ36" s="343"/>
      <c r="DA36" s="343"/>
      <c r="DB36" s="343"/>
      <c r="DC36" s="343"/>
      <c r="DD36" s="343"/>
      <c r="DE36" s="343"/>
      <c r="DF36" s="343"/>
      <c r="DG36" s="343"/>
      <c r="DH36" s="343"/>
      <c r="DI36" s="343"/>
      <c r="DJ36" s="343"/>
      <c r="DK36" s="343"/>
      <c r="DL36" s="343"/>
      <c r="DM36" s="343"/>
      <c r="DN36" s="343"/>
      <c r="DO36" s="343"/>
      <c r="DP36"/>
      <c r="DQ36"/>
    </row>
    <row r="37" spans="1:121" ht="15" customHeight="1" thickBo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219">
        <f>IF(AU36&lt;&gt;"",AVERAGE(AX36,AU36),AX36)</f>
        <v>0</v>
      </c>
      <c r="AY37" s="220" t="s">
        <v>21</v>
      </c>
      <c r="AZ37" s="163"/>
      <c r="BA37" s="163"/>
      <c r="BB37" s="163"/>
      <c r="BC37" s="163"/>
      <c r="BD37" s="163"/>
      <c r="BE37" s="163"/>
      <c r="BF37" s="149"/>
      <c r="BG37" s="149"/>
      <c r="BH37" s="200" t="str">
        <f t="shared" si="4"/>
        <v>-</v>
      </c>
      <c r="BI37" s="67" t="e">
        <f>BJ37/AX36</f>
        <v>#DIV/0!</v>
      </c>
      <c r="BJ37" s="209">
        <f>BZ44</f>
        <v>0</v>
      </c>
      <c r="BK37" s="156" t="s">
        <v>14</v>
      </c>
      <c r="BL37" s="81" t="e">
        <f>BM37/AX35</f>
        <v>#DIV/0!</v>
      </c>
      <c r="BM37" s="205">
        <v>0</v>
      </c>
      <c r="BN37" s="233" t="str">
        <f>CHOOSE(1,"""","TURN",15,BO34,BM37,BJ37)</f>
        <v>"</v>
      </c>
      <c r="BO37" s="241"/>
      <c r="BP37" s="80" t="e">
        <f>BP36/BP51</f>
        <v>#DIV/0!</v>
      </c>
      <c r="BQ37" s="80" t="e">
        <f>BQ36/BP51</f>
        <v>#DIV/0!</v>
      </c>
      <c r="BR37" s="80" t="e">
        <f>BR36/BP51</f>
        <v>#DIV/0!</v>
      </c>
      <c r="BS37" s="80" t="e">
        <f>BS36/BP51</f>
        <v>#DIV/0!</v>
      </c>
      <c r="BT37" s="202" t="s">
        <v>20</v>
      </c>
      <c r="BU37" s="144"/>
      <c r="BV37" s="19"/>
      <c r="BW37" s="17"/>
      <c r="CD37" s="219">
        <f>IF(CG36&lt;&gt;"",AVERAGE(CD36,CG36),CD36)</f>
        <v>0</v>
      </c>
      <c r="CE37" s="220" t="s">
        <v>21</v>
      </c>
      <c r="CF37" s="222" t="s">
        <v>27</v>
      </c>
      <c r="CG37" s="343"/>
      <c r="CH37" s="343"/>
      <c r="CI37" s="343"/>
      <c r="CJ37" s="343"/>
      <c r="CK37" s="343"/>
      <c r="CL37" s="343"/>
      <c r="CM37" s="343"/>
      <c r="CN37" s="343"/>
      <c r="CO37" s="343"/>
      <c r="CP37" s="343"/>
      <c r="CQ37" s="343"/>
      <c r="CR37" s="343"/>
      <c r="CS37" s="343"/>
      <c r="CT37" s="343"/>
      <c r="CU37" s="343"/>
      <c r="CV37" s="343"/>
      <c r="CW37" s="343"/>
      <c r="CX37" s="343"/>
      <c r="CY37" s="343"/>
      <c r="CZ37" s="343"/>
      <c r="DA37" s="343"/>
      <c r="DB37" s="343"/>
      <c r="DC37" s="343"/>
      <c r="DD37" s="343"/>
      <c r="DE37" s="343"/>
      <c r="DF37" s="343"/>
      <c r="DG37" s="343"/>
      <c r="DH37" s="343"/>
      <c r="DI37" s="343"/>
      <c r="DJ37" s="343"/>
      <c r="DK37" s="343"/>
      <c r="DL37" s="343"/>
      <c r="DM37" s="343"/>
      <c r="DN37" s="343"/>
      <c r="DO37" s="343"/>
      <c r="DP37"/>
      <c r="DQ37"/>
    </row>
    <row r="38" spans="1:121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172"/>
      <c r="AY38" s="163"/>
      <c r="AZ38" s="163"/>
      <c r="BA38" s="163"/>
      <c r="BB38" s="163"/>
      <c r="BC38" s="163"/>
      <c r="BD38" s="166"/>
      <c r="BE38" s="153" t="s">
        <v>0</v>
      </c>
      <c r="BF38" s="149"/>
      <c r="BG38" s="149"/>
      <c r="BH38" s="200" t="str">
        <f t="shared" si="4"/>
        <v>-</v>
      </c>
      <c r="BI38" s="67" t="e">
        <f>BJ38/AX36</f>
        <v>#DIV/0!</v>
      </c>
      <c r="BJ38" s="209">
        <f>BY44</f>
        <v>0</v>
      </c>
      <c r="BK38" s="156" t="s">
        <v>16</v>
      </c>
      <c r="BL38" s="81" t="e">
        <f>BM38/AX35</f>
        <v>#DIV/0!</v>
      </c>
      <c r="BM38" s="205">
        <v>0</v>
      </c>
      <c r="BN38" s="233" t="str">
        <f>CHOOSE(1,"?","TURN",16,BO34,BM38,BJ38)</f>
        <v>?</v>
      </c>
      <c r="BO38" s="241"/>
      <c r="BP38" s="148" t="s">
        <v>11</v>
      </c>
      <c r="BQ38" s="148" t="s">
        <v>12</v>
      </c>
      <c r="BR38" s="148" t="s">
        <v>1</v>
      </c>
      <c r="BS38" s="148" t="s">
        <v>13</v>
      </c>
      <c r="BT38" s="152"/>
      <c r="BU38" s="144"/>
      <c r="BV38" s="163"/>
      <c r="BW38" s="163"/>
      <c r="BX38" s="163"/>
      <c r="BY38" s="163"/>
      <c r="BZ38" s="163"/>
      <c r="CA38" s="163"/>
      <c r="CB38" s="163"/>
      <c r="CC38" s="163"/>
      <c r="CD38" s="163"/>
      <c r="CE38" s="193"/>
      <c r="CF38" s="140"/>
      <c r="CG38" s="343"/>
      <c r="CH38" s="343"/>
      <c r="CI38" s="343"/>
      <c r="CJ38" s="343"/>
      <c r="CK38" s="343"/>
      <c r="CL38" s="343"/>
      <c r="CM38" s="343"/>
      <c r="CN38" s="343"/>
      <c r="CO38" s="343"/>
      <c r="CP38" s="343"/>
      <c r="CQ38" s="343"/>
      <c r="CR38" s="343"/>
      <c r="CS38" s="343"/>
      <c r="CT38" s="343"/>
      <c r="CU38" s="343"/>
      <c r="CV38" s="343"/>
      <c r="CW38" s="343"/>
      <c r="CX38" s="343"/>
      <c r="CY38" s="343"/>
      <c r="CZ38" s="343"/>
      <c r="DA38" s="343"/>
      <c r="DB38" s="343"/>
      <c r="DC38" s="343"/>
      <c r="DD38" s="343"/>
      <c r="DE38" s="343"/>
      <c r="DF38" s="343"/>
      <c r="DG38" s="343"/>
      <c r="DH38" s="343"/>
      <c r="DI38" s="343"/>
      <c r="DJ38" s="343"/>
      <c r="DK38" s="343"/>
      <c r="DL38" s="343"/>
      <c r="DM38" s="343"/>
      <c r="DN38" s="343"/>
      <c r="DO38" s="343"/>
      <c r="DP38"/>
      <c r="DQ38"/>
    </row>
    <row r="39" spans="1:121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172"/>
      <c r="AY39" s="163"/>
      <c r="AZ39" s="163"/>
      <c r="BA39" s="163"/>
      <c r="BB39" s="163"/>
      <c r="BC39" s="163"/>
      <c r="BD39" s="149"/>
      <c r="BE39" s="149"/>
      <c r="BF39" s="149"/>
      <c r="BG39" s="149"/>
      <c r="BH39" s="197" t="s">
        <v>29</v>
      </c>
      <c r="BI39" s="194" t="s">
        <v>20</v>
      </c>
      <c r="BJ39" s="160" t="s">
        <v>3</v>
      </c>
      <c r="BK39" s="152"/>
      <c r="BL39" s="201" t="s">
        <v>20</v>
      </c>
      <c r="BM39" s="161" t="s">
        <v>4</v>
      </c>
      <c r="BN39" s="149"/>
      <c r="BO39" s="241"/>
      <c r="BP39" s="208">
        <f>BY41</f>
        <v>0</v>
      </c>
      <c r="BQ39" s="208">
        <f>CB41</f>
        <v>0</v>
      </c>
      <c r="BR39" s="208">
        <f>CA41</f>
        <v>0</v>
      </c>
      <c r="BS39" s="208">
        <f>BZ41</f>
        <v>0</v>
      </c>
      <c r="BT39" s="150" t="s">
        <v>3</v>
      </c>
      <c r="BU39" s="144"/>
      <c r="BV39" s="163"/>
      <c r="BW39" s="163"/>
      <c r="BX39" s="179" t="s">
        <v>23</v>
      </c>
      <c r="BY39" s="183"/>
      <c r="BZ39" s="183"/>
      <c r="CA39" s="183"/>
      <c r="CB39" s="183"/>
      <c r="CC39" s="179"/>
      <c r="CD39" s="179"/>
      <c r="CE39" s="179"/>
      <c r="CF39" s="158"/>
      <c r="CG39" s="343"/>
      <c r="CH39" s="343"/>
      <c r="CI39" s="343"/>
      <c r="CJ39" s="343"/>
      <c r="CK39" s="343"/>
      <c r="CL39" s="343"/>
      <c r="CM39" s="343"/>
      <c r="CN39" s="343"/>
      <c r="CO39" s="343"/>
      <c r="CP39" s="343"/>
      <c r="CQ39" s="343"/>
      <c r="CR39" s="343"/>
      <c r="CS39" s="343"/>
      <c r="CT39" s="343"/>
      <c r="CU39" s="343"/>
      <c r="CV39" s="343"/>
      <c r="CW39" s="343"/>
      <c r="CX39" s="343"/>
      <c r="CY39" s="343"/>
      <c r="CZ39" s="343"/>
      <c r="DA39" s="343"/>
      <c r="DB39" s="343"/>
      <c r="DC39" s="343"/>
      <c r="DD39" s="343"/>
      <c r="DE39" s="343"/>
      <c r="DF39" s="343"/>
      <c r="DG39" s="343"/>
      <c r="DH39" s="343"/>
      <c r="DI39" s="343"/>
      <c r="DJ39" s="343"/>
      <c r="DK39" s="343"/>
      <c r="DL39" s="343"/>
      <c r="DM39" s="343"/>
      <c r="DN39" s="343"/>
      <c r="DO39" s="343"/>
      <c r="DP39"/>
      <c r="DQ39"/>
    </row>
    <row r="40" spans="1:121" ht="1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343"/>
      <c r="AW40" s="343"/>
      <c r="AX40" s="172"/>
      <c r="AY40" s="163"/>
      <c r="AZ40" s="163"/>
      <c r="BA40" s="163"/>
      <c r="BB40" s="163"/>
      <c r="BC40" s="163"/>
      <c r="BD40" s="149"/>
      <c r="BE40" s="149"/>
      <c r="BF40" s="149"/>
      <c r="BG40" s="149"/>
      <c r="BH40" s="149"/>
      <c r="BI40" s="149"/>
      <c r="BJ40" s="144"/>
      <c r="BK40" s="144"/>
      <c r="BL40" s="144"/>
      <c r="BM40" s="144"/>
      <c r="BN40" s="144"/>
      <c r="BO40" s="241"/>
      <c r="BP40" s="74" t="e">
        <f>BP39/BQ51</f>
        <v>#DIV/0!</v>
      </c>
      <c r="BQ40" s="74" t="e">
        <f>BQ39/BQ51</f>
        <v>#DIV/0!</v>
      </c>
      <c r="BR40" s="74" t="e">
        <f>BR39/BQ51</f>
        <v>#DIV/0!</v>
      </c>
      <c r="BS40" s="74" t="e">
        <f>BS39/BQ51</f>
        <v>#DIV/0!</v>
      </c>
      <c r="BT40" s="195" t="s">
        <v>20</v>
      </c>
      <c r="BU40" s="163"/>
      <c r="BV40" s="163"/>
      <c r="BW40" s="163"/>
      <c r="BX40" s="230" t="str">
        <f>"local_od_est_"&amp;BO34</f>
        <v>local_od_est_1</v>
      </c>
      <c r="BY40" s="190">
        <v>1</v>
      </c>
      <c r="BZ40" s="190">
        <v>2</v>
      </c>
      <c r="CA40" s="190">
        <v>3</v>
      </c>
      <c r="CB40" s="190">
        <v>4</v>
      </c>
      <c r="CC40" s="179" t="s">
        <v>17</v>
      </c>
      <c r="CD40" s="179" t="s">
        <v>18</v>
      </c>
      <c r="CE40" s="179" t="s">
        <v>19</v>
      </c>
      <c r="CF40" s="173"/>
      <c r="CG40" s="343"/>
      <c r="CH40" s="343"/>
      <c r="CI40" s="343"/>
      <c r="CJ40" s="343"/>
      <c r="CK40" s="343"/>
      <c r="CL40" s="343"/>
      <c r="CM40" s="343"/>
      <c r="CN40" s="343"/>
      <c r="CO40" s="343"/>
      <c r="CP40" s="343"/>
      <c r="CQ40" s="343"/>
      <c r="CR40" s="343"/>
      <c r="CS40" s="343"/>
      <c r="CT40" s="343"/>
      <c r="CU40" s="343"/>
      <c r="CV40" s="343"/>
      <c r="CW40" s="343"/>
      <c r="CX40" s="343"/>
      <c r="CY40" s="343"/>
      <c r="CZ40" s="343"/>
      <c r="DA40" s="343"/>
      <c r="DB40" s="343"/>
      <c r="DC40" s="343"/>
      <c r="DD40" s="343"/>
      <c r="DE40" s="343"/>
      <c r="DF40" s="343"/>
      <c r="DG40" s="343"/>
      <c r="DH40" s="343"/>
      <c r="DI40" s="343"/>
      <c r="DJ40" s="343"/>
      <c r="DK40" s="343"/>
      <c r="DL40" s="343"/>
      <c r="DM40" s="343"/>
      <c r="DN40" s="343"/>
      <c r="DO40" s="343"/>
      <c r="DP40"/>
      <c r="DQ40"/>
    </row>
    <row r="41" spans="1:12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172"/>
      <c r="AY41" s="163"/>
      <c r="AZ41" s="163"/>
      <c r="BA41" s="163"/>
      <c r="BB41" s="163"/>
      <c r="BC41" s="163"/>
      <c r="BD41" s="149"/>
      <c r="BE41" s="149"/>
      <c r="BF41" s="149"/>
      <c r="BG41" s="149"/>
      <c r="BH41" s="149"/>
      <c r="BI41" s="149"/>
      <c r="BJ41" s="163"/>
      <c r="BK41" s="18"/>
      <c r="BL41" s="18"/>
      <c r="BM41" s="18"/>
      <c r="BN41" s="18"/>
      <c r="BO41" s="241"/>
      <c r="BP41" s="200" t="str">
        <f t="shared" ref="BP41:BS41" si="5">RNSE(BP39,BP36)</f>
        <v>-</v>
      </c>
      <c r="BQ41" s="200" t="str">
        <f t="shared" si="5"/>
        <v>-</v>
      </c>
      <c r="BR41" s="200" t="str">
        <f t="shared" si="5"/>
        <v>-</v>
      </c>
      <c r="BS41" s="200" t="str">
        <f t="shared" si="5"/>
        <v>-</v>
      </c>
      <c r="BT41" s="197" t="s">
        <v>29</v>
      </c>
      <c r="BU41" s="164"/>
      <c r="BV41" s="163"/>
      <c r="BW41" s="163"/>
      <c r="BX41" s="190">
        <v>1</v>
      </c>
      <c r="BY41" s="180">
        <f t="shared" ref="BY41:CB44" si="6">BY22</f>
        <v>0</v>
      </c>
      <c r="BZ41" s="181">
        <f t="shared" si="6"/>
        <v>0</v>
      </c>
      <c r="CA41" s="181">
        <f t="shared" si="6"/>
        <v>0</v>
      </c>
      <c r="CB41" s="182">
        <f t="shared" si="6"/>
        <v>0</v>
      </c>
      <c r="CC41" s="179">
        <f>SUM(BY41:CB41)</f>
        <v>0</v>
      </c>
      <c r="CD41" s="179">
        <f t="shared" ref="CD41:CD44" si="7">CD22</f>
        <v>0</v>
      </c>
      <c r="CE41" s="183">
        <f>IFERROR(ABS(CC41-CD41)/CD41,0)</f>
        <v>0</v>
      </c>
      <c r="CF41" s="173"/>
      <c r="CG41" s="343"/>
      <c r="CH41" s="343"/>
      <c r="CI41" s="343"/>
      <c r="CJ41" s="343"/>
      <c r="CK41" s="343"/>
      <c r="CL41" s="343"/>
      <c r="CM41" s="343"/>
      <c r="CN41" s="343"/>
      <c r="CO41" s="343"/>
      <c r="CP41" s="343"/>
      <c r="CQ41" s="343"/>
      <c r="CR41" s="343"/>
      <c r="CS41" s="343"/>
      <c r="CT41" s="343"/>
      <c r="CU41" s="343"/>
      <c r="CV41" s="343"/>
      <c r="CW41" s="343"/>
      <c r="CX41" s="343"/>
      <c r="CY41" s="343"/>
      <c r="CZ41" s="343"/>
      <c r="DA41" s="343"/>
      <c r="DB41" s="343"/>
      <c r="DC41" s="343"/>
      <c r="DD41" s="343"/>
      <c r="DE41" s="343"/>
      <c r="DF41" s="343"/>
      <c r="DG41" s="343"/>
      <c r="DH41" s="343"/>
      <c r="DI41" s="343"/>
      <c r="DJ41" s="343"/>
      <c r="DK41" s="343"/>
      <c r="DL41" s="343"/>
      <c r="DM41" s="343"/>
      <c r="DN41" s="343"/>
      <c r="DO41" s="343"/>
      <c r="DP41"/>
      <c r="DQ41"/>
    </row>
    <row r="42" spans="1:12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172"/>
      <c r="AY42" s="163"/>
      <c r="AZ42" s="163"/>
      <c r="BA42" s="163"/>
      <c r="BB42" s="163"/>
      <c r="BC42" s="163"/>
      <c r="BD42" s="149"/>
      <c r="BE42" s="149"/>
      <c r="BF42" s="149"/>
      <c r="BG42" s="149"/>
      <c r="BH42" s="149"/>
      <c r="BI42" s="149"/>
      <c r="BJ42" s="163"/>
      <c r="BK42" s="16"/>
      <c r="BL42" s="16"/>
      <c r="BM42" s="16"/>
      <c r="BN42" s="16"/>
      <c r="BO42" s="241"/>
      <c r="BP42" s="149"/>
      <c r="BQ42" s="149"/>
      <c r="BR42" s="149"/>
      <c r="BS42" s="149"/>
      <c r="BT42" s="163"/>
      <c r="BU42" s="164"/>
      <c r="BV42" s="163"/>
      <c r="BW42" s="163"/>
      <c r="BX42" s="190">
        <v>2</v>
      </c>
      <c r="BY42" s="184">
        <f t="shared" si="6"/>
        <v>0</v>
      </c>
      <c r="BZ42" s="179">
        <f t="shared" si="6"/>
        <v>0</v>
      </c>
      <c r="CA42" s="179">
        <f t="shared" si="6"/>
        <v>0</v>
      </c>
      <c r="CB42" s="185">
        <f t="shared" si="6"/>
        <v>0</v>
      </c>
      <c r="CC42" s="179">
        <f t="shared" ref="CC42:CC44" si="8">SUM(BY42:CB42)</f>
        <v>0</v>
      </c>
      <c r="CD42" s="179">
        <f t="shared" si="7"/>
        <v>0</v>
      </c>
      <c r="CE42" s="183">
        <f t="shared" ref="CE42:CE44" si="9">IFERROR(ABS(CC42-CD42)/CD42,0)</f>
        <v>0</v>
      </c>
      <c r="CF42" s="17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3"/>
      <c r="CQ42" s="343"/>
      <c r="CR42" s="343"/>
      <c r="CS42" s="343"/>
      <c r="CT42" s="343"/>
      <c r="CU42" s="343"/>
      <c r="CV42" s="343"/>
      <c r="CW42" s="343"/>
      <c r="CX42" s="343"/>
      <c r="CY42" s="343"/>
      <c r="CZ42" s="343"/>
      <c r="DA42" s="343"/>
      <c r="DB42" s="343"/>
      <c r="DC42" s="343"/>
      <c r="DD42" s="343"/>
      <c r="DE42" s="343"/>
      <c r="DF42" s="343"/>
      <c r="DG42" s="343"/>
      <c r="DH42" s="343"/>
      <c r="DI42" s="343"/>
      <c r="DJ42" s="343"/>
      <c r="DK42" s="343"/>
      <c r="DL42" s="343"/>
      <c r="DM42" s="343"/>
      <c r="DN42" s="343"/>
      <c r="DO42" s="343"/>
      <c r="DP42"/>
      <c r="DQ42"/>
    </row>
    <row r="43" spans="1:121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172"/>
      <c r="AY43" s="163"/>
      <c r="AZ43" s="163"/>
      <c r="BA43" s="163"/>
      <c r="BB43" s="163"/>
      <c r="BC43" s="163"/>
      <c r="BD43" s="149"/>
      <c r="BE43" s="149"/>
      <c r="BF43" s="149"/>
      <c r="BG43" s="149"/>
      <c r="BH43" s="149"/>
      <c r="BI43" s="149"/>
      <c r="BJ43" s="155"/>
      <c r="BK43" s="163"/>
      <c r="BL43" s="163"/>
      <c r="BM43" s="163"/>
      <c r="BN43" s="163"/>
      <c r="BO43" s="241"/>
      <c r="BP43" s="149"/>
      <c r="BQ43" s="149"/>
      <c r="BR43" s="149"/>
      <c r="BS43" s="149"/>
      <c r="BT43" s="163"/>
      <c r="BU43" s="165"/>
      <c r="BV43" s="163"/>
      <c r="BW43" s="163"/>
      <c r="BX43" s="190">
        <v>3</v>
      </c>
      <c r="BY43" s="184">
        <f t="shared" si="6"/>
        <v>0</v>
      </c>
      <c r="BZ43" s="179">
        <f t="shared" si="6"/>
        <v>0</v>
      </c>
      <c r="CA43" s="179">
        <f t="shared" si="6"/>
        <v>0</v>
      </c>
      <c r="CB43" s="185">
        <f t="shared" si="6"/>
        <v>0</v>
      </c>
      <c r="CC43" s="179">
        <f t="shared" si="8"/>
        <v>0</v>
      </c>
      <c r="CD43" s="179">
        <f t="shared" si="7"/>
        <v>0</v>
      </c>
      <c r="CE43" s="183">
        <f t="shared" si="9"/>
        <v>0</v>
      </c>
      <c r="CF43" s="173"/>
      <c r="CG43" s="343"/>
      <c r="CH43" s="343"/>
      <c r="CI43" s="343"/>
      <c r="CJ43" s="343"/>
      <c r="CK43" s="343"/>
      <c r="CL43" s="343"/>
      <c r="CM43" s="343"/>
      <c r="CN43" s="343"/>
      <c r="CO43" s="343"/>
      <c r="CP43" s="343"/>
      <c r="CQ43" s="343"/>
      <c r="CR43" s="343"/>
      <c r="CS43" s="343"/>
      <c r="CT43" s="343"/>
      <c r="CU43" s="343"/>
      <c r="CV43" s="343"/>
      <c r="CW43" s="343"/>
      <c r="CX43" s="343"/>
      <c r="CY43" s="343"/>
      <c r="CZ43" s="343"/>
      <c r="DA43" s="343"/>
      <c r="DB43" s="343"/>
      <c r="DC43" s="343"/>
      <c r="DD43" s="343"/>
      <c r="DE43" s="343"/>
      <c r="DF43" s="343"/>
      <c r="DG43" s="343"/>
      <c r="DH43" s="343"/>
      <c r="DI43" s="343"/>
      <c r="DJ43" s="343"/>
      <c r="DK43" s="343"/>
      <c r="DL43" s="343"/>
      <c r="DM43" s="343"/>
      <c r="DN43" s="343"/>
      <c r="DO43" s="343"/>
      <c r="DP43"/>
      <c r="DQ43"/>
    </row>
    <row r="44" spans="1:12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172"/>
      <c r="AY44" s="163"/>
      <c r="AZ44" s="163"/>
      <c r="BA44" s="163"/>
      <c r="BB44" s="163"/>
      <c r="BC44" s="163"/>
      <c r="BD44" s="149"/>
      <c r="BE44" s="149"/>
      <c r="BF44" s="149"/>
      <c r="BG44" s="149"/>
      <c r="BH44" s="149"/>
      <c r="BI44" s="149"/>
      <c r="BJ44" s="149"/>
      <c r="BK44" s="149"/>
      <c r="BL44" s="163"/>
      <c r="BM44" s="163"/>
      <c r="BN44" s="163"/>
      <c r="BO44" s="241"/>
      <c r="BP44" s="163"/>
      <c r="BQ44" s="163"/>
      <c r="BR44" s="163"/>
      <c r="BS44" s="153" t="s">
        <v>0</v>
      </c>
      <c r="BT44" s="163"/>
      <c r="BU44" s="165"/>
      <c r="BV44" s="163"/>
      <c r="BW44" s="163"/>
      <c r="BX44" s="190">
        <v>4</v>
      </c>
      <c r="BY44" s="186">
        <f t="shared" si="6"/>
        <v>0</v>
      </c>
      <c r="BZ44" s="187">
        <f t="shared" si="6"/>
        <v>0</v>
      </c>
      <c r="CA44" s="187">
        <f t="shared" si="6"/>
        <v>0</v>
      </c>
      <c r="CB44" s="188">
        <f t="shared" si="6"/>
        <v>0</v>
      </c>
      <c r="CC44" s="179">
        <f t="shared" si="8"/>
        <v>0</v>
      </c>
      <c r="CD44" s="59">
        <f t="shared" si="7"/>
        <v>0</v>
      </c>
      <c r="CE44" s="183">
        <f t="shared" si="9"/>
        <v>0</v>
      </c>
      <c r="CF44" s="173"/>
      <c r="CG44" s="343"/>
      <c r="CH44" s="343"/>
      <c r="CI44" s="343"/>
      <c r="CJ44" s="343"/>
      <c r="CK44" s="343"/>
      <c r="CL44" s="343"/>
      <c r="CM44" s="343"/>
      <c r="CN44" s="343"/>
      <c r="CO44" s="343"/>
      <c r="CP44" s="343"/>
      <c r="CQ44" s="343"/>
      <c r="CR44" s="343"/>
      <c r="CS44" s="343"/>
      <c r="CT44" s="343"/>
      <c r="CU44" s="343"/>
      <c r="CV44" s="343"/>
      <c r="CW44" s="343"/>
      <c r="CX44" s="343"/>
      <c r="CY44" s="343"/>
      <c r="CZ44" s="343"/>
      <c r="DA44" s="343"/>
      <c r="DB44" s="343"/>
      <c r="DC44" s="343"/>
      <c r="DD44" s="343"/>
      <c r="DE44" s="343"/>
      <c r="DF44" s="343"/>
      <c r="DG44" s="343"/>
      <c r="DH44" s="343"/>
      <c r="DI44" s="343"/>
      <c r="DJ44" s="343"/>
      <c r="DK44" s="343"/>
      <c r="DL44" s="343"/>
      <c r="DM44" s="343"/>
      <c r="DN44" s="343"/>
      <c r="DO44" s="343"/>
      <c r="DP44"/>
      <c r="DQ44"/>
    </row>
    <row r="45" spans="1:12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172"/>
      <c r="AY45" s="163"/>
      <c r="AZ45" s="163"/>
      <c r="BA45" s="163"/>
      <c r="BB45" s="163"/>
      <c r="BC45" s="163"/>
      <c r="BL45" s="163"/>
      <c r="BM45" s="163"/>
      <c r="BN45" s="163"/>
      <c r="BO45" s="240"/>
      <c r="BP45" s="163"/>
      <c r="BQ45" s="163"/>
      <c r="BR45" s="163"/>
      <c r="BS45" s="166"/>
      <c r="BT45" s="163"/>
      <c r="BU45" s="165"/>
      <c r="BV45" s="163"/>
      <c r="BW45" s="163"/>
      <c r="BX45" s="179" t="s">
        <v>17</v>
      </c>
      <c r="BY45" s="179">
        <f>SUM(BY41:BY44)</f>
        <v>0</v>
      </c>
      <c r="BZ45" s="179">
        <f t="shared" ref="BZ45:CB45" si="10">SUM(BZ41:BZ44)</f>
        <v>0</v>
      </c>
      <c r="CA45" s="179">
        <f t="shared" si="10"/>
        <v>0</v>
      </c>
      <c r="CB45" s="179">
        <f t="shared" si="10"/>
        <v>0</v>
      </c>
      <c r="CC45" s="179"/>
      <c r="CD45" s="179"/>
      <c r="CE45" s="179"/>
      <c r="CF45" s="173"/>
      <c r="CG45" s="343"/>
      <c r="CH45" s="343"/>
      <c r="CI45" s="343"/>
      <c r="CJ45" s="343"/>
      <c r="CK45" s="343"/>
      <c r="CL45" s="343"/>
      <c r="CM45" s="343"/>
      <c r="CN45" s="343"/>
      <c r="CO45" s="343"/>
      <c r="CP45" s="343"/>
      <c r="CQ45" s="343"/>
      <c r="CR45" s="343"/>
      <c r="CS45" s="343"/>
      <c r="CT45" s="343"/>
      <c r="CU45" s="343"/>
      <c r="CV45" s="343"/>
      <c r="CW45" s="343"/>
      <c r="CX45" s="343"/>
      <c r="CY45" s="343"/>
      <c r="CZ45" s="343"/>
      <c r="DA45" s="343"/>
      <c r="DB45" s="343"/>
      <c r="DC45" s="343"/>
      <c r="DD45" s="343"/>
      <c r="DE45" s="343"/>
      <c r="DF45" s="343"/>
      <c r="DG45" s="343"/>
      <c r="DH45" s="343"/>
      <c r="DI45" s="343"/>
      <c r="DJ45" s="343"/>
      <c r="DK45" s="343"/>
      <c r="DL45" s="343"/>
      <c r="DM45" s="343"/>
      <c r="DN45" s="343"/>
      <c r="DO45" s="343"/>
      <c r="DP45"/>
      <c r="DQ45"/>
    </row>
    <row r="46" spans="1:12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  <c r="AV46" s="343"/>
      <c r="AW46" s="343"/>
      <c r="AX46" s="172"/>
      <c r="AY46" s="163"/>
      <c r="AZ46" s="163"/>
      <c r="BA46" s="163"/>
      <c r="BB46" s="163"/>
      <c r="BC46" s="163"/>
      <c r="BL46" s="163"/>
      <c r="BM46" s="163"/>
      <c r="BN46" s="163"/>
      <c r="BO46" s="168"/>
      <c r="BP46" s="163"/>
      <c r="BQ46" s="163"/>
      <c r="BR46" s="163"/>
      <c r="BS46" s="168"/>
      <c r="BT46" s="163"/>
      <c r="BU46" s="165"/>
      <c r="BV46" s="163"/>
      <c r="BW46" s="163"/>
      <c r="BX46" s="179" t="s">
        <v>18</v>
      </c>
      <c r="BY46" s="179">
        <f t="shared" ref="BY46:CB46" si="11">BY27</f>
        <v>0</v>
      </c>
      <c r="BZ46" s="179">
        <f t="shared" si="11"/>
        <v>0</v>
      </c>
      <c r="CA46" s="179">
        <f t="shared" si="11"/>
        <v>0</v>
      </c>
      <c r="CB46" s="179">
        <f t="shared" si="11"/>
        <v>0</v>
      </c>
      <c r="CC46" s="179"/>
      <c r="CD46" s="179"/>
      <c r="CE46" s="179"/>
      <c r="CF46" s="173"/>
      <c r="CG46" s="343"/>
      <c r="CH46" s="343"/>
      <c r="CI46" s="343"/>
      <c r="CJ46" s="343"/>
      <c r="CK46" s="343"/>
      <c r="CL46" s="343"/>
      <c r="CM46" s="343"/>
      <c r="CN46" s="343"/>
      <c r="CO46" s="343"/>
      <c r="CP46" s="343"/>
      <c r="CQ46" s="343"/>
      <c r="CR46" s="343"/>
      <c r="CS46" s="343"/>
      <c r="CT46" s="343"/>
      <c r="CU46" s="343"/>
      <c r="CV46" s="343"/>
      <c r="CW46" s="343"/>
      <c r="CX46" s="343"/>
      <c r="CY46" s="343"/>
      <c r="CZ46" s="343"/>
      <c r="DA46" s="343"/>
      <c r="DB46" s="343"/>
      <c r="DC46" s="343"/>
      <c r="DD46" s="343"/>
      <c r="DE46" s="343"/>
      <c r="DF46" s="343"/>
      <c r="DG46" s="343"/>
      <c r="DH46" s="343"/>
      <c r="DI46" s="343"/>
      <c r="DJ46" s="343"/>
      <c r="DK46" s="343"/>
      <c r="DL46" s="343"/>
      <c r="DM46" s="343"/>
      <c r="DN46" s="343"/>
      <c r="DO46" s="343"/>
      <c r="DP46"/>
      <c r="DQ46"/>
    </row>
    <row r="47" spans="1:12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172"/>
      <c r="AY47" s="163"/>
      <c r="AZ47" s="163"/>
      <c r="BA47" s="163"/>
      <c r="BB47" s="163"/>
      <c r="BC47" s="163"/>
      <c r="BL47" s="163"/>
      <c r="BN47" s="163"/>
      <c r="BO47" s="168"/>
      <c r="BP47" s="163"/>
      <c r="BR47" s="163"/>
      <c r="BS47" s="168"/>
      <c r="BT47" s="163"/>
      <c r="BU47" s="164"/>
      <c r="BV47" s="163"/>
      <c r="BW47" s="163"/>
      <c r="BX47" s="179" t="s">
        <v>19</v>
      </c>
      <c r="BY47" s="183">
        <f>IFERROR(ABS(BY45-BY46)/BY46,0)</f>
        <v>0</v>
      </c>
      <c r="BZ47" s="183">
        <f t="shared" ref="BZ47:CB47" si="12">IFERROR(ABS(BZ45-BZ46)/BZ46,0)</f>
        <v>0</v>
      </c>
      <c r="CA47" s="183">
        <f t="shared" si="12"/>
        <v>0</v>
      </c>
      <c r="CB47" s="183">
        <f t="shared" si="12"/>
        <v>0</v>
      </c>
      <c r="CC47" s="179"/>
      <c r="CD47" s="179"/>
      <c r="CE47" s="183">
        <f>SUM(BY47:CB47,CE41:CE44)</f>
        <v>0</v>
      </c>
      <c r="CF47" s="173"/>
      <c r="CG47" s="343"/>
      <c r="CH47" s="343"/>
      <c r="CI47" s="343"/>
      <c r="CJ47" s="343"/>
      <c r="CK47" s="343"/>
      <c r="CL47" s="343"/>
      <c r="CM47" s="343"/>
      <c r="CN47" s="343"/>
      <c r="CO47" s="343"/>
      <c r="CP47" s="343"/>
      <c r="CQ47" s="343"/>
      <c r="CR47" s="343"/>
      <c r="CS47" s="343"/>
      <c r="CT47" s="343"/>
      <c r="CU47" s="343"/>
      <c r="CV47" s="343"/>
      <c r="CW47" s="343"/>
      <c r="CX47" s="343"/>
      <c r="CY47" s="343"/>
      <c r="CZ47" s="343"/>
      <c r="DA47" s="343"/>
      <c r="DB47" s="343"/>
      <c r="DC47" s="343"/>
      <c r="DD47" s="343"/>
      <c r="DE47" s="343"/>
      <c r="DF47" s="343"/>
      <c r="DG47" s="343"/>
      <c r="DH47" s="343"/>
      <c r="DI47" s="343"/>
      <c r="DJ47" s="343"/>
      <c r="DK47" s="343"/>
      <c r="DL47" s="343"/>
      <c r="DM47" s="343"/>
      <c r="DN47" s="343"/>
      <c r="DO47" s="343"/>
      <c r="DP47"/>
      <c r="DQ47"/>
    </row>
    <row r="48" spans="1:121" ht="15" customHeight="1" thickBo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172"/>
      <c r="AY48" s="163"/>
      <c r="AZ48" s="163"/>
      <c r="BA48" s="163"/>
      <c r="BB48" s="163"/>
      <c r="BC48" s="163"/>
      <c r="BN48" s="163"/>
      <c r="BO48" s="168"/>
      <c r="BP48" s="163"/>
      <c r="BR48" s="163"/>
      <c r="BS48" s="168"/>
      <c r="BT48" s="163"/>
      <c r="BU48" s="164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73"/>
      <c r="CG48" s="343"/>
      <c r="CH48" s="343"/>
      <c r="CI48" s="343"/>
      <c r="CJ48" s="343"/>
      <c r="CK48" s="343"/>
      <c r="CL48" s="343"/>
      <c r="CM48" s="343"/>
      <c r="CN48" s="343"/>
      <c r="CO48" s="343"/>
      <c r="CP48" s="343"/>
      <c r="CQ48" s="343"/>
      <c r="CR48" s="343"/>
      <c r="CS48" s="343"/>
      <c r="CT48" s="343"/>
      <c r="CU48" s="343"/>
      <c r="CV48" s="343"/>
      <c r="CW48" s="343"/>
      <c r="CX48" s="343"/>
      <c r="CY48" s="343"/>
      <c r="CZ48" s="343"/>
      <c r="DA48" s="343"/>
      <c r="DB48" s="343"/>
      <c r="DC48" s="343"/>
      <c r="DD48" s="343"/>
      <c r="DE48" s="343"/>
      <c r="DF48" s="343"/>
      <c r="DG48" s="343"/>
      <c r="DH48" s="343"/>
      <c r="DI48" s="343"/>
      <c r="DJ48" s="343"/>
      <c r="DK48" s="343"/>
      <c r="DL48" s="343"/>
      <c r="DM48" s="343"/>
      <c r="DN48" s="343"/>
      <c r="DO48" s="343"/>
      <c r="DP48"/>
      <c r="DQ48"/>
    </row>
    <row r="49" spans="1:121" ht="15" customHeight="1" thickBo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172"/>
      <c r="AY49" s="163"/>
      <c r="AZ49" s="163"/>
      <c r="BA49" s="163"/>
      <c r="BB49" s="163"/>
      <c r="BC49" s="163"/>
      <c r="BL49" s="215">
        <f>IF(BM52&lt;&gt;"",AVERAGE(BM49,BM52),BM49)</f>
        <v>0</v>
      </c>
      <c r="BM49" s="208">
        <f>SUM(BP39,BT32,BL29,BJ38)</f>
        <v>0</v>
      </c>
      <c r="BN49" s="143">
        <f>SUM(BP36,BQ32,BL32,BM38)</f>
        <v>0</v>
      </c>
      <c r="BO49" s="168"/>
      <c r="BP49" s="163"/>
      <c r="BR49" s="163"/>
      <c r="BS49" s="168"/>
      <c r="BT49" s="163"/>
      <c r="BU49" s="164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73"/>
      <c r="CG49" s="343"/>
      <c r="CH49" s="343"/>
      <c r="CI49" s="343"/>
      <c r="CJ49" s="343"/>
      <c r="CK49" s="343"/>
      <c r="CL49" s="343"/>
      <c r="CM49" s="343"/>
      <c r="CN49" s="343"/>
      <c r="CO49" s="343"/>
      <c r="CP49" s="343"/>
      <c r="CQ49" s="343"/>
      <c r="CR49" s="343"/>
      <c r="CS49" s="343"/>
      <c r="CT49" s="343"/>
      <c r="CU49" s="343"/>
      <c r="CV49" s="343"/>
      <c r="CW49" s="343"/>
      <c r="CX49" s="343"/>
      <c r="CY49" s="343"/>
      <c r="CZ49" s="343"/>
      <c r="DA49" s="343"/>
      <c r="DB49" s="343"/>
      <c r="DC49" s="343"/>
      <c r="DD49" s="343"/>
      <c r="DE49" s="343"/>
      <c r="DF49" s="343"/>
      <c r="DG49" s="343"/>
      <c r="DH49" s="343"/>
      <c r="DI49" s="343"/>
      <c r="DJ49" s="343"/>
      <c r="DK49" s="343"/>
      <c r="DL49" s="343"/>
      <c r="DM49" s="343"/>
      <c r="DN49" s="343"/>
      <c r="DO49" s="343"/>
      <c r="DP49"/>
      <c r="DQ49"/>
    </row>
    <row r="50" spans="1:121" ht="15" customHeight="1" thickBo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172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L50" s="216" t="s">
        <v>21</v>
      </c>
      <c r="BM50" s="148" t="s">
        <v>2</v>
      </c>
      <c r="BN50" s="162" t="s">
        <v>2</v>
      </c>
      <c r="BO50" s="168"/>
      <c r="BP50" s="147" t="s">
        <v>1</v>
      </c>
      <c r="BQ50" s="148" t="s">
        <v>1</v>
      </c>
      <c r="BR50" s="217" t="s">
        <v>21</v>
      </c>
      <c r="BS50" s="207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73"/>
      <c r="CG50" s="343"/>
      <c r="CH50" s="343"/>
      <c r="CI50" s="343"/>
      <c r="CJ50" s="343"/>
      <c r="CK50" s="343"/>
      <c r="CL50" s="343"/>
      <c r="CM50" s="343"/>
      <c r="CN50" s="343"/>
      <c r="CO50" s="343"/>
      <c r="CP50" s="343"/>
      <c r="CQ50" s="343"/>
      <c r="CR50" s="343"/>
      <c r="CS50" s="343"/>
      <c r="CT50" s="343"/>
      <c r="CU50" s="343"/>
      <c r="CV50" s="343"/>
      <c r="CW50" s="343"/>
      <c r="CX50" s="343"/>
      <c r="CY50" s="343"/>
      <c r="CZ50" s="343"/>
      <c r="DA50" s="343"/>
      <c r="DB50" s="343"/>
      <c r="DC50" s="343"/>
      <c r="DD50" s="343"/>
      <c r="DE50" s="343"/>
      <c r="DF50" s="343"/>
      <c r="DG50" s="343"/>
      <c r="DH50" s="343"/>
      <c r="DI50" s="343"/>
      <c r="DJ50" s="343"/>
      <c r="DK50" s="343"/>
      <c r="DL50" s="343"/>
      <c r="DM50" s="343"/>
      <c r="DN50" s="343"/>
      <c r="DO50" s="343"/>
      <c r="DP50"/>
      <c r="DQ50"/>
    </row>
    <row r="51" spans="1:121" ht="15" customHeight="1" thickBo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176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221" t="s">
        <v>27</v>
      </c>
      <c r="BM51" s="237">
        <f>IF(BM52&lt;&gt;"",BM52-BM49,0)</f>
        <v>0</v>
      </c>
      <c r="BN51" s="228">
        <f>IF(BN52&lt;&gt;"",BN52-BN49,0)</f>
        <v>0</v>
      </c>
      <c r="BO51" s="242"/>
      <c r="BP51" s="141">
        <f>SUM(BP36:BS36)</f>
        <v>0</v>
      </c>
      <c r="BQ51" s="211">
        <f>SUM(BP39:BS39)</f>
        <v>0</v>
      </c>
      <c r="BR51" s="218">
        <f>IF(BQ54&lt;&gt;"",AVERAGE(BQ51,BQ54),BQ51)</f>
        <v>0</v>
      </c>
      <c r="BS51" s="238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8"/>
      <c r="CG51" s="343"/>
      <c r="CH51" s="343"/>
      <c r="CI51" s="343"/>
      <c r="CJ51" s="343"/>
      <c r="CK51" s="343"/>
      <c r="CL51" s="343"/>
      <c r="CM51" s="343"/>
      <c r="CN51" s="343"/>
      <c r="CO51" s="343"/>
      <c r="CP51" s="343"/>
      <c r="CQ51" s="343"/>
      <c r="CR51" s="343"/>
      <c r="CS51" s="343"/>
      <c r="CT51" s="343"/>
      <c r="CU51" s="343"/>
      <c r="CV51" s="343"/>
      <c r="CW51" s="343"/>
      <c r="CX51" s="343"/>
      <c r="CY51" s="343"/>
      <c r="CZ51" s="343"/>
      <c r="DA51" s="343"/>
      <c r="DB51" s="343"/>
      <c r="DC51" s="343"/>
      <c r="DD51" s="343"/>
      <c r="DE51" s="343"/>
      <c r="DF51" s="343"/>
      <c r="DG51" s="343"/>
      <c r="DH51" s="343"/>
      <c r="DI51" s="343"/>
      <c r="DJ51" s="343"/>
      <c r="DK51" s="343"/>
      <c r="DL51" s="343"/>
      <c r="DM51" s="343"/>
      <c r="DN51" s="343"/>
      <c r="DO51" s="343"/>
      <c r="DP51"/>
      <c r="DQ51"/>
    </row>
    <row r="52" spans="1:121" ht="15" customHeight="1" thickBo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18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215">
        <f>IF(AD49&lt;&gt;"",AVERAGE(AD52,AD49),AD52)</f>
        <v>0</v>
      </c>
      <c r="AD52" s="224">
        <f>SUM(AB64:AE64)</f>
        <v>0</v>
      </c>
      <c r="AE52" s="142">
        <f>SUM(AB67:AE67)</f>
        <v>0</v>
      </c>
      <c r="AF52" s="239"/>
      <c r="AG52" s="227">
        <f>IF(AG51&lt;&gt;"",AG51-AG54,0)</f>
        <v>0</v>
      </c>
      <c r="AH52" s="235">
        <f>IF(AH51&lt;&gt;"",AH51-AH54,0)</f>
        <v>0</v>
      </c>
      <c r="AI52" s="223" t="s">
        <v>27</v>
      </c>
      <c r="AJ52" s="169"/>
      <c r="AK52" s="169"/>
      <c r="AL52" s="170"/>
      <c r="AM52" s="170"/>
      <c r="AN52" s="170"/>
      <c r="AO52" s="170"/>
      <c r="AP52" s="170"/>
      <c r="AQ52" s="170"/>
      <c r="AR52" s="170"/>
      <c r="AS52" s="170"/>
      <c r="AT52" s="169"/>
      <c r="AU52" s="169"/>
      <c r="AV52" s="169"/>
      <c r="AW52" s="171"/>
      <c r="AX52" s="18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215">
        <f>IF(BM49&lt;&gt;"",AVERAGE(BM52,BM49),BM52)</f>
        <v>0</v>
      </c>
      <c r="BM52" s="224">
        <f>SUM(BK64:BN64)</f>
        <v>0</v>
      </c>
      <c r="BN52" s="142">
        <f>SUM(BK67:BN67)</f>
        <v>0</v>
      </c>
      <c r="BO52" s="239"/>
      <c r="BP52" s="227">
        <f>IF(BP51&lt;&gt;"",BP51-BP54,0)</f>
        <v>0</v>
      </c>
      <c r="BQ52" s="235">
        <f>IF(BQ51&lt;&gt;"",BQ51-BQ54,0)</f>
        <v>0</v>
      </c>
      <c r="BR52" s="223" t="s">
        <v>27</v>
      </c>
      <c r="BS52" s="169"/>
      <c r="BT52" s="340" t="str">
        <f>CHOOSE(1,"DRVWY",BQ52,BT55,BT54,BT53,BR51,BR54,BQ51,BQ54)</f>
        <v>DRVWY</v>
      </c>
      <c r="BV52" s="170"/>
      <c r="BW52" s="170"/>
      <c r="BX52" s="170"/>
      <c r="BY52" s="170"/>
      <c r="BZ52" s="170"/>
      <c r="CA52" s="170"/>
      <c r="CB52" s="170"/>
      <c r="CC52" s="169"/>
      <c r="CD52" s="169"/>
      <c r="CE52" s="169"/>
      <c r="CF52" s="171"/>
      <c r="CG52" s="18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215">
        <f>IF(CV49&lt;&gt;"",AVERAGE(CV52,CV49),CV52)</f>
        <v>0</v>
      </c>
      <c r="CV52" s="224">
        <f>SUM(CT64:CW64)</f>
        <v>0</v>
      </c>
      <c r="CW52" s="142">
        <f>SUM(CT67:CW67)</f>
        <v>0</v>
      </c>
      <c r="CX52" s="239"/>
      <c r="CY52" s="227">
        <f>IF(CY51&lt;&gt;"",CY51-CY54,0)</f>
        <v>0</v>
      </c>
      <c r="CZ52" s="235">
        <f>IF(CZ51&lt;&gt;"",CZ51-CZ54,0)</f>
        <v>0</v>
      </c>
      <c r="DA52" s="223" t="s">
        <v>27</v>
      </c>
      <c r="DB52" s="169"/>
      <c r="DC52" s="169"/>
      <c r="DD52" s="170"/>
      <c r="DE52" s="170"/>
      <c r="DF52" s="170"/>
      <c r="DG52" s="170"/>
      <c r="DH52" s="170"/>
      <c r="DI52" s="170"/>
      <c r="DJ52" s="170"/>
      <c r="DK52" s="170"/>
      <c r="DL52" s="169"/>
      <c r="DM52" s="169"/>
      <c r="DN52" s="169"/>
      <c r="DO52" s="171"/>
      <c r="DP52"/>
      <c r="DQ52"/>
    </row>
    <row r="53" spans="1:121" ht="15" customHeight="1" thickBo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72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216" t="s">
        <v>21</v>
      </c>
      <c r="AD53" s="148" t="s">
        <v>2</v>
      </c>
      <c r="AE53" s="147" t="s">
        <v>2</v>
      </c>
      <c r="AF53" s="168"/>
      <c r="AG53" s="147" t="s">
        <v>1</v>
      </c>
      <c r="AH53" s="231" t="s">
        <v>1</v>
      </c>
      <c r="AI53" s="217" t="s">
        <v>21</v>
      </c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73"/>
      <c r="AX53" s="172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216" t="s">
        <v>21</v>
      </c>
      <c r="BM53" s="148" t="s">
        <v>2</v>
      </c>
      <c r="BN53" s="147" t="s">
        <v>2</v>
      </c>
      <c r="BO53" s="168"/>
      <c r="BP53" s="147" t="s">
        <v>1</v>
      </c>
      <c r="BQ53" s="231" t="s">
        <v>1</v>
      </c>
      <c r="BR53" s="217" t="s">
        <v>21</v>
      </c>
      <c r="BT53" s="341">
        <v>0.1</v>
      </c>
      <c r="BU53" s="328" t="s">
        <v>47</v>
      </c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73"/>
      <c r="CG53" s="172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216" t="s">
        <v>21</v>
      </c>
      <c r="CV53" s="148" t="s">
        <v>2</v>
      </c>
      <c r="CW53" s="147" t="s">
        <v>2</v>
      </c>
      <c r="CX53" s="168"/>
      <c r="CY53" s="147" t="s">
        <v>1</v>
      </c>
      <c r="CZ53" s="231" t="s">
        <v>1</v>
      </c>
      <c r="DA53" s="217" t="s">
        <v>21</v>
      </c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73"/>
      <c r="DP53"/>
      <c r="DQ53"/>
    </row>
    <row r="54" spans="1:121" ht="15" customHeight="1" thickBo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72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E54" s="163"/>
      <c r="AF54" s="168"/>
      <c r="AG54" s="137">
        <f>SUM(AE67,AD71,AI71,AH65)</f>
        <v>0</v>
      </c>
      <c r="AH54" s="208">
        <f>SUM(AE64,AA71,AI74,AK65)</f>
        <v>0</v>
      </c>
      <c r="AI54" s="218">
        <f>IF(AH51&lt;&gt;"",AVERAGE(AH54,AH51),AH54)</f>
        <v>0</v>
      </c>
      <c r="AL54" s="191"/>
      <c r="AM54" s="164"/>
      <c r="AN54" s="163"/>
      <c r="AO54" s="163"/>
      <c r="AP54" s="163"/>
      <c r="AQ54" s="163"/>
      <c r="AR54" s="163"/>
      <c r="AS54" s="163"/>
      <c r="AT54" s="163"/>
      <c r="AU54" s="163"/>
      <c r="AV54" s="163"/>
      <c r="AW54" s="173"/>
      <c r="AX54" s="172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N54" s="163"/>
      <c r="BO54" s="168"/>
      <c r="BP54" s="137">
        <f>SUM(BN67,BM71,BR71,BQ65)</f>
        <v>0</v>
      </c>
      <c r="BQ54" s="208">
        <f>SUM(BN64,BJ71,BR74,BT65)</f>
        <v>0</v>
      </c>
      <c r="BR54" s="218">
        <f>IF(BQ51&lt;&gt;"",AVERAGE(BQ54,BQ51),BQ54)</f>
        <v>0</v>
      </c>
      <c r="BT54" s="329" t="e">
        <f>ABS(BQ52)/AVERAGE(BQ54,BQ51)</f>
        <v>#DIV/0!</v>
      </c>
      <c r="BU54" s="330" t="s">
        <v>48</v>
      </c>
      <c r="BV54" s="164"/>
      <c r="BW54" s="163"/>
      <c r="BX54" s="163"/>
      <c r="BY54" s="163"/>
      <c r="BZ54" s="163"/>
      <c r="CA54" s="163"/>
      <c r="CB54" s="163"/>
      <c r="CC54" s="163"/>
      <c r="CD54" s="163"/>
      <c r="CE54" s="163"/>
      <c r="CF54" s="173"/>
      <c r="CG54" s="172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W54" s="163"/>
      <c r="CX54" s="168"/>
      <c r="CY54" s="137">
        <f>SUM(CW67,CV71,DA71,CZ65)</f>
        <v>0</v>
      </c>
      <c r="CZ54" s="208">
        <f>SUM(CW64,CS71,DA74,DC65)</f>
        <v>0</v>
      </c>
      <c r="DA54" s="218">
        <f>IF(CZ51&lt;&gt;"",AVERAGE(CZ54,CZ51),CZ54)</f>
        <v>0</v>
      </c>
      <c r="DD54" s="191"/>
      <c r="DE54" s="164"/>
      <c r="DF54" s="163"/>
      <c r="DG54" s="163"/>
      <c r="DH54" s="163"/>
      <c r="DI54" s="163"/>
      <c r="DJ54" s="163"/>
      <c r="DK54" s="163"/>
      <c r="DL54" s="163"/>
      <c r="DM54" s="163"/>
      <c r="DN54" s="163"/>
      <c r="DO54" s="173"/>
      <c r="DP54"/>
      <c r="DQ54"/>
    </row>
    <row r="55" spans="1:121" ht="15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72"/>
      <c r="P55" s="163"/>
      <c r="Q55" s="163"/>
      <c r="R55" s="247" t="str">
        <f>CHOOSE(1,AF69&amp;":","IX_NAME",S55)</f>
        <v>1:</v>
      </c>
      <c r="S55" s="248" t="str">
        <f>W70&amp;" &amp; "&amp;AE58</f>
        <v>Main Ave &amp; Default St</v>
      </c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E55" s="163"/>
      <c r="AF55" s="168"/>
      <c r="AI55" s="163"/>
      <c r="AJ55" s="163"/>
      <c r="AK55" s="163"/>
      <c r="AL55" s="168"/>
      <c r="AM55" s="164"/>
      <c r="AN55" s="163"/>
      <c r="AO55" s="179" t="s">
        <v>24</v>
      </c>
      <c r="AP55" s="179"/>
      <c r="AQ55" s="179"/>
      <c r="AR55" s="179"/>
      <c r="AS55" s="179"/>
      <c r="AT55" s="179"/>
      <c r="AU55" s="179"/>
      <c r="AV55" s="179"/>
      <c r="AW55" s="173"/>
      <c r="AX55" s="172"/>
      <c r="AY55" s="163"/>
      <c r="AZ55" s="163"/>
      <c r="BA55" s="247" t="str">
        <f>CHOOSE(1,BO69&amp;":","IX_NAME",BB55)</f>
        <v>1:</v>
      </c>
      <c r="BB55" s="248" t="str">
        <f>BF70&amp;" &amp; "&amp;BN58</f>
        <v>Driveway St &amp; Driveway St</v>
      </c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N55" s="163"/>
      <c r="BO55" s="168"/>
      <c r="BR55" s="163"/>
      <c r="BS55" s="163"/>
      <c r="BT55" s="331" t="e">
        <f>IF(BT54&lt;=BT53,0,BQ52)</f>
        <v>#DIV/0!</v>
      </c>
      <c r="BU55" s="332" t="s">
        <v>49</v>
      </c>
      <c r="BV55" s="164"/>
      <c r="BW55" s="163"/>
      <c r="BX55" s="179" t="s">
        <v>24</v>
      </c>
      <c r="BY55" s="179"/>
      <c r="BZ55" s="179"/>
      <c r="CA55" s="179"/>
      <c r="CB55" s="179"/>
      <c r="CC55" s="179"/>
      <c r="CD55" s="179"/>
      <c r="CE55" s="179"/>
      <c r="CF55" s="173"/>
      <c r="CG55" s="172"/>
      <c r="CH55" s="163"/>
      <c r="CI55" s="163"/>
      <c r="CJ55" s="247" t="str">
        <f>CHOOSE(1,CX69&amp;":","IX_NAME",CK55)</f>
        <v>1:</v>
      </c>
      <c r="CK55" s="248" t="str">
        <f>CO70&amp;" &amp; "&amp;CW58</f>
        <v>Main Ave &amp; Default St</v>
      </c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W55" s="163"/>
      <c r="CX55" s="168"/>
      <c r="DA55" s="163"/>
      <c r="DB55" s="163"/>
      <c r="DC55" s="163"/>
      <c r="DD55" s="168"/>
      <c r="DE55" s="164"/>
      <c r="DF55" s="163"/>
      <c r="DG55" s="179" t="s">
        <v>24</v>
      </c>
      <c r="DH55" s="179"/>
      <c r="DI55" s="179"/>
      <c r="DJ55" s="179"/>
      <c r="DK55" s="179"/>
      <c r="DL55" s="179"/>
      <c r="DM55" s="179"/>
      <c r="DN55" s="179"/>
      <c r="DO55" s="173"/>
      <c r="DP55"/>
      <c r="DQ55"/>
    </row>
    <row r="56" spans="1:121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72"/>
      <c r="P56" s="163"/>
      <c r="Q56" s="163"/>
      <c r="R56" s="163"/>
      <c r="S56" s="193" t="s">
        <v>30</v>
      </c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E56" s="163"/>
      <c r="AF56" s="168"/>
      <c r="AI56" s="163"/>
      <c r="AK56" s="163"/>
      <c r="AL56" s="168"/>
      <c r="AM56" s="164"/>
      <c r="AN56" s="163"/>
      <c r="AO56" s="230" t="str">
        <f>"local_od_raw_"&amp;AF69</f>
        <v>local_od_raw_1</v>
      </c>
      <c r="AP56" s="190">
        <v>1</v>
      </c>
      <c r="AQ56" s="190">
        <v>2</v>
      </c>
      <c r="AR56" s="190">
        <v>3</v>
      </c>
      <c r="AS56" s="190">
        <v>4</v>
      </c>
      <c r="AT56" s="179" t="s">
        <v>17</v>
      </c>
      <c r="AU56" s="179" t="s">
        <v>18</v>
      </c>
      <c r="AV56" s="179" t="s">
        <v>19</v>
      </c>
      <c r="AW56" s="173"/>
      <c r="AX56" s="172"/>
      <c r="AY56" s="163"/>
      <c r="AZ56" s="163"/>
      <c r="BA56" s="163"/>
      <c r="BB56" s="193" t="s">
        <v>30</v>
      </c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N56" s="163"/>
      <c r="BO56" s="168"/>
      <c r="BR56" s="163"/>
      <c r="BT56" s="163"/>
      <c r="BU56" s="168"/>
      <c r="BV56" s="164"/>
      <c r="BW56" s="163"/>
      <c r="BX56" s="230" t="str">
        <f>"local_od_raw_"&amp;BO69</f>
        <v>local_od_raw_1</v>
      </c>
      <c r="BY56" s="190">
        <v>1</v>
      </c>
      <c r="BZ56" s="190">
        <v>2</v>
      </c>
      <c r="CA56" s="190">
        <v>3</v>
      </c>
      <c r="CB56" s="190">
        <v>4</v>
      </c>
      <c r="CC56" s="179" t="s">
        <v>17</v>
      </c>
      <c r="CD56" s="179" t="s">
        <v>18</v>
      </c>
      <c r="CE56" s="179" t="s">
        <v>19</v>
      </c>
      <c r="CF56" s="173"/>
      <c r="CG56" s="172"/>
      <c r="CH56" s="163"/>
      <c r="CI56" s="163"/>
      <c r="CJ56" s="163"/>
      <c r="CK56" s="193" t="s">
        <v>30</v>
      </c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W56" s="163"/>
      <c r="CX56" s="168"/>
      <c r="DA56" s="163"/>
      <c r="DC56" s="163"/>
      <c r="DD56" s="168"/>
      <c r="DE56" s="164"/>
      <c r="DF56" s="163"/>
      <c r="DG56" s="230" t="str">
        <f>"local_od_raw_"&amp;CX69</f>
        <v>local_od_raw_1</v>
      </c>
      <c r="DH56" s="190">
        <v>1</v>
      </c>
      <c r="DI56" s="190">
        <v>2</v>
      </c>
      <c r="DJ56" s="190">
        <v>3</v>
      </c>
      <c r="DK56" s="190">
        <v>4</v>
      </c>
      <c r="DL56" s="179" t="s">
        <v>17</v>
      </c>
      <c r="DM56" s="179" t="s">
        <v>18</v>
      </c>
      <c r="DN56" s="179" t="s">
        <v>19</v>
      </c>
      <c r="DO56" s="173"/>
      <c r="DP56"/>
      <c r="DQ56"/>
    </row>
    <row r="57" spans="1:121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172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E57" s="163"/>
      <c r="AF57" s="168"/>
      <c r="AG57" s="163"/>
      <c r="AI57" s="163"/>
      <c r="AK57" s="163"/>
      <c r="AL57" s="168"/>
      <c r="AM57" s="164"/>
      <c r="AN57" s="163"/>
      <c r="AO57" s="190">
        <v>1</v>
      </c>
      <c r="AP57" s="180">
        <f>AG71</f>
        <v>0</v>
      </c>
      <c r="AQ57" s="181">
        <f>AJ71</f>
        <v>0</v>
      </c>
      <c r="AR57" s="181">
        <f>AI71</f>
        <v>0</v>
      </c>
      <c r="AS57" s="182">
        <f>AH71</f>
        <v>0</v>
      </c>
      <c r="AT57" s="179">
        <f>SUM(AP57:AS57)</f>
        <v>0</v>
      </c>
      <c r="AU57" s="179">
        <f>AI86</f>
        <v>0</v>
      </c>
      <c r="AV57" s="183">
        <f>IFERROR(ABS(AT57-AU57)/AU57,0)</f>
        <v>0</v>
      </c>
      <c r="AW57" s="173"/>
      <c r="AX57" s="172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N57" s="163"/>
      <c r="BO57" s="168"/>
      <c r="BP57" s="163"/>
      <c r="BR57" s="163"/>
      <c r="BT57" s="163"/>
      <c r="BU57" s="168"/>
      <c r="BV57" s="164"/>
      <c r="BW57" s="163"/>
      <c r="BX57" s="190">
        <v>1</v>
      </c>
      <c r="BY57" s="180">
        <f>BP71</f>
        <v>0</v>
      </c>
      <c r="BZ57" s="181">
        <f>BS71</f>
        <v>0</v>
      </c>
      <c r="CA57" s="181">
        <f>BR71</f>
        <v>0</v>
      </c>
      <c r="CB57" s="182">
        <f>BQ71</f>
        <v>0</v>
      </c>
      <c r="CC57" s="179">
        <f>SUM(BY57:CB57)</f>
        <v>0</v>
      </c>
      <c r="CD57" s="179">
        <f>BR86</f>
        <v>0</v>
      </c>
      <c r="CE57" s="183">
        <f>IFERROR(ABS(CC57-CD57)/CD57,0)</f>
        <v>0</v>
      </c>
      <c r="CF57" s="173"/>
      <c r="CG57" s="172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W57" s="163"/>
      <c r="CX57" s="168"/>
      <c r="CY57" s="163"/>
      <c r="DA57" s="163"/>
      <c r="DC57" s="163"/>
      <c r="DD57" s="168"/>
      <c r="DE57" s="164"/>
      <c r="DF57" s="163"/>
      <c r="DG57" s="190">
        <v>1</v>
      </c>
      <c r="DH57" s="180">
        <f>CY71</f>
        <v>0</v>
      </c>
      <c r="DI57" s="181">
        <f>DB71</f>
        <v>0</v>
      </c>
      <c r="DJ57" s="181">
        <f>DA71</f>
        <v>0</v>
      </c>
      <c r="DK57" s="182">
        <f>CZ71</f>
        <v>0</v>
      </c>
      <c r="DL57" s="179">
        <f>SUM(DH57:DK57)</f>
        <v>0</v>
      </c>
      <c r="DM57" s="179">
        <f>DA86</f>
        <v>0</v>
      </c>
      <c r="DN57" s="183">
        <f>IFERROR(ABS(DL57-DM57)/DM57,0)</f>
        <v>0</v>
      </c>
      <c r="DO57" s="173"/>
      <c r="DP57"/>
      <c r="DQ57"/>
    </row>
    <row r="58" spans="1:121" ht="15" customHeigh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172"/>
      <c r="P58" s="163"/>
      <c r="Q58" s="163"/>
      <c r="R58" s="163"/>
      <c r="S58" s="163"/>
      <c r="T58" s="163"/>
      <c r="U58" s="145"/>
      <c r="V58" s="145"/>
      <c r="W58" s="145"/>
      <c r="X58" s="145"/>
      <c r="Y58" s="145"/>
      <c r="Z58" s="145"/>
      <c r="AA58" s="145"/>
      <c r="AB58" s="166"/>
      <c r="AD58" s="163"/>
      <c r="AE58" s="249" t="s">
        <v>32</v>
      </c>
      <c r="AH58" s="163"/>
      <c r="AI58" s="163"/>
      <c r="AJ58" s="149"/>
      <c r="AK58" s="164"/>
      <c r="AL58" s="163"/>
      <c r="AM58" s="163"/>
      <c r="AN58" s="163"/>
      <c r="AO58" s="190">
        <v>2</v>
      </c>
      <c r="AP58" s="184">
        <f>AH67</f>
        <v>0</v>
      </c>
      <c r="AQ58" s="179">
        <f>AH68</f>
        <v>0</v>
      </c>
      <c r="AR58" s="179">
        <f>AH65</f>
        <v>0</v>
      </c>
      <c r="AS58" s="185">
        <f>AH66</f>
        <v>0</v>
      </c>
      <c r="AT58" s="179">
        <f>SUM(AP58:AS58)</f>
        <v>0</v>
      </c>
      <c r="AU58" s="179">
        <f>AW66</f>
        <v>0</v>
      </c>
      <c r="AV58" s="183">
        <f t="shared" ref="AV58:AV60" si="13">IFERROR(ABS(AT58-AU58)/AU58,0)</f>
        <v>0</v>
      </c>
      <c r="AW58" s="173"/>
      <c r="AX58" s="172"/>
      <c r="AY58" s="163"/>
      <c r="AZ58" s="163"/>
      <c r="BA58" s="163"/>
      <c r="BB58" s="163"/>
      <c r="BC58" s="163"/>
      <c r="BD58" s="145"/>
      <c r="BE58" s="145"/>
      <c r="BF58" s="145"/>
      <c r="BG58" s="145"/>
      <c r="BH58" s="145"/>
      <c r="BI58" s="145"/>
      <c r="BJ58" s="145"/>
      <c r="BK58" s="166"/>
      <c r="BM58" s="163"/>
      <c r="BN58" s="249" t="s">
        <v>50</v>
      </c>
      <c r="BQ58" s="163"/>
      <c r="BR58" s="163"/>
      <c r="BS58" s="149"/>
      <c r="BT58" s="164"/>
      <c r="BU58" s="163"/>
      <c r="BV58" s="163"/>
      <c r="BW58" s="163"/>
      <c r="BX58" s="190">
        <v>2</v>
      </c>
      <c r="BY58" s="184">
        <f>BQ67</f>
        <v>0</v>
      </c>
      <c r="BZ58" s="179">
        <f>BQ68</f>
        <v>0</v>
      </c>
      <c r="CA58" s="179">
        <f>BQ65</f>
        <v>0</v>
      </c>
      <c r="CB58" s="185">
        <f>BQ66</f>
        <v>0</v>
      </c>
      <c r="CC58" s="179">
        <f>SUM(BY58:CB58)</f>
        <v>0</v>
      </c>
      <c r="CD58" s="179">
        <f>CF66</f>
        <v>0</v>
      </c>
      <c r="CE58" s="183">
        <f t="shared" ref="CE58:CE60" si="14">IFERROR(ABS(CC58-CD58)/CD58,0)</f>
        <v>0</v>
      </c>
      <c r="CF58" s="173"/>
      <c r="CG58" s="172"/>
      <c r="CH58" s="163"/>
      <c r="CI58" s="163"/>
      <c r="CJ58" s="163"/>
      <c r="CK58" s="163"/>
      <c r="CL58" s="163"/>
      <c r="CM58" s="145"/>
      <c r="CN58" s="145"/>
      <c r="CO58" s="145"/>
      <c r="CP58" s="145"/>
      <c r="CQ58" s="145"/>
      <c r="CR58" s="145"/>
      <c r="CS58" s="145"/>
      <c r="CT58" s="166"/>
      <c r="CV58" s="163"/>
      <c r="CW58" s="249" t="s">
        <v>32</v>
      </c>
      <c r="CZ58" s="163"/>
      <c r="DA58" s="163"/>
      <c r="DB58" s="149"/>
      <c r="DC58" s="164"/>
      <c r="DD58" s="163"/>
      <c r="DE58" s="163"/>
      <c r="DF58" s="163"/>
      <c r="DG58" s="190">
        <v>2</v>
      </c>
      <c r="DH58" s="184">
        <f>CZ67</f>
        <v>0</v>
      </c>
      <c r="DI58" s="179">
        <f>CZ68</f>
        <v>0</v>
      </c>
      <c r="DJ58" s="179">
        <f>CZ65</f>
        <v>0</v>
      </c>
      <c r="DK58" s="185">
        <f>CZ66</f>
        <v>0</v>
      </c>
      <c r="DL58" s="179">
        <f>SUM(DH58:DK58)</f>
        <v>0</v>
      </c>
      <c r="DM58" s="179">
        <f>DO66</f>
        <v>0</v>
      </c>
      <c r="DN58" s="183">
        <f t="shared" ref="DN58:DN60" si="15">IFERROR(ABS(DL58-DM58)/DM58,0)</f>
        <v>0</v>
      </c>
      <c r="DO58" s="173"/>
      <c r="DP58"/>
      <c r="DQ58"/>
    </row>
    <row r="59" spans="1:12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172"/>
      <c r="P59" s="163"/>
      <c r="Q59" s="163"/>
      <c r="R59" s="163"/>
      <c r="S59" s="163"/>
      <c r="T59" s="163"/>
      <c r="U59" s="145"/>
      <c r="V59" s="145"/>
      <c r="W59" s="145"/>
      <c r="X59" s="145"/>
      <c r="Y59" s="145"/>
      <c r="Z59" s="145"/>
      <c r="AA59" s="145"/>
      <c r="AB59" s="146" t="s">
        <v>0</v>
      </c>
      <c r="AC59" s="163"/>
      <c r="AD59" s="163"/>
      <c r="AE59" s="163"/>
      <c r="AF59" s="241"/>
      <c r="AG59" s="149"/>
      <c r="AH59" s="163"/>
      <c r="AI59" s="163"/>
      <c r="AJ59" s="145"/>
      <c r="AK59" s="164"/>
      <c r="AL59" s="163"/>
      <c r="AM59" s="163"/>
      <c r="AN59" s="163"/>
      <c r="AO59" s="190">
        <v>3</v>
      </c>
      <c r="AP59" s="184">
        <f>AC67</f>
        <v>0</v>
      </c>
      <c r="AQ59" s="179">
        <f>AD67</f>
        <v>0</v>
      </c>
      <c r="AR59" s="179">
        <f>AE67</f>
        <v>0</v>
      </c>
      <c r="AS59" s="185">
        <f>AB67</f>
        <v>0</v>
      </c>
      <c r="AT59" s="179">
        <f>SUM(AP59:AS59)</f>
        <v>0</v>
      </c>
      <c r="AU59" s="179">
        <f>AC52</f>
        <v>0</v>
      </c>
      <c r="AV59" s="183">
        <f t="shared" si="13"/>
        <v>0</v>
      </c>
      <c r="AW59" s="173"/>
      <c r="AX59" s="172"/>
      <c r="AY59" s="163"/>
      <c r="AZ59" s="163"/>
      <c r="BA59" s="163"/>
      <c r="BB59" s="163"/>
      <c r="BC59" s="163"/>
      <c r="BD59" s="145"/>
      <c r="BE59" s="145"/>
      <c r="BF59" s="145"/>
      <c r="BG59" s="145"/>
      <c r="BH59" s="145"/>
      <c r="BI59" s="145"/>
      <c r="BJ59" s="145"/>
      <c r="BK59" s="146" t="s">
        <v>0</v>
      </c>
      <c r="BL59" s="163"/>
      <c r="BM59" s="163"/>
      <c r="BN59" s="163"/>
      <c r="BO59" s="241"/>
      <c r="BP59" s="149"/>
      <c r="BQ59" s="163"/>
      <c r="BR59" s="163"/>
      <c r="BS59" s="145"/>
      <c r="BT59" s="164"/>
      <c r="BU59" s="163"/>
      <c r="BV59" s="163"/>
      <c r="BW59" s="163"/>
      <c r="BX59" s="190">
        <v>3</v>
      </c>
      <c r="BY59" s="184">
        <f>BL67</f>
        <v>0</v>
      </c>
      <c r="BZ59" s="179">
        <f>BM67</f>
        <v>0</v>
      </c>
      <c r="CA59" s="179">
        <f>BN67</f>
        <v>0</v>
      </c>
      <c r="CB59" s="185">
        <f>BK67</f>
        <v>0</v>
      </c>
      <c r="CC59" s="179">
        <f>SUM(BY59:CB59)</f>
        <v>0</v>
      </c>
      <c r="CD59" s="179">
        <f>BL52</f>
        <v>0</v>
      </c>
      <c r="CE59" s="183">
        <f t="shared" si="14"/>
        <v>0</v>
      </c>
      <c r="CF59" s="173"/>
      <c r="CG59" s="172"/>
      <c r="CH59" s="163"/>
      <c r="CI59" s="163"/>
      <c r="CJ59" s="163"/>
      <c r="CK59" s="163"/>
      <c r="CL59" s="163"/>
      <c r="CM59" s="145"/>
      <c r="CN59" s="145"/>
      <c r="CO59" s="145"/>
      <c r="CP59" s="145"/>
      <c r="CQ59" s="145"/>
      <c r="CR59" s="145"/>
      <c r="CS59" s="145"/>
      <c r="CT59" s="146" t="s">
        <v>0</v>
      </c>
      <c r="CU59" s="163"/>
      <c r="CV59" s="163"/>
      <c r="CW59" s="163"/>
      <c r="CX59" s="241"/>
      <c r="CY59" s="149"/>
      <c r="CZ59" s="163"/>
      <c r="DA59" s="163"/>
      <c r="DB59" s="145"/>
      <c r="DC59" s="164"/>
      <c r="DD59" s="163"/>
      <c r="DE59" s="163"/>
      <c r="DF59" s="163"/>
      <c r="DG59" s="190">
        <v>3</v>
      </c>
      <c r="DH59" s="184">
        <f>CU67</f>
        <v>0</v>
      </c>
      <c r="DI59" s="179">
        <f>CV67</f>
        <v>0</v>
      </c>
      <c r="DJ59" s="179">
        <f>CW67</f>
        <v>0</v>
      </c>
      <c r="DK59" s="185">
        <f>CT67</f>
        <v>0</v>
      </c>
      <c r="DL59" s="179">
        <f>SUM(DH59:DK59)</f>
        <v>0</v>
      </c>
      <c r="DM59" s="179">
        <f>CU52</f>
        <v>0</v>
      </c>
      <c r="DN59" s="183">
        <f t="shared" si="15"/>
        <v>0</v>
      </c>
      <c r="DO59" s="173"/>
      <c r="DP59"/>
      <c r="DQ59"/>
    </row>
    <row r="60" spans="1:12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172"/>
      <c r="P60" s="163"/>
      <c r="Q60" s="163"/>
      <c r="S60" s="163"/>
      <c r="T60" s="163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241"/>
      <c r="AG60" s="163"/>
      <c r="AH60" s="163"/>
      <c r="AI60" s="163"/>
      <c r="AJ60" s="163"/>
      <c r="AK60" s="164"/>
      <c r="AL60" s="163"/>
      <c r="AM60" s="163"/>
      <c r="AN60" s="163"/>
      <c r="AO60" s="190">
        <v>4</v>
      </c>
      <c r="AP60" s="186">
        <f>AD73</f>
        <v>0</v>
      </c>
      <c r="AQ60" s="187">
        <f>AD72</f>
        <v>0</v>
      </c>
      <c r="AR60" s="187">
        <f>AD71</f>
        <v>0</v>
      </c>
      <c r="AS60" s="188">
        <f>AD70</f>
        <v>0</v>
      </c>
      <c r="AT60" s="179">
        <f>SUM(AP60:AS60)</f>
        <v>0</v>
      </c>
      <c r="AU60" s="59">
        <f>O72</f>
        <v>0</v>
      </c>
      <c r="AV60" s="183">
        <f t="shared" si="13"/>
        <v>0</v>
      </c>
      <c r="AW60" s="173"/>
      <c r="AX60" s="172"/>
      <c r="AY60" s="163"/>
      <c r="AZ60" s="163"/>
      <c r="BB60" s="163"/>
      <c r="BC60" s="163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241"/>
      <c r="BP60" s="163"/>
      <c r="BQ60" s="163"/>
      <c r="BR60" s="163"/>
      <c r="BS60" s="163"/>
      <c r="BT60" s="164"/>
      <c r="BU60" s="163"/>
      <c r="BV60" s="163"/>
      <c r="BW60" s="163"/>
      <c r="BX60" s="190">
        <v>4</v>
      </c>
      <c r="BY60" s="186">
        <f>BM73</f>
        <v>0</v>
      </c>
      <c r="BZ60" s="187">
        <f>BM72</f>
        <v>0</v>
      </c>
      <c r="CA60" s="187">
        <f>BM71</f>
        <v>0</v>
      </c>
      <c r="CB60" s="188">
        <f>BM70</f>
        <v>0</v>
      </c>
      <c r="CC60" s="179">
        <f>SUM(BY60:CB60)</f>
        <v>0</v>
      </c>
      <c r="CD60" s="59">
        <f>AX72</f>
        <v>0</v>
      </c>
      <c r="CE60" s="183">
        <f t="shared" si="14"/>
        <v>0</v>
      </c>
      <c r="CF60" s="173"/>
      <c r="CG60" s="172"/>
      <c r="CH60" s="163"/>
      <c r="CI60" s="163"/>
      <c r="CK60" s="163"/>
      <c r="CL60" s="163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241"/>
      <c r="CY60" s="163"/>
      <c r="CZ60" s="163"/>
      <c r="DA60" s="163"/>
      <c r="DB60" s="163"/>
      <c r="DC60" s="164"/>
      <c r="DD60" s="163"/>
      <c r="DE60" s="163"/>
      <c r="DF60" s="163"/>
      <c r="DG60" s="190">
        <v>4</v>
      </c>
      <c r="DH60" s="186">
        <f>CV73</f>
        <v>0</v>
      </c>
      <c r="DI60" s="187">
        <f>CV72</f>
        <v>0</v>
      </c>
      <c r="DJ60" s="187">
        <f>CV71</f>
        <v>0</v>
      </c>
      <c r="DK60" s="188">
        <f>CV70</f>
        <v>0</v>
      </c>
      <c r="DL60" s="179">
        <f>SUM(DH60:DK60)</f>
        <v>0</v>
      </c>
      <c r="DM60" s="59">
        <f>CG72</f>
        <v>0</v>
      </c>
      <c r="DN60" s="183">
        <f t="shared" si="15"/>
        <v>0</v>
      </c>
      <c r="DO60" s="173"/>
      <c r="DP60"/>
      <c r="DQ60"/>
    </row>
    <row r="61" spans="1:12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172"/>
      <c r="P61" s="163"/>
      <c r="Q61" s="163"/>
      <c r="S61" s="163"/>
      <c r="T61" s="163"/>
      <c r="U61" s="167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241"/>
      <c r="AG61" s="16"/>
      <c r="AH61" s="16"/>
      <c r="AI61" s="17"/>
      <c r="AJ61" s="17"/>
      <c r="AK61" s="164"/>
      <c r="AL61" s="163"/>
      <c r="AM61" s="163"/>
      <c r="AN61" s="163"/>
      <c r="AO61" s="179" t="s">
        <v>17</v>
      </c>
      <c r="AP61" s="179">
        <f>SUM(AP57:AP60)</f>
        <v>0</v>
      </c>
      <c r="AQ61" s="179">
        <f>SUM(AQ57:AQ60)</f>
        <v>0</v>
      </c>
      <c r="AR61" s="179">
        <f>SUM(AR57:AR60)</f>
        <v>0</v>
      </c>
      <c r="AS61" s="179">
        <f>SUM(AS57:AS60)</f>
        <v>0</v>
      </c>
      <c r="AT61" s="179"/>
      <c r="AU61" s="179"/>
      <c r="AV61" s="179"/>
      <c r="AW61" s="173"/>
      <c r="AX61" s="326" t="str">
        <f>CHOOSE(1,"DRVWY",AX67,AX64,AX63,AX62,AW66,AZ66,AW67,AZ67)</f>
        <v>DRVWY</v>
      </c>
      <c r="AZ61" s="163"/>
      <c r="BB61" s="163"/>
      <c r="BC61" s="163"/>
      <c r="BD61" s="167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241"/>
      <c r="BP61" s="16"/>
      <c r="BQ61" s="16"/>
      <c r="BR61" s="17"/>
      <c r="BS61" s="17"/>
      <c r="BT61" s="164"/>
      <c r="BU61" s="163"/>
      <c r="BV61" s="163"/>
      <c r="BW61" s="163"/>
      <c r="BX61" s="179" t="s">
        <v>17</v>
      </c>
      <c r="BY61" s="179">
        <f>SUM(BY57:BY60)</f>
        <v>0</v>
      </c>
      <c r="BZ61" s="179">
        <f>SUM(BZ57:BZ60)</f>
        <v>0</v>
      </c>
      <c r="CA61" s="179">
        <f>SUM(CA57:CA60)</f>
        <v>0</v>
      </c>
      <c r="CB61" s="179">
        <f>SUM(CB57:CB60)</f>
        <v>0</v>
      </c>
      <c r="CC61" s="179"/>
      <c r="CD61" s="179"/>
      <c r="CE61" s="179"/>
      <c r="CF61" s="173"/>
      <c r="CG61" s="326" t="str">
        <f>CHOOSE(1,"DRVWY",CG67,CG64,CG63,CG62,CF66,CI66,CF67,CI67)</f>
        <v>DRVWY</v>
      </c>
      <c r="CI61" s="163"/>
      <c r="CK61" s="163"/>
      <c r="CL61" s="163"/>
      <c r="CM61" s="167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241"/>
      <c r="CY61" s="16"/>
      <c r="CZ61" s="16"/>
      <c r="DA61" s="17"/>
      <c r="DB61" s="17"/>
      <c r="DC61" s="164"/>
      <c r="DD61" s="163"/>
      <c r="DE61" s="163"/>
      <c r="DF61" s="163"/>
      <c r="DG61" s="179" t="s">
        <v>17</v>
      </c>
      <c r="DH61" s="179">
        <f>SUM(DH57:DH60)</f>
        <v>0</v>
      </c>
      <c r="DI61" s="179">
        <f>SUM(DI57:DI60)</f>
        <v>0</v>
      </c>
      <c r="DJ61" s="179">
        <f>SUM(DJ57:DJ60)</f>
        <v>0</v>
      </c>
      <c r="DK61" s="179">
        <f>SUM(DK57:DK60)</f>
        <v>0</v>
      </c>
      <c r="DL61" s="179"/>
      <c r="DM61" s="179"/>
      <c r="DN61" s="179"/>
      <c r="DO61" s="173"/>
      <c r="DP61"/>
      <c r="DQ61"/>
    </row>
    <row r="62" spans="1:121" ht="1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174"/>
      <c r="S62" s="192"/>
      <c r="T62" s="168"/>
      <c r="U62" s="167"/>
      <c r="V62" s="145"/>
      <c r="W62" s="145"/>
      <c r="X62" s="145"/>
      <c r="Y62" s="145"/>
      <c r="Z62" s="145"/>
      <c r="AA62" s="197" t="s">
        <v>29</v>
      </c>
      <c r="AB62" s="196" t="str">
        <f>RNSE(AB64,AB67)</f>
        <v>-</v>
      </c>
      <c r="AC62" s="196" t="str">
        <f t="shared" ref="AC62:AE62" si="16">RNSE(AC64,AC67)</f>
        <v>-</v>
      </c>
      <c r="AD62" s="196" t="str">
        <f t="shared" si="16"/>
        <v>-</v>
      </c>
      <c r="AE62" s="196" t="str">
        <f t="shared" si="16"/>
        <v>-</v>
      </c>
      <c r="AF62" s="241"/>
      <c r="AG62" s="18"/>
      <c r="AH62" s="18"/>
      <c r="AI62" s="19"/>
      <c r="AJ62" s="19"/>
      <c r="AK62" s="163"/>
      <c r="AL62" s="145"/>
      <c r="AM62" s="163"/>
      <c r="AN62" s="163"/>
      <c r="AO62" s="179" t="s">
        <v>18</v>
      </c>
      <c r="AP62" s="179">
        <f>AC84</f>
        <v>0</v>
      </c>
      <c r="AQ62" s="179">
        <f>AU72</f>
        <v>0</v>
      </c>
      <c r="AR62" s="179">
        <f>AI54</f>
        <v>0</v>
      </c>
      <c r="AS62" s="179">
        <f>Q66</f>
        <v>0</v>
      </c>
      <c r="AT62" s="179"/>
      <c r="AU62" s="179"/>
      <c r="AV62" s="179"/>
      <c r="AW62" s="175"/>
      <c r="AX62" s="327">
        <v>0.1</v>
      </c>
      <c r="AY62" s="328" t="s">
        <v>47</v>
      </c>
      <c r="BB62" s="192"/>
      <c r="BC62" s="168"/>
      <c r="BD62" s="167"/>
      <c r="BE62" s="145"/>
      <c r="BF62" s="145"/>
      <c r="BG62" s="145"/>
      <c r="BH62" s="145"/>
      <c r="BI62" s="145"/>
      <c r="BJ62" s="197" t="s">
        <v>29</v>
      </c>
      <c r="BK62" s="196" t="str">
        <f>RNSE(BK64,BK67)</f>
        <v>-</v>
      </c>
      <c r="BL62" s="196" t="str">
        <f t="shared" ref="BL62:BN62" si="17">RNSE(BL64,BL67)</f>
        <v>-</v>
      </c>
      <c r="BM62" s="196" t="str">
        <f t="shared" si="17"/>
        <v>-</v>
      </c>
      <c r="BN62" s="196" t="str">
        <f t="shared" si="17"/>
        <v>-</v>
      </c>
      <c r="BO62" s="241"/>
      <c r="BP62" s="18"/>
      <c r="BQ62" s="18"/>
      <c r="BR62" s="19"/>
      <c r="BS62" s="19"/>
      <c r="BT62" s="163"/>
      <c r="BU62" s="145"/>
      <c r="BV62" s="163"/>
      <c r="BW62" s="163"/>
      <c r="BX62" s="179" t="s">
        <v>18</v>
      </c>
      <c r="BY62" s="179">
        <f>BL84</f>
        <v>0</v>
      </c>
      <c r="BZ62" s="179">
        <f>CD72</f>
        <v>0</v>
      </c>
      <c r="CA62" s="179">
        <f>BR54</f>
        <v>0</v>
      </c>
      <c r="CB62" s="179">
        <f>AZ66</f>
        <v>0</v>
      </c>
      <c r="CC62" s="179"/>
      <c r="CD62" s="179"/>
      <c r="CE62" s="179"/>
      <c r="CF62" s="175"/>
      <c r="CG62" s="327">
        <v>0.1</v>
      </c>
      <c r="CH62" s="328" t="s">
        <v>47</v>
      </c>
      <c r="CK62" s="192"/>
      <c r="CL62" s="168"/>
      <c r="CM62" s="167"/>
      <c r="CN62" s="145"/>
      <c r="CO62" s="145"/>
      <c r="CP62" s="145"/>
      <c r="CQ62" s="145"/>
      <c r="CR62" s="145"/>
      <c r="CS62" s="197" t="s">
        <v>29</v>
      </c>
      <c r="CT62" s="196" t="str">
        <f>RNSE(CT64,CT67)</f>
        <v>-</v>
      </c>
      <c r="CU62" s="196" t="str">
        <f t="shared" ref="CU62:CW62" si="18">RNSE(CU64,CU67)</f>
        <v>-</v>
      </c>
      <c r="CV62" s="196" t="str">
        <f t="shared" si="18"/>
        <v>-</v>
      </c>
      <c r="CW62" s="196" t="str">
        <f t="shared" si="18"/>
        <v>-</v>
      </c>
      <c r="CX62" s="241"/>
      <c r="CY62" s="18"/>
      <c r="CZ62" s="18"/>
      <c r="DA62" s="19"/>
      <c r="DB62" s="19"/>
      <c r="DC62" s="163"/>
      <c r="DD62" s="145"/>
      <c r="DE62" s="163"/>
      <c r="DF62" s="163"/>
      <c r="DG62" s="179" t="s">
        <v>18</v>
      </c>
      <c r="DH62" s="179">
        <f>CU84</f>
        <v>0</v>
      </c>
      <c r="DI62" s="179">
        <f>DM72</f>
        <v>0</v>
      </c>
      <c r="DJ62" s="179">
        <f>DA54</f>
        <v>0</v>
      </c>
      <c r="DK62" s="179">
        <f>CI66</f>
        <v>0</v>
      </c>
      <c r="DL62" s="179"/>
      <c r="DM62" s="179"/>
      <c r="DN62" s="179"/>
      <c r="DO62" s="175"/>
      <c r="DP62"/>
      <c r="DQ62"/>
    </row>
    <row r="63" spans="1:121" ht="1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172"/>
      <c r="R63" s="163"/>
      <c r="S63" s="163"/>
      <c r="T63" s="163"/>
      <c r="U63" s="145"/>
      <c r="V63" s="145"/>
      <c r="W63" s="145"/>
      <c r="X63" s="145"/>
      <c r="Y63" s="145"/>
      <c r="Z63" s="145"/>
      <c r="AA63" s="194" t="s">
        <v>20</v>
      </c>
      <c r="AB63" s="74" t="e">
        <f>AB64/AD52</f>
        <v>#DIV/0!</v>
      </c>
      <c r="AC63" s="74" t="e">
        <f>AC64/AD52</f>
        <v>#DIV/0!</v>
      </c>
      <c r="AD63" s="74" t="e">
        <f>AD64/AD52</f>
        <v>#DIV/0!</v>
      </c>
      <c r="AE63" s="74" t="e">
        <f>AE64/AD52</f>
        <v>#DIV/0!</v>
      </c>
      <c r="AF63" s="241"/>
      <c r="AG63" s="144"/>
      <c r="AH63" s="144"/>
      <c r="AI63" s="144"/>
      <c r="AJ63" s="144"/>
      <c r="AK63" s="144"/>
      <c r="AL63" s="145"/>
      <c r="AM63" s="145"/>
      <c r="AN63" s="145"/>
      <c r="AO63" s="179" t="s">
        <v>19</v>
      </c>
      <c r="AP63" s="183">
        <f>IFERROR(ABS(AP61-AP62)/AP62,0)</f>
        <v>0</v>
      </c>
      <c r="AQ63" s="183">
        <f t="shared" ref="AQ63:AS63" si="19">IFERROR(ABS(AQ61-AQ62)/AQ62,0)</f>
        <v>0</v>
      </c>
      <c r="AR63" s="183">
        <f t="shared" si="19"/>
        <v>0</v>
      </c>
      <c r="AS63" s="183">
        <f t="shared" si="19"/>
        <v>0</v>
      </c>
      <c r="AT63" s="179"/>
      <c r="AU63" s="179"/>
      <c r="AV63" s="183">
        <f>SUM(AP63:AS63,AV57:AV60)</f>
        <v>0</v>
      </c>
      <c r="AW63" s="173"/>
      <c r="AX63" s="329" t="e">
        <f>ABS(AX67)/AVERAGE(AZ67,AW67)</f>
        <v>#DIV/0!</v>
      </c>
      <c r="AY63" s="330" t="s">
        <v>48</v>
      </c>
      <c r="BA63" s="163"/>
      <c r="BB63" s="163"/>
      <c r="BC63" s="163"/>
      <c r="BD63" s="145"/>
      <c r="BE63" s="145"/>
      <c r="BF63" s="145"/>
      <c r="BG63" s="145"/>
      <c r="BH63" s="145"/>
      <c r="BI63" s="145"/>
      <c r="BJ63" s="194" t="s">
        <v>20</v>
      </c>
      <c r="BK63" s="74" t="e">
        <f>BK64/BM52</f>
        <v>#DIV/0!</v>
      </c>
      <c r="BL63" s="74" t="e">
        <f>BL64/BM52</f>
        <v>#DIV/0!</v>
      </c>
      <c r="BM63" s="74" t="e">
        <f>BM64/BM52</f>
        <v>#DIV/0!</v>
      </c>
      <c r="BN63" s="74" t="e">
        <f>BN64/BM52</f>
        <v>#DIV/0!</v>
      </c>
      <c r="BO63" s="241"/>
      <c r="BP63" s="144"/>
      <c r="BQ63" s="144"/>
      <c r="BR63" s="144"/>
      <c r="BS63" s="144"/>
      <c r="BT63" s="144"/>
      <c r="BU63" s="145"/>
      <c r="BV63" s="145"/>
      <c r="BW63" s="145"/>
      <c r="BX63" s="179" t="s">
        <v>19</v>
      </c>
      <c r="BY63" s="183">
        <f>IFERROR(ABS(BY61-BY62)/BY62,0)</f>
        <v>0</v>
      </c>
      <c r="BZ63" s="183">
        <f t="shared" ref="BZ63:CB63" si="20">IFERROR(ABS(BZ61-BZ62)/BZ62,0)</f>
        <v>0</v>
      </c>
      <c r="CA63" s="183">
        <f t="shared" si="20"/>
        <v>0</v>
      </c>
      <c r="CB63" s="183">
        <f t="shared" si="20"/>
        <v>0</v>
      </c>
      <c r="CC63" s="179"/>
      <c r="CD63" s="179"/>
      <c r="CE63" s="183">
        <f>SUM(BY63:CB63,CE57:CE60)</f>
        <v>0</v>
      </c>
      <c r="CF63" s="173"/>
      <c r="CG63" s="329" t="e">
        <f>ABS(CG67)/AVERAGE(CI67,CF67)</f>
        <v>#DIV/0!</v>
      </c>
      <c r="CH63" s="330" t="s">
        <v>48</v>
      </c>
      <c r="CJ63" s="163"/>
      <c r="CK63" s="163"/>
      <c r="CL63" s="163"/>
      <c r="CM63" s="145"/>
      <c r="CN63" s="145"/>
      <c r="CO63" s="145"/>
      <c r="CP63" s="145"/>
      <c r="CQ63" s="145"/>
      <c r="CR63" s="145"/>
      <c r="CS63" s="194" t="s">
        <v>20</v>
      </c>
      <c r="CT63" s="74" t="e">
        <f>CT64/CV52</f>
        <v>#DIV/0!</v>
      </c>
      <c r="CU63" s="74" t="e">
        <f>CU64/CV52</f>
        <v>#DIV/0!</v>
      </c>
      <c r="CV63" s="74" t="e">
        <f>CV64/CV52</f>
        <v>#DIV/0!</v>
      </c>
      <c r="CW63" s="74" t="e">
        <f>CW64/CV52</f>
        <v>#DIV/0!</v>
      </c>
      <c r="CX63" s="241"/>
      <c r="CY63" s="144"/>
      <c r="CZ63" s="144"/>
      <c r="DA63" s="144"/>
      <c r="DB63" s="144"/>
      <c r="DC63" s="144"/>
      <c r="DD63" s="145"/>
      <c r="DE63" s="145"/>
      <c r="DF63" s="145"/>
      <c r="DG63" s="179" t="s">
        <v>19</v>
      </c>
      <c r="DH63" s="183">
        <f>IFERROR(ABS(DH61-DH62)/DH62,0)</f>
        <v>0</v>
      </c>
      <c r="DI63" s="183">
        <f t="shared" ref="DI63:DK63" si="21">IFERROR(ABS(DI61-DI62)/DI62,0)</f>
        <v>0</v>
      </c>
      <c r="DJ63" s="183">
        <f t="shared" si="21"/>
        <v>0</v>
      </c>
      <c r="DK63" s="183">
        <f t="shared" si="21"/>
        <v>0</v>
      </c>
      <c r="DL63" s="179"/>
      <c r="DM63" s="179"/>
      <c r="DN63" s="183">
        <f>SUM(DH63:DK63,DN57:DN60)</f>
        <v>0</v>
      </c>
      <c r="DO63" s="173"/>
      <c r="DP63"/>
      <c r="DQ63"/>
    </row>
    <row r="64" spans="1:121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172"/>
      <c r="P64" s="163"/>
      <c r="Q64" s="163"/>
      <c r="R64" s="163"/>
      <c r="S64" s="163"/>
      <c r="T64" s="163"/>
      <c r="U64" s="167"/>
      <c r="V64" s="145"/>
      <c r="W64" s="163"/>
      <c r="X64" s="163"/>
      <c r="Y64" s="163"/>
      <c r="Z64" s="144"/>
      <c r="AA64" s="198" t="s">
        <v>3</v>
      </c>
      <c r="AB64" s="208">
        <f>AS78</f>
        <v>0</v>
      </c>
      <c r="AC64" s="208">
        <f>AP78</f>
        <v>0</v>
      </c>
      <c r="AD64" s="208">
        <f>AQ78</f>
        <v>0</v>
      </c>
      <c r="AE64" s="208">
        <f>AR78</f>
        <v>0</v>
      </c>
      <c r="AF64" s="241"/>
      <c r="AG64" s="138"/>
      <c r="AH64" s="151" t="s">
        <v>4</v>
      </c>
      <c r="AI64" s="201" t="s">
        <v>20</v>
      </c>
      <c r="AJ64" s="152"/>
      <c r="AK64" s="150" t="s">
        <v>3</v>
      </c>
      <c r="AL64" s="194" t="s">
        <v>20</v>
      </c>
      <c r="AM64" s="197" t="s">
        <v>29</v>
      </c>
      <c r="AN64" s="145"/>
      <c r="AO64" s="145"/>
      <c r="AP64" s="145"/>
      <c r="AQ64" s="145"/>
      <c r="AR64" s="163"/>
      <c r="AS64" s="163"/>
      <c r="AT64" s="163"/>
      <c r="AU64" s="163"/>
      <c r="AV64" s="163"/>
      <c r="AW64" s="173"/>
      <c r="AX64" s="331" t="e">
        <f>IF(AX63&lt;=AX62,0,AX67)</f>
        <v>#DIV/0!</v>
      </c>
      <c r="AY64" s="332" t="s">
        <v>49</v>
      </c>
      <c r="AZ64" s="163"/>
      <c r="BA64" s="163"/>
      <c r="BB64" s="163"/>
      <c r="BC64" s="163"/>
      <c r="BD64" s="167"/>
      <c r="BE64" s="145"/>
      <c r="BF64" s="163"/>
      <c r="BG64" s="163"/>
      <c r="BH64" s="163"/>
      <c r="BI64" s="144"/>
      <c r="BJ64" s="198" t="s">
        <v>3</v>
      </c>
      <c r="BK64" s="208">
        <f>BZ81</f>
        <v>0</v>
      </c>
      <c r="BL64" s="208">
        <f>BW81</f>
        <v>0</v>
      </c>
      <c r="BM64" s="208">
        <f>BX81</f>
        <v>0</v>
      </c>
      <c r="BN64" s="208">
        <f>BY81</f>
        <v>0</v>
      </c>
      <c r="BO64" s="241"/>
      <c r="BP64" s="138"/>
      <c r="BQ64" s="151" t="s">
        <v>4</v>
      </c>
      <c r="BR64" s="201" t="s">
        <v>20</v>
      </c>
      <c r="BS64" s="152"/>
      <c r="BT64" s="150" t="s">
        <v>3</v>
      </c>
      <c r="BU64" s="194" t="s">
        <v>20</v>
      </c>
      <c r="BV64" s="197" t="s">
        <v>29</v>
      </c>
      <c r="BW64" s="145"/>
      <c r="BX64" s="145"/>
      <c r="BY64" s="145"/>
      <c r="BZ64" s="145"/>
      <c r="CA64" s="163"/>
      <c r="CB64" s="163"/>
      <c r="CC64" s="163"/>
      <c r="CD64" s="163"/>
      <c r="CE64" s="163"/>
      <c r="CF64" s="173"/>
      <c r="CG64" s="331" t="e">
        <f>IF(CG63&lt;=CG62,0,CG67)</f>
        <v>#DIV/0!</v>
      </c>
      <c r="CH64" s="332" t="s">
        <v>49</v>
      </c>
      <c r="CI64" s="163"/>
      <c r="CJ64" s="163"/>
      <c r="CK64" s="163"/>
      <c r="CL64" s="163"/>
      <c r="CM64" s="167"/>
      <c r="CN64" s="145"/>
      <c r="CO64" s="163"/>
      <c r="CP64" s="163"/>
      <c r="CQ64" s="163"/>
      <c r="CR64" s="144"/>
      <c r="CS64" s="198" t="s">
        <v>3</v>
      </c>
      <c r="CT64" s="208">
        <f>DK78</f>
        <v>0</v>
      </c>
      <c r="CU64" s="208">
        <f>DH78</f>
        <v>0</v>
      </c>
      <c r="CV64" s="208">
        <f>DI78</f>
        <v>0</v>
      </c>
      <c r="CW64" s="208">
        <f>DJ78</f>
        <v>0</v>
      </c>
      <c r="CX64" s="241"/>
      <c r="CY64" s="138"/>
      <c r="CZ64" s="151" t="s">
        <v>4</v>
      </c>
      <c r="DA64" s="201" t="s">
        <v>20</v>
      </c>
      <c r="DB64" s="152"/>
      <c r="DC64" s="150" t="s">
        <v>3</v>
      </c>
      <c r="DD64" s="194" t="s">
        <v>20</v>
      </c>
      <c r="DE64" s="197" t="s">
        <v>29</v>
      </c>
      <c r="DF64" s="145"/>
      <c r="DG64" s="145"/>
      <c r="DH64" s="145"/>
      <c r="DI64" s="145"/>
      <c r="DJ64" s="163"/>
      <c r="DK64" s="163"/>
      <c r="DL64" s="163"/>
      <c r="DM64" s="163"/>
      <c r="DN64" s="163"/>
      <c r="DO64" s="173"/>
      <c r="DP64"/>
      <c r="DQ64"/>
    </row>
    <row r="65" spans="1:121" ht="15" customHeight="1" thickBo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172"/>
      <c r="Q65" s="163"/>
      <c r="R65" s="163"/>
      <c r="S65" s="163"/>
      <c r="T65" s="163"/>
      <c r="U65" s="145"/>
      <c r="V65" s="145"/>
      <c r="W65" s="163"/>
      <c r="X65" s="163"/>
      <c r="Y65" s="163"/>
      <c r="Z65" s="144"/>
      <c r="AA65" s="199"/>
      <c r="AB65" s="148">
        <v>8</v>
      </c>
      <c r="AC65" s="148" t="s">
        <v>2</v>
      </c>
      <c r="AD65" s="148">
        <v>9</v>
      </c>
      <c r="AE65" s="148" t="s">
        <v>5</v>
      </c>
      <c r="AF65" s="241"/>
      <c r="AG65" s="232" t="str">
        <f>CHOOSE(1,"&lt;","TURN",8,AF69,AH65,AK65)</f>
        <v>&lt;</v>
      </c>
      <c r="AH65" s="205">
        <v>0</v>
      </c>
      <c r="AI65" s="65" t="e">
        <f>AH65/AW68</f>
        <v>#DIV/0!</v>
      </c>
      <c r="AJ65" s="148" t="s">
        <v>6</v>
      </c>
      <c r="AK65" s="209">
        <f>AR77</f>
        <v>0</v>
      </c>
      <c r="AL65" s="67" t="e">
        <f>AK65/AW67</f>
        <v>#DIV/0!</v>
      </c>
      <c r="AM65" s="196" t="str">
        <f>RNSE(AK65,AH65)</f>
        <v>-</v>
      </c>
      <c r="AN65" s="145"/>
      <c r="AO65" s="145"/>
      <c r="AP65" s="153" t="s">
        <v>0</v>
      </c>
      <c r="AQ65" s="153"/>
      <c r="AR65" s="163"/>
      <c r="AS65" s="163"/>
      <c r="AT65" s="163"/>
      <c r="AU65" s="163"/>
      <c r="AV65" s="163"/>
      <c r="AW65" s="173"/>
      <c r="AX65" s="172"/>
      <c r="AZ65" s="163"/>
      <c r="BA65" s="163"/>
      <c r="BB65" s="163"/>
      <c r="BC65" s="163"/>
      <c r="BD65" s="145"/>
      <c r="BE65" s="145"/>
      <c r="BF65" s="163"/>
      <c r="BG65" s="163"/>
      <c r="BH65" s="163"/>
      <c r="BI65" s="144"/>
      <c r="BJ65" s="199"/>
      <c r="BK65" s="148">
        <v>8</v>
      </c>
      <c r="BL65" s="148" t="s">
        <v>2</v>
      </c>
      <c r="BM65" s="148">
        <v>9</v>
      </c>
      <c r="BN65" s="148" t="s">
        <v>5</v>
      </c>
      <c r="BO65" s="241"/>
      <c r="BP65" s="232" t="str">
        <f>CHOOSE(1,"&lt;","TURN",8,BO69,BQ65,BT65)</f>
        <v>&lt;</v>
      </c>
      <c r="BQ65" s="205">
        <v>0</v>
      </c>
      <c r="BR65" s="65" t="e">
        <f>BQ65/CF68</f>
        <v>#DIV/0!</v>
      </c>
      <c r="BS65" s="148" t="s">
        <v>6</v>
      </c>
      <c r="BT65" s="209">
        <f>BY80</f>
        <v>0</v>
      </c>
      <c r="BU65" s="67" t="e">
        <f>BT65/CF67</f>
        <v>#DIV/0!</v>
      </c>
      <c r="BV65" s="196" t="str">
        <f>RNSE(BT65,BQ65)</f>
        <v>-</v>
      </c>
      <c r="BW65" s="145"/>
      <c r="BX65" s="145"/>
      <c r="BY65" s="153" t="s">
        <v>0</v>
      </c>
      <c r="BZ65" s="153"/>
      <c r="CA65" s="163"/>
      <c r="CB65" s="163"/>
      <c r="CC65" s="163"/>
      <c r="CD65" s="163"/>
      <c r="CE65" s="163"/>
      <c r="CF65" s="173"/>
      <c r="CG65" s="172"/>
      <c r="CI65" s="163"/>
      <c r="CJ65" s="163"/>
      <c r="CK65" s="163"/>
      <c r="CL65" s="163"/>
      <c r="CM65" s="145"/>
      <c r="CN65" s="145"/>
      <c r="CO65" s="163"/>
      <c r="CP65" s="163"/>
      <c r="CQ65" s="163"/>
      <c r="CR65" s="144"/>
      <c r="CS65" s="199"/>
      <c r="CT65" s="148">
        <v>8</v>
      </c>
      <c r="CU65" s="148" t="s">
        <v>2</v>
      </c>
      <c r="CV65" s="148">
        <v>9</v>
      </c>
      <c r="CW65" s="148" t="s">
        <v>5</v>
      </c>
      <c r="CX65" s="241"/>
      <c r="CY65" s="232" t="str">
        <f>CHOOSE(1,"&lt;","TURN",8,CX69,CZ65,DC65)</f>
        <v>&lt;</v>
      </c>
      <c r="CZ65" s="205">
        <v>0</v>
      </c>
      <c r="DA65" s="65" t="e">
        <f>CZ65/DO68</f>
        <v>#DIV/0!</v>
      </c>
      <c r="DB65" s="148" t="s">
        <v>6</v>
      </c>
      <c r="DC65" s="209">
        <f>DJ77</f>
        <v>0</v>
      </c>
      <c r="DD65" s="67" t="e">
        <f>DC65/DO67</f>
        <v>#DIV/0!</v>
      </c>
      <c r="DE65" s="196" t="str">
        <f>RNSE(DC65,CZ65)</f>
        <v>-</v>
      </c>
      <c r="DF65" s="145"/>
      <c r="DG65" s="145"/>
      <c r="DH65" s="153" t="s">
        <v>0</v>
      </c>
      <c r="DI65" s="153"/>
      <c r="DJ65" s="163"/>
      <c r="DK65" s="163"/>
      <c r="DL65" s="163"/>
      <c r="DM65" s="163"/>
      <c r="DN65" s="163"/>
      <c r="DO65" s="173"/>
      <c r="DP65"/>
      <c r="DQ65"/>
    </row>
    <row r="66" spans="1:121" ht="15" customHeight="1" thickBo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225" t="s">
        <v>27</v>
      </c>
      <c r="P66" s="213" t="s">
        <v>21</v>
      </c>
      <c r="Q66" s="214">
        <f>IF(N67&lt;&gt;"",AVERAGE(Q67,N67),Q67)</f>
        <v>0</v>
      </c>
      <c r="S66" s="163"/>
      <c r="T66" s="163"/>
      <c r="U66" s="163"/>
      <c r="V66" s="163"/>
      <c r="W66" s="163"/>
      <c r="X66" s="163"/>
      <c r="Y66" s="163"/>
      <c r="Z66" s="144"/>
      <c r="AA66" s="203" t="s">
        <v>20</v>
      </c>
      <c r="AB66" s="79" t="e">
        <f>AB67/AE52</f>
        <v>#DIV/0!</v>
      </c>
      <c r="AC66" s="79" t="e">
        <f>AC67/AE52</f>
        <v>#DIV/0!</v>
      </c>
      <c r="AD66" s="79" t="e">
        <f>AD67/AE52</f>
        <v>#DIV/0!</v>
      </c>
      <c r="AE66" s="79" t="e">
        <f>AE67/AE52</f>
        <v>#DIV/0!</v>
      </c>
      <c r="AF66" s="241"/>
      <c r="AG66" s="232" t="str">
        <f>CHOOSE(1,"!","TURN",7,AF69,AH66,AK66)</f>
        <v>!</v>
      </c>
      <c r="AH66" s="205">
        <v>0</v>
      </c>
      <c r="AI66" s="65" t="e">
        <f>AH66/AW68</f>
        <v>#DIV/0!</v>
      </c>
      <c r="AJ66" s="148" t="s">
        <v>7</v>
      </c>
      <c r="AK66" s="209">
        <f>AS77</f>
        <v>0</v>
      </c>
      <c r="AL66" s="67" t="e">
        <f>AK66/AW67</f>
        <v>#DIV/0!</v>
      </c>
      <c r="AM66" s="196" t="str">
        <f t="shared" ref="AM66:AM68" si="22">RNSE(AK66,AH66)</f>
        <v>-</v>
      </c>
      <c r="AN66" s="145"/>
      <c r="AO66" s="163"/>
      <c r="AP66" s="163"/>
      <c r="AQ66" s="163"/>
      <c r="AR66" s="163"/>
      <c r="AS66" s="163"/>
      <c r="AT66" s="163"/>
      <c r="AU66" s="144"/>
      <c r="AV66" s="213" t="s">
        <v>21</v>
      </c>
      <c r="AW66" s="214">
        <f>IF(AZ67&lt;&gt;"",AVERAGE(AW67,AZ67),AW67)</f>
        <v>0</v>
      </c>
      <c r="AX66" s="225" t="s">
        <v>27</v>
      </c>
      <c r="AY66" s="213" t="s">
        <v>21</v>
      </c>
      <c r="AZ66" s="214">
        <f>IF(AW67&lt;&gt;"",AVERAGE(AZ67,AW67),AZ67)</f>
        <v>0</v>
      </c>
      <c r="BB66" s="163"/>
      <c r="BC66" s="163"/>
      <c r="BD66" s="163"/>
      <c r="BE66" s="163"/>
      <c r="BF66" s="163"/>
      <c r="BG66" s="163"/>
      <c r="BH66" s="163"/>
      <c r="BI66" s="144"/>
      <c r="BJ66" s="203" t="s">
        <v>20</v>
      </c>
      <c r="BK66" s="79" t="e">
        <f>BK67/BN52</f>
        <v>#DIV/0!</v>
      </c>
      <c r="BL66" s="79" t="e">
        <f>BL67/BN52</f>
        <v>#DIV/0!</v>
      </c>
      <c r="BM66" s="79" t="e">
        <f>BM67/BN52</f>
        <v>#DIV/0!</v>
      </c>
      <c r="BN66" s="79" t="e">
        <f>BN67/BN52</f>
        <v>#DIV/0!</v>
      </c>
      <c r="BO66" s="241"/>
      <c r="BP66" s="232" t="str">
        <f>CHOOSE(1,"!","TURN",7,BO69,BQ66,BT66)</f>
        <v>!</v>
      </c>
      <c r="BQ66" s="205">
        <v>0</v>
      </c>
      <c r="BR66" s="65" t="e">
        <f>BQ66/CF68</f>
        <v>#DIV/0!</v>
      </c>
      <c r="BS66" s="148" t="s">
        <v>7</v>
      </c>
      <c r="BT66" s="209">
        <f>BZ80</f>
        <v>0</v>
      </c>
      <c r="BU66" s="67" t="e">
        <f>BT66/CF67</f>
        <v>#DIV/0!</v>
      </c>
      <c r="BV66" s="196" t="str">
        <f t="shared" ref="BV66:BV68" si="23">RNSE(BT66,BQ66)</f>
        <v>-</v>
      </c>
      <c r="BW66" s="145"/>
      <c r="BX66" s="163"/>
      <c r="BY66" s="163"/>
      <c r="BZ66" s="163"/>
      <c r="CA66" s="163"/>
      <c r="CB66" s="163"/>
      <c r="CC66" s="163"/>
      <c r="CD66" s="144"/>
      <c r="CE66" s="213" t="s">
        <v>21</v>
      </c>
      <c r="CF66" s="214">
        <f>IF(CI67&lt;&gt;"",AVERAGE(CF67,CI67),CF67)</f>
        <v>0</v>
      </c>
      <c r="CG66" s="225" t="s">
        <v>27</v>
      </c>
      <c r="CH66" s="213" t="s">
        <v>21</v>
      </c>
      <c r="CI66" s="214">
        <f>IF(CF67&lt;&gt;"",AVERAGE(CI67,CF67),CI67)</f>
        <v>0</v>
      </c>
      <c r="CK66" s="163"/>
      <c r="CL66" s="163"/>
      <c r="CM66" s="163"/>
      <c r="CN66" s="163"/>
      <c r="CO66" s="163"/>
      <c r="CP66" s="163"/>
      <c r="CQ66" s="163"/>
      <c r="CR66" s="144"/>
      <c r="CS66" s="203" t="s">
        <v>20</v>
      </c>
      <c r="CT66" s="79" t="e">
        <f>CT67/CW52</f>
        <v>#DIV/0!</v>
      </c>
      <c r="CU66" s="79" t="e">
        <f>CU67/CW52</f>
        <v>#DIV/0!</v>
      </c>
      <c r="CV66" s="79" t="e">
        <f>CV67/CW52</f>
        <v>#DIV/0!</v>
      </c>
      <c r="CW66" s="79" t="e">
        <f>CW67/CW52</f>
        <v>#DIV/0!</v>
      </c>
      <c r="CX66" s="241"/>
      <c r="CY66" s="232" t="str">
        <f>CHOOSE(1,"!","TURN",7,CX69,CZ66,DC66)</f>
        <v>!</v>
      </c>
      <c r="CZ66" s="205">
        <v>0</v>
      </c>
      <c r="DA66" s="65" t="e">
        <f>CZ66/DO68</f>
        <v>#DIV/0!</v>
      </c>
      <c r="DB66" s="148" t="s">
        <v>7</v>
      </c>
      <c r="DC66" s="209">
        <f>DK77</f>
        <v>0</v>
      </c>
      <c r="DD66" s="67" t="e">
        <f>DC66/DO67</f>
        <v>#DIV/0!</v>
      </c>
      <c r="DE66" s="196" t="str">
        <f t="shared" ref="DE66:DE68" si="24">RNSE(DC66,CZ66)</f>
        <v>-</v>
      </c>
      <c r="DF66" s="145"/>
      <c r="DG66" s="163"/>
      <c r="DH66" s="163"/>
      <c r="DI66" s="163"/>
      <c r="DJ66" s="163"/>
      <c r="DK66" s="163"/>
      <c r="DL66" s="163"/>
      <c r="DM66" s="144"/>
      <c r="DN66" s="213" t="s">
        <v>21</v>
      </c>
      <c r="DO66" s="214">
        <f>IF(DR67&lt;&gt;"",AVERAGE(DO67,DR67),DO67)</f>
        <v>0</v>
      </c>
      <c r="DP66"/>
      <c r="DQ66"/>
    </row>
    <row r="67" spans="1:12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234">
        <f>IF(N67&lt;&gt;"",N67-Q67,0)</f>
        <v>0</v>
      </c>
      <c r="P67" s="250" t="s">
        <v>7</v>
      </c>
      <c r="Q67" s="210">
        <f>SUM(AA70,AH74,AK66,AB64)</f>
        <v>0</v>
      </c>
      <c r="V67" s="163"/>
      <c r="W67" s="163"/>
      <c r="X67" s="163"/>
      <c r="Y67" s="163"/>
      <c r="Z67" s="144"/>
      <c r="AA67" s="204" t="s">
        <v>4</v>
      </c>
      <c r="AB67" s="143">
        <v>0</v>
      </c>
      <c r="AC67" s="143">
        <v>0</v>
      </c>
      <c r="AD67" s="143">
        <v>0</v>
      </c>
      <c r="AE67" s="143">
        <v>0</v>
      </c>
      <c r="AF67" s="241"/>
      <c r="AG67" s="232" t="str">
        <f>CHOOSE(1,"&gt;","TURN",6,AF69,AH67,AK67)</f>
        <v>&gt;</v>
      </c>
      <c r="AH67" s="205">
        <v>0</v>
      </c>
      <c r="AI67" s="65" t="e">
        <f>AH67/AW68</f>
        <v>#DIV/0!</v>
      </c>
      <c r="AJ67" s="148" t="s">
        <v>8</v>
      </c>
      <c r="AK67" s="209">
        <f>AP77</f>
        <v>0</v>
      </c>
      <c r="AL67" s="67" t="e">
        <f>AK67/AW67</f>
        <v>#DIV/0!</v>
      </c>
      <c r="AM67" s="196" t="str">
        <f t="shared" si="22"/>
        <v>-</v>
      </c>
      <c r="AN67" s="145"/>
      <c r="AO67" s="163"/>
      <c r="AP67" s="163"/>
      <c r="AQ67" s="163"/>
      <c r="AV67" s="148" t="s">
        <v>7</v>
      </c>
      <c r="AW67" s="212">
        <f>SUM(AK65:AK68)</f>
        <v>0</v>
      </c>
      <c r="AX67" s="234">
        <f>IF(AW67&lt;&gt;"",AW67-AZ67,0)</f>
        <v>0</v>
      </c>
      <c r="AY67" s="250" t="s">
        <v>7</v>
      </c>
      <c r="AZ67" s="210">
        <f>SUM(BJ70,BQ74,BT66,BK64)</f>
        <v>0</v>
      </c>
      <c r="BE67" s="163"/>
      <c r="BF67" s="163"/>
      <c r="BG67" s="163"/>
      <c r="BH67" s="163"/>
      <c r="BI67" s="144"/>
      <c r="BJ67" s="204" t="s">
        <v>4</v>
      </c>
      <c r="BK67" s="143">
        <v>0</v>
      </c>
      <c r="BL67" s="143">
        <v>0</v>
      </c>
      <c r="BM67" s="143">
        <v>0</v>
      </c>
      <c r="BN67" s="143">
        <v>0</v>
      </c>
      <c r="BO67" s="241"/>
      <c r="BP67" s="232" t="str">
        <f>CHOOSE(1,"&gt;","TURN",6,BO69,BQ67,BT67)</f>
        <v>&gt;</v>
      </c>
      <c r="BQ67" s="205">
        <v>0</v>
      </c>
      <c r="BR67" s="65" t="e">
        <f>BQ67/CF68</f>
        <v>#DIV/0!</v>
      </c>
      <c r="BS67" s="148" t="s">
        <v>8</v>
      </c>
      <c r="BT67" s="209">
        <f>BW80</f>
        <v>0</v>
      </c>
      <c r="BU67" s="67" t="e">
        <f>BT67/CF67</f>
        <v>#DIV/0!</v>
      </c>
      <c r="BV67" s="196" t="str">
        <f t="shared" si="23"/>
        <v>-</v>
      </c>
      <c r="BW67" s="145"/>
      <c r="BX67" s="163"/>
      <c r="BY67" s="163"/>
      <c r="BZ67" s="163"/>
      <c r="CE67" s="148" t="s">
        <v>7</v>
      </c>
      <c r="CF67" s="212">
        <f>SUM(BT65:BT68)</f>
        <v>0</v>
      </c>
      <c r="CG67" s="234">
        <f>IF(CF67&lt;&gt;"",CF67-CI67,0)</f>
        <v>0</v>
      </c>
      <c r="CH67" s="250" t="s">
        <v>7</v>
      </c>
      <c r="CI67" s="210">
        <f>SUM(CS70,CZ74,DC66,CT64)</f>
        <v>0</v>
      </c>
      <c r="CN67" s="163"/>
      <c r="CO67" s="163"/>
      <c r="CP67" s="163"/>
      <c r="CQ67" s="163"/>
      <c r="CR67" s="144"/>
      <c r="CS67" s="204" t="s">
        <v>4</v>
      </c>
      <c r="CT67" s="143">
        <v>0</v>
      </c>
      <c r="CU67" s="143">
        <v>0</v>
      </c>
      <c r="CV67" s="143">
        <v>0</v>
      </c>
      <c r="CW67" s="143">
        <v>0</v>
      </c>
      <c r="CX67" s="241"/>
      <c r="CY67" s="232" t="str">
        <f>CHOOSE(1,"&gt;","TURN",6,CX69,CZ67,DC67)</f>
        <v>&gt;</v>
      </c>
      <c r="CZ67" s="205">
        <v>0</v>
      </c>
      <c r="DA67" s="65" t="e">
        <f>CZ67/DO68</f>
        <v>#DIV/0!</v>
      </c>
      <c r="DB67" s="148" t="s">
        <v>8</v>
      </c>
      <c r="DC67" s="209">
        <f>DH77</f>
        <v>0</v>
      </c>
      <c r="DD67" s="67" t="e">
        <f>DC67/DO67</f>
        <v>#DIV/0!</v>
      </c>
      <c r="DE67" s="196" t="str">
        <f t="shared" si="24"/>
        <v>-</v>
      </c>
      <c r="DF67" s="145"/>
      <c r="DG67" s="163"/>
      <c r="DH67" s="163"/>
      <c r="DI67" s="163"/>
      <c r="DN67" s="148" t="s">
        <v>7</v>
      </c>
      <c r="DO67" s="212">
        <f>SUM(DC65:DC68)</f>
        <v>0</v>
      </c>
      <c r="DP67"/>
      <c r="DQ67"/>
    </row>
    <row r="68" spans="1:121" ht="15" customHeight="1" thickBo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226">
        <f>IF(N68&lt;&gt;"",N68-Q68,0)</f>
        <v>0</v>
      </c>
      <c r="P68" s="154" t="s">
        <v>7</v>
      </c>
      <c r="Q68" s="136">
        <f>SUM(AD70,AH71,AH66,AB67)</f>
        <v>0</v>
      </c>
      <c r="R68" s="163"/>
      <c r="S68" s="163"/>
      <c r="V68" s="145"/>
      <c r="W68" s="163"/>
      <c r="X68" s="163"/>
      <c r="Y68" s="163"/>
      <c r="Z68" s="144"/>
      <c r="AA68" s="145"/>
      <c r="AB68" s="147">
        <f>CHOOSE(1,8,"TURN",12,AF69,AB67,AB64)</f>
        <v>8</v>
      </c>
      <c r="AC68" s="232" t="str">
        <f>CHOOSE(1,"$","TURN",11,AF69,AC67,AC64)</f>
        <v>$</v>
      </c>
      <c r="AD68" s="232" t="str">
        <f>CHOOSE(1,"9","TURN",10,AF69,AD67,AD64)</f>
        <v>9</v>
      </c>
      <c r="AE68" s="232" t="str">
        <f>CHOOSE(1,"M","TURN",9,AF69,AE67,AE64)</f>
        <v>M</v>
      </c>
      <c r="AF68" s="241"/>
      <c r="AG68" s="147" t="str">
        <f>CHOOSE(1,"N","TURN",5,AF69,AH68,AK68)</f>
        <v>N</v>
      </c>
      <c r="AH68" s="138">
        <v>0</v>
      </c>
      <c r="AI68" s="65" t="e">
        <f>AH68/AW68</f>
        <v>#DIV/0!</v>
      </c>
      <c r="AJ68" s="148" t="s">
        <v>9</v>
      </c>
      <c r="AK68" s="209">
        <f>AQ77</f>
        <v>0</v>
      </c>
      <c r="AL68" s="67" t="e">
        <f>AK68/AW67</f>
        <v>#DIV/0!</v>
      </c>
      <c r="AM68" s="196" t="str">
        <f t="shared" si="22"/>
        <v>-</v>
      </c>
      <c r="AN68" s="145"/>
      <c r="AO68" s="163"/>
      <c r="AP68" s="163"/>
      <c r="AQ68" s="163"/>
      <c r="AR68" s="163"/>
      <c r="AS68" s="163"/>
      <c r="AT68" s="163"/>
      <c r="AU68" s="145"/>
      <c r="AV68" s="147" t="s">
        <v>7</v>
      </c>
      <c r="AW68" s="140">
        <f>SUM(AH65:AH68)</f>
        <v>0</v>
      </c>
      <c r="AX68" s="226">
        <f>IF(AW68&lt;&gt;"",AW68-AZ68,0)</f>
        <v>0</v>
      </c>
      <c r="AY68" s="154" t="s">
        <v>7</v>
      </c>
      <c r="AZ68" s="136">
        <f>SUM(BM70,BQ71,BQ66,BK67)</f>
        <v>0</v>
      </c>
      <c r="BA68" s="163"/>
      <c r="BB68" s="163"/>
      <c r="BE68" s="145"/>
      <c r="BF68" s="163"/>
      <c r="BG68" s="163"/>
      <c r="BH68" s="163"/>
      <c r="BI68" s="144"/>
      <c r="BJ68" s="145"/>
      <c r="BK68" s="147">
        <f>CHOOSE(1,8,"TURN",12,BO69,BK67,BK64)</f>
        <v>8</v>
      </c>
      <c r="BL68" s="232" t="str">
        <f>CHOOSE(1,"$","TURN",11,BO69,BL67,BL64)</f>
        <v>$</v>
      </c>
      <c r="BM68" s="232" t="str">
        <f>CHOOSE(1,"9","TURN",10,BO69,BM67,BM64)</f>
        <v>9</v>
      </c>
      <c r="BN68" s="232" t="str">
        <f>CHOOSE(1,"M","TURN",9,BO69,BN67,BN64)</f>
        <v>M</v>
      </c>
      <c r="BO68" s="241"/>
      <c r="BP68" s="147" t="str">
        <f>CHOOSE(1,"N","TURN",5,BO69,BQ68,BT68)</f>
        <v>N</v>
      </c>
      <c r="BQ68" s="138">
        <v>0</v>
      </c>
      <c r="BR68" s="65" t="e">
        <f>BQ68/CF68</f>
        <v>#DIV/0!</v>
      </c>
      <c r="BS68" s="148" t="s">
        <v>9</v>
      </c>
      <c r="BT68" s="209">
        <f>BX80</f>
        <v>0</v>
      </c>
      <c r="BU68" s="67" t="e">
        <f>BT68/CF67</f>
        <v>#DIV/0!</v>
      </c>
      <c r="BV68" s="196" t="str">
        <f t="shared" si="23"/>
        <v>-</v>
      </c>
      <c r="BW68" s="145"/>
      <c r="BX68" s="163"/>
      <c r="BY68" s="163"/>
      <c r="BZ68" s="163"/>
      <c r="CA68" s="163"/>
      <c r="CB68" s="163"/>
      <c r="CC68" s="163"/>
      <c r="CD68" s="145"/>
      <c r="CE68" s="147" t="s">
        <v>7</v>
      </c>
      <c r="CF68" s="140">
        <f>SUM(BQ65:BQ68)</f>
        <v>0</v>
      </c>
      <c r="CG68" s="226">
        <f>IF(CF68&lt;&gt;"",CF68-CI68,0)</f>
        <v>0</v>
      </c>
      <c r="CH68" s="154" t="s">
        <v>7</v>
      </c>
      <c r="CI68" s="136">
        <f>SUM(CV70,CZ71,CZ66,CT67)</f>
        <v>0</v>
      </c>
      <c r="CJ68" s="163"/>
      <c r="CK68" s="163"/>
      <c r="CN68" s="145"/>
      <c r="CO68" s="163"/>
      <c r="CP68" s="163"/>
      <c r="CQ68" s="163"/>
      <c r="CR68" s="144"/>
      <c r="CS68" s="145"/>
      <c r="CT68" s="147">
        <f>CHOOSE(1,8,"TURN",12,CX69,CT67,CT64)</f>
        <v>8</v>
      </c>
      <c r="CU68" s="232" t="str">
        <f>CHOOSE(1,"$","TURN",11,CX69,CU67,CU64)</f>
        <v>$</v>
      </c>
      <c r="CV68" s="232" t="str">
        <f>CHOOSE(1,"9","TURN",10,CX69,CV67,CV64)</f>
        <v>9</v>
      </c>
      <c r="CW68" s="232" t="str">
        <f>CHOOSE(1,"M","TURN",9,CX69,CW67,CW64)</f>
        <v>M</v>
      </c>
      <c r="CX68" s="241"/>
      <c r="CY68" s="147" t="str">
        <f>CHOOSE(1,"N","TURN",5,CX69,CZ68,DC68)</f>
        <v>N</v>
      </c>
      <c r="CZ68" s="138">
        <v>0</v>
      </c>
      <c r="DA68" s="65" t="e">
        <f>CZ68/DO68</f>
        <v>#DIV/0!</v>
      </c>
      <c r="DB68" s="148" t="s">
        <v>9</v>
      </c>
      <c r="DC68" s="209">
        <f>DI77</f>
        <v>0</v>
      </c>
      <c r="DD68" s="67" t="e">
        <f>DC68/DO67</f>
        <v>#DIV/0!</v>
      </c>
      <c r="DE68" s="196" t="str">
        <f t="shared" si="24"/>
        <v>-</v>
      </c>
      <c r="DF68" s="145"/>
      <c r="DG68" s="163"/>
      <c r="DH68" s="163"/>
      <c r="DI68" s="163"/>
      <c r="DJ68" s="163"/>
      <c r="DK68" s="163"/>
      <c r="DL68" s="163"/>
      <c r="DM68" s="145"/>
      <c r="DN68" s="147" t="s">
        <v>7</v>
      </c>
      <c r="DO68" s="140">
        <f>SUM(CZ65:CZ68)</f>
        <v>0</v>
      </c>
      <c r="DP68"/>
      <c r="DQ68"/>
    </row>
    <row r="69" spans="1:121" ht="15" customHeight="1" thickBo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243"/>
      <c r="P69" s="168"/>
      <c r="Q69" s="168"/>
      <c r="R69" s="168"/>
      <c r="S69" s="168"/>
      <c r="T69" s="168"/>
      <c r="U69" s="240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6">
        <v>1</v>
      </c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0"/>
      <c r="AR69" s="168"/>
      <c r="AS69" s="168"/>
      <c r="AT69" s="168"/>
      <c r="AU69" s="168"/>
      <c r="AV69" s="168"/>
      <c r="AW69" s="245"/>
      <c r="AX69" s="243"/>
      <c r="AY69" s="168"/>
      <c r="AZ69" s="168"/>
      <c r="BA69" s="168"/>
      <c r="BB69" s="168"/>
      <c r="BC69" s="168"/>
      <c r="BD69" s="240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6">
        <v>1</v>
      </c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0"/>
      <c r="CA69" s="168"/>
      <c r="CB69" s="168"/>
      <c r="CC69" s="168"/>
      <c r="CD69" s="168"/>
      <c r="CE69" s="168"/>
      <c r="CF69" s="245"/>
      <c r="CG69" s="243"/>
      <c r="CH69" s="168"/>
      <c r="CI69" s="168"/>
      <c r="CJ69" s="168"/>
      <c r="CK69" s="168"/>
      <c r="CL69" s="168"/>
      <c r="CM69" s="240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6">
        <v>1</v>
      </c>
      <c r="CY69" s="244"/>
      <c r="CZ69" s="244"/>
      <c r="DA69" s="244"/>
      <c r="DB69" s="244"/>
      <c r="DC69" s="244"/>
      <c r="DD69" s="244"/>
      <c r="DE69" s="244"/>
      <c r="DF69" s="244"/>
      <c r="DG69" s="244"/>
      <c r="DH69" s="244"/>
      <c r="DI69" s="240"/>
      <c r="DJ69" s="168"/>
      <c r="DK69" s="168"/>
      <c r="DL69" s="168"/>
      <c r="DM69" s="168"/>
      <c r="DN69" s="168"/>
      <c r="DO69" s="245"/>
      <c r="DP69"/>
      <c r="DQ69"/>
    </row>
    <row r="70" spans="1:121" ht="15" customHeigh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139">
        <f>SUM(AD70:AD73)</f>
        <v>0</v>
      </c>
      <c r="P70" s="157" t="s">
        <v>14</v>
      </c>
      <c r="Q70" s="163"/>
      <c r="R70" s="163"/>
      <c r="S70" s="163"/>
      <c r="T70" s="163"/>
      <c r="V70" s="163"/>
      <c r="W70" s="249" t="s">
        <v>31</v>
      </c>
      <c r="X70" s="149"/>
      <c r="Y70" s="200" t="str">
        <f t="shared" ref="Y70:Y73" si="25">RNSE(AA70,AD70)</f>
        <v>-</v>
      </c>
      <c r="Z70" s="67" t="e">
        <f>AA70/O71</f>
        <v>#DIV/0!</v>
      </c>
      <c r="AA70" s="209">
        <f>AS79</f>
        <v>0</v>
      </c>
      <c r="AB70" s="156" t="s">
        <v>10</v>
      </c>
      <c r="AC70" s="81" t="e">
        <f>AD70/O70</f>
        <v>#DIV/0!</v>
      </c>
      <c r="AD70" s="138">
        <v>0</v>
      </c>
      <c r="AE70" s="157" t="str">
        <f>CHOOSE(1,"O","TURN",13,AF69,AD70,AA70)</f>
        <v>O</v>
      </c>
      <c r="AF70" s="241"/>
      <c r="AG70" s="232" t="str">
        <f>CHOOSE(1,"L","TURN",1,AF69,AG71,AG74)</f>
        <v>L</v>
      </c>
      <c r="AH70" s="232" t="str">
        <f>CHOOSE(1,":","TURN",2,AF69,AH71,AH74)</f>
        <v>:</v>
      </c>
      <c r="AI70" s="232" t="str">
        <f>CHOOSE(1,"#","TURN",3,AF69,AI71,AI74)</f>
        <v>#</v>
      </c>
      <c r="AJ70" s="232" t="str">
        <f>CHOOSE(1,";","TURN",4,AF69,AJ71,AJ74)</f>
        <v>;</v>
      </c>
      <c r="AK70" s="138"/>
      <c r="AL70" s="144"/>
      <c r="AM70" s="19"/>
      <c r="AN70" s="17"/>
      <c r="AO70" s="163"/>
      <c r="AP70" s="149"/>
      <c r="AQ70" s="149"/>
      <c r="AU70" s="138">
        <f>SUM(AH68,AD67,AD72,AJ71)</f>
        <v>0</v>
      </c>
      <c r="AV70" s="157" t="s">
        <v>14</v>
      </c>
      <c r="AW70" s="229">
        <f>IF(AX70&lt;&gt;"",AX70-AU70,0)</f>
        <v>0</v>
      </c>
      <c r="AX70" s="139">
        <f>SUM(BM70:BM73)</f>
        <v>0</v>
      </c>
      <c r="AY70" s="157" t="s">
        <v>14</v>
      </c>
      <c r="AZ70" s="163"/>
      <c r="BA70" s="163"/>
      <c r="BB70" s="163"/>
      <c r="BC70" s="163"/>
      <c r="BE70" s="163"/>
      <c r="BF70" s="249" t="s">
        <v>50</v>
      </c>
      <c r="BG70" s="149"/>
      <c r="BH70" s="200" t="str">
        <f t="shared" ref="BH70:BH73" si="26">RNSE(BJ70,BM70)</f>
        <v>-</v>
      </c>
      <c r="BI70" s="67" t="e">
        <f>BJ70/AX71</f>
        <v>#DIV/0!</v>
      </c>
      <c r="BJ70" s="209">
        <f>BZ82</f>
        <v>0</v>
      </c>
      <c r="BK70" s="156" t="s">
        <v>10</v>
      </c>
      <c r="BL70" s="81" t="e">
        <f>BM70/AX70</f>
        <v>#DIV/0!</v>
      </c>
      <c r="BM70" s="138">
        <v>0</v>
      </c>
      <c r="BN70" s="157" t="str">
        <f>CHOOSE(1,"O","TURN",13,BO69,BM70,BJ70)</f>
        <v>O</v>
      </c>
      <c r="BO70" s="241"/>
      <c r="BP70" s="232" t="str">
        <f>CHOOSE(1,"L","TURN",1,BO69,BP71,BP74)</f>
        <v>L</v>
      </c>
      <c r="BQ70" s="232" t="str">
        <f>CHOOSE(1,":","TURN",2,BO69,BQ71,BQ74)</f>
        <v>:</v>
      </c>
      <c r="BR70" s="232" t="str">
        <f>CHOOSE(1,"#","TURN",3,BO69,BR71,BR74)</f>
        <v>#</v>
      </c>
      <c r="BS70" s="232" t="str">
        <f>CHOOSE(1,";","TURN",4,BO69,BS71,BS74)</f>
        <v>;</v>
      </c>
      <c r="BT70" s="138"/>
      <c r="BU70" s="144"/>
      <c r="BV70" s="19"/>
      <c r="BW70" s="17"/>
      <c r="BX70" s="163"/>
      <c r="BY70" s="149"/>
      <c r="BZ70" s="149"/>
      <c r="CD70" s="138">
        <f>SUM(BQ68,BM67,BM72,BS71)</f>
        <v>0</v>
      </c>
      <c r="CE70" s="157" t="s">
        <v>14</v>
      </c>
      <c r="CF70" s="229">
        <f>IF(CG70&lt;&gt;"",CG70-CD70,0)</f>
        <v>0</v>
      </c>
      <c r="CG70" s="139">
        <f>SUM(CV70:CV73)</f>
        <v>0</v>
      </c>
      <c r="CH70" s="157" t="s">
        <v>14</v>
      </c>
      <c r="CI70" s="163"/>
      <c r="CJ70" s="163"/>
      <c r="CK70" s="163"/>
      <c r="CL70" s="163"/>
      <c r="CN70" s="163"/>
      <c r="CO70" s="249" t="s">
        <v>31</v>
      </c>
      <c r="CP70" s="149"/>
      <c r="CQ70" s="200" t="str">
        <f t="shared" ref="CQ70:CQ73" si="27">RNSE(CS70,CV70)</f>
        <v>-</v>
      </c>
      <c r="CR70" s="67" t="e">
        <f>CS70/CG71</f>
        <v>#DIV/0!</v>
      </c>
      <c r="CS70" s="209">
        <f>DK79</f>
        <v>0</v>
      </c>
      <c r="CT70" s="156" t="s">
        <v>10</v>
      </c>
      <c r="CU70" s="81" t="e">
        <f>CV70/CG70</f>
        <v>#DIV/0!</v>
      </c>
      <c r="CV70" s="138">
        <v>0</v>
      </c>
      <c r="CW70" s="157" t="str">
        <f>CHOOSE(1,"O","TURN",13,CX69,CV70,CS70)</f>
        <v>O</v>
      </c>
      <c r="CX70" s="241"/>
      <c r="CY70" s="232" t="str">
        <f>CHOOSE(1,"L","TURN",1,CX69,CY71,CY74)</f>
        <v>L</v>
      </c>
      <c r="CZ70" s="232" t="str">
        <f>CHOOSE(1,":","TURN",2,CX69,CZ71,CZ74)</f>
        <v>:</v>
      </c>
      <c r="DA70" s="232" t="str">
        <f>CHOOSE(1,"#","TURN",3,CX69,DA71,DA74)</f>
        <v>#</v>
      </c>
      <c r="DB70" s="232" t="str">
        <f>CHOOSE(1,";","TURN",4,CX69,DB71,DB74)</f>
        <v>;</v>
      </c>
      <c r="DC70" s="138"/>
      <c r="DD70" s="144"/>
      <c r="DE70" s="19"/>
      <c r="DF70" s="17"/>
      <c r="DG70" s="163"/>
      <c r="DH70" s="149"/>
      <c r="DI70" s="149"/>
      <c r="DM70" s="138">
        <f>SUM(CZ68,CV67,CV72,DB71)</f>
        <v>0</v>
      </c>
      <c r="DN70" s="157" t="s">
        <v>14</v>
      </c>
      <c r="DO70" s="229">
        <f>IF(DP70&lt;&gt;"",DP70-DM70,0)</f>
        <v>0</v>
      </c>
      <c r="DP70"/>
      <c r="DQ70"/>
    </row>
    <row r="71" spans="1:121" ht="15" customHeight="1" thickBo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210">
        <f>SUM(AA70:AA73)</f>
        <v>0</v>
      </c>
      <c r="P71" s="156" t="s">
        <v>14</v>
      </c>
      <c r="V71" s="163"/>
      <c r="W71" s="149"/>
      <c r="X71" s="149"/>
      <c r="Y71" s="200" t="str">
        <f t="shared" si="25"/>
        <v>-</v>
      </c>
      <c r="Z71" s="67" t="e">
        <f>AA71/O71</f>
        <v>#DIV/0!</v>
      </c>
      <c r="AA71" s="209">
        <f>AR79</f>
        <v>0</v>
      </c>
      <c r="AB71" s="156" t="s">
        <v>15</v>
      </c>
      <c r="AC71" s="81" t="e">
        <f>AD71/O70</f>
        <v>#DIV/0!</v>
      </c>
      <c r="AD71" s="205">
        <v>0</v>
      </c>
      <c r="AE71" s="233" t="str">
        <f>CHOOSE(1,"=","TURN",14,AF69,AD71,AA71)</f>
        <v>=</v>
      </c>
      <c r="AF71" s="241"/>
      <c r="AG71" s="143">
        <v>0</v>
      </c>
      <c r="AH71" s="143">
        <v>0</v>
      </c>
      <c r="AI71" s="143">
        <v>0</v>
      </c>
      <c r="AJ71" s="143">
        <v>0</v>
      </c>
      <c r="AK71" s="159" t="s">
        <v>4</v>
      </c>
      <c r="AL71" s="144"/>
      <c r="AM71" s="19"/>
      <c r="AN71" s="17"/>
      <c r="AO71" s="163"/>
      <c r="AP71" s="163"/>
      <c r="AQ71" s="163"/>
      <c r="AU71" s="210">
        <f>SUM(AK68,AD64,AA72,AJ74)</f>
        <v>0</v>
      </c>
      <c r="AV71" s="156" t="s">
        <v>14</v>
      </c>
      <c r="AW71" s="236">
        <f>IF(AX71&lt;&gt;"",AX71-AU71,0)</f>
        <v>0</v>
      </c>
      <c r="AX71" s="210">
        <f>SUM(BJ70:BJ73)</f>
        <v>0</v>
      </c>
      <c r="AY71" s="156" t="s">
        <v>14</v>
      </c>
      <c r="BE71" s="163"/>
      <c r="BF71" s="149"/>
      <c r="BG71" s="149"/>
      <c r="BH71" s="200" t="str">
        <f t="shared" si="26"/>
        <v>-</v>
      </c>
      <c r="BI71" s="67" t="e">
        <f>BJ71/AX71</f>
        <v>#DIV/0!</v>
      </c>
      <c r="BJ71" s="209">
        <f>BY82</f>
        <v>0</v>
      </c>
      <c r="BK71" s="156" t="s">
        <v>15</v>
      </c>
      <c r="BL71" s="81" t="e">
        <f>BM71/AX70</f>
        <v>#DIV/0!</v>
      </c>
      <c r="BM71" s="205">
        <v>0</v>
      </c>
      <c r="BN71" s="233" t="str">
        <f>CHOOSE(1,"=","TURN",14,BO69,BM71,BJ71)</f>
        <v>=</v>
      </c>
      <c r="BO71" s="241"/>
      <c r="BP71" s="143">
        <v>0</v>
      </c>
      <c r="BQ71" s="143">
        <v>0</v>
      </c>
      <c r="BR71" s="143">
        <v>0</v>
      </c>
      <c r="BS71" s="143">
        <v>0</v>
      </c>
      <c r="BT71" s="159" t="s">
        <v>4</v>
      </c>
      <c r="BU71" s="144"/>
      <c r="BV71" s="19"/>
      <c r="BW71" s="17"/>
      <c r="BX71" s="163"/>
      <c r="BY71" s="163"/>
      <c r="BZ71" s="163"/>
      <c r="CD71" s="210">
        <f>SUM(BT68,BM64,BJ72,BS74)</f>
        <v>0</v>
      </c>
      <c r="CE71" s="156" t="s">
        <v>14</v>
      </c>
      <c r="CF71" s="236">
        <f>IF(CG71&lt;&gt;"",CG71-CD71,0)</f>
        <v>0</v>
      </c>
      <c r="CG71" s="210">
        <f>SUM(CS70:CS73)</f>
        <v>0</v>
      </c>
      <c r="CH71" s="156" t="s">
        <v>14</v>
      </c>
      <c r="CN71" s="163"/>
      <c r="CO71" s="149"/>
      <c r="CP71" s="149"/>
      <c r="CQ71" s="200" t="str">
        <f t="shared" si="27"/>
        <v>-</v>
      </c>
      <c r="CR71" s="67" t="e">
        <f>CS71/CG71</f>
        <v>#DIV/0!</v>
      </c>
      <c r="CS71" s="209">
        <f>DJ79</f>
        <v>0</v>
      </c>
      <c r="CT71" s="156" t="s">
        <v>15</v>
      </c>
      <c r="CU71" s="81" t="e">
        <f>CV71/CG70</f>
        <v>#DIV/0!</v>
      </c>
      <c r="CV71" s="205">
        <v>0</v>
      </c>
      <c r="CW71" s="233" t="str">
        <f>CHOOSE(1,"=","TURN",14,CX69,CV71,CS71)</f>
        <v>=</v>
      </c>
      <c r="CX71" s="241"/>
      <c r="CY71" s="143">
        <v>0</v>
      </c>
      <c r="CZ71" s="143">
        <v>0</v>
      </c>
      <c r="DA71" s="143">
        <v>0</v>
      </c>
      <c r="DB71" s="143">
        <v>0</v>
      </c>
      <c r="DC71" s="159" t="s">
        <v>4</v>
      </c>
      <c r="DD71" s="144"/>
      <c r="DE71" s="19"/>
      <c r="DF71" s="17"/>
      <c r="DG71" s="163"/>
      <c r="DH71" s="163"/>
      <c r="DI71" s="163"/>
      <c r="DM71" s="210">
        <f>SUM(DC68,CV64,CS72,DB74)</f>
        <v>0</v>
      </c>
      <c r="DN71" s="156" t="s">
        <v>14</v>
      </c>
      <c r="DO71" s="236">
        <f>IF(DP71&lt;&gt;"",DP71-DM71,0)</f>
        <v>0</v>
      </c>
      <c r="DP71"/>
      <c r="DQ71"/>
    </row>
    <row r="72" spans="1:121" ht="15" customHeight="1" thickBo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219">
        <f>IF(L71&lt;&gt;"",AVERAGE(O71,L71),O71)</f>
        <v>0</v>
      </c>
      <c r="P72" s="220" t="s">
        <v>21</v>
      </c>
      <c r="Q72" s="163"/>
      <c r="R72" s="163"/>
      <c r="S72" s="163"/>
      <c r="T72" s="163"/>
      <c r="U72" s="163"/>
      <c r="V72" s="163"/>
      <c r="W72" s="149"/>
      <c r="X72" s="149"/>
      <c r="Y72" s="200" t="str">
        <f t="shared" si="25"/>
        <v>-</v>
      </c>
      <c r="Z72" s="67" t="e">
        <f>AA72/O71</f>
        <v>#DIV/0!</v>
      </c>
      <c r="AA72" s="209">
        <f>AQ79</f>
        <v>0</v>
      </c>
      <c r="AB72" s="156" t="s">
        <v>14</v>
      </c>
      <c r="AC72" s="81" t="e">
        <f>AD72/O70</f>
        <v>#DIV/0!</v>
      </c>
      <c r="AD72" s="205">
        <v>0</v>
      </c>
      <c r="AE72" s="233" t="str">
        <f>CHOOSE(1,"""","TURN",15,AF69,AD72,AA72)</f>
        <v>"</v>
      </c>
      <c r="AF72" s="241"/>
      <c r="AG72" s="80" t="e">
        <f>AG71/AG86</f>
        <v>#DIV/0!</v>
      </c>
      <c r="AH72" s="80" t="e">
        <f>AH71/AG86</f>
        <v>#DIV/0!</v>
      </c>
      <c r="AI72" s="80" t="e">
        <f>AI71/AG86</f>
        <v>#DIV/0!</v>
      </c>
      <c r="AJ72" s="80" t="e">
        <f>AJ71/AG86</f>
        <v>#DIV/0!</v>
      </c>
      <c r="AK72" s="202" t="s">
        <v>20</v>
      </c>
      <c r="AL72" s="144"/>
      <c r="AM72" s="19"/>
      <c r="AN72" s="17"/>
      <c r="AU72" s="219">
        <f>IF(AX71&lt;&gt;"",AVERAGE(AU71,AX71),AU71)</f>
        <v>0</v>
      </c>
      <c r="AV72" s="220" t="s">
        <v>21</v>
      </c>
      <c r="AW72" s="222" t="s">
        <v>27</v>
      </c>
      <c r="AX72" s="219">
        <f>IF(AU71&lt;&gt;"",AVERAGE(AX71,AU71),AX71)</f>
        <v>0</v>
      </c>
      <c r="AY72" s="220" t="s">
        <v>21</v>
      </c>
      <c r="AZ72" s="163"/>
      <c r="BA72" s="163"/>
      <c r="BB72" s="163"/>
      <c r="BC72" s="163"/>
      <c r="BD72" s="163"/>
      <c r="BE72" s="163"/>
      <c r="BF72" s="149"/>
      <c r="BG72" s="149"/>
      <c r="BH72" s="200" t="str">
        <f t="shared" si="26"/>
        <v>-</v>
      </c>
      <c r="BI72" s="67" t="e">
        <f>BJ72/AX71</f>
        <v>#DIV/0!</v>
      </c>
      <c r="BJ72" s="209">
        <f>BX82</f>
        <v>0</v>
      </c>
      <c r="BK72" s="156" t="s">
        <v>14</v>
      </c>
      <c r="BL72" s="81" t="e">
        <f>BM72/AX70</f>
        <v>#DIV/0!</v>
      </c>
      <c r="BM72" s="205">
        <v>0</v>
      </c>
      <c r="BN72" s="233" t="str">
        <f>CHOOSE(1,"""","TURN",15,BO69,BM72,BJ72)</f>
        <v>"</v>
      </c>
      <c r="BO72" s="241"/>
      <c r="BP72" s="80" t="e">
        <f>BP71/BP86</f>
        <v>#DIV/0!</v>
      </c>
      <c r="BQ72" s="80" t="e">
        <f>BQ71/BP86</f>
        <v>#DIV/0!</v>
      </c>
      <c r="BR72" s="80" t="e">
        <f>BR71/BP86</f>
        <v>#DIV/0!</v>
      </c>
      <c r="BS72" s="80" t="e">
        <f>BS71/BP86</f>
        <v>#DIV/0!</v>
      </c>
      <c r="BT72" s="202" t="s">
        <v>20</v>
      </c>
      <c r="BU72" s="144"/>
      <c r="BV72" s="19"/>
      <c r="BW72" s="17"/>
      <c r="CD72" s="219">
        <f>IF(CG71&lt;&gt;"",AVERAGE(CD71,CG71),CD71)</f>
        <v>0</v>
      </c>
      <c r="CE72" s="220" t="s">
        <v>21</v>
      </c>
      <c r="CF72" s="222" t="s">
        <v>27</v>
      </c>
      <c r="CG72" s="219">
        <f>IF(CD71&lt;&gt;"",AVERAGE(CG71,CD71),CG71)</f>
        <v>0</v>
      </c>
      <c r="CH72" s="220" t="s">
        <v>21</v>
      </c>
      <c r="CI72" s="163"/>
      <c r="CJ72" s="163"/>
      <c r="CK72" s="163"/>
      <c r="CL72" s="163"/>
      <c r="CM72" s="163"/>
      <c r="CN72" s="163"/>
      <c r="CO72" s="149"/>
      <c r="CP72" s="149"/>
      <c r="CQ72" s="200" t="str">
        <f t="shared" si="27"/>
        <v>-</v>
      </c>
      <c r="CR72" s="67" t="e">
        <f>CS72/CG71</f>
        <v>#DIV/0!</v>
      </c>
      <c r="CS72" s="209">
        <f>DI79</f>
        <v>0</v>
      </c>
      <c r="CT72" s="156" t="s">
        <v>14</v>
      </c>
      <c r="CU72" s="81" t="e">
        <f>CV72/CG70</f>
        <v>#DIV/0!</v>
      </c>
      <c r="CV72" s="205">
        <v>0</v>
      </c>
      <c r="CW72" s="233" t="str">
        <f>CHOOSE(1,"""","TURN",15,CX69,CV72,CS72)</f>
        <v>"</v>
      </c>
      <c r="CX72" s="241"/>
      <c r="CY72" s="80" t="e">
        <f>CY71/CY86</f>
        <v>#DIV/0!</v>
      </c>
      <c r="CZ72" s="80" t="e">
        <f>CZ71/CY86</f>
        <v>#DIV/0!</v>
      </c>
      <c r="DA72" s="80" t="e">
        <f>DA71/CY86</f>
        <v>#DIV/0!</v>
      </c>
      <c r="DB72" s="80" t="e">
        <f>DB71/CY86</f>
        <v>#DIV/0!</v>
      </c>
      <c r="DC72" s="202" t="s">
        <v>20</v>
      </c>
      <c r="DD72" s="144"/>
      <c r="DE72" s="19"/>
      <c r="DF72" s="17"/>
      <c r="DM72" s="219">
        <f>IF(DP71&lt;&gt;"",AVERAGE(DM71,DP71),DM71)</f>
        <v>0</v>
      </c>
      <c r="DN72" s="220" t="s">
        <v>21</v>
      </c>
      <c r="DO72" s="222" t="s">
        <v>27</v>
      </c>
      <c r="DP72"/>
      <c r="DQ72"/>
    </row>
    <row r="73" spans="1:121" ht="1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172"/>
      <c r="P73" s="163"/>
      <c r="Q73" s="163"/>
      <c r="R73" s="163"/>
      <c r="S73" s="163"/>
      <c r="T73" s="163"/>
      <c r="U73" s="166"/>
      <c r="V73" s="153" t="s">
        <v>0</v>
      </c>
      <c r="W73" s="149"/>
      <c r="X73" s="149"/>
      <c r="Y73" s="200" t="str">
        <f t="shared" si="25"/>
        <v>-</v>
      </c>
      <c r="Z73" s="67" t="e">
        <f>AA73/O71</f>
        <v>#DIV/0!</v>
      </c>
      <c r="AA73" s="209">
        <f>AP79</f>
        <v>0</v>
      </c>
      <c r="AB73" s="156" t="s">
        <v>16</v>
      </c>
      <c r="AC73" s="81" t="e">
        <f>AD73/O70</f>
        <v>#DIV/0!</v>
      </c>
      <c r="AD73" s="205">
        <v>0</v>
      </c>
      <c r="AE73" s="233" t="str">
        <f>CHOOSE(1,"?","TURN",16,AF69,AD73,AA73)</f>
        <v>?</v>
      </c>
      <c r="AF73" s="241"/>
      <c r="AG73" s="148" t="s">
        <v>11</v>
      </c>
      <c r="AH73" s="148" t="s">
        <v>12</v>
      </c>
      <c r="AI73" s="148" t="s">
        <v>1</v>
      </c>
      <c r="AJ73" s="148" t="s">
        <v>13</v>
      </c>
      <c r="AK73" s="152"/>
      <c r="AL73" s="144"/>
      <c r="AM73" s="163"/>
      <c r="AN73" s="163"/>
      <c r="AO73" s="163"/>
      <c r="AP73" s="163"/>
      <c r="AQ73" s="163"/>
      <c r="AR73" s="163"/>
      <c r="AS73" s="163"/>
      <c r="AT73" s="163"/>
      <c r="AU73" s="163"/>
      <c r="AV73" s="193"/>
      <c r="AW73" s="140"/>
      <c r="AX73" s="172"/>
      <c r="AY73" s="163"/>
      <c r="AZ73" s="163"/>
      <c r="BA73" s="163"/>
      <c r="BB73" s="163"/>
      <c r="BC73" s="163"/>
      <c r="BD73" s="166"/>
      <c r="BE73" s="153" t="s">
        <v>0</v>
      </c>
      <c r="BF73" s="149"/>
      <c r="BG73" s="149"/>
      <c r="BH73" s="200" t="str">
        <f t="shared" si="26"/>
        <v>-</v>
      </c>
      <c r="BI73" s="67" t="e">
        <f>BJ73/AX71</f>
        <v>#DIV/0!</v>
      </c>
      <c r="BJ73" s="209">
        <f>BW82</f>
        <v>0</v>
      </c>
      <c r="BK73" s="156" t="s">
        <v>16</v>
      </c>
      <c r="BL73" s="81" t="e">
        <f>BM73/AX70</f>
        <v>#DIV/0!</v>
      </c>
      <c r="BM73" s="205">
        <v>0</v>
      </c>
      <c r="BN73" s="233" t="str">
        <f>CHOOSE(1,"?","TURN",16,BO69,BM73,BJ73)</f>
        <v>?</v>
      </c>
      <c r="BO73" s="241"/>
      <c r="BP73" s="148" t="s">
        <v>11</v>
      </c>
      <c r="BQ73" s="148" t="s">
        <v>12</v>
      </c>
      <c r="BR73" s="148" t="s">
        <v>1</v>
      </c>
      <c r="BS73" s="148" t="s">
        <v>13</v>
      </c>
      <c r="BT73" s="152"/>
      <c r="BU73" s="144"/>
      <c r="BV73" s="163"/>
      <c r="BW73" s="163"/>
      <c r="BX73" s="163"/>
      <c r="BY73" s="163"/>
      <c r="CB73" s="163"/>
      <c r="CC73" s="163"/>
      <c r="CD73" s="163"/>
      <c r="CE73" s="193"/>
      <c r="CF73" s="140"/>
      <c r="CG73" s="172"/>
      <c r="CH73" s="163"/>
      <c r="CI73" s="163"/>
      <c r="CJ73" s="163"/>
      <c r="CK73" s="163"/>
      <c r="CL73" s="163"/>
      <c r="CM73" s="166"/>
      <c r="CN73" s="153" t="s">
        <v>0</v>
      </c>
      <c r="CO73" s="149"/>
      <c r="CP73" s="149"/>
      <c r="CQ73" s="200" t="str">
        <f t="shared" si="27"/>
        <v>-</v>
      </c>
      <c r="CR73" s="67" t="e">
        <f>CS73/CG71</f>
        <v>#DIV/0!</v>
      </c>
      <c r="CS73" s="209">
        <f>DH79</f>
        <v>0</v>
      </c>
      <c r="CT73" s="156" t="s">
        <v>16</v>
      </c>
      <c r="CU73" s="81" t="e">
        <f>CV73/CG70</f>
        <v>#DIV/0!</v>
      </c>
      <c r="CV73" s="205">
        <v>0</v>
      </c>
      <c r="CW73" s="233" t="str">
        <f>CHOOSE(1,"?","TURN",16,CX69,CV73,CS73)</f>
        <v>?</v>
      </c>
      <c r="CX73" s="241"/>
      <c r="CY73" s="148" t="s">
        <v>11</v>
      </c>
      <c r="CZ73" s="148" t="s">
        <v>12</v>
      </c>
      <c r="DA73" s="148" t="s">
        <v>1</v>
      </c>
      <c r="DB73" s="148" t="s">
        <v>13</v>
      </c>
      <c r="DC73" s="152"/>
      <c r="DD73" s="144"/>
      <c r="DE73" s="163"/>
      <c r="DF73" s="163"/>
      <c r="DG73" s="163"/>
      <c r="DH73" s="163"/>
      <c r="DI73" s="163"/>
      <c r="DJ73" s="163"/>
      <c r="DK73" s="163"/>
      <c r="DL73" s="163"/>
      <c r="DM73" s="163"/>
      <c r="DN73" s="193"/>
      <c r="DO73" s="140"/>
      <c r="DP73"/>
      <c r="DQ73"/>
    </row>
    <row r="74" spans="1:121" ht="1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172"/>
      <c r="P74" s="163"/>
      <c r="Q74" s="163"/>
      <c r="R74" s="163"/>
      <c r="S74" s="163"/>
      <c r="T74" s="163"/>
      <c r="U74" s="149"/>
      <c r="V74" s="149"/>
      <c r="W74" s="149"/>
      <c r="X74" s="149"/>
      <c r="Y74" s="197" t="s">
        <v>29</v>
      </c>
      <c r="Z74" s="194" t="s">
        <v>20</v>
      </c>
      <c r="AA74" s="160" t="s">
        <v>3</v>
      </c>
      <c r="AB74" s="152"/>
      <c r="AC74" s="201" t="s">
        <v>20</v>
      </c>
      <c r="AD74" s="161" t="s">
        <v>4</v>
      </c>
      <c r="AE74" s="149"/>
      <c r="AF74" s="241"/>
      <c r="AG74" s="208">
        <f>AP76</f>
        <v>0</v>
      </c>
      <c r="AH74" s="208">
        <f>AS76</f>
        <v>0</v>
      </c>
      <c r="AI74" s="208">
        <f>AR76</f>
        <v>0</v>
      </c>
      <c r="AJ74" s="208">
        <f>AQ76</f>
        <v>0</v>
      </c>
      <c r="AK74" s="150" t="s">
        <v>3</v>
      </c>
      <c r="AL74" s="144"/>
      <c r="AM74" s="163"/>
      <c r="AN74" s="163"/>
      <c r="AO74" s="179" t="s">
        <v>23</v>
      </c>
      <c r="AP74" s="183"/>
      <c r="AQ74" s="183"/>
      <c r="AR74" s="183"/>
      <c r="AS74" s="183"/>
      <c r="AT74" s="179"/>
      <c r="AU74" s="179"/>
      <c r="AV74" s="179"/>
      <c r="AW74" s="158"/>
      <c r="AX74" s="172"/>
      <c r="AY74" s="163"/>
      <c r="AZ74" s="163"/>
      <c r="BA74" s="163"/>
      <c r="BB74" s="163"/>
      <c r="BC74" s="163"/>
      <c r="BD74" s="149"/>
      <c r="BE74" s="149"/>
      <c r="BF74" s="149"/>
      <c r="BG74" s="149"/>
      <c r="BH74" s="197" t="s">
        <v>29</v>
      </c>
      <c r="BI74" s="194" t="s">
        <v>20</v>
      </c>
      <c r="BJ74" s="160" t="s">
        <v>3</v>
      </c>
      <c r="BK74" s="152"/>
      <c r="BL74" s="201" t="s">
        <v>20</v>
      </c>
      <c r="BM74" s="161" t="s">
        <v>4</v>
      </c>
      <c r="BN74" s="149"/>
      <c r="BO74" s="241"/>
      <c r="BP74" s="208">
        <f>BW79</f>
        <v>0</v>
      </c>
      <c r="BQ74" s="208">
        <f>BZ79</f>
        <v>0</v>
      </c>
      <c r="BR74" s="208">
        <f>BY79</f>
        <v>0</v>
      </c>
      <c r="BS74" s="208">
        <f>BX79</f>
        <v>0</v>
      </c>
      <c r="BT74" s="150" t="s">
        <v>3</v>
      </c>
      <c r="BU74" s="144"/>
      <c r="CF74" s="336" t="str">
        <f>CHOOSE(1,"DRVWY",CF71,CF77,CF76,CF75,CG72,CD72,CG71,CD71)</f>
        <v>DRVWY</v>
      </c>
      <c r="CG74" s="172"/>
      <c r="CH74" s="163"/>
      <c r="CI74" s="163"/>
      <c r="CJ74" s="163"/>
      <c r="CK74" s="163"/>
      <c r="CL74" s="163"/>
      <c r="CM74" s="149"/>
      <c r="CN74" s="149"/>
      <c r="CO74" s="149"/>
      <c r="CP74" s="149"/>
      <c r="CQ74" s="197" t="s">
        <v>29</v>
      </c>
      <c r="CR74" s="194" t="s">
        <v>20</v>
      </c>
      <c r="CS74" s="160" t="s">
        <v>3</v>
      </c>
      <c r="CT74" s="152"/>
      <c r="CU74" s="201" t="s">
        <v>20</v>
      </c>
      <c r="CV74" s="161" t="s">
        <v>4</v>
      </c>
      <c r="CW74" s="149"/>
      <c r="CX74" s="241"/>
      <c r="CY74" s="208">
        <f>DH76</f>
        <v>0</v>
      </c>
      <c r="CZ74" s="208">
        <f>DK76</f>
        <v>0</v>
      </c>
      <c r="DA74" s="208">
        <f>DJ76</f>
        <v>0</v>
      </c>
      <c r="DB74" s="208">
        <f>DI76</f>
        <v>0</v>
      </c>
      <c r="DC74" s="150" t="s">
        <v>3</v>
      </c>
      <c r="DD74" s="144"/>
      <c r="DE74" s="163"/>
      <c r="DF74" s="163"/>
      <c r="DG74" s="179" t="s">
        <v>23</v>
      </c>
      <c r="DH74" s="183"/>
      <c r="DI74" s="183"/>
      <c r="DJ74" s="183"/>
      <c r="DK74" s="183"/>
      <c r="DL74" s="179"/>
      <c r="DM74" s="179"/>
      <c r="DN74" s="179"/>
      <c r="DO74" s="158"/>
      <c r="DP74"/>
      <c r="DQ74"/>
    </row>
    <row r="75" spans="1:121" ht="1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172"/>
      <c r="P75" s="163"/>
      <c r="Q75" s="163"/>
      <c r="R75" s="163"/>
      <c r="S75" s="163"/>
      <c r="T75" s="163"/>
      <c r="U75" s="149"/>
      <c r="V75" s="149"/>
      <c r="W75" s="149"/>
      <c r="X75" s="149"/>
      <c r="Y75" s="149"/>
      <c r="Z75" s="149"/>
      <c r="AA75" s="144"/>
      <c r="AB75" s="144"/>
      <c r="AC75" s="144"/>
      <c r="AD75" s="144"/>
      <c r="AE75" s="144"/>
      <c r="AF75" s="241"/>
      <c r="AG75" s="74" t="e">
        <f>AG74/AH86</f>
        <v>#DIV/0!</v>
      </c>
      <c r="AH75" s="74" t="e">
        <f>AH74/AH86</f>
        <v>#DIV/0!</v>
      </c>
      <c r="AI75" s="74" t="e">
        <f>AI74/AH86</f>
        <v>#DIV/0!</v>
      </c>
      <c r="AJ75" s="74" t="e">
        <f>AJ74/AH86</f>
        <v>#DIV/0!</v>
      </c>
      <c r="AK75" s="195" t="s">
        <v>20</v>
      </c>
      <c r="AL75" s="163"/>
      <c r="AM75" s="163"/>
      <c r="AN75" s="163"/>
      <c r="AO75" s="230" t="str">
        <f>"local_od_est_"&amp;AF69</f>
        <v>local_od_est_1</v>
      </c>
      <c r="AP75" s="190">
        <v>1</v>
      </c>
      <c r="AQ75" s="190">
        <v>2</v>
      </c>
      <c r="AR75" s="190">
        <v>3</v>
      </c>
      <c r="AS75" s="190">
        <v>4</v>
      </c>
      <c r="AT75" s="179" t="s">
        <v>17</v>
      </c>
      <c r="AU75" s="179" t="s">
        <v>18</v>
      </c>
      <c r="AV75" s="179" t="s">
        <v>19</v>
      </c>
      <c r="AW75" s="173"/>
      <c r="AX75" s="172"/>
      <c r="AY75" s="163"/>
      <c r="AZ75" s="163"/>
      <c r="BA75" s="163"/>
      <c r="BB75" s="163"/>
      <c r="BC75" s="163"/>
      <c r="BD75" s="149"/>
      <c r="BE75" s="149"/>
      <c r="BF75" s="149"/>
      <c r="BG75" s="149"/>
      <c r="BH75" s="149"/>
      <c r="BI75" s="149"/>
      <c r="BJ75" s="144"/>
      <c r="BK75" s="144"/>
      <c r="BL75" s="144"/>
      <c r="BM75" s="144"/>
      <c r="BN75" s="144"/>
      <c r="BO75" s="241"/>
      <c r="BP75" s="74" t="e">
        <f>BP74/BQ86</f>
        <v>#DIV/0!</v>
      </c>
      <c r="BQ75" s="74" t="e">
        <f>BQ74/BQ86</f>
        <v>#DIV/0!</v>
      </c>
      <c r="BR75" s="74" t="e">
        <f>BR74/BQ86</f>
        <v>#DIV/0!</v>
      </c>
      <c r="BS75" s="74" t="e">
        <f>BS74/BQ86</f>
        <v>#DIV/0!</v>
      </c>
      <c r="BT75" s="195" t="s">
        <v>20</v>
      </c>
      <c r="BU75" s="163"/>
      <c r="CE75" s="339" t="s">
        <v>47</v>
      </c>
      <c r="CF75" s="335">
        <v>0.1</v>
      </c>
      <c r="CG75" s="172"/>
      <c r="CH75" s="163"/>
      <c r="CI75" s="163"/>
      <c r="CJ75" s="163"/>
      <c r="CK75" s="163"/>
      <c r="CL75" s="163"/>
      <c r="CM75" s="149"/>
      <c r="CN75" s="149"/>
      <c r="CO75" s="149"/>
      <c r="CP75" s="149"/>
      <c r="CQ75" s="149"/>
      <c r="CR75" s="149"/>
      <c r="CS75" s="144"/>
      <c r="CT75" s="144"/>
      <c r="CU75" s="144"/>
      <c r="CV75" s="144"/>
      <c r="CW75" s="144"/>
      <c r="CX75" s="241"/>
      <c r="CY75" s="74" t="e">
        <f>CY74/CZ86</f>
        <v>#DIV/0!</v>
      </c>
      <c r="CZ75" s="74" t="e">
        <f>CZ74/CZ86</f>
        <v>#DIV/0!</v>
      </c>
      <c r="DA75" s="74" t="e">
        <f>DA74/CZ86</f>
        <v>#DIV/0!</v>
      </c>
      <c r="DB75" s="74" t="e">
        <f>DB74/CZ86</f>
        <v>#DIV/0!</v>
      </c>
      <c r="DC75" s="195" t="s">
        <v>20</v>
      </c>
      <c r="DD75" s="163"/>
      <c r="DE75" s="163"/>
      <c r="DF75" s="163"/>
      <c r="DG75" s="230" t="str">
        <f>"local_od_est_"&amp;CX69</f>
        <v>local_od_est_1</v>
      </c>
      <c r="DH75" s="190">
        <v>1</v>
      </c>
      <c r="DI75" s="190">
        <v>2</v>
      </c>
      <c r="DJ75" s="190">
        <v>3</v>
      </c>
      <c r="DK75" s="190">
        <v>4</v>
      </c>
      <c r="DL75" s="179" t="s">
        <v>17</v>
      </c>
      <c r="DM75" s="179" t="s">
        <v>18</v>
      </c>
      <c r="DN75" s="179" t="s">
        <v>19</v>
      </c>
      <c r="DO75" s="173"/>
      <c r="DP75"/>
      <c r="DQ75"/>
    </row>
    <row r="76" spans="1:121" ht="1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172"/>
      <c r="P76" s="163"/>
      <c r="Q76" s="163"/>
      <c r="R76" s="163"/>
      <c r="S76" s="163"/>
      <c r="T76" s="163"/>
      <c r="U76" s="149"/>
      <c r="V76" s="149"/>
      <c r="W76" s="149"/>
      <c r="X76" s="149"/>
      <c r="Y76" s="149"/>
      <c r="Z76" s="149"/>
      <c r="AA76" s="163"/>
      <c r="AB76" s="18"/>
      <c r="AC76" s="18"/>
      <c r="AD76" s="18"/>
      <c r="AE76" s="18"/>
      <c r="AF76" s="241"/>
      <c r="AG76" s="200" t="str">
        <f t="shared" ref="AG76:AJ76" si="28">RNSE(AG74,AG71)</f>
        <v>-</v>
      </c>
      <c r="AH76" s="200" t="str">
        <f t="shared" si="28"/>
        <v>-</v>
      </c>
      <c r="AI76" s="200" t="str">
        <f t="shared" si="28"/>
        <v>-</v>
      </c>
      <c r="AJ76" s="200" t="str">
        <f t="shared" si="28"/>
        <v>-</v>
      </c>
      <c r="AK76" s="197" t="s">
        <v>29</v>
      </c>
      <c r="AL76" s="164"/>
      <c r="AM76" s="163"/>
      <c r="AN76" s="163"/>
      <c r="AO76" s="190">
        <v>1</v>
      </c>
      <c r="AP76" s="180">
        <f t="shared" ref="AP76:AS79" si="29">AP57</f>
        <v>0</v>
      </c>
      <c r="AQ76" s="181">
        <f t="shared" si="29"/>
        <v>0</v>
      </c>
      <c r="AR76" s="181">
        <f t="shared" si="29"/>
        <v>0</v>
      </c>
      <c r="AS76" s="182">
        <f t="shared" si="29"/>
        <v>0</v>
      </c>
      <c r="AT76" s="179">
        <f>SUM(AP76:AS76)</f>
        <v>0</v>
      </c>
      <c r="AU76" s="179">
        <f t="shared" ref="AU76:AU79" si="30">AU57</f>
        <v>0</v>
      </c>
      <c r="AV76" s="183">
        <f>IFERROR(ABS(AT76-AU76)/AU76,0)</f>
        <v>0</v>
      </c>
      <c r="AW76" s="173"/>
      <c r="AX76" s="172"/>
      <c r="AY76" s="163"/>
      <c r="AZ76" s="163"/>
      <c r="BA76" s="163"/>
      <c r="BB76" s="163"/>
      <c r="BC76" s="163"/>
      <c r="BD76" s="149"/>
      <c r="BE76" s="149"/>
      <c r="BF76" s="149"/>
      <c r="BG76" s="149"/>
      <c r="BH76" s="149"/>
      <c r="BI76" s="149"/>
      <c r="BJ76" s="163"/>
      <c r="BK76" s="18"/>
      <c r="BL76" s="18"/>
      <c r="BM76" s="18"/>
      <c r="BN76" s="18"/>
      <c r="BO76" s="241"/>
      <c r="BP76" s="200" t="str">
        <f t="shared" ref="BP76:BS76" si="31">RNSE(BP74,BP71)</f>
        <v>-</v>
      </c>
      <c r="BQ76" s="200" t="str">
        <f t="shared" si="31"/>
        <v>-</v>
      </c>
      <c r="BR76" s="200" t="str">
        <f t="shared" si="31"/>
        <v>-</v>
      </c>
      <c r="BS76" s="200" t="str">
        <f t="shared" si="31"/>
        <v>-</v>
      </c>
      <c r="BT76" s="197" t="s">
        <v>29</v>
      </c>
      <c r="BU76" s="164"/>
      <c r="CE76" s="338" t="s">
        <v>48</v>
      </c>
      <c r="CF76" s="334" t="e">
        <f>ABS(CF71)/AVERAGE(CG71,CD71)</f>
        <v>#DIV/0!</v>
      </c>
      <c r="CG76" s="172"/>
      <c r="CH76" s="163"/>
      <c r="CI76" s="163"/>
      <c r="CJ76" s="163"/>
      <c r="CK76" s="163"/>
      <c r="CL76" s="163"/>
      <c r="CM76" s="149"/>
      <c r="CN76" s="149"/>
      <c r="CO76" s="149"/>
      <c r="CP76" s="149"/>
      <c r="CQ76" s="149"/>
      <c r="CR76" s="149"/>
      <c r="CS76" s="163"/>
      <c r="CT76" s="18"/>
      <c r="CU76" s="18"/>
      <c r="CV76" s="18"/>
      <c r="CW76" s="18"/>
      <c r="CX76" s="241"/>
      <c r="CY76" s="200" t="str">
        <f t="shared" ref="CY76:DB76" si="32">RNSE(CY74,CY71)</f>
        <v>-</v>
      </c>
      <c r="CZ76" s="200" t="str">
        <f t="shared" si="32"/>
        <v>-</v>
      </c>
      <c r="DA76" s="200" t="str">
        <f t="shared" si="32"/>
        <v>-</v>
      </c>
      <c r="DB76" s="200" t="str">
        <f t="shared" si="32"/>
        <v>-</v>
      </c>
      <c r="DC76" s="197" t="s">
        <v>29</v>
      </c>
      <c r="DD76" s="164"/>
      <c r="DE76" s="163"/>
      <c r="DF76" s="163"/>
      <c r="DG76" s="190">
        <v>1</v>
      </c>
      <c r="DH76" s="180">
        <f t="shared" ref="DH76:DK79" si="33">DH57</f>
        <v>0</v>
      </c>
      <c r="DI76" s="181">
        <f t="shared" si="33"/>
        <v>0</v>
      </c>
      <c r="DJ76" s="181">
        <f t="shared" si="33"/>
        <v>0</v>
      </c>
      <c r="DK76" s="182">
        <f t="shared" si="33"/>
        <v>0</v>
      </c>
      <c r="DL76" s="179">
        <f>SUM(DH76:DK76)</f>
        <v>0</v>
      </c>
      <c r="DM76" s="179">
        <f t="shared" ref="DM76:DM79" si="34">DM57</f>
        <v>0</v>
      </c>
      <c r="DN76" s="183">
        <f>IFERROR(ABS(DL76-DM76)/DM76,0)</f>
        <v>0</v>
      </c>
      <c r="DO76" s="173"/>
      <c r="DP76"/>
      <c r="DQ76"/>
    </row>
    <row r="77" spans="1:121" ht="1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172"/>
      <c r="P77" s="163"/>
      <c r="Q77" s="163"/>
      <c r="R77" s="163"/>
      <c r="S77" s="163"/>
      <c r="T77" s="163"/>
      <c r="U77" s="149"/>
      <c r="V77" s="149"/>
      <c r="W77" s="149"/>
      <c r="X77" s="149"/>
      <c r="Y77" s="149"/>
      <c r="Z77" s="149"/>
      <c r="AA77" s="163"/>
      <c r="AB77" s="16"/>
      <c r="AC77" s="16"/>
      <c r="AD77" s="16"/>
      <c r="AE77" s="16"/>
      <c r="AF77" s="241"/>
      <c r="AG77" s="149"/>
      <c r="AH77" s="149"/>
      <c r="AI77" s="149"/>
      <c r="AJ77" s="149"/>
      <c r="AK77" s="163"/>
      <c r="AL77" s="164"/>
      <c r="AM77" s="163"/>
      <c r="AN77" s="163"/>
      <c r="AO77" s="190">
        <v>2</v>
      </c>
      <c r="AP77" s="184">
        <f t="shared" si="29"/>
        <v>0</v>
      </c>
      <c r="AQ77" s="179">
        <f t="shared" si="29"/>
        <v>0</v>
      </c>
      <c r="AR77" s="179">
        <f t="shared" si="29"/>
        <v>0</v>
      </c>
      <c r="AS77" s="185">
        <f t="shared" si="29"/>
        <v>0</v>
      </c>
      <c r="AT77" s="179">
        <f t="shared" ref="AT77:AT79" si="35">SUM(AP77:AS77)</f>
        <v>0</v>
      </c>
      <c r="AU77" s="179">
        <f t="shared" si="30"/>
        <v>0</v>
      </c>
      <c r="AV77" s="183">
        <f t="shared" ref="AV77:AV79" si="36">IFERROR(ABS(AT77-AU77)/AU77,0)</f>
        <v>0</v>
      </c>
      <c r="AW77" s="173"/>
      <c r="AX77" s="172"/>
      <c r="AY77" s="163"/>
      <c r="AZ77" s="163"/>
      <c r="BA77" s="163"/>
      <c r="BB77" s="163"/>
      <c r="BC77" s="163"/>
      <c r="BD77" s="149"/>
      <c r="BE77" s="149"/>
      <c r="BF77" s="149"/>
      <c r="BG77" s="149"/>
      <c r="BH77" s="149"/>
      <c r="BI77" s="149"/>
      <c r="BJ77" s="163"/>
      <c r="BK77" s="16"/>
      <c r="BL77" s="16"/>
      <c r="BM77" s="16"/>
      <c r="BN77" s="16"/>
      <c r="BO77" s="241"/>
      <c r="BP77" s="149"/>
      <c r="BQ77" s="149"/>
      <c r="BR77" s="149"/>
      <c r="BS77" s="149"/>
      <c r="BT77" s="163"/>
      <c r="BU77" s="164"/>
      <c r="BV77" s="179" t="s">
        <v>23</v>
      </c>
      <c r="BW77" s="183"/>
      <c r="BX77" s="183"/>
      <c r="BY77" s="183"/>
      <c r="BZ77" s="183"/>
      <c r="CA77" s="179"/>
      <c r="CB77" s="179"/>
      <c r="CE77" s="337" t="s">
        <v>49</v>
      </c>
      <c r="CF77" s="333" t="e">
        <f>IF(CF76&lt;=CF75,0,CF71)</f>
        <v>#DIV/0!</v>
      </c>
      <c r="CG77" s="172"/>
      <c r="CH77" s="163"/>
      <c r="CI77" s="163"/>
      <c r="CJ77" s="163"/>
      <c r="CK77" s="163"/>
      <c r="CL77" s="163"/>
      <c r="CM77" s="149"/>
      <c r="CN77" s="149"/>
      <c r="CO77" s="149"/>
      <c r="CP77" s="149"/>
      <c r="CQ77" s="149"/>
      <c r="CR77" s="149"/>
      <c r="CS77" s="163"/>
      <c r="CT77" s="16"/>
      <c r="CU77" s="16"/>
      <c r="CV77" s="16"/>
      <c r="CW77" s="16"/>
      <c r="CX77" s="241"/>
      <c r="CY77" s="149"/>
      <c r="CZ77" s="149"/>
      <c r="DA77" s="149"/>
      <c r="DB77" s="149"/>
      <c r="DC77" s="163"/>
      <c r="DD77" s="164"/>
      <c r="DE77" s="163"/>
      <c r="DF77" s="163"/>
      <c r="DG77" s="190">
        <v>2</v>
      </c>
      <c r="DH77" s="184">
        <f t="shared" si="33"/>
        <v>0</v>
      </c>
      <c r="DI77" s="179">
        <f t="shared" si="33"/>
        <v>0</v>
      </c>
      <c r="DJ77" s="179">
        <f t="shared" si="33"/>
        <v>0</v>
      </c>
      <c r="DK77" s="185">
        <f t="shared" si="33"/>
        <v>0</v>
      </c>
      <c r="DL77" s="179">
        <f t="shared" ref="DL77:DL79" si="37">SUM(DH77:DK77)</f>
        <v>0</v>
      </c>
      <c r="DM77" s="179">
        <f t="shared" si="34"/>
        <v>0</v>
      </c>
      <c r="DN77" s="183">
        <f t="shared" ref="DN77:DN79" si="38">IFERROR(ABS(DL77-DM77)/DM77,0)</f>
        <v>0</v>
      </c>
      <c r="DO77" s="173"/>
      <c r="DP77"/>
      <c r="DQ77"/>
    </row>
    <row r="78" spans="1:121" ht="1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172"/>
      <c r="P78" s="163"/>
      <c r="Q78" s="163"/>
      <c r="R78" s="163"/>
      <c r="S78" s="163"/>
      <c r="T78" s="163"/>
      <c r="U78" s="149"/>
      <c r="V78" s="149"/>
      <c r="W78" s="149"/>
      <c r="X78" s="149"/>
      <c r="Y78" s="149"/>
      <c r="Z78" s="149"/>
      <c r="AA78" s="155"/>
      <c r="AB78" s="163"/>
      <c r="AC78" s="163"/>
      <c r="AD78" s="163"/>
      <c r="AE78" s="163"/>
      <c r="AF78" s="241"/>
      <c r="AG78" s="149"/>
      <c r="AH78" s="149"/>
      <c r="AI78" s="149"/>
      <c r="AJ78" s="149"/>
      <c r="AK78" s="163"/>
      <c r="AL78" s="165"/>
      <c r="AM78" s="163"/>
      <c r="AN78" s="163"/>
      <c r="AO78" s="190">
        <v>3</v>
      </c>
      <c r="AP78" s="184">
        <f t="shared" si="29"/>
        <v>0</v>
      </c>
      <c r="AQ78" s="179">
        <f t="shared" si="29"/>
        <v>0</v>
      </c>
      <c r="AR78" s="179">
        <f t="shared" si="29"/>
        <v>0</v>
      </c>
      <c r="AS78" s="185">
        <f t="shared" si="29"/>
        <v>0</v>
      </c>
      <c r="AT78" s="179">
        <f t="shared" si="35"/>
        <v>0</v>
      </c>
      <c r="AU78" s="179">
        <f t="shared" si="30"/>
        <v>0</v>
      </c>
      <c r="AV78" s="183">
        <f t="shared" si="36"/>
        <v>0</v>
      </c>
      <c r="AW78" s="173"/>
      <c r="AX78" s="172"/>
      <c r="AY78" s="163"/>
      <c r="AZ78" s="163"/>
      <c r="BA78" s="163"/>
      <c r="BB78" s="163"/>
      <c r="BC78" s="163"/>
      <c r="BD78" s="149"/>
      <c r="BG78" s="149"/>
      <c r="BH78" s="149"/>
      <c r="BI78" s="149"/>
      <c r="BJ78" s="155"/>
      <c r="BK78" s="163"/>
      <c r="BL78" s="163"/>
      <c r="BM78" s="163"/>
      <c r="BN78" s="163"/>
      <c r="BO78" s="241"/>
      <c r="BP78" s="149"/>
      <c r="BQ78" s="149"/>
      <c r="BR78" s="149"/>
      <c r="BS78" s="149"/>
      <c r="BT78" s="163"/>
      <c r="BU78" s="165"/>
      <c r="BV78" s="230" t="str">
        <f>"local_od_est_"&amp;BO69</f>
        <v>local_od_est_1</v>
      </c>
      <c r="BW78" s="190">
        <v>1</v>
      </c>
      <c r="BX78" s="190">
        <v>2</v>
      </c>
      <c r="BY78" s="190">
        <v>3</v>
      </c>
      <c r="BZ78" s="190">
        <v>4</v>
      </c>
      <c r="CA78" s="179" t="s">
        <v>17</v>
      </c>
      <c r="CB78" s="179" t="s">
        <v>18</v>
      </c>
      <c r="CC78" s="179" t="s">
        <v>19</v>
      </c>
      <c r="CF78" s="173"/>
      <c r="CG78" s="172"/>
      <c r="CH78" s="163"/>
      <c r="CI78" s="163"/>
      <c r="CJ78" s="163"/>
      <c r="CK78" s="163"/>
      <c r="CL78" s="163"/>
      <c r="CM78" s="149"/>
      <c r="CN78" s="149"/>
      <c r="CO78" s="149"/>
      <c r="CP78" s="149"/>
      <c r="CQ78" s="149"/>
      <c r="CR78" s="149"/>
      <c r="CS78" s="155"/>
      <c r="CT78" s="163"/>
      <c r="CU78" s="163"/>
      <c r="CV78" s="163"/>
      <c r="CW78" s="163"/>
      <c r="CX78" s="241"/>
      <c r="CY78" s="149"/>
      <c r="CZ78" s="149"/>
      <c r="DA78" s="149"/>
      <c r="DB78" s="149"/>
      <c r="DC78" s="163"/>
      <c r="DD78" s="165"/>
      <c r="DE78" s="163"/>
      <c r="DF78" s="163"/>
      <c r="DG78" s="190">
        <v>3</v>
      </c>
      <c r="DH78" s="184">
        <f t="shared" si="33"/>
        <v>0</v>
      </c>
      <c r="DI78" s="179">
        <f t="shared" si="33"/>
        <v>0</v>
      </c>
      <c r="DJ78" s="179">
        <f t="shared" si="33"/>
        <v>0</v>
      </c>
      <c r="DK78" s="185">
        <f t="shared" si="33"/>
        <v>0</v>
      </c>
      <c r="DL78" s="179">
        <f t="shared" si="37"/>
        <v>0</v>
      </c>
      <c r="DM78" s="179">
        <f t="shared" si="34"/>
        <v>0</v>
      </c>
      <c r="DN78" s="183">
        <f t="shared" si="38"/>
        <v>0</v>
      </c>
      <c r="DO78" s="173"/>
      <c r="DP78"/>
      <c r="DQ78"/>
    </row>
    <row r="79" spans="1:121" ht="1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172"/>
      <c r="P79" s="163"/>
      <c r="Q79" s="163"/>
      <c r="R79" s="163"/>
      <c r="S79" s="163"/>
      <c r="T79" s="163"/>
      <c r="U79" s="149"/>
      <c r="V79" s="149"/>
      <c r="W79" s="149"/>
      <c r="X79" s="149"/>
      <c r="Y79" s="149"/>
      <c r="Z79" s="149"/>
      <c r="AA79" s="149"/>
      <c r="AB79" s="149"/>
      <c r="AC79" s="163"/>
      <c r="AD79" s="163"/>
      <c r="AE79" s="163"/>
      <c r="AF79" s="241"/>
      <c r="AG79" s="163"/>
      <c r="AH79" s="163"/>
      <c r="AI79" s="163"/>
      <c r="AJ79" s="153" t="s">
        <v>0</v>
      </c>
      <c r="AK79" s="163"/>
      <c r="AL79" s="165"/>
      <c r="AM79" s="163"/>
      <c r="AN79" s="163"/>
      <c r="AO79" s="190">
        <v>4</v>
      </c>
      <c r="AP79" s="186">
        <f t="shared" si="29"/>
        <v>0</v>
      </c>
      <c r="AQ79" s="187">
        <f t="shared" si="29"/>
        <v>0</v>
      </c>
      <c r="AR79" s="187">
        <f t="shared" si="29"/>
        <v>0</v>
      </c>
      <c r="AS79" s="188">
        <f t="shared" si="29"/>
        <v>0</v>
      </c>
      <c r="AT79" s="179">
        <f t="shared" si="35"/>
        <v>0</v>
      </c>
      <c r="AU79" s="59">
        <f t="shared" si="30"/>
        <v>0</v>
      </c>
      <c r="AV79" s="183">
        <f t="shared" si="36"/>
        <v>0</v>
      </c>
      <c r="AW79" s="173"/>
      <c r="AX79" s="172"/>
      <c r="AY79" s="163"/>
      <c r="AZ79" s="163"/>
      <c r="BA79" s="163"/>
      <c r="BB79" s="163"/>
      <c r="BC79" s="163"/>
      <c r="BF79"/>
      <c r="BG79" s="149"/>
      <c r="BH79" s="149"/>
      <c r="BI79" s="149"/>
      <c r="BJ79" s="149"/>
      <c r="BK79" s="149"/>
      <c r="BL79" s="163"/>
      <c r="BM79" s="163"/>
      <c r="BN79" s="163"/>
      <c r="BO79" s="241"/>
      <c r="BP79" s="163"/>
      <c r="BQ79" s="163"/>
      <c r="BR79" s="163"/>
      <c r="BS79" s="153" t="s">
        <v>0</v>
      </c>
      <c r="BT79" s="163"/>
      <c r="BU79" s="165"/>
      <c r="BV79" s="190">
        <v>1</v>
      </c>
      <c r="BW79" s="180">
        <f t="shared" ref="BW79:BZ82" si="39">BY57</f>
        <v>0</v>
      </c>
      <c r="BX79" s="181">
        <f t="shared" si="39"/>
        <v>0</v>
      </c>
      <c r="BY79" s="181">
        <f t="shared" si="39"/>
        <v>0</v>
      </c>
      <c r="BZ79" s="182">
        <f t="shared" si="39"/>
        <v>0</v>
      </c>
      <c r="CA79" s="179">
        <f>SUM(BW79:BZ79)</f>
        <v>0</v>
      </c>
      <c r="CB79" s="179">
        <f>CD57</f>
        <v>0</v>
      </c>
      <c r="CC79" s="183">
        <f>IFERROR(ABS(CA79-CB79)/CB79,0)</f>
        <v>0</v>
      </c>
      <c r="CF79" s="173"/>
      <c r="CG79" s="172"/>
      <c r="CH79" s="163"/>
      <c r="CI79" s="163"/>
      <c r="CJ79" s="163"/>
      <c r="CK79" s="163"/>
      <c r="CL79" s="163"/>
      <c r="CM79" s="149"/>
      <c r="CN79" s="149"/>
      <c r="CO79" s="149"/>
      <c r="CP79" s="149"/>
      <c r="CQ79" s="149"/>
      <c r="CR79" s="149"/>
      <c r="CS79" s="149"/>
      <c r="CT79" s="149"/>
      <c r="CU79" s="163"/>
      <c r="CV79" s="163"/>
      <c r="CW79" s="163"/>
      <c r="CX79" s="241"/>
      <c r="CY79" s="163"/>
      <c r="CZ79" s="163"/>
      <c r="DA79" s="163"/>
      <c r="DB79" s="153" t="s">
        <v>0</v>
      </c>
      <c r="DC79" s="163"/>
      <c r="DD79" s="165"/>
      <c r="DE79" s="163"/>
      <c r="DF79" s="163"/>
      <c r="DG79" s="190">
        <v>4</v>
      </c>
      <c r="DH79" s="186">
        <f t="shared" si="33"/>
        <v>0</v>
      </c>
      <c r="DI79" s="187">
        <f t="shared" si="33"/>
        <v>0</v>
      </c>
      <c r="DJ79" s="187">
        <f t="shared" si="33"/>
        <v>0</v>
      </c>
      <c r="DK79" s="188">
        <f t="shared" si="33"/>
        <v>0</v>
      </c>
      <c r="DL79" s="179">
        <f t="shared" si="37"/>
        <v>0</v>
      </c>
      <c r="DM79" s="59">
        <f t="shared" si="34"/>
        <v>0</v>
      </c>
      <c r="DN79" s="183">
        <f t="shared" si="38"/>
        <v>0</v>
      </c>
      <c r="DO79" s="173"/>
      <c r="DP79"/>
      <c r="DQ79"/>
    </row>
    <row r="80" spans="1:121" ht="1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 s="172"/>
      <c r="P80" s="163"/>
      <c r="Q80" s="163"/>
      <c r="R80" s="163"/>
      <c r="S80" s="163"/>
      <c r="T80" s="163"/>
      <c r="AC80" s="163"/>
      <c r="AD80" s="163"/>
      <c r="AE80" s="163"/>
      <c r="AF80" s="240"/>
      <c r="AG80" s="163"/>
      <c r="AH80" s="163"/>
      <c r="AI80" s="163"/>
      <c r="AJ80" s="166"/>
      <c r="AK80" s="163"/>
      <c r="AL80" s="165"/>
      <c r="AM80" s="163"/>
      <c r="AN80" s="163"/>
      <c r="AO80" s="179" t="s">
        <v>17</v>
      </c>
      <c r="AP80" s="179">
        <f>SUM(AP76:AP79)</f>
        <v>0</v>
      </c>
      <c r="AQ80" s="179">
        <f t="shared" ref="AQ80:AS80" si="40">SUM(AQ76:AQ79)</f>
        <v>0</v>
      </c>
      <c r="AR80" s="179">
        <f t="shared" si="40"/>
        <v>0</v>
      </c>
      <c r="AS80" s="179">
        <f t="shared" si="40"/>
        <v>0</v>
      </c>
      <c r="AT80" s="179"/>
      <c r="AU80" s="179"/>
      <c r="AV80" s="179"/>
      <c r="AW80" s="173"/>
      <c r="AX80" s="172"/>
      <c r="AY80" s="163"/>
      <c r="AZ80" s="163"/>
      <c r="BA80" s="163"/>
      <c r="BB80" s="163"/>
      <c r="BC80" s="163"/>
      <c r="BF80"/>
      <c r="BL80" s="163"/>
      <c r="BM80" s="163"/>
      <c r="BN80" s="163"/>
      <c r="BO80" s="240"/>
      <c r="BP80" s="163"/>
      <c r="BQ80" s="163"/>
      <c r="BR80" s="163"/>
      <c r="BS80" s="166"/>
      <c r="BT80" s="163"/>
      <c r="BU80" s="165"/>
      <c r="BV80" s="190">
        <v>2</v>
      </c>
      <c r="BW80" s="184">
        <f t="shared" si="39"/>
        <v>0</v>
      </c>
      <c r="BX80" s="179">
        <f t="shared" si="39"/>
        <v>0</v>
      </c>
      <c r="BY80" s="179">
        <f t="shared" si="39"/>
        <v>0</v>
      </c>
      <c r="BZ80" s="185">
        <f t="shared" si="39"/>
        <v>0</v>
      </c>
      <c r="CA80" s="179">
        <f t="shared" ref="CA80:CA82" si="41">SUM(BW80:BZ80)</f>
        <v>0</v>
      </c>
      <c r="CB80" s="179">
        <f>CD58</f>
        <v>0</v>
      </c>
      <c r="CC80" s="183">
        <f t="shared" ref="CC80:CC82" si="42">IFERROR(ABS(CA80-CB80)/CB80,0)</f>
        <v>0</v>
      </c>
      <c r="CF80" s="173"/>
      <c r="CG80" s="172"/>
      <c r="CH80" s="163"/>
      <c r="CI80" s="163"/>
      <c r="CJ80" s="163"/>
      <c r="CK80" s="163"/>
      <c r="CL80" s="163"/>
      <c r="CU80" s="163"/>
      <c r="CV80" s="163"/>
      <c r="CW80" s="163"/>
      <c r="CX80" s="240"/>
      <c r="CY80" s="163"/>
      <c r="CZ80" s="163"/>
      <c r="DA80" s="163"/>
      <c r="DB80" s="166"/>
      <c r="DC80" s="163"/>
      <c r="DD80" s="165"/>
      <c r="DE80" s="163"/>
      <c r="DF80" s="163"/>
      <c r="DG80" s="179" t="s">
        <v>17</v>
      </c>
      <c r="DH80" s="179">
        <f>SUM(DH76:DH79)</f>
        <v>0</v>
      </c>
      <c r="DI80" s="179">
        <f t="shared" ref="DI80:DK80" si="43">SUM(DI76:DI79)</f>
        <v>0</v>
      </c>
      <c r="DJ80" s="179">
        <f t="shared" si="43"/>
        <v>0</v>
      </c>
      <c r="DK80" s="179">
        <f t="shared" si="43"/>
        <v>0</v>
      </c>
      <c r="DL80" s="179"/>
      <c r="DM80" s="179"/>
      <c r="DN80" s="179"/>
      <c r="DO80" s="173"/>
      <c r="DP80"/>
      <c r="DQ80"/>
    </row>
    <row r="81" spans="1:121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 s="172"/>
      <c r="P81" s="163"/>
      <c r="Q81" s="163"/>
      <c r="R81" s="163"/>
      <c r="S81" s="163"/>
      <c r="T81" s="163"/>
      <c r="AC81" s="163"/>
      <c r="AD81" s="163"/>
      <c r="AE81" s="163"/>
      <c r="AF81" s="168"/>
      <c r="AG81" s="163"/>
      <c r="AH81" s="163"/>
      <c r="AI81" s="163"/>
      <c r="AJ81" s="168"/>
      <c r="AK81" s="163"/>
      <c r="AL81" s="165"/>
      <c r="AM81" s="163"/>
      <c r="AN81" s="163"/>
      <c r="AO81" s="179" t="s">
        <v>18</v>
      </c>
      <c r="AP81" s="179">
        <f t="shared" ref="AP81:AS81" si="44">AP62</f>
        <v>0</v>
      </c>
      <c r="AQ81" s="179">
        <f t="shared" si="44"/>
        <v>0</v>
      </c>
      <c r="AR81" s="179">
        <f t="shared" si="44"/>
        <v>0</v>
      </c>
      <c r="AS81" s="179">
        <f t="shared" si="44"/>
        <v>0</v>
      </c>
      <c r="AT81" s="179"/>
      <c r="AU81" s="179"/>
      <c r="AV81" s="179"/>
      <c r="AW81" s="173"/>
      <c r="AX81" s="172"/>
      <c r="AY81" s="163"/>
      <c r="AZ81" s="163"/>
      <c r="BA81" s="163"/>
      <c r="BB81" s="163"/>
      <c r="BC81" s="163"/>
      <c r="BF81"/>
      <c r="BL81" s="163"/>
      <c r="BM81" s="163"/>
      <c r="BN81" s="163"/>
      <c r="BO81" s="168"/>
      <c r="BP81" s="163"/>
      <c r="BQ81" s="163"/>
      <c r="BR81" s="163"/>
      <c r="BS81" s="168"/>
      <c r="BT81" s="163"/>
      <c r="BU81" s="165"/>
      <c r="BV81" s="190">
        <v>3</v>
      </c>
      <c r="BW81" s="184">
        <f t="shared" si="39"/>
        <v>0</v>
      </c>
      <c r="BX81" s="179">
        <f t="shared" si="39"/>
        <v>0</v>
      </c>
      <c r="BY81" s="179">
        <f t="shared" si="39"/>
        <v>0</v>
      </c>
      <c r="BZ81" s="185">
        <f t="shared" si="39"/>
        <v>0</v>
      </c>
      <c r="CA81" s="179">
        <f t="shared" si="41"/>
        <v>0</v>
      </c>
      <c r="CB81" s="179">
        <f>CD59</f>
        <v>0</v>
      </c>
      <c r="CC81" s="183">
        <f t="shared" si="42"/>
        <v>0</v>
      </c>
      <c r="CF81" s="173"/>
      <c r="CG81" s="172"/>
      <c r="CH81" s="163"/>
      <c r="CI81" s="163"/>
      <c r="CJ81" s="163"/>
      <c r="CK81" s="163"/>
      <c r="CL81" s="163"/>
      <c r="CU81" s="163"/>
      <c r="CV81" s="163"/>
      <c r="CW81" s="163"/>
      <c r="CX81" s="168"/>
      <c r="CY81" s="163"/>
      <c r="CZ81" s="163"/>
      <c r="DA81" s="163"/>
      <c r="DB81" s="168"/>
      <c r="DC81" s="163"/>
      <c r="DD81" s="165"/>
      <c r="DE81" s="163"/>
      <c r="DF81" s="163"/>
      <c r="DG81" s="179" t="s">
        <v>18</v>
      </c>
      <c r="DH81" s="179">
        <f t="shared" ref="DH81:DK81" si="45">DH62</f>
        <v>0</v>
      </c>
      <c r="DI81" s="179">
        <f t="shared" si="45"/>
        <v>0</v>
      </c>
      <c r="DJ81" s="179">
        <f t="shared" si="45"/>
        <v>0</v>
      </c>
      <c r="DK81" s="179">
        <f t="shared" si="45"/>
        <v>0</v>
      </c>
      <c r="DL81" s="179"/>
      <c r="DM81" s="179"/>
      <c r="DN81" s="179"/>
      <c r="DO81" s="173"/>
      <c r="DP81"/>
      <c r="DQ81"/>
    </row>
    <row r="82" spans="1:121" ht="1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172"/>
      <c r="P82" s="163"/>
      <c r="Q82" s="163"/>
      <c r="R82" s="163"/>
      <c r="S82" s="163"/>
      <c r="T82" s="163"/>
      <c r="AC82" s="163"/>
      <c r="AE82" s="163"/>
      <c r="AF82" s="168"/>
      <c r="AG82" s="163"/>
      <c r="AI82" s="163"/>
      <c r="AJ82" s="168"/>
      <c r="AK82" s="163"/>
      <c r="AL82" s="164"/>
      <c r="AM82" s="163"/>
      <c r="AN82" s="163"/>
      <c r="AO82" s="179" t="s">
        <v>19</v>
      </c>
      <c r="AP82" s="183">
        <f>IFERROR(ABS(AP80-AP81)/AP81,0)</f>
        <v>0</v>
      </c>
      <c r="AQ82" s="183">
        <f t="shared" ref="AQ82:AS82" si="46">IFERROR(ABS(AQ80-AQ81)/AQ81,0)</f>
        <v>0</v>
      </c>
      <c r="AR82" s="183">
        <f t="shared" si="46"/>
        <v>0</v>
      </c>
      <c r="AS82" s="183">
        <f t="shared" si="46"/>
        <v>0</v>
      </c>
      <c r="AT82" s="179"/>
      <c r="AU82" s="179"/>
      <c r="AV82" s="183">
        <f>SUM(AP82:AS82,AV76:AV79)</f>
        <v>0</v>
      </c>
      <c r="AW82" s="173"/>
      <c r="AX82" s="172"/>
      <c r="AY82" s="163"/>
      <c r="AZ82" s="163"/>
      <c r="BA82" s="163"/>
      <c r="BB82" s="163"/>
      <c r="BC82" s="163"/>
      <c r="BL82" s="163"/>
      <c r="BN82" s="163"/>
      <c r="BO82" s="168"/>
      <c r="BP82" s="163"/>
      <c r="BR82" s="163"/>
      <c r="BS82" s="168"/>
      <c r="BT82" s="163"/>
      <c r="BU82" s="164"/>
      <c r="BV82" s="190">
        <v>4</v>
      </c>
      <c r="BW82" s="186">
        <f t="shared" si="39"/>
        <v>0</v>
      </c>
      <c r="BX82" s="187">
        <f t="shared" si="39"/>
        <v>0</v>
      </c>
      <c r="BY82" s="187">
        <f t="shared" si="39"/>
        <v>0</v>
      </c>
      <c r="BZ82" s="188">
        <f t="shared" si="39"/>
        <v>0</v>
      </c>
      <c r="CA82" s="179">
        <f t="shared" si="41"/>
        <v>0</v>
      </c>
      <c r="CB82" s="59">
        <f>CD60</f>
        <v>0</v>
      </c>
      <c r="CC82" s="183">
        <f t="shared" si="42"/>
        <v>0</v>
      </c>
      <c r="CF82" s="173"/>
      <c r="CG82" s="172"/>
      <c r="CH82" s="163"/>
      <c r="CI82" s="163"/>
      <c r="CJ82" s="163"/>
      <c r="CK82" s="163"/>
      <c r="CL82" s="163"/>
      <c r="CU82" s="163"/>
      <c r="CW82" s="163"/>
      <c r="CX82" s="168"/>
      <c r="CY82" s="163"/>
      <c r="DA82" s="163"/>
      <c r="DB82" s="168"/>
      <c r="DC82" s="163"/>
      <c r="DD82" s="164"/>
      <c r="DE82" s="163"/>
      <c r="DF82" s="163"/>
      <c r="DG82" s="179" t="s">
        <v>19</v>
      </c>
      <c r="DH82" s="183">
        <f>IFERROR(ABS(DH80-DH81)/DH81,0)</f>
        <v>0</v>
      </c>
      <c r="DI82" s="183">
        <f t="shared" ref="DI82:DK82" si="47">IFERROR(ABS(DI80-DI81)/DI81,0)</f>
        <v>0</v>
      </c>
      <c r="DJ82" s="183">
        <f t="shared" si="47"/>
        <v>0</v>
      </c>
      <c r="DK82" s="183">
        <f t="shared" si="47"/>
        <v>0</v>
      </c>
      <c r="DL82" s="179"/>
      <c r="DM82" s="179"/>
      <c r="DN82" s="183">
        <f>SUM(DH82:DK82,DN76:DN79)</f>
        <v>0</v>
      </c>
      <c r="DO82" s="173"/>
      <c r="DP82"/>
      <c r="DQ82"/>
    </row>
    <row r="83" spans="1:121" ht="15" customHeight="1" thickBo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 s="172"/>
      <c r="P83" s="163"/>
      <c r="Q83" s="163"/>
      <c r="R83" s="163"/>
      <c r="S83" s="163"/>
      <c r="T83" s="163"/>
      <c r="AE83" s="163"/>
      <c r="AF83" s="168"/>
      <c r="AG83" s="163"/>
      <c r="AI83" s="163"/>
      <c r="AJ83" s="168"/>
      <c r="AK83" s="163"/>
      <c r="AL83" s="164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73"/>
      <c r="AX83" s="172"/>
      <c r="AY83" s="163"/>
      <c r="AZ83" s="163"/>
      <c r="BA83" s="163"/>
      <c r="BB83" s="163"/>
      <c r="BC83" s="163"/>
      <c r="BI83" s="339" t="s">
        <v>47</v>
      </c>
      <c r="BJ83" s="341">
        <v>0.1</v>
      </c>
      <c r="BN83" s="163"/>
      <c r="BO83" s="168"/>
      <c r="BP83" s="163"/>
      <c r="BR83" s="163"/>
      <c r="BS83" s="168"/>
      <c r="BT83" s="163"/>
      <c r="BU83" s="164"/>
      <c r="BV83" s="179" t="s">
        <v>17</v>
      </c>
      <c r="BW83" s="179">
        <f>SUM(BW79:BW82)</f>
        <v>0</v>
      </c>
      <c r="BX83" s="179">
        <f t="shared" ref="BX83:BZ83" si="48">SUM(BX79:BX82)</f>
        <v>0</v>
      </c>
      <c r="BY83" s="179">
        <f t="shared" si="48"/>
        <v>0</v>
      </c>
      <c r="BZ83" s="179">
        <f t="shared" si="48"/>
        <v>0</v>
      </c>
      <c r="CA83" s="179"/>
      <c r="CB83" s="179"/>
      <c r="CC83" s="179"/>
      <c r="CF83" s="173"/>
      <c r="CG83" s="172"/>
      <c r="CH83" s="163"/>
      <c r="CI83" s="163"/>
      <c r="CJ83" s="163"/>
      <c r="CK83" s="163"/>
      <c r="CL83" s="163"/>
      <c r="CW83" s="163"/>
      <c r="CX83" s="168"/>
      <c r="CY83" s="163"/>
      <c r="DA83" s="163"/>
      <c r="DB83" s="168"/>
      <c r="DC83" s="163"/>
      <c r="DD83" s="164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73"/>
      <c r="DP83"/>
      <c r="DQ83"/>
    </row>
    <row r="84" spans="1:121" ht="15" customHeight="1" thickBo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 s="172"/>
      <c r="P84" s="163"/>
      <c r="Q84" s="163"/>
      <c r="R84" s="163"/>
      <c r="S84" s="163"/>
      <c r="T84" s="163"/>
      <c r="AC84" s="215">
        <f>IF(AD87&lt;&gt;"",AVERAGE(AD84,AD87),AD84)</f>
        <v>0</v>
      </c>
      <c r="AD84" s="208">
        <f>SUM(AG74,AK67,AC64,AA73)</f>
        <v>0</v>
      </c>
      <c r="AE84" s="143">
        <f>SUM(AG71,AH67,AC67,AD73)</f>
        <v>0</v>
      </c>
      <c r="AF84" s="168"/>
      <c r="AG84" s="163"/>
      <c r="AI84" s="163"/>
      <c r="AJ84" s="168"/>
      <c r="AK84" s="163"/>
      <c r="AL84" s="164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73"/>
      <c r="AX84" s="172"/>
      <c r="AY84" s="163"/>
      <c r="AZ84" s="163"/>
      <c r="BA84" s="163"/>
      <c r="BB84" s="163"/>
      <c r="BC84" s="163"/>
      <c r="BI84" s="338" t="s">
        <v>48</v>
      </c>
      <c r="BJ84" s="329" t="e">
        <f>ABS(BM86)/AVERAGE(BM87,BM84)</f>
        <v>#DIV/0!</v>
      </c>
      <c r="BL84" s="215">
        <f>IF(BM87&lt;&gt;"",AVERAGE(BM84,BM87),BM84)</f>
        <v>0</v>
      </c>
      <c r="BM84" s="208">
        <f>SUM(BP74,BT67,BL64,BJ73)</f>
        <v>0</v>
      </c>
      <c r="BN84" s="143">
        <f>SUM(BP71,BQ67,BL67,BM73)</f>
        <v>0</v>
      </c>
      <c r="BO84" s="168"/>
      <c r="BP84" s="163"/>
      <c r="BR84" s="163"/>
      <c r="BS84" s="168"/>
      <c r="BT84" s="163"/>
      <c r="BU84" s="164"/>
      <c r="BV84" s="179" t="s">
        <v>18</v>
      </c>
      <c r="BW84" s="179">
        <f>BY62</f>
        <v>0</v>
      </c>
      <c r="BX84" s="179">
        <f>BZ62</f>
        <v>0</v>
      </c>
      <c r="BY84" s="179">
        <f>CA62</f>
        <v>0</v>
      </c>
      <c r="BZ84" s="179">
        <f>CB62</f>
        <v>0</v>
      </c>
      <c r="CA84" s="179"/>
      <c r="CB84" s="179"/>
      <c r="CC84" s="179"/>
      <c r="CF84" s="173"/>
      <c r="CG84" s="172"/>
      <c r="CH84" s="163"/>
      <c r="CI84" s="163"/>
      <c r="CJ84" s="163"/>
      <c r="CK84" s="163"/>
      <c r="CL84" s="163"/>
      <c r="CU84" s="215">
        <f>IF(CV87&lt;&gt;"",AVERAGE(CV84,CV87),CV84)</f>
        <v>0</v>
      </c>
      <c r="CV84" s="208">
        <f>SUM(CY74,DC67,CU64,CS73)</f>
        <v>0</v>
      </c>
      <c r="CW84" s="143">
        <f>SUM(CY71,CZ67,CU67,CV73)</f>
        <v>0</v>
      </c>
      <c r="CX84" s="168"/>
      <c r="CY84" s="163"/>
      <c r="DA84" s="163"/>
      <c r="DB84" s="168"/>
      <c r="DC84" s="163"/>
      <c r="DD84" s="164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73"/>
      <c r="DP84"/>
      <c r="DQ84"/>
    </row>
    <row r="85" spans="1:121" ht="15" customHeight="1" thickBo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 s="172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AC85" s="216" t="s">
        <v>21</v>
      </c>
      <c r="AD85" s="148" t="s">
        <v>2</v>
      </c>
      <c r="AE85" s="162" t="s">
        <v>2</v>
      </c>
      <c r="AF85" s="168"/>
      <c r="AG85" s="147" t="s">
        <v>1</v>
      </c>
      <c r="AH85" s="148" t="s">
        <v>1</v>
      </c>
      <c r="AI85" s="217" t="s">
        <v>21</v>
      </c>
      <c r="AJ85" s="207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73"/>
      <c r="AX85" s="172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337" t="s">
        <v>49</v>
      </c>
      <c r="BJ85" s="331" t="e">
        <f>IF(BJ84&lt;=BJ83,0,BM86)</f>
        <v>#DIV/0!</v>
      </c>
      <c r="BL85" s="216" t="s">
        <v>21</v>
      </c>
      <c r="BM85" s="148" t="s">
        <v>2</v>
      </c>
      <c r="BN85" s="162" t="s">
        <v>2</v>
      </c>
      <c r="BO85" s="168"/>
      <c r="BP85" s="147" t="s">
        <v>1</v>
      </c>
      <c r="BQ85" s="148" t="s">
        <v>1</v>
      </c>
      <c r="BR85" s="217" t="s">
        <v>21</v>
      </c>
      <c r="BS85" s="207"/>
      <c r="BT85" s="163"/>
      <c r="BU85" s="163"/>
      <c r="BV85" s="179" t="s">
        <v>19</v>
      </c>
      <c r="BW85" s="183">
        <f>IFERROR(ABS(BW83-BW84)/BW84,0)</f>
        <v>0</v>
      </c>
      <c r="BX85" s="183">
        <f t="shared" ref="BX85:BZ85" si="49">IFERROR(ABS(BX83-BX84)/BX84,0)</f>
        <v>0</v>
      </c>
      <c r="BY85" s="183">
        <f t="shared" si="49"/>
        <v>0</v>
      </c>
      <c r="BZ85" s="183">
        <f t="shared" si="49"/>
        <v>0</v>
      </c>
      <c r="CA85" s="179"/>
      <c r="CB85" s="179"/>
      <c r="CC85" s="183">
        <f>SUM(BW85:BZ85,CC79:CC82)</f>
        <v>0</v>
      </c>
      <c r="CF85" s="173"/>
      <c r="CG85" s="172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U85" s="216" t="s">
        <v>21</v>
      </c>
      <c r="CV85" s="148" t="s">
        <v>2</v>
      </c>
      <c r="CW85" s="162" t="s">
        <v>2</v>
      </c>
      <c r="CX85" s="168"/>
      <c r="CY85" s="147" t="s">
        <v>1</v>
      </c>
      <c r="CZ85" s="148" t="s">
        <v>1</v>
      </c>
      <c r="DA85" s="217" t="s">
        <v>21</v>
      </c>
      <c r="DB85" s="207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73"/>
      <c r="DP85"/>
      <c r="DQ85"/>
    </row>
    <row r="86" spans="1:121" ht="15" customHeight="1" thickBo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 s="176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221" t="s">
        <v>27</v>
      </c>
      <c r="AD86" s="237">
        <f>IF(AD87&lt;&gt;"",AD87-AD84,0)</f>
        <v>0</v>
      </c>
      <c r="AE86" s="228">
        <f>IF(AE87&lt;&gt;"",AE87-AE84,0)</f>
        <v>0</v>
      </c>
      <c r="AF86" s="242"/>
      <c r="AG86" s="141">
        <f>SUM(AG71:AJ71)</f>
        <v>0</v>
      </c>
      <c r="AH86" s="211">
        <f>SUM(AG74:AJ74)</f>
        <v>0</v>
      </c>
      <c r="AI86" s="218">
        <f>IF(AH89&lt;&gt;"",AVERAGE(AH86,AH89),AH86)</f>
        <v>0</v>
      </c>
      <c r="AJ86" s="238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8"/>
      <c r="AX86" s="176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342" t="str">
        <f>CHOOSE(1,"DRVWY",BM86,BJ85,BJ84,BJ83,BL87,BL84,BM87,BM84)</f>
        <v>DRVWY</v>
      </c>
      <c r="BK86" s="177"/>
      <c r="BL86" s="221" t="s">
        <v>27</v>
      </c>
      <c r="BM86" s="237">
        <f>IF(BM87&lt;&gt;"",BM87-BM84,0)</f>
        <v>0</v>
      </c>
      <c r="BN86" s="228">
        <f>IF(BN87&lt;&gt;"",BN87-BN84,0)</f>
        <v>0</v>
      </c>
      <c r="BO86" s="242"/>
      <c r="BP86" s="141">
        <f>SUM(BP71:BS71)</f>
        <v>0</v>
      </c>
      <c r="BQ86" s="211">
        <f>SUM(BP74:BS74)</f>
        <v>0</v>
      </c>
      <c r="BR86" s="218">
        <f>IF(BQ89&lt;&gt;"",AVERAGE(BQ86,BQ89),BQ86)</f>
        <v>0</v>
      </c>
      <c r="BS86" s="238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8"/>
      <c r="CG86" s="176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  <c r="CT86" s="177"/>
      <c r="CU86" s="221" t="s">
        <v>27</v>
      </c>
      <c r="CV86" s="237">
        <f>IF(CV87&lt;&gt;"",CV87-CV84,0)</f>
        <v>0</v>
      </c>
      <c r="CW86" s="228">
        <f>IF(CW87&lt;&gt;"",CW87-CW84,0)</f>
        <v>0</v>
      </c>
      <c r="CX86" s="242"/>
      <c r="CY86" s="141">
        <f>SUM(CY71:DB71)</f>
        <v>0</v>
      </c>
      <c r="CZ86" s="211">
        <f>SUM(CY74:DB74)</f>
        <v>0</v>
      </c>
      <c r="DA86" s="218">
        <f>IF(CZ89&lt;&gt;"",AVERAGE(CZ86,CZ89),CZ86)</f>
        <v>0</v>
      </c>
      <c r="DB86" s="238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  <c r="DO86" s="178"/>
      <c r="DP86"/>
      <c r="DQ86"/>
    </row>
    <row r="87" spans="1:121" ht="15" customHeight="1" thickBo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  <c r="AQ87" s="343"/>
      <c r="AR87" s="343"/>
      <c r="AS87" s="343"/>
      <c r="AT87" s="343"/>
      <c r="AU87" s="343"/>
      <c r="AV87" s="343"/>
      <c r="AW87" s="343"/>
      <c r="AX87" s="18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215">
        <f>IF(BM84&lt;&gt;"",AVERAGE(BM87,BM84),BM87)</f>
        <v>0</v>
      </c>
      <c r="BM87" s="224">
        <f>SUM(BK99:BN99)</f>
        <v>0</v>
      </c>
      <c r="BN87" s="142">
        <f>SUM(BK102:BN102)</f>
        <v>0</v>
      </c>
      <c r="BO87" s="239"/>
      <c r="BP87" s="227">
        <f>IF(BP86&lt;&gt;"",BP86-BP89,0)</f>
        <v>0</v>
      </c>
      <c r="BQ87" s="235">
        <f>IF(BQ86&lt;&gt;"",BQ86-BQ89,0)</f>
        <v>0</v>
      </c>
      <c r="BR87" s="223" t="s">
        <v>27</v>
      </c>
      <c r="BS87" s="169"/>
      <c r="BT87" s="169"/>
      <c r="BU87" s="170"/>
      <c r="BV87" s="170"/>
      <c r="BW87" s="170"/>
      <c r="BX87" s="170"/>
      <c r="BY87" s="170"/>
      <c r="BZ87" s="170"/>
      <c r="CA87" s="170"/>
      <c r="CB87" s="170"/>
      <c r="CC87" s="169"/>
      <c r="CD87" s="169"/>
      <c r="CE87" s="169"/>
      <c r="CF87" s="171"/>
      <c r="CG87" s="343"/>
      <c r="CH87" s="343"/>
      <c r="CI87" s="343"/>
      <c r="CJ87" s="343"/>
      <c r="CK87" s="343"/>
      <c r="CL87" s="343"/>
      <c r="CM87" s="343"/>
      <c r="CN87" s="343"/>
      <c r="CO87" s="343"/>
      <c r="CP87" s="343"/>
      <c r="CQ87" s="343"/>
      <c r="CR87" s="343"/>
      <c r="CS87" s="343"/>
      <c r="CT87" s="343"/>
      <c r="CU87" s="343"/>
      <c r="CV87" s="343"/>
      <c r="CW87" s="343"/>
      <c r="CX87" s="343"/>
      <c r="CY87" s="343"/>
      <c r="CZ87" s="343"/>
      <c r="DA87" s="343"/>
      <c r="DB87" s="343"/>
      <c r="DC87" s="343"/>
      <c r="DD87" s="343"/>
      <c r="DE87" s="343"/>
      <c r="DF87" s="343"/>
      <c r="DG87" s="343"/>
      <c r="DH87" s="343"/>
      <c r="DI87" s="343"/>
      <c r="DJ87" s="343"/>
      <c r="DK87" s="343"/>
      <c r="DL87" s="343"/>
      <c r="DM87" s="343"/>
      <c r="DN87" s="343"/>
      <c r="DO87" s="343"/>
      <c r="DP87"/>
      <c r="DQ87"/>
    </row>
    <row r="88" spans="1:121" ht="15" customHeight="1" thickBo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172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216" t="s">
        <v>21</v>
      </c>
      <c r="BM88" s="148" t="s">
        <v>2</v>
      </c>
      <c r="BN88" s="147" t="s">
        <v>2</v>
      </c>
      <c r="BO88" s="168"/>
      <c r="BP88" s="147" t="s">
        <v>1</v>
      </c>
      <c r="BQ88" s="231" t="s">
        <v>1</v>
      </c>
      <c r="BR88" s="217" t="s">
        <v>21</v>
      </c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73"/>
      <c r="CG88" s="343"/>
      <c r="CH88" s="343"/>
      <c r="CI88" s="343"/>
      <c r="CJ88" s="343"/>
      <c r="CK88" s="343"/>
      <c r="CL88" s="343"/>
      <c r="CM88" s="343"/>
      <c r="CN88" s="343"/>
      <c r="CO88" s="343"/>
      <c r="CP88" s="343"/>
      <c r="CQ88" s="343"/>
      <c r="CR88" s="343"/>
      <c r="CS88" s="343"/>
      <c r="CT88" s="343"/>
      <c r="CU88" s="343"/>
      <c r="CV88" s="343"/>
      <c r="CW88" s="343"/>
      <c r="CX88" s="343"/>
      <c r="CY88" s="343"/>
      <c r="CZ88" s="343"/>
      <c r="DA88" s="343"/>
      <c r="DB88" s="343"/>
      <c r="DC88" s="343"/>
      <c r="DD88" s="343"/>
      <c r="DE88" s="343"/>
      <c r="DF88" s="343"/>
      <c r="DG88" s="343"/>
      <c r="DH88" s="343"/>
      <c r="DI88" s="343"/>
      <c r="DJ88" s="343"/>
      <c r="DK88" s="343"/>
      <c r="DL88" s="343"/>
      <c r="DM88" s="343"/>
      <c r="DN88" s="343"/>
      <c r="DO88" s="343"/>
      <c r="DP88"/>
      <c r="DQ88"/>
    </row>
    <row r="89" spans="1:121" ht="15" customHeight="1" thickBo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172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N89" s="163"/>
      <c r="BO89" s="168"/>
      <c r="BP89" s="137">
        <f>SUM(BN102,BM106,BR106,BQ100)</f>
        <v>0</v>
      </c>
      <c r="BQ89" s="208">
        <f>SUM(BN99,BJ106,BR109,BT100)</f>
        <v>0</v>
      </c>
      <c r="BR89" s="218">
        <f>IF(BQ86&lt;&gt;"",AVERAGE(BQ89,BQ86),BQ89)</f>
        <v>0</v>
      </c>
      <c r="BU89" s="191"/>
      <c r="BV89" s="164"/>
      <c r="BW89" s="163"/>
      <c r="BX89" s="163"/>
      <c r="BY89" s="163"/>
      <c r="BZ89" s="163"/>
      <c r="CA89" s="163"/>
      <c r="CB89" s="163"/>
      <c r="CC89" s="163"/>
      <c r="CD89" s="163"/>
      <c r="CE89" s="163"/>
      <c r="CF89" s="173"/>
      <c r="CG89" s="343"/>
      <c r="CH89" s="343"/>
      <c r="CI89" s="343"/>
      <c r="CJ89" s="343"/>
      <c r="CK89" s="343"/>
      <c r="CL89" s="343"/>
      <c r="CM89" s="343"/>
      <c r="CN89" s="343"/>
      <c r="CO89" s="343"/>
      <c r="CP89" s="343"/>
      <c r="CQ89" s="343"/>
      <c r="CR89" s="343"/>
      <c r="CS89" s="343"/>
      <c r="CT89" s="343"/>
      <c r="CU89" s="343"/>
      <c r="CV89" s="343"/>
      <c r="CW89" s="343"/>
      <c r="CX89" s="343"/>
      <c r="CY89" s="343"/>
      <c r="CZ89" s="343"/>
      <c r="DA89" s="343"/>
      <c r="DB89" s="343"/>
      <c r="DC89" s="343"/>
      <c r="DD89" s="343"/>
      <c r="DE89" s="343"/>
      <c r="DF89" s="343"/>
      <c r="DG89" s="343"/>
      <c r="DH89" s="343"/>
      <c r="DI89" s="343"/>
      <c r="DJ89" s="343"/>
      <c r="DK89" s="343"/>
      <c r="DL89" s="343"/>
      <c r="DM89" s="343"/>
      <c r="DN89" s="343"/>
      <c r="DO89" s="343"/>
      <c r="DP89"/>
      <c r="DQ89"/>
    </row>
    <row r="90" spans="1:121" ht="15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172"/>
      <c r="AY90" s="163"/>
      <c r="AZ90" s="163"/>
      <c r="BA90" s="247" t="str">
        <f>CHOOSE(1,BO104&amp;":","IX_NAME",BB90)</f>
        <v>1:</v>
      </c>
      <c r="BB90" s="248" t="str">
        <f>BF105&amp;" &amp; "&amp;BN93</f>
        <v>Main Ave &amp; Default St</v>
      </c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N90" s="163"/>
      <c r="BO90" s="168"/>
      <c r="BR90" s="163"/>
      <c r="BS90" s="163"/>
      <c r="BT90" s="163"/>
      <c r="BU90" s="168"/>
      <c r="BV90" s="164"/>
      <c r="BW90" s="163"/>
      <c r="BX90" s="179" t="s">
        <v>24</v>
      </c>
      <c r="BY90" s="179"/>
      <c r="BZ90" s="179"/>
      <c r="CA90" s="179"/>
      <c r="CB90" s="179"/>
      <c r="CC90" s="179"/>
      <c r="CD90" s="179"/>
      <c r="CE90" s="179"/>
      <c r="CF90" s="173"/>
      <c r="CG90" s="343"/>
      <c r="CH90" s="343"/>
      <c r="CI90" s="343"/>
      <c r="CJ90" s="343"/>
      <c r="CK90" s="343"/>
      <c r="CL90" s="343"/>
      <c r="CM90" s="343"/>
      <c r="CN90" s="343"/>
      <c r="CO90" s="343"/>
      <c r="CP90" s="343"/>
      <c r="CQ90" s="343"/>
      <c r="CR90" s="343"/>
      <c r="CS90" s="343"/>
      <c r="CT90" s="343"/>
      <c r="CU90" s="343"/>
      <c r="CV90" s="343"/>
      <c r="CW90" s="343"/>
      <c r="CX90" s="343"/>
      <c r="CY90" s="343"/>
      <c r="CZ90" s="343"/>
      <c r="DA90" s="343"/>
      <c r="DB90" s="343"/>
      <c r="DC90" s="343"/>
      <c r="DD90" s="343"/>
      <c r="DE90" s="343"/>
      <c r="DF90" s="343"/>
      <c r="DG90" s="343"/>
      <c r="DH90" s="343"/>
      <c r="DI90" s="343"/>
      <c r="DJ90" s="343"/>
      <c r="DK90" s="343"/>
      <c r="DL90" s="343"/>
      <c r="DM90" s="343"/>
      <c r="DN90" s="343"/>
      <c r="DO90" s="343"/>
      <c r="DP90"/>
      <c r="DQ90"/>
    </row>
    <row r="91" spans="1:121" ht="1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172"/>
      <c r="AY91" s="163"/>
      <c r="AZ91" s="163"/>
      <c r="BA91" s="163"/>
      <c r="BB91" s="193" t="s">
        <v>30</v>
      </c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N91" s="163"/>
      <c r="BO91" s="168"/>
      <c r="BR91" s="163"/>
      <c r="BT91" s="163"/>
      <c r="BU91" s="168"/>
      <c r="BV91" s="164"/>
      <c r="BW91" s="163"/>
      <c r="BX91" s="230" t="str">
        <f>"local_od_raw_"&amp;BO104</f>
        <v>local_od_raw_1</v>
      </c>
      <c r="BY91" s="190">
        <v>1</v>
      </c>
      <c r="BZ91" s="190">
        <v>2</v>
      </c>
      <c r="CA91" s="190">
        <v>3</v>
      </c>
      <c r="CB91" s="190">
        <v>4</v>
      </c>
      <c r="CC91" s="179" t="s">
        <v>17</v>
      </c>
      <c r="CD91" s="179" t="s">
        <v>18</v>
      </c>
      <c r="CE91" s="179" t="s">
        <v>19</v>
      </c>
      <c r="CF91" s="173"/>
      <c r="CG91" s="343"/>
      <c r="CH91" s="343"/>
      <c r="CI91" s="343"/>
      <c r="CJ91" s="343"/>
      <c r="CK91" s="343"/>
      <c r="CL91" s="343"/>
      <c r="CM91" s="343"/>
      <c r="CN91" s="343"/>
      <c r="CO91" s="343"/>
      <c r="CP91" s="343"/>
      <c r="CQ91" s="343"/>
      <c r="CR91" s="343"/>
      <c r="CS91" s="343"/>
      <c r="CT91" s="343"/>
      <c r="CU91" s="343"/>
      <c r="CV91" s="343"/>
      <c r="CW91" s="343"/>
      <c r="CX91" s="343"/>
      <c r="CY91" s="343"/>
      <c r="CZ91" s="343"/>
      <c r="DA91" s="343"/>
      <c r="DB91" s="343"/>
      <c r="DC91" s="343"/>
      <c r="DD91" s="343"/>
      <c r="DE91" s="343"/>
      <c r="DF91" s="343"/>
      <c r="DG91" s="343"/>
      <c r="DH91" s="343"/>
      <c r="DI91" s="343"/>
      <c r="DJ91" s="343"/>
      <c r="DK91" s="343"/>
      <c r="DL91" s="343"/>
      <c r="DM91" s="343"/>
      <c r="DN91" s="343"/>
      <c r="DO91" s="343"/>
      <c r="DP91"/>
      <c r="DQ91"/>
    </row>
    <row r="92" spans="1:121" ht="1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172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N92" s="163"/>
      <c r="BO92" s="168"/>
      <c r="BP92" s="163"/>
      <c r="BR92" s="163"/>
      <c r="BT92" s="163"/>
      <c r="BU92" s="168"/>
      <c r="BV92" s="164"/>
      <c r="BW92" s="163"/>
      <c r="BX92" s="190">
        <v>1</v>
      </c>
      <c r="BY92" s="180">
        <f>BP106</f>
        <v>0</v>
      </c>
      <c r="BZ92" s="181">
        <f>BS106</f>
        <v>0</v>
      </c>
      <c r="CA92" s="181">
        <f>BR106</f>
        <v>0</v>
      </c>
      <c r="CB92" s="182">
        <f>BQ106</f>
        <v>0</v>
      </c>
      <c r="CC92" s="179">
        <f>SUM(BY92:CB92)</f>
        <v>0</v>
      </c>
      <c r="CD92" s="179">
        <f>BR121</f>
        <v>0</v>
      </c>
      <c r="CE92" s="183">
        <f>IFERROR(ABS(CC92-CD92)/CD92,0)</f>
        <v>0</v>
      </c>
      <c r="CF92" s="173"/>
      <c r="CG92" s="343"/>
      <c r="CH92" s="343"/>
      <c r="CI92" s="343"/>
      <c r="CJ92" s="343"/>
      <c r="CK92" s="343"/>
      <c r="CL92" s="343"/>
      <c r="CM92" s="343"/>
      <c r="CN92" s="343"/>
      <c r="CO92" s="343"/>
      <c r="CP92" s="343"/>
      <c r="CQ92" s="343"/>
      <c r="CR92" s="343"/>
      <c r="CS92" s="343"/>
      <c r="CT92" s="343"/>
      <c r="CU92" s="343"/>
      <c r="CV92" s="343"/>
      <c r="CW92" s="343"/>
      <c r="CX92" s="343"/>
      <c r="CY92" s="343"/>
      <c r="CZ92" s="343"/>
      <c r="DA92" s="343"/>
      <c r="DB92" s="343"/>
      <c r="DC92" s="343"/>
      <c r="DD92" s="343"/>
      <c r="DE92" s="343"/>
      <c r="DF92" s="343"/>
      <c r="DG92" s="343"/>
      <c r="DH92" s="343"/>
      <c r="DI92" s="343"/>
      <c r="DJ92" s="343"/>
      <c r="DK92" s="343"/>
      <c r="DL92" s="343"/>
      <c r="DM92" s="343"/>
      <c r="DN92" s="343"/>
      <c r="DO92" s="343"/>
      <c r="DP92"/>
      <c r="DQ92"/>
    </row>
    <row r="93" spans="1:121" ht="15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43"/>
      <c r="AL93" s="343"/>
      <c r="AM93" s="343"/>
      <c r="AN93" s="343"/>
      <c r="AO93" s="343"/>
      <c r="AP93" s="343"/>
      <c r="AQ93" s="343"/>
      <c r="AR93" s="343"/>
      <c r="AS93" s="343"/>
      <c r="AT93" s="343"/>
      <c r="AU93" s="343"/>
      <c r="AV93" s="343"/>
      <c r="AW93" s="343"/>
      <c r="AX93" s="172"/>
      <c r="AY93" s="163"/>
      <c r="AZ93" s="163"/>
      <c r="BA93" s="163"/>
      <c r="BB93" s="163"/>
      <c r="BC93" s="163"/>
      <c r="BD93" s="145"/>
      <c r="BE93" s="145"/>
      <c r="BF93" s="145"/>
      <c r="BG93" s="145"/>
      <c r="BH93" s="145"/>
      <c r="BI93" s="145"/>
      <c r="BJ93" s="145"/>
      <c r="BK93" s="166"/>
      <c r="BM93" s="163"/>
      <c r="BN93" s="249" t="s">
        <v>32</v>
      </c>
      <c r="BQ93" s="163"/>
      <c r="BR93" s="163"/>
      <c r="BS93" s="149"/>
      <c r="BT93" s="164"/>
      <c r="BU93" s="163"/>
      <c r="BV93" s="163"/>
      <c r="BW93" s="163"/>
      <c r="BX93" s="190">
        <v>2</v>
      </c>
      <c r="BY93" s="184">
        <f>BQ102</f>
        <v>0</v>
      </c>
      <c r="BZ93" s="179">
        <f>BQ103</f>
        <v>0</v>
      </c>
      <c r="CA93" s="179">
        <f>BQ100</f>
        <v>0</v>
      </c>
      <c r="CB93" s="185">
        <f>BQ101</f>
        <v>0</v>
      </c>
      <c r="CC93" s="179">
        <f>SUM(BY93:CB93)</f>
        <v>0</v>
      </c>
      <c r="CD93" s="179">
        <f>CF101</f>
        <v>0</v>
      </c>
      <c r="CE93" s="183">
        <f t="shared" ref="CE93:CE95" si="50">IFERROR(ABS(CC93-CD93)/CD93,0)</f>
        <v>0</v>
      </c>
      <c r="CF93" s="173"/>
      <c r="CG93" s="343"/>
      <c r="CH93" s="343"/>
      <c r="CI93" s="343"/>
      <c r="CJ93" s="343"/>
      <c r="CK93" s="343"/>
      <c r="CL93" s="343"/>
      <c r="CM93" s="343"/>
      <c r="CN93" s="343"/>
      <c r="CO93" s="343"/>
      <c r="CP93" s="343"/>
      <c r="CQ93" s="343"/>
      <c r="CR93" s="343"/>
      <c r="CS93" s="343"/>
      <c r="CT93" s="343"/>
      <c r="CU93" s="343"/>
      <c r="CV93" s="343"/>
      <c r="CW93" s="343"/>
      <c r="CX93" s="343"/>
      <c r="CY93" s="343"/>
      <c r="CZ93" s="343"/>
      <c r="DA93" s="343"/>
      <c r="DB93" s="343"/>
      <c r="DC93" s="343"/>
      <c r="DD93" s="343"/>
      <c r="DE93" s="343"/>
      <c r="DF93" s="343"/>
      <c r="DG93" s="343"/>
      <c r="DH93" s="343"/>
      <c r="DI93" s="343"/>
      <c r="DJ93" s="343"/>
      <c r="DK93" s="343"/>
      <c r="DL93" s="343"/>
      <c r="DM93" s="343"/>
      <c r="DN93" s="343"/>
      <c r="DO93" s="343"/>
      <c r="DP93"/>
      <c r="DQ93"/>
    </row>
    <row r="94" spans="1:121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3"/>
      <c r="AT94" s="343"/>
      <c r="AU94" s="343"/>
      <c r="AV94" s="343"/>
      <c r="AW94" s="343"/>
      <c r="AX94" s="172"/>
      <c r="AY94" s="163"/>
      <c r="AZ94" s="163"/>
      <c r="BA94" s="163"/>
      <c r="BB94" s="163"/>
      <c r="BC94" s="163"/>
      <c r="BD94" s="145"/>
      <c r="BE94" s="145"/>
      <c r="BF94" s="145"/>
      <c r="BG94" s="145"/>
      <c r="BH94" s="145"/>
      <c r="BI94" s="145"/>
      <c r="BJ94" s="145"/>
      <c r="BK94" s="146" t="s">
        <v>0</v>
      </c>
      <c r="BL94" s="163"/>
      <c r="BM94" s="163"/>
      <c r="BN94" s="163"/>
      <c r="BO94" s="241"/>
      <c r="BP94" s="149"/>
      <c r="BQ94" s="163"/>
      <c r="BR94" s="163"/>
      <c r="BS94" s="145"/>
      <c r="BT94" s="164"/>
      <c r="BU94" s="163"/>
      <c r="BV94" s="163"/>
      <c r="BW94" s="163"/>
      <c r="BX94" s="190">
        <v>3</v>
      </c>
      <c r="BY94" s="184">
        <f>BL102</f>
        <v>0</v>
      </c>
      <c r="BZ94" s="179">
        <f>BM102</f>
        <v>0</v>
      </c>
      <c r="CA94" s="179">
        <f>BN102</f>
        <v>0</v>
      </c>
      <c r="CB94" s="185">
        <f>BK102</f>
        <v>0</v>
      </c>
      <c r="CC94" s="179">
        <f>SUM(BY94:CB94)</f>
        <v>0</v>
      </c>
      <c r="CD94" s="179">
        <f>BL87</f>
        <v>0</v>
      </c>
      <c r="CE94" s="183">
        <f t="shared" si="50"/>
        <v>0</v>
      </c>
      <c r="CF94" s="173"/>
      <c r="CG94" s="343"/>
      <c r="CH94" s="343"/>
      <c r="CI94" s="343"/>
      <c r="CJ94" s="343"/>
      <c r="CK94" s="343"/>
      <c r="CL94" s="343"/>
      <c r="CM94" s="343"/>
      <c r="CN94" s="343"/>
      <c r="CO94" s="343"/>
      <c r="CP94" s="343"/>
      <c r="CQ94" s="343"/>
      <c r="CR94" s="343"/>
      <c r="CS94" s="343"/>
      <c r="CT94" s="343"/>
      <c r="CU94" s="343"/>
      <c r="CV94" s="343"/>
      <c r="CW94" s="343"/>
      <c r="CX94" s="343"/>
      <c r="CY94" s="343"/>
      <c r="CZ94" s="343"/>
      <c r="DA94" s="343"/>
      <c r="DB94" s="343"/>
      <c r="DC94" s="343"/>
      <c r="DD94" s="343"/>
      <c r="DE94" s="343"/>
      <c r="DF94" s="343"/>
      <c r="DG94" s="343"/>
      <c r="DH94" s="343"/>
      <c r="DI94" s="343"/>
      <c r="DJ94" s="343"/>
      <c r="DK94" s="343"/>
      <c r="DL94" s="343"/>
      <c r="DM94" s="343"/>
      <c r="DN94" s="343"/>
      <c r="DO94" s="343"/>
      <c r="DP94"/>
      <c r="DQ94"/>
    </row>
    <row r="95" spans="1:121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172"/>
      <c r="AY95" s="163"/>
      <c r="AZ95" s="163"/>
      <c r="BB95" s="163"/>
      <c r="BC95" s="163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241"/>
      <c r="BP95" s="163"/>
      <c r="BQ95" s="163"/>
      <c r="BR95" s="163"/>
      <c r="BS95" s="163"/>
      <c r="BT95" s="164"/>
      <c r="BU95" s="163"/>
      <c r="BV95" s="163"/>
      <c r="BW95" s="163"/>
      <c r="BX95" s="190">
        <v>4</v>
      </c>
      <c r="BY95" s="186">
        <f>BM108</f>
        <v>0</v>
      </c>
      <c r="BZ95" s="187">
        <f>BM107</f>
        <v>0</v>
      </c>
      <c r="CA95" s="187">
        <f>BM106</f>
        <v>0</v>
      </c>
      <c r="CB95" s="188">
        <f>BM105</f>
        <v>0</v>
      </c>
      <c r="CC95" s="179">
        <f>SUM(BY95:CB95)</f>
        <v>0</v>
      </c>
      <c r="CD95" s="59">
        <f>AX107</f>
        <v>0</v>
      </c>
      <c r="CE95" s="183">
        <f t="shared" si="50"/>
        <v>0</v>
      </c>
      <c r="CF95" s="173"/>
      <c r="CG95" s="343"/>
      <c r="CH95" s="343"/>
      <c r="CI95" s="343"/>
      <c r="CJ95" s="343"/>
      <c r="CK95" s="343"/>
      <c r="CL95" s="343"/>
      <c r="CM95" s="343"/>
      <c r="CN95" s="343"/>
      <c r="CO95" s="343"/>
      <c r="CP95" s="343"/>
      <c r="CQ95" s="343"/>
      <c r="CR95" s="343"/>
      <c r="CS95" s="343"/>
      <c r="CT95" s="343"/>
      <c r="CU95" s="343"/>
      <c r="CV95" s="343"/>
      <c r="CW95" s="343"/>
      <c r="CX95" s="343"/>
      <c r="CY95" s="343"/>
      <c r="CZ95" s="343"/>
      <c r="DA95" s="343"/>
      <c r="DB95" s="343"/>
      <c r="DC95" s="343"/>
      <c r="DD95" s="343"/>
      <c r="DE95" s="343"/>
      <c r="DF95" s="343"/>
      <c r="DG95" s="343"/>
      <c r="DH95" s="343"/>
      <c r="DI95" s="343"/>
      <c r="DJ95" s="343"/>
      <c r="DK95" s="343"/>
      <c r="DL95" s="343"/>
      <c r="DM95" s="343"/>
      <c r="DN95" s="343"/>
      <c r="DO95" s="343"/>
      <c r="DP95"/>
      <c r="DQ95"/>
    </row>
    <row r="96" spans="1:121" ht="1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  <c r="AA96" s="343"/>
      <c r="AB96" s="343"/>
      <c r="AC96" s="343"/>
      <c r="AD96" s="343"/>
      <c r="AE96" s="343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  <c r="AP96" s="343"/>
      <c r="AQ96" s="343"/>
      <c r="AR96" s="343"/>
      <c r="AS96" s="343"/>
      <c r="AT96" s="343"/>
      <c r="AU96" s="343"/>
      <c r="AV96" s="343"/>
      <c r="AW96" s="343"/>
      <c r="AX96" s="172"/>
      <c r="AY96" s="163"/>
      <c r="AZ96" s="163"/>
      <c r="BB96" s="163"/>
      <c r="BC96" s="163"/>
      <c r="BD96" s="167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241"/>
      <c r="BP96" s="16"/>
      <c r="BQ96" s="16"/>
      <c r="BR96" s="17"/>
      <c r="BS96" s="17"/>
      <c r="BT96" s="164"/>
      <c r="BU96" s="163"/>
      <c r="BV96" s="163"/>
      <c r="BW96" s="163"/>
      <c r="BX96" s="179" t="s">
        <v>17</v>
      </c>
      <c r="BY96" s="179">
        <f>SUM(BY92:BY95)</f>
        <v>0</v>
      </c>
      <c r="BZ96" s="179">
        <f>SUM(BZ92:BZ95)</f>
        <v>0</v>
      </c>
      <c r="CA96" s="179">
        <f>SUM(CA92:CA95)</f>
        <v>0</v>
      </c>
      <c r="CB96" s="179">
        <f>SUM(CB92:CB95)</f>
        <v>0</v>
      </c>
      <c r="CC96" s="179"/>
      <c r="CD96" s="179"/>
      <c r="CE96" s="179"/>
      <c r="CF96" s="173"/>
      <c r="CG96" s="343"/>
      <c r="CH96" s="343"/>
      <c r="CI96" s="343"/>
      <c r="CJ96" s="343"/>
      <c r="CK96" s="343"/>
      <c r="CL96" s="343"/>
      <c r="CM96" s="343"/>
      <c r="CN96" s="343"/>
      <c r="CO96" s="343"/>
      <c r="CP96" s="343"/>
      <c r="CQ96" s="343"/>
      <c r="CR96" s="343"/>
      <c r="CS96" s="343"/>
      <c r="CT96" s="343"/>
      <c r="CU96" s="343"/>
      <c r="CV96" s="343"/>
      <c r="CW96" s="343"/>
      <c r="CX96" s="343"/>
      <c r="CY96" s="343"/>
      <c r="CZ96" s="343"/>
      <c r="DA96" s="343"/>
      <c r="DB96" s="343"/>
      <c r="DC96" s="343"/>
      <c r="DD96" s="343"/>
      <c r="DE96" s="343"/>
      <c r="DF96" s="343"/>
      <c r="DG96" s="343"/>
      <c r="DH96" s="343"/>
      <c r="DI96" s="343"/>
      <c r="DJ96" s="343"/>
      <c r="DK96" s="343"/>
      <c r="DL96" s="343"/>
      <c r="DM96" s="343"/>
      <c r="DN96" s="343"/>
      <c r="DO96" s="343"/>
      <c r="DP96"/>
      <c r="DQ96"/>
    </row>
    <row r="97" spans="1:121" ht="1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174"/>
      <c r="BB97" s="192"/>
      <c r="BC97" s="168"/>
      <c r="BD97" s="167"/>
      <c r="BE97" s="145"/>
      <c r="BF97" s="145"/>
      <c r="BG97" s="145"/>
      <c r="BH97" s="145"/>
      <c r="BI97" s="145"/>
      <c r="BJ97" s="197" t="s">
        <v>29</v>
      </c>
      <c r="BK97" s="196" t="str">
        <f>RNSE(BK99,BK102)</f>
        <v>-</v>
      </c>
      <c r="BL97" s="196" t="str">
        <f t="shared" ref="BL97:BN97" si="51">RNSE(BL99,BL102)</f>
        <v>-</v>
      </c>
      <c r="BM97" s="196" t="str">
        <f t="shared" si="51"/>
        <v>-</v>
      </c>
      <c r="BN97" s="196" t="str">
        <f t="shared" si="51"/>
        <v>-</v>
      </c>
      <c r="BO97" s="241"/>
      <c r="BP97" s="18"/>
      <c r="BQ97" s="18"/>
      <c r="BR97" s="19"/>
      <c r="BS97" s="19"/>
      <c r="BT97" s="163"/>
      <c r="BU97" s="145"/>
      <c r="BV97" s="163"/>
      <c r="BW97" s="163"/>
      <c r="BX97" s="179" t="s">
        <v>18</v>
      </c>
      <c r="BY97" s="179">
        <f>BL119</f>
        <v>0</v>
      </c>
      <c r="BZ97" s="179">
        <f>CD107</f>
        <v>0</v>
      </c>
      <c r="CA97" s="179">
        <f>BR89</f>
        <v>0</v>
      </c>
      <c r="CB97" s="179">
        <f>AZ101</f>
        <v>0</v>
      </c>
      <c r="CC97" s="179"/>
      <c r="CD97" s="179"/>
      <c r="CE97" s="179"/>
      <c r="CF97" s="175"/>
      <c r="CG97" s="343"/>
      <c r="CH97" s="343"/>
      <c r="CI97" s="343"/>
      <c r="CJ97" s="343"/>
      <c r="CK97" s="343"/>
      <c r="CL97" s="343"/>
      <c r="CM97" s="343"/>
      <c r="CN97" s="343"/>
      <c r="CO97" s="343"/>
      <c r="CP97" s="343"/>
      <c r="CQ97" s="343"/>
      <c r="CR97" s="343"/>
      <c r="CS97" s="343"/>
      <c r="CT97" s="343"/>
      <c r="CU97" s="343"/>
      <c r="CV97" s="343"/>
      <c r="CW97" s="343"/>
      <c r="CX97" s="343"/>
      <c r="CY97" s="343"/>
      <c r="CZ97" s="343"/>
      <c r="DA97" s="343"/>
      <c r="DB97" s="343"/>
      <c r="DC97" s="343"/>
      <c r="DD97" s="343"/>
      <c r="DE97" s="343"/>
      <c r="DF97" s="343"/>
      <c r="DG97" s="343"/>
      <c r="DH97" s="343"/>
      <c r="DI97" s="343"/>
      <c r="DJ97" s="343"/>
      <c r="DK97" s="343"/>
      <c r="DL97" s="343"/>
      <c r="DM97" s="343"/>
      <c r="DN97" s="343"/>
      <c r="DO97" s="343"/>
      <c r="DP97"/>
      <c r="DQ97"/>
    </row>
    <row r="98" spans="1:121" ht="15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172"/>
      <c r="BA98" s="163"/>
      <c r="BB98" s="163"/>
      <c r="BC98" s="163"/>
      <c r="BD98" s="145"/>
      <c r="BE98" s="145"/>
      <c r="BF98" s="145"/>
      <c r="BG98" s="145"/>
      <c r="BH98" s="145"/>
      <c r="BI98" s="145"/>
      <c r="BJ98" s="194" t="s">
        <v>20</v>
      </c>
      <c r="BK98" s="74" t="e">
        <f>BK99/BM87</f>
        <v>#DIV/0!</v>
      </c>
      <c r="BL98" s="74" t="e">
        <f>BL99/BM87</f>
        <v>#DIV/0!</v>
      </c>
      <c r="BM98" s="74" t="e">
        <f>BM99/BM87</f>
        <v>#DIV/0!</v>
      </c>
      <c r="BN98" s="74" t="e">
        <f>BN99/BM87</f>
        <v>#DIV/0!</v>
      </c>
      <c r="BO98" s="241"/>
      <c r="BP98" s="144"/>
      <c r="BQ98" s="144"/>
      <c r="BR98" s="144"/>
      <c r="BS98" s="144"/>
      <c r="BT98" s="144"/>
      <c r="BU98" s="145"/>
      <c r="BV98" s="145"/>
      <c r="BW98" s="145"/>
      <c r="BX98" s="179" t="s">
        <v>19</v>
      </c>
      <c r="BY98" s="183">
        <f>IFERROR(ABS(BY96-BY97)/BY97,0)</f>
        <v>0</v>
      </c>
      <c r="BZ98" s="183">
        <f t="shared" ref="BZ98:CB98" si="52">IFERROR(ABS(BZ96-BZ97)/BZ97,0)</f>
        <v>0</v>
      </c>
      <c r="CA98" s="183">
        <f t="shared" si="52"/>
        <v>0</v>
      </c>
      <c r="CB98" s="183">
        <f t="shared" si="52"/>
        <v>0</v>
      </c>
      <c r="CC98" s="179"/>
      <c r="CD98" s="179"/>
      <c r="CE98" s="183">
        <f>SUM(BY98:CB98,CE92:CE95)</f>
        <v>0</v>
      </c>
      <c r="CF98" s="173"/>
      <c r="CG98" s="343"/>
      <c r="CH98" s="343"/>
      <c r="CI98" s="343"/>
      <c r="CJ98" s="343"/>
      <c r="CK98" s="343"/>
      <c r="CL98" s="343"/>
      <c r="CM98" s="343"/>
      <c r="CN98" s="343"/>
      <c r="CO98" s="343"/>
      <c r="CP98" s="343"/>
      <c r="CQ98" s="343"/>
      <c r="CR98" s="343"/>
      <c r="CS98" s="343"/>
      <c r="CT98" s="343"/>
      <c r="CU98" s="343"/>
      <c r="CV98" s="343"/>
      <c r="CW98" s="343"/>
      <c r="CX98" s="343"/>
      <c r="CY98" s="343"/>
      <c r="CZ98" s="343"/>
      <c r="DA98" s="343"/>
      <c r="DB98" s="343"/>
      <c r="DC98" s="343"/>
      <c r="DD98" s="343"/>
      <c r="DE98" s="343"/>
      <c r="DF98" s="343"/>
      <c r="DG98" s="343"/>
      <c r="DH98" s="343"/>
      <c r="DI98" s="343"/>
      <c r="DJ98" s="343"/>
      <c r="DK98" s="343"/>
      <c r="DL98" s="343"/>
      <c r="DM98" s="343"/>
      <c r="DN98" s="343"/>
      <c r="DO98" s="343"/>
      <c r="DP98"/>
      <c r="DQ98"/>
    </row>
    <row r="99" spans="1:121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  <c r="AS99" s="343"/>
      <c r="AT99" s="343"/>
      <c r="AU99" s="343"/>
      <c r="AV99" s="343"/>
      <c r="AW99" s="343"/>
      <c r="AX99" s="172"/>
      <c r="AY99" s="163"/>
      <c r="AZ99" s="163"/>
      <c r="BA99" s="163"/>
      <c r="BB99" s="163"/>
      <c r="BC99" s="163"/>
      <c r="BD99" s="167"/>
      <c r="BE99" s="145"/>
      <c r="BF99" s="163"/>
      <c r="BG99" s="163"/>
      <c r="BH99" s="163"/>
      <c r="BI99" s="144"/>
      <c r="BJ99" s="198" t="s">
        <v>3</v>
      </c>
      <c r="BK99" s="208">
        <f>CB113</f>
        <v>0</v>
      </c>
      <c r="BL99" s="208">
        <f>BY113</f>
        <v>0</v>
      </c>
      <c r="BM99" s="208">
        <f>BZ113</f>
        <v>0</v>
      </c>
      <c r="BN99" s="208">
        <f>CA113</f>
        <v>0</v>
      </c>
      <c r="BO99" s="241"/>
      <c r="BP99" s="138"/>
      <c r="BQ99" s="151" t="s">
        <v>4</v>
      </c>
      <c r="BR99" s="201" t="s">
        <v>20</v>
      </c>
      <c r="BS99" s="152"/>
      <c r="BT99" s="150" t="s">
        <v>3</v>
      </c>
      <c r="BU99" s="194" t="s">
        <v>20</v>
      </c>
      <c r="BV99" s="197" t="s">
        <v>29</v>
      </c>
      <c r="BW99" s="145"/>
      <c r="BX99" s="145"/>
      <c r="BY99" s="145"/>
      <c r="BZ99" s="145"/>
      <c r="CA99" s="163"/>
      <c r="CB99" s="163"/>
      <c r="CC99" s="163"/>
      <c r="CD99" s="163"/>
      <c r="CE99" s="163"/>
      <c r="CF99" s="173"/>
      <c r="CG99" s="343"/>
      <c r="CH99" s="343"/>
      <c r="CI99" s="343"/>
      <c r="CJ99" s="343"/>
      <c r="CK99" s="343"/>
      <c r="CL99" s="343"/>
      <c r="CM99" s="343"/>
      <c r="CN99" s="343"/>
      <c r="CO99" s="343"/>
      <c r="CP99" s="343"/>
      <c r="CQ99" s="343"/>
      <c r="CR99" s="343"/>
      <c r="CS99" s="343"/>
      <c r="CT99" s="343"/>
      <c r="CU99" s="343"/>
      <c r="CV99" s="343"/>
      <c r="CW99" s="343"/>
      <c r="CX99" s="343"/>
      <c r="CY99" s="343"/>
      <c r="CZ99" s="343"/>
      <c r="DA99" s="343"/>
      <c r="DB99" s="343"/>
      <c r="DC99" s="343"/>
      <c r="DD99" s="343"/>
      <c r="DE99" s="343"/>
      <c r="DF99" s="343"/>
      <c r="DG99" s="343"/>
      <c r="DH99" s="343"/>
      <c r="DI99" s="343"/>
      <c r="DJ99" s="343"/>
      <c r="DK99" s="343"/>
      <c r="DL99" s="343"/>
      <c r="DM99" s="343"/>
      <c r="DN99" s="343"/>
      <c r="DO99" s="343"/>
      <c r="DP99"/>
      <c r="DQ99"/>
    </row>
    <row r="100" spans="1:121" ht="15" customHeight="1" thickBo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  <c r="AA100" s="343"/>
      <c r="AB100" s="343"/>
      <c r="AC100" s="343"/>
      <c r="AD100" s="343"/>
      <c r="AE100" s="343"/>
      <c r="AF100" s="343"/>
      <c r="AG100" s="343"/>
      <c r="AH100" s="343"/>
      <c r="AI100" s="343"/>
      <c r="AJ100" s="343"/>
      <c r="AK100" s="343"/>
      <c r="AL100" s="343"/>
      <c r="AM100" s="343"/>
      <c r="AN100" s="343"/>
      <c r="AO100" s="343"/>
      <c r="AP100" s="343"/>
      <c r="AQ100" s="343"/>
      <c r="AR100" s="343"/>
      <c r="AS100" s="343"/>
      <c r="AT100" s="343"/>
      <c r="AU100" s="343"/>
      <c r="AV100" s="343"/>
      <c r="AW100" s="343"/>
      <c r="AX100" s="172"/>
      <c r="AZ100" s="163"/>
      <c r="BA100" s="163"/>
      <c r="BB100" s="163"/>
      <c r="BC100" s="163"/>
      <c r="BD100" s="145"/>
      <c r="BE100" s="145"/>
      <c r="BF100" s="163"/>
      <c r="BG100" s="163"/>
      <c r="BH100" s="163"/>
      <c r="BI100" s="144"/>
      <c r="BJ100" s="199"/>
      <c r="BK100" s="148">
        <v>8</v>
      </c>
      <c r="BL100" s="148" t="s">
        <v>2</v>
      </c>
      <c r="BM100" s="148">
        <v>9</v>
      </c>
      <c r="BN100" s="148" t="s">
        <v>5</v>
      </c>
      <c r="BO100" s="241"/>
      <c r="BP100" s="232" t="str">
        <f>CHOOSE(1,"&lt;","TURN",8,BO104,BQ100,BT100)</f>
        <v>&lt;</v>
      </c>
      <c r="BQ100" s="205">
        <v>0</v>
      </c>
      <c r="BR100" s="65" t="e">
        <f>BQ100/CF103</f>
        <v>#DIV/0!</v>
      </c>
      <c r="BS100" s="148" t="s">
        <v>6</v>
      </c>
      <c r="BT100" s="209">
        <f>CA112</f>
        <v>0</v>
      </c>
      <c r="BU100" s="67" t="e">
        <f>BT100/CF102</f>
        <v>#DIV/0!</v>
      </c>
      <c r="BV100" s="196" t="str">
        <f>RNSE(BT100,BQ100)</f>
        <v>-</v>
      </c>
      <c r="BW100" s="145"/>
      <c r="BX100" s="145"/>
      <c r="BY100" s="153" t="s">
        <v>0</v>
      </c>
      <c r="BZ100" s="153"/>
      <c r="CA100" s="163"/>
      <c r="CB100" s="163"/>
      <c r="CC100" s="163"/>
      <c r="CD100" s="163"/>
      <c r="CE100" s="163"/>
      <c r="CF100" s="173"/>
      <c r="CG100" s="343"/>
      <c r="CH100" s="343"/>
      <c r="CI100" s="343"/>
      <c r="CJ100" s="343"/>
      <c r="CK100" s="343"/>
      <c r="CL100" s="343"/>
      <c r="CM100" s="343"/>
      <c r="CN100" s="343"/>
      <c r="CO100" s="343"/>
      <c r="CP100" s="343"/>
      <c r="CQ100" s="343"/>
      <c r="CR100" s="343"/>
      <c r="CS100" s="343"/>
      <c r="CT100" s="343"/>
      <c r="CU100" s="343"/>
      <c r="CV100" s="343"/>
      <c r="CW100" s="343"/>
      <c r="CX100" s="343"/>
      <c r="CY100" s="343"/>
      <c r="CZ100" s="343"/>
      <c r="DA100" s="343"/>
      <c r="DB100" s="343"/>
      <c r="DC100" s="343"/>
      <c r="DD100" s="343"/>
      <c r="DE100" s="343"/>
      <c r="DF100" s="343"/>
      <c r="DG100" s="343"/>
      <c r="DH100" s="343"/>
      <c r="DI100" s="343"/>
      <c r="DJ100" s="343"/>
      <c r="DK100" s="343"/>
      <c r="DL100" s="343"/>
      <c r="DM100" s="343"/>
      <c r="DN100" s="343"/>
      <c r="DO100" s="343"/>
      <c r="DP100"/>
      <c r="DQ100"/>
    </row>
    <row r="101" spans="1:121" ht="15" customHeight="1" thickBo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343"/>
      <c r="AJ101" s="343"/>
      <c r="AK101" s="343"/>
      <c r="AL101" s="343"/>
      <c r="AM101" s="343"/>
      <c r="AN101" s="343"/>
      <c r="AO101" s="343"/>
      <c r="AP101" s="343"/>
      <c r="AQ101" s="343"/>
      <c r="AR101" s="343"/>
      <c r="AS101" s="343"/>
      <c r="AT101" s="343"/>
      <c r="AU101" s="343"/>
      <c r="AV101" s="343"/>
      <c r="AW101" s="343"/>
      <c r="AX101" s="225" t="s">
        <v>27</v>
      </c>
      <c r="AY101" s="213" t="s">
        <v>21</v>
      </c>
      <c r="AZ101" s="214">
        <f>IF(AW102&lt;&gt;"",AVERAGE(AZ102,AW102),AZ102)</f>
        <v>0</v>
      </c>
      <c r="BB101" s="163"/>
      <c r="BC101" s="163"/>
      <c r="BD101" s="163"/>
      <c r="BE101" s="163"/>
      <c r="BF101" s="163"/>
      <c r="BG101" s="163"/>
      <c r="BH101" s="163"/>
      <c r="BI101" s="144"/>
      <c r="BJ101" s="203" t="s">
        <v>20</v>
      </c>
      <c r="BK101" s="79" t="e">
        <f>BK102/BN87</f>
        <v>#DIV/0!</v>
      </c>
      <c r="BL101" s="79" t="e">
        <f>BL102/BN87</f>
        <v>#DIV/0!</v>
      </c>
      <c r="BM101" s="79" t="e">
        <f>BM102/BN87</f>
        <v>#DIV/0!</v>
      </c>
      <c r="BN101" s="79" t="e">
        <f>BN102/BN87</f>
        <v>#DIV/0!</v>
      </c>
      <c r="BO101" s="241"/>
      <c r="BP101" s="232" t="str">
        <f>CHOOSE(1,"!","TURN",7,BO104,BQ101,BT101)</f>
        <v>!</v>
      </c>
      <c r="BQ101" s="205">
        <v>0</v>
      </c>
      <c r="BR101" s="65" t="e">
        <f>BQ101/CF103</f>
        <v>#DIV/0!</v>
      </c>
      <c r="BS101" s="148" t="s">
        <v>7</v>
      </c>
      <c r="BT101" s="209">
        <f>CB112</f>
        <v>0</v>
      </c>
      <c r="BU101" s="67" t="e">
        <f>BT101/CF102</f>
        <v>#DIV/0!</v>
      </c>
      <c r="BV101" s="196" t="str">
        <f t="shared" ref="BV101:BV103" si="53">RNSE(BT101,BQ101)</f>
        <v>-</v>
      </c>
      <c r="BW101" s="145"/>
      <c r="BX101" s="163"/>
      <c r="BY101" s="163"/>
      <c r="BZ101" s="163"/>
      <c r="CA101" s="163"/>
      <c r="CB101" s="163"/>
      <c r="CC101" s="163"/>
      <c r="CD101" s="144"/>
      <c r="CE101" s="213" t="s">
        <v>21</v>
      </c>
      <c r="CF101" s="214">
        <f>IF(CI102&lt;&gt;"",AVERAGE(CF102,CI102),CF102)</f>
        <v>0</v>
      </c>
      <c r="CG101" s="343"/>
      <c r="CH101" s="343"/>
      <c r="CI101" s="343"/>
      <c r="CJ101" s="343"/>
      <c r="CK101" s="343"/>
      <c r="CL101" s="343"/>
      <c r="CM101" s="343"/>
      <c r="CN101" s="343"/>
      <c r="CO101" s="343"/>
      <c r="CP101" s="343"/>
      <c r="CQ101" s="343"/>
      <c r="CR101" s="343"/>
      <c r="CS101" s="343"/>
      <c r="CT101" s="343"/>
      <c r="CU101" s="343"/>
      <c r="CV101" s="343"/>
      <c r="CW101" s="343"/>
      <c r="CX101" s="343"/>
      <c r="CY101" s="343"/>
      <c r="CZ101" s="343"/>
      <c r="DA101" s="343"/>
      <c r="DB101" s="343"/>
      <c r="DC101" s="343"/>
      <c r="DD101" s="343"/>
      <c r="DE101" s="343"/>
      <c r="DF101" s="343"/>
      <c r="DG101" s="343"/>
      <c r="DH101" s="343"/>
      <c r="DI101" s="343"/>
      <c r="DJ101" s="343"/>
      <c r="DK101" s="343"/>
      <c r="DL101" s="343"/>
      <c r="DM101" s="343"/>
      <c r="DN101" s="343"/>
      <c r="DO101" s="343"/>
      <c r="DP101"/>
      <c r="DQ101"/>
    </row>
    <row r="102" spans="1:121" ht="1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234">
        <f>IF(AW102&lt;&gt;"",AW102-AZ102,0)</f>
        <v>0</v>
      </c>
      <c r="AY102" s="250" t="s">
        <v>7</v>
      </c>
      <c r="AZ102" s="210">
        <f>SUM(BJ105,BQ109,BT101,BK99)</f>
        <v>0</v>
      </c>
      <c r="BE102" s="163"/>
      <c r="BF102" s="163"/>
      <c r="BG102" s="163"/>
      <c r="BH102" s="163"/>
      <c r="BI102" s="144"/>
      <c r="BJ102" s="204" t="s">
        <v>4</v>
      </c>
      <c r="BK102" s="143">
        <v>0</v>
      </c>
      <c r="BL102" s="143">
        <v>0</v>
      </c>
      <c r="BM102" s="143">
        <v>0</v>
      </c>
      <c r="BN102" s="143">
        <v>0</v>
      </c>
      <c r="BO102" s="241"/>
      <c r="BP102" s="232" t="str">
        <f>CHOOSE(1,"&gt;","TURN",6,BO104,BQ102,BT102)</f>
        <v>&gt;</v>
      </c>
      <c r="BQ102" s="205">
        <v>0</v>
      </c>
      <c r="BR102" s="65" t="e">
        <f>BQ102/CF103</f>
        <v>#DIV/0!</v>
      </c>
      <c r="BS102" s="148" t="s">
        <v>8</v>
      </c>
      <c r="BT102" s="209">
        <f>BY112</f>
        <v>0</v>
      </c>
      <c r="BU102" s="67" t="e">
        <f>BT102/CF102</f>
        <v>#DIV/0!</v>
      </c>
      <c r="BV102" s="196" t="str">
        <f t="shared" si="53"/>
        <v>-</v>
      </c>
      <c r="BW102" s="145"/>
      <c r="BX102" s="163"/>
      <c r="BY102" s="163"/>
      <c r="BZ102" s="163"/>
      <c r="CE102" s="148" t="s">
        <v>7</v>
      </c>
      <c r="CF102" s="212">
        <f>SUM(BT100:BT103)</f>
        <v>0</v>
      </c>
      <c r="CG102" s="343"/>
      <c r="CH102" s="343"/>
      <c r="CI102" s="343"/>
      <c r="CJ102" s="343"/>
      <c r="CK102" s="343"/>
      <c r="CL102" s="343"/>
      <c r="CM102" s="343"/>
      <c r="CN102" s="343"/>
      <c r="CO102" s="343"/>
      <c r="CP102" s="343"/>
      <c r="CQ102" s="343"/>
      <c r="CR102" s="343"/>
      <c r="CS102" s="343"/>
      <c r="CT102" s="343"/>
      <c r="CU102" s="343"/>
      <c r="CV102" s="343"/>
      <c r="CW102" s="343"/>
      <c r="CX102" s="343"/>
      <c r="CY102" s="343"/>
      <c r="CZ102" s="343"/>
      <c r="DA102" s="343"/>
      <c r="DB102" s="343"/>
      <c r="DC102" s="343"/>
      <c r="DD102" s="343"/>
      <c r="DE102" s="343"/>
      <c r="DF102" s="343"/>
      <c r="DG102" s="343"/>
      <c r="DH102" s="343"/>
      <c r="DI102" s="343"/>
      <c r="DJ102" s="343"/>
      <c r="DK102" s="343"/>
      <c r="DL102" s="343"/>
      <c r="DM102" s="343"/>
      <c r="DN102" s="343"/>
      <c r="DO102" s="343"/>
      <c r="DP102"/>
      <c r="DQ102"/>
    </row>
    <row r="103" spans="1:121" ht="15" customHeight="1" thickBo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343"/>
      <c r="AJ103" s="343"/>
      <c r="AK103" s="343"/>
      <c r="AL103" s="343"/>
      <c r="AM103" s="343"/>
      <c r="AN103" s="343"/>
      <c r="AO103" s="343"/>
      <c r="AP103" s="343"/>
      <c r="AQ103" s="343"/>
      <c r="AR103" s="343"/>
      <c r="AS103" s="343"/>
      <c r="AT103" s="343"/>
      <c r="AU103" s="343"/>
      <c r="AV103" s="343"/>
      <c r="AW103" s="343"/>
      <c r="AX103" s="226">
        <f>IF(AW103&lt;&gt;"",AW103-AZ103,0)</f>
        <v>0</v>
      </c>
      <c r="AY103" s="154" t="s">
        <v>7</v>
      </c>
      <c r="AZ103" s="136">
        <f>SUM(BM105,BQ106,BQ101,BK102)</f>
        <v>0</v>
      </c>
      <c r="BA103" s="163"/>
      <c r="BB103" s="163"/>
      <c r="BE103" s="145"/>
      <c r="BF103" s="163"/>
      <c r="BG103" s="163"/>
      <c r="BH103" s="163"/>
      <c r="BI103" s="144"/>
      <c r="BJ103" s="145"/>
      <c r="BK103" s="147">
        <f>CHOOSE(1,8,"TURN",12,BO104,BK102,BK99)</f>
        <v>8</v>
      </c>
      <c r="BL103" s="232" t="str">
        <f>CHOOSE(1,"$","TURN",11,BO104,BL102,BL99)</f>
        <v>$</v>
      </c>
      <c r="BM103" s="232" t="str">
        <f>CHOOSE(1,"9","TURN",10,BO104,BM102,BM99)</f>
        <v>9</v>
      </c>
      <c r="BN103" s="232" t="str">
        <f>CHOOSE(1,"M","TURN",9,BO104,BN102,BN99)</f>
        <v>M</v>
      </c>
      <c r="BO103" s="241"/>
      <c r="BP103" s="147" t="str">
        <f>CHOOSE(1,"N","TURN",5,BO104,BQ103,BT103)</f>
        <v>N</v>
      </c>
      <c r="BQ103" s="138">
        <v>0</v>
      </c>
      <c r="BR103" s="65" t="e">
        <f>BQ103/CF103</f>
        <v>#DIV/0!</v>
      </c>
      <c r="BS103" s="148" t="s">
        <v>9</v>
      </c>
      <c r="BT103" s="209">
        <f>BZ112</f>
        <v>0</v>
      </c>
      <c r="BU103" s="67" t="e">
        <f>BT103/CF102</f>
        <v>#DIV/0!</v>
      </c>
      <c r="BV103" s="196" t="str">
        <f t="shared" si="53"/>
        <v>-</v>
      </c>
      <c r="BW103" s="145"/>
      <c r="BX103" s="163"/>
      <c r="BY103" s="163"/>
      <c r="BZ103" s="163"/>
      <c r="CA103" s="163"/>
      <c r="CB103" s="163"/>
      <c r="CC103" s="163"/>
      <c r="CD103" s="145"/>
      <c r="CE103" s="147" t="s">
        <v>7</v>
      </c>
      <c r="CF103" s="140">
        <f>SUM(BQ100:BQ103)</f>
        <v>0</v>
      </c>
      <c r="CG103" s="343"/>
      <c r="CH103" s="343"/>
      <c r="CI103" s="343"/>
      <c r="CJ103" s="343"/>
      <c r="CK103" s="343"/>
      <c r="CL103" s="343"/>
      <c r="CM103" s="343"/>
      <c r="CN103" s="343"/>
      <c r="CO103" s="343"/>
      <c r="CP103" s="343"/>
      <c r="CQ103" s="343"/>
      <c r="CR103" s="343"/>
      <c r="CS103" s="343"/>
      <c r="CT103" s="343"/>
      <c r="CU103" s="343"/>
      <c r="CV103" s="343"/>
      <c r="CW103" s="343"/>
      <c r="CX103" s="343"/>
      <c r="CY103" s="343"/>
      <c r="CZ103" s="343"/>
      <c r="DA103" s="343"/>
      <c r="DB103" s="343"/>
      <c r="DC103" s="343"/>
      <c r="DD103" s="343"/>
      <c r="DE103" s="343"/>
      <c r="DF103" s="343"/>
      <c r="DG103" s="343"/>
      <c r="DH103" s="343"/>
      <c r="DI103" s="343"/>
      <c r="DJ103" s="343"/>
      <c r="DK103" s="343"/>
      <c r="DL103" s="343"/>
      <c r="DM103" s="343"/>
      <c r="DN103" s="343"/>
      <c r="DO103" s="343"/>
      <c r="DP103"/>
      <c r="DQ103"/>
    </row>
    <row r="104" spans="1:121" ht="15" customHeight="1" thickBo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343"/>
      <c r="AJ104" s="343"/>
      <c r="AK104" s="343"/>
      <c r="AL104" s="343"/>
      <c r="AM104" s="343"/>
      <c r="AN104" s="343"/>
      <c r="AO104" s="343"/>
      <c r="AP104" s="343"/>
      <c r="AQ104" s="343"/>
      <c r="AR104" s="343"/>
      <c r="AS104" s="343"/>
      <c r="AT104" s="343"/>
      <c r="AU104" s="343"/>
      <c r="AV104" s="343"/>
      <c r="AW104" s="343"/>
      <c r="AX104" s="243"/>
      <c r="AY104" s="168"/>
      <c r="AZ104" s="168"/>
      <c r="BA104" s="168"/>
      <c r="BB104" s="168"/>
      <c r="BC104" s="168"/>
      <c r="BD104" s="240"/>
      <c r="BE104" s="244"/>
      <c r="BF104" s="244"/>
      <c r="BG104" s="244"/>
      <c r="BH104" s="244"/>
      <c r="BI104" s="244"/>
      <c r="BJ104" s="244"/>
      <c r="BK104" s="244"/>
      <c r="BL104" s="244"/>
      <c r="BM104" s="244"/>
      <c r="BN104" s="244"/>
      <c r="BO104" s="246">
        <v>1</v>
      </c>
      <c r="BP104" s="244"/>
      <c r="BQ104" s="244"/>
      <c r="BR104" s="244"/>
      <c r="BS104" s="244"/>
      <c r="BT104" s="244"/>
      <c r="BU104" s="244"/>
      <c r="BV104" s="244"/>
      <c r="BW104" s="244"/>
      <c r="BX104" s="244"/>
      <c r="BY104" s="244"/>
      <c r="BZ104" s="240"/>
      <c r="CA104" s="168"/>
      <c r="CB104" s="168"/>
      <c r="CC104" s="168"/>
      <c r="CD104" s="168"/>
      <c r="CE104" s="168"/>
      <c r="CF104" s="245"/>
      <c r="CG104" s="343"/>
      <c r="CH104" s="343"/>
      <c r="CI104" s="343"/>
      <c r="CJ104" s="343"/>
      <c r="CK104" s="343"/>
      <c r="CL104" s="343"/>
      <c r="CM104" s="343"/>
      <c r="CN104" s="343"/>
      <c r="CO104" s="343"/>
      <c r="CP104" s="343"/>
      <c r="CQ104" s="343"/>
      <c r="CR104" s="343"/>
      <c r="CS104" s="343"/>
      <c r="CT104" s="343"/>
      <c r="CU104" s="343"/>
      <c r="CV104" s="343"/>
      <c r="CW104" s="343"/>
      <c r="CX104" s="343"/>
      <c r="CY104" s="343"/>
      <c r="CZ104" s="343"/>
      <c r="DA104" s="343"/>
      <c r="DB104" s="343"/>
      <c r="DC104" s="343"/>
      <c r="DD104" s="343"/>
      <c r="DE104" s="343"/>
      <c r="DF104" s="343"/>
      <c r="DG104" s="343"/>
      <c r="DH104" s="343"/>
      <c r="DI104" s="343"/>
      <c r="DJ104" s="343"/>
      <c r="DK104" s="343"/>
      <c r="DL104" s="343"/>
      <c r="DM104" s="343"/>
      <c r="DN104" s="343"/>
      <c r="DO104" s="343"/>
      <c r="DP104"/>
      <c r="DQ104"/>
    </row>
    <row r="105" spans="1:121" ht="15" customHeigh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343"/>
      <c r="AJ105" s="343"/>
      <c r="AK105" s="343"/>
      <c r="AL105" s="343"/>
      <c r="AM105" s="343"/>
      <c r="AN105" s="343"/>
      <c r="AO105" s="343"/>
      <c r="AP105" s="343"/>
      <c r="AQ105" s="343"/>
      <c r="AR105" s="343"/>
      <c r="AS105" s="343"/>
      <c r="AT105" s="343"/>
      <c r="AU105" s="343"/>
      <c r="AV105" s="343"/>
      <c r="AW105" s="343"/>
      <c r="AX105" s="139">
        <f>SUM(BM105:BM108)</f>
        <v>0</v>
      </c>
      <c r="AY105" s="157" t="s">
        <v>14</v>
      </c>
      <c r="AZ105" s="163"/>
      <c r="BA105" s="163"/>
      <c r="BB105" s="163"/>
      <c r="BC105" s="163"/>
      <c r="BE105" s="163"/>
      <c r="BF105" s="249" t="s">
        <v>31</v>
      </c>
      <c r="BG105" s="149"/>
      <c r="BH105" s="200" t="str">
        <f t="shared" ref="BH105:BH108" si="54">RNSE(BJ105,BM105)</f>
        <v>-</v>
      </c>
      <c r="BI105" s="67" t="e">
        <f>BJ105/AX106</f>
        <v>#DIV/0!</v>
      </c>
      <c r="BJ105" s="209">
        <f>CB114</f>
        <v>0</v>
      </c>
      <c r="BK105" s="156" t="s">
        <v>10</v>
      </c>
      <c r="BL105" s="81" t="e">
        <f>BM105/AX105</f>
        <v>#DIV/0!</v>
      </c>
      <c r="BM105" s="138">
        <v>0</v>
      </c>
      <c r="BN105" s="157" t="str">
        <f>CHOOSE(1,"O","TURN",13,BO104,BM105,BJ105)</f>
        <v>O</v>
      </c>
      <c r="BO105" s="241"/>
      <c r="BP105" s="232" t="str">
        <f>CHOOSE(1,"L","TURN",1,BO104,BP106,BP109)</f>
        <v>L</v>
      </c>
      <c r="BQ105" s="232" t="str">
        <f>CHOOSE(1,":","TURN",2,BO104,BQ106,BQ109)</f>
        <v>:</v>
      </c>
      <c r="BR105" s="232" t="str">
        <f>CHOOSE(1,"#","TURN",3,BO104,BR106,BR109)</f>
        <v>#</v>
      </c>
      <c r="BS105" s="232" t="str">
        <f>CHOOSE(1,";","TURN",4,BO104,BS106,BS109)</f>
        <v>;</v>
      </c>
      <c r="BT105" s="138"/>
      <c r="BU105" s="144"/>
      <c r="BV105" s="19"/>
      <c r="BW105" s="17"/>
      <c r="BX105" s="163"/>
      <c r="BY105" s="149"/>
      <c r="BZ105" s="149"/>
      <c r="CD105" s="138">
        <f>SUM(BQ103,BM102,BM107,BS106)</f>
        <v>0</v>
      </c>
      <c r="CE105" s="157" t="s">
        <v>14</v>
      </c>
      <c r="CF105" s="229">
        <f>IF(CG105&lt;&gt;"",CG105-CD105,0)</f>
        <v>0</v>
      </c>
      <c r="CG105" s="343"/>
      <c r="CH105" s="343"/>
      <c r="CI105" s="343"/>
      <c r="CJ105" s="343"/>
      <c r="CK105" s="343"/>
      <c r="CL105" s="343"/>
      <c r="CM105" s="343"/>
      <c r="CN105" s="343"/>
      <c r="CO105" s="343"/>
      <c r="CP105" s="343"/>
      <c r="CQ105" s="343"/>
      <c r="CR105" s="343"/>
      <c r="CS105" s="343"/>
      <c r="CT105" s="343"/>
      <c r="CU105" s="343"/>
      <c r="CV105" s="343"/>
      <c r="CW105" s="343"/>
      <c r="CX105" s="343"/>
      <c r="CY105" s="343"/>
      <c r="CZ105" s="343"/>
      <c r="DA105" s="343"/>
      <c r="DB105" s="343"/>
      <c r="DC105" s="343"/>
      <c r="DD105" s="343"/>
      <c r="DE105" s="343"/>
      <c r="DF105" s="343"/>
      <c r="DG105" s="343"/>
      <c r="DH105" s="343"/>
      <c r="DI105" s="343"/>
      <c r="DJ105" s="343"/>
      <c r="DK105" s="343"/>
      <c r="DL105" s="343"/>
      <c r="DM105" s="343"/>
      <c r="DN105" s="343"/>
      <c r="DO105" s="343"/>
      <c r="DP105"/>
      <c r="DQ105"/>
    </row>
    <row r="106" spans="1:121" ht="15" customHeight="1" thickBo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  <c r="AN106" s="343"/>
      <c r="AO106" s="343"/>
      <c r="AP106" s="343"/>
      <c r="AQ106" s="343"/>
      <c r="AR106" s="343"/>
      <c r="AS106" s="343"/>
      <c r="AT106" s="343"/>
      <c r="AU106" s="343"/>
      <c r="AV106" s="343"/>
      <c r="AW106" s="343"/>
      <c r="AX106" s="210">
        <f>SUM(BJ105:BJ108)</f>
        <v>0</v>
      </c>
      <c r="AY106" s="156" t="s">
        <v>14</v>
      </c>
      <c r="BE106" s="163"/>
      <c r="BF106" s="149"/>
      <c r="BG106" s="149"/>
      <c r="BH106" s="200" t="str">
        <f t="shared" si="54"/>
        <v>-</v>
      </c>
      <c r="BI106" s="67" t="e">
        <f>BJ106/AX106</f>
        <v>#DIV/0!</v>
      </c>
      <c r="BJ106" s="209">
        <f>CA114</f>
        <v>0</v>
      </c>
      <c r="BK106" s="156" t="s">
        <v>15</v>
      </c>
      <c r="BL106" s="81" t="e">
        <f>BM106/AX105</f>
        <v>#DIV/0!</v>
      </c>
      <c r="BM106" s="205">
        <v>0</v>
      </c>
      <c r="BN106" s="233" t="str">
        <f>CHOOSE(1,"=","TURN",14,BO104,BM106,BJ106)</f>
        <v>=</v>
      </c>
      <c r="BO106" s="241"/>
      <c r="BP106" s="143">
        <v>0</v>
      </c>
      <c r="BQ106" s="143">
        <v>0</v>
      </c>
      <c r="BR106" s="143">
        <v>0</v>
      </c>
      <c r="BS106" s="143">
        <v>0</v>
      </c>
      <c r="BT106" s="159" t="s">
        <v>4</v>
      </c>
      <c r="BU106" s="144"/>
      <c r="BV106" s="19"/>
      <c r="BW106" s="17"/>
      <c r="BX106" s="163"/>
      <c r="BY106" s="163"/>
      <c r="BZ106" s="163"/>
      <c r="CD106" s="210">
        <f>SUM(BT103,BM99,BJ107,BS109)</f>
        <v>0</v>
      </c>
      <c r="CE106" s="156" t="s">
        <v>14</v>
      </c>
      <c r="CF106" s="236">
        <f>IF(CG106&lt;&gt;"",CG106-CD106,0)</f>
        <v>0</v>
      </c>
      <c r="CG106" s="343"/>
      <c r="CH106" s="343"/>
      <c r="CI106" s="343"/>
      <c r="CJ106" s="343"/>
      <c r="CK106" s="343"/>
      <c r="CL106" s="343"/>
      <c r="CM106" s="343"/>
      <c r="CN106" s="343"/>
      <c r="CO106" s="343"/>
      <c r="CP106" s="343"/>
      <c r="CQ106" s="343"/>
      <c r="CR106" s="343"/>
      <c r="CS106" s="343"/>
      <c r="CT106" s="343"/>
      <c r="CU106" s="343"/>
      <c r="CV106" s="343"/>
      <c r="CW106" s="343"/>
      <c r="CX106" s="343"/>
      <c r="CY106" s="343"/>
      <c r="CZ106" s="343"/>
      <c r="DA106" s="343"/>
      <c r="DB106" s="343"/>
      <c r="DC106" s="343"/>
      <c r="DD106" s="343"/>
      <c r="DE106" s="343"/>
      <c r="DF106" s="343"/>
      <c r="DG106" s="343"/>
      <c r="DH106" s="343"/>
      <c r="DI106" s="343"/>
      <c r="DJ106" s="343"/>
      <c r="DK106" s="343"/>
      <c r="DL106" s="343"/>
      <c r="DM106" s="343"/>
      <c r="DN106" s="343"/>
      <c r="DO106" s="343"/>
      <c r="DP106"/>
      <c r="DQ106"/>
    </row>
    <row r="107" spans="1:121" ht="15" customHeight="1" thickBo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3"/>
      <c r="AH107" s="343"/>
      <c r="AI107" s="343"/>
      <c r="AJ107" s="343"/>
      <c r="AK107" s="343"/>
      <c r="AL107" s="343"/>
      <c r="AM107" s="343"/>
      <c r="AN107" s="343"/>
      <c r="AO107" s="343"/>
      <c r="AP107" s="343"/>
      <c r="AQ107" s="343"/>
      <c r="AR107" s="343"/>
      <c r="AS107" s="343"/>
      <c r="AT107" s="343"/>
      <c r="AU107" s="343"/>
      <c r="AV107" s="343"/>
      <c r="AW107" s="343"/>
      <c r="AX107" s="219">
        <f>IF(AU106&lt;&gt;"",AVERAGE(AX106,AU106),AX106)</f>
        <v>0</v>
      </c>
      <c r="AY107" s="220" t="s">
        <v>21</v>
      </c>
      <c r="AZ107" s="163"/>
      <c r="BA107" s="163"/>
      <c r="BB107" s="163"/>
      <c r="BC107" s="163"/>
      <c r="BD107" s="163"/>
      <c r="BE107" s="163"/>
      <c r="BF107" s="149"/>
      <c r="BG107" s="149"/>
      <c r="BH107" s="200" t="str">
        <f t="shared" si="54"/>
        <v>-</v>
      </c>
      <c r="BI107" s="67" t="e">
        <f>BJ107/AX106</f>
        <v>#DIV/0!</v>
      </c>
      <c r="BJ107" s="209">
        <f>BZ114</f>
        <v>0</v>
      </c>
      <c r="BK107" s="156" t="s">
        <v>14</v>
      </c>
      <c r="BL107" s="81" t="e">
        <f>BM107/AX105</f>
        <v>#DIV/0!</v>
      </c>
      <c r="BM107" s="205">
        <v>0</v>
      </c>
      <c r="BN107" s="233" t="str">
        <f>CHOOSE(1,"""","TURN",15,BO104,BM107,BJ107)</f>
        <v>"</v>
      </c>
      <c r="BO107" s="241"/>
      <c r="BP107" s="80" t="e">
        <f>BP106/BP121</f>
        <v>#DIV/0!</v>
      </c>
      <c r="BQ107" s="80" t="e">
        <f>BQ106/BP121</f>
        <v>#DIV/0!</v>
      </c>
      <c r="BR107" s="80" t="e">
        <f>BR106/BP121</f>
        <v>#DIV/0!</v>
      </c>
      <c r="BS107" s="80" t="e">
        <f>BS106/BP121</f>
        <v>#DIV/0!</v>
      </c>
      <c r="BT107" s="202" t="s">
        <v>20</v>
      </c>
      <c r="BU107" s="144"/>
      <c r="BV107" s="19"/>
      <c r="BW107" s="17"/>
      <c r="CD107" s="219">
        <f>IF(CG106&lt;&gt;"",AVERAGE(CD106,CG106),CD106)</f>
        <v>0</v>
      </c>
      <c r="CE107" s="220" t="s">
        <v>21</v>
      </c>
      <c r="CF107" s="222" t="s">
        <v>27</v>
      </c>
      <c r="CG107" s="343"/>
      <c r="CH107" s="343"/>
      <c r="CI107" s="343"/>
      <c r="CJ107" s="343"/>
      <c r="CK107" s="343"/>
      <c r="CL107" s="343"/>
      <c r="CM107" s="343"/>
      <c r="CN107" s="343"/>
      <c r="CO107" s="343"/>
      <c r="CP107" s="343"/>
      <c r="CQ107" s="343"/>
      <c r="CR107" s="343"/>
      <c r="CS107" s="343"/>
      <c r="CT107" s="343"/>
      <c r="CU107" s="343"/>
      <c r="CV107" s="343"/>
      <c r="CW107" s="343"/>
      <c r="CX107" s="343"/>
      <c r="CY107" s="343"/>
      <c r="CZ107" s="343"/>
      <c r="DA107" s="343"/>
      <c r="DB107" s="343"/>
      <c r="DC107" s="343"/>
      <c r="DD107" s="343"/>
      <c r="DE107" s="343"/>
      <c r="DF107" s="343"/>
      <c r="DG107" s="343"/>
      <c r="DH107" s="343"/>
      <c r="DI107" s="343"/>
      <c r="DJ107" s="343"/>
      <c r="DK107" s="343"/>
      <c r="DL107" s="343"/>
      <c r="DM107" s="343"/>
      <c r="DN107" s="343"/>
      <c r="DO107" s="343"/>
      <c r="DP107"/>
      <c r="DQ107"/>
    </row>
    <row r="108" spans="1:121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343"/>
      <c r="AL108" s="343"/>
      <c r="AM108" s="343"/>
      <c r="AN108" s="343"/>
      <c r="AO108" s="343"/>
      <c r="AP108" s="343"/>
      <c r="AQ108" s="343"/>
      <c r="AR108" s="343"/>
      <c r="AS108" s="343"/>
      <c r="AT108" s="343"/>
      <c r="AU108" s="343"/>
      <c r="AV108" s="343"/>
      <c r="AW108" s="343"/>
      <c r="AX108" s="172"/>
      <c r="AY108" s="163"/>
      <c r="AZ108" s="163"/>
      <c r="BA108" s="163"/>
      <c r="BB108" s="163"/>
      <c r="BC108" s="163"/>
      <c r="BD108" s="166"/>
      <c r="BE108" s="153" t="s">
        <v>0</v>
      </c>
      <c r="BF108" s="149"/>
      <c r="BG108" s="149"/>
      <c r="BH108" s="200" t="str">
        <f t="shared" si="54"/>
        <v>-</v>
      </c>
      <c r="BI108" s="67" t="e">
        <f>BJ108/AX106</f>
        <v>#DIV/0!</v>
      </c>
      <c r="BJ108" s="209">
        <f>BY114</f>
        <v>0</v>
      </c>
      <c r="BK108" s="156" t="s">
        <v>16</v>
      </c>
      <c r="BL108" s="81" t="e">
        <f>BM108/AX105</f>
        <v>#DIV/0!</v>
      </c>
      <c r="BM108" s="205">
        <v>0</v>
      </c>
      <c r="BN108" s="233" t="str">
        <f>CHOOSE(1,"?","TURN",16,BO104,BM108,BJ108)</f>
        <v>?</v>
      </c>
      <c r="BO108" s="241"/>
      <c r="BP108" s="148" t="s">
        <v>11</v>
      </c>
      <c r="BQ108" s="148" t="s">
        <v>12</v>
      </c>
      <c r="BR108" s="148" t="s">
        <v>1</v>
      </c>
      <c r="BS108" s="148" t="s">
        <v>13</v>
      </c>
      <c r="BT108" s="152"/>
      <c r="BU108" s="144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93"/>
      <c r="CF108" s="140"/>
      <c r="CG108" s="343"/>
      <c r="CH108" s="343"/>
      <c r="CI108" s="343"/>
      <c r="CJ108" s="343"/>
      <c r="CK108" s="343"/>
      <c r="CL108" s="343"/>
      <c r="CM108" s="343"/>
      <c r="CN108" s="343"/>
      <c r="CO108" s="343"/>
      <c r="CP108" s="343"/>
      <c r="CQ108" s="343"/>
      <c r="CR108" s="343"/>
      <c r="CS108" s="343"/>
      <c r="CT108" s="343"/>
      <c r="CU108" s="343"/>
      <c r="CV108" s="343"/>
      <c r="CW108" s="343"/>
      <c r="CX108" s="343"/>
      <c r="CY108" s="343"/>
      <c r="CZ108" s="343"/>
      <c r="DA108" s="343"/>
      <c r="DB108" s="343"/>
      <c r="DC108" s="343"/>
      <c r="DD108" s="343"/>
      <c r="DE108" s="343"/>
      <c r="DF108" s="343"/>
      <c r="DG108" s="343"/>
      <c r="DH108" s="343"/>
      <c r="DI108" s="343"/>
      <c r="DJ108" s="343"/>
      <c r="DK108" s="343"/>
      <c r="DL108" s="343"/>
      <c r="DM108" s="343"/>
      <c r="DN108" s="343"/>
      <c r="DO108" s="343"/>
      <c r="DP108"/>
      <c r="DQ108"/>
    </row>
    <row r="109" spans="1:121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43"/>
      <c r="AG109" s="343"/>
      <c r="AH109" s="343"/>
      <c r="AI109" s="343"/>
      <c r="AJ109" s="343"/>
      <c r="AK109" s="343"/>
      <c r="AL109" s="343"/>
      <c r="AM109" s="343"/>
      <c r="AN109" s="343"/>
      <c r="AO109" s="343"/>
      <c r="AP109" s="343"/>
      <c r="AQ109" s="343"/>
      <c r="AR109" s="343"/>
      <c r="AS109" s="343"/>
      <c r="AT109" s="343"/>
      <c r="AU109" s="343"/>
      <c r="AV109" s="343"/>
      <c r="AW109" s="343"/>
      <c r="AX109" s="172"/>
      <c r="AY109" s="163"/>
      <c r="AZ109" s="163"/>
      <c r="BA109" s="163"/>
      <c r="BB109" s="163"/>
      <c r="BC109" s="163"/>
      <c r="BD109" s="149"/>
      <c r="BE109" s="149"/>
      <c r="BF109" s="149"/>
      <c r="BG109" s="149"/>
      <c r="BH109" s="197" t="s">
        <v>29</v>
      </c>
      <c r="BI109" s="194" t="s">
        <v>20</v>
      </c>
      <c r="BJ109" s="160" t="s">
        <v>3</v>
      </c>
      <c r="BK109" s="152"/>
      <c r="BL109" s="201" t="s">
        <v>20</v>
      </c>
      <c r="BM109" s="161" t="s">
        <v>4</v>
      </c>
      <c r="BN109" s="149"/>
      <c r="BO109" s="241"/>
      <c r="BP109" s="208">
        <f>BY111</f>
        <v>0</v>
      </c>
      <c r="BQ109" s="208">
        <f>CB111</f>
        <v>0</v>
      </c>
      <c r="BR109" s="208">
        <f>CA111</f>
        <v>0</v>
      </c>
      <c r="BS109" s="208">
        <f>BZ111</f>
        <v>0</v>
      </c>
      <c r="BT109" s="150" t="s">
        <v>3</v>
      </c>
      <c r="BU109" s="144"/>
      <c r="BV109" s="163"/>
      <c r="BW109" s="163"/>
      <c r="BX109" s="179" t="s">
        <v>23</v>
      </c>
      <c r="BY109" s="183"/>
      <c r="BZ109" s="183"/>
      <c r="CA109" s="183"/>
      <c r="CB109" s="183"/>
      <c r="CC109" s="179"/>
      <c r="CD109" s="179"/>
      <c r="CE109" s="179"/>
      <c r="CF109" s="158"/>
      <c r="CG109" s="343"/>
      <c r="CH109" s="343"/>
      <c r="CI109" s="343"/>
      <c r="CJ109" s="343"/>
      <c r="CK109" s="343"/>
      <c r="CL109" s="343"/>
      <c r="CM109" s="343"/>
      <c r="CN109" s="343"/>
      <c r="CO109" s="343"/>
      <c r="CP109" s="343"/>
      <c r="CQ109" s="343"/>
      <c r="CR109" s="343"/>
      <c r="CS109" s="343"/>
      <c r="CT109" s="343"/>
      <c r="CU109" s="343"/>
      <c r="CV109" s="343"/>
      <c r="CW109" s="343"/>
      <c r="CX109" s="343"/>
      <c r="CY109" s="343"/>
      <c r="CZ109" s="343"/>
      <c r="DA109" s="343"/>
      <c r="DB109" s="343"/>
      <c r="DC109" s="343"/>
      <c r="DD109" s="343"/>
      <c r="DE109" s="343"/>
      <c r="DF109" s="343"/>
      <c r="DG109" s="343"/>
      <c r="DH109" s="343"/>
      <c r="DI109" s="343"/>
      <c r="DJ109" s="343"/>
      <c r="DK109" s="343"/>
      <c r="DL109" s="343"/>
      <c r="DM109" s="343"/>
      <c r="DN109" s="343"/>
      <c r="DO109" s="343"/>
      <c r="DP109"/>
      <c r="DQ109"/>
    </row>
    <row r="110" spans="1:121" ht="1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172"/>
      <c r="AY110" s="163"/>
      <c r="AZ110" s="163"/>
      <c r="BA110" s="163"/>
      <c r="BB110" s="163"/>
      <c r="BC110" s="163"/>
      <c r="BD110" s="149"/>
      <c r="BE110" s="149"/>
      <c r="BF110" s="149"/>
      <c r="BG110" s="149"/>
      <c r="BH110" s="149"/>
      <c r="BI110" s="149"/>
      <c r="BJ110" s="144"/>
      <c r="BK110" s="144"/>
      <c r="BL110" s="144"/>
      <c r="BM110" s="144"/>
      <c r="BN110" s="144"/>
      <c r="BO110" s="241"/>
      <c r="BP110" s="74" t="e">
        <f>BP109/BQ121</f>
        <v>#DIV/0!</v>
      </c>
      <c r="BQ110" s="74" t="e">
        <f>BQ109/BQ121</f>
        <v>#DIV/0!</v>
      </c>
      <c r="BR110" s="74" t="e">
        <f>BR109/BQ121</f>
        <v>#DIV/0!</v>
      </c>
      <c r="BS110" s="74" t="e">
        <f>BS109/BQ121</f>
        <v>#DIV/0!</v>
      </c>
      <c r="BT110" s="195" t="s">
        <v>20</v>
      </c>
      <c r="BU110" s="163"/>
      <c r="BV110" s="163"/>
      <c r="BW110" s="163"/>
      <c r="BX110" s="230" t="str">
        <f>"local_od_est_"&amp;BO104</f>
        <v>local_od_est_1</v>
      </c>
      <c r="BY110" s="190">
        <v>1</v>
      </c>
      <c r="BZ110" s="190">
        <v>2</v>
      </c>
      <c r="CA110" s="190">
        <v>3</v>
      </c>
      <c r="CB110" s="190">
        <v>4</v>
      </c>
      <c r="CC110" s="179" t="s">
        <v>17</v>
      </c>
      <c r="CD110" s="179" t="s">
        <v>18</v>
      </c>
      <c r="CE110" s="179" t="s">
        <v>19</v>
      </c>
      <c r="CF110" s="173"/>
      <c r="CG110" s="343"/>
      <c r="CH110" s="343"/>
      <c r="CI110" s="343"/>
      <c r="CJ110" s="343"/>
      <c r="CK110" s="343"/>
      <c r="CL110" s="343"/>
      <c r="CM110" s="343"/>
      <c r="CN110" s="343"/>
      <c r="CO110" s="343"/>
      <c r="CP110" s="343"/>
      <c r="CQ110" s="343"/>
      <c r="CR110" s="343"/>
      <c r="CS110" s="343"/>
      <c r="CT110" s="343"/>
      <c r="CU110" s="343"/>
      <c r="CV110" s="343"/>
      <c r="CW110" s="343"/>
      <c r="CX110" s="343"/>
      <c r="CY110" s="343"/>
      <c r="CZ110" s="343"/>
      <c r="DA110" s="343"/>
      <c r="DB110" s="343"/>
      <c r="DC110" s="343"/>
      <c r="DD110" s="343"/>
      <c r="DE110" s="343"/>
      <c r="DF110" s="343"/>
      <c r="DG110" s="343"/>
      <c r="DH110" s="343"/>
      <c r="DI110" s="343"/>
      <c r="DJ110" s="343"/>
      <c r="DK110" s="343"/>
      <c r="DL110" s="343"/>
      <c r="DM110" s="343"/>
      <c r="DN110" s="343"/>
      <c r="DO110" s="343"/>
      <c r="DP110"/>
      <c r="DQ110"/>
    </row>
    <row r="111" spans="1:121" ht="1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  <c r="AH111" s="343"/>
      <c r="AI111" s="343"/>
      <c r="AJ111" s="343"/>
      <c r="AK111" s="343"/>
      <c r="AL111" s="343"/>
      <c r="AM111" s="343"/>
      <c r="AN111" s="343"/>
      <c r="AO111" s="343"/>
      <c r="AP111" s="343"/>
      <c r="AQ111" s="343"/>
      <c r="AR111" s="343"/>
      <c r="AS111" s="343"/>
      <c r="AT111" s="343"/>
      <c r="AU111" s="343"/>
      <c r="AV111" s="343"/>
      <c r="AW111" s="343"/>
      <c r="AX111" s="172"/>
      <c r="AY111" s="163"/>
      <c r="AZ111" s="163"/>
      <c r="BA111" s="163"/>
      <c r="BB111" s="163"/>
      <c r="BC111" s="163"/>
      <c r="BD111" s="149"/>
      <c r="BE111" s="149"/>
      <c r="BF111" s="149"/>
      <c r="BG111" s="149"/>
      <c r="BH111" s="149"/>
      <c r="BI111" s="149"/>
      <c r="BJ111" s="163"/>
      <c r="BK111" s="18"/>
      <c r="BL111" s="18"/>
      <c r="BM111" s="18"/>
      <c r="BN111" s="18"/>
      <c r="BO111" s="241"/>
      <c r="BP111" s="200" t="str">
        <f t="shared" ref="BP111:BS111" si="55">RNSE(BP109,BP106)</f>
        <v>-</v>
      </c>
      <c r="BQ111" s="200" t="str">
        <f t="shared" si="55"/>
        <v>-</v>
      </c>
      <c r="BR111" s="200" t="str">
        <f t="shared" si="55"/>
        <v>-</v>
      </c>
      <c r="BS111" s="200" t="str">
        <f t="shared" si="55"/>
        <v>-</v>
      </c>
      <c r="BT111" s="197" t="s">
        <v>29</v>
      </c>
      <c r="BU111" s="164"/>
      <c r="BV111" s="163"/>
      <c r="BW111" s="163"/>
      <c r="BX111" s="190">
        <v>1</v>
      </c>
      <c r="BY111" s="180">
        <f t="shared" ref="BY111:CB114" si="56">BY92</f>
        <v>0</v>
      </c>
      <c r="BZ111" s="181">
        <f t="shared" si="56"/>
        <v>0</v>
      </c>
      <c r="CA111" s="181">
        <f t="shared" si="56"/>
        <v>0</v>
      </c>
      <c r="CB111" s="182">
        <f t="shared" si="56"/>
        <v>0</v>
      </c>
      <c r="CC111" s="179">
        <f>SUM(BY111:CB111)</f>
        <v>0</v>
      </c>
      <c r="CD111" s="179">
        <f t="shared" ref="CD111:CD114" si="57">CD92</f>
        <v>0</v>
      </c>
      <c r="CE111" s="183">
        <f>IFERROR(ABS(CC111-CD111)/CD111,0)</f>
        <v>0</v>
      </c>
      <c r="CF111" s="173"/>
      <c r="CG111" s="343"/>
      <c r="CH111" s="343"/>
      <c r="CI111" s="343"/>
      <c r="CJ111" s="343"/>
      <c r="CK111" s="343"/>
      <c r="CL111" s="343"/>
      <c r="CM111" s="343"/>
      <c r="CN111" s="343"/>
      <c r="CO111" s="343"/>
      <c r="CP111" s="343"/>
      <c r="CQ111" s="343"/>
      <c r="CR111" s="343"/>
      <c r="CS111" s="343"/>
      <c r="CT111" s="343"/>
      <c r="CU111" s="343"/>
      <c r="CV111" s="343"/>
      <c r="CW111" s="343"/>
      <c r="CX111" s="343"/>
      <c r="CY111" s="343"/>
      <c r="CZ111" s="343"/>
      <c r="DA111" s="343"/>
      <c r="DB111" s="343"/>
      <c r="DC111" s="343"/>
      <c r="DD111" s="343"/>
      <c r="DE111" s="343"/>
      <c r="DF111" s="343"/>
      <c r="DG111" s="343"/>
      <c r="DH111" s="343"/>
      <c r="DI111" s="343"/>
      <c r="DJ111" s="343"/>
      <c r="DK111" s="343"/>
      <c r="DL111" s="343"/>
      <c r="DM111" s="343"/>
      <c r="DN111" s="343"/>
      <c r="DO111" s="343"/>
      <c r="DP111"/>
      <c r="DQ111"/>
    </row>
    <row r="112" spans="1:121" ht="1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  <c r="AQ112" s="343"/>
      <c r="AR112" s="343"/>
      <c r="AS112" s="343"/>
      <c r="AT112" s="343"/>
      <c r="AU112" s="343"/>
      <c r="AV112" s="343"/>
      <c r="AW112" s="343"/>
      <c r="AX112" s="172"/>
      <c r="AY112" s="163"/>
      <c r="AZ112" s="163"/>
      <c r="BA112" s="163"/>
      <c r="BB112" s="163"/>
      <c r="BC112" s="163"/>
      <c r="BD112" s="149"/>
      <c r="BE112" s="149"/>
      <c r="BF112" s="149"/>
      <c r="BG112" s="149"/>
      <c r="BH112" s="149"/>
      <c r="BI112" s="149"/>
      <c r="BJ112" s="163"/>
      <c r="BK112" s="16"/>
      <c r="BL112" s="16"/>
      <c r="BM112" s="16"/>
      <c r="BN112" s="16"/>
      <c r="BO112" s="241"/>
      <c r="BP112" s="149"/>
      <c r="BQ112" s="149"/>
      <c r="BR112" s="149"/>
      <c r="BS112" s="149"/>
      <c r="BT112" s="163"/>
      <c r="BU112" s="164"/>
      <c r="BV112" s="163"/>
      <c r="BW112" s="163"/>
      <c r="BX112" s="190">
        <v>2</v>
      </c>
      <c r="BY112" s="184">
        <f t="shared" si="56"/>
        <v>0</v>
      </c>
      <c r="BZ112" s="179">
        <f t="shared" si="56"/>
        <v>0</v>
      </c>
      <c r="CA112" s="179">
        <f t="shared" si="56"/>
        <v>0</v>
      </c>
      <c r="CB112" s="185">
        <f t="shared" si="56"/>
        <v>0</v>
      </c>
      <c r="CC112" s="179">
        <f t="shared" ref="CC112:CC114" si="58">SUM(BY112:CB112)</f>
        <v>0</v>
      </c>
      <c r="CD112" s="179">
        <f t="shared" si="57"/>
        <v>0</v>
      </c>
      <c r="CE112" s="183">
        <f t="shared" ref="CE112:CE114" si="59">IFERROR(ABS(CC112-CD112)/CD112,0)</f>
        <v>0</v>
      </c>
      <c r="CF112" s="173"/>
      <c r="CG112" s="343"/>
      <c r="CH112" s="343"/>
      <c r="CI112" s="343"/>
      <c r="CJ112" s="343"/>
      <c r="CK112" s="343"/>
      <c r="CL112" s="343"/>
      <c r="CM112" s="343"/>
      <c r="CN112" s="343"/>
      <c r="CO112" s="343"/>
      <c r="CP112" s="343"/>
      <c r="CQ112" s="343"/>
      <c r="CR112" s="343"/>
      <c r="CS112" s="343"/>
      <c r="CT112" s="343"/>
      <c r="CU112" s="343"/>
      <c r="CV112" s="343"/>
      <c r="CW112" s="343"/>
      <c r="CX112" s="343"/>
      <c r="CY112" s="343"/>
      <c r="CZ112" s="343"/>
      <c r="DA112" s="343"/>
      <c r="DB112" s="343"/>
      <c r="DC112" s="343"/>
      <c r="DD112" s="343"/>
      <c r="DE112" s="343"/>
      <c r="DF112" s="343"/>
      <c r="DG112" s="343"/>
      <c r="DH112" s="343"/>
      <c r="DI112" s="343"/>
      <c r="DJ112" s="343"/>
      <c r="DK112" s="343"/>
      <c r="DL112" s="343"/>
      <c r="DM112" s="343"/>
      <c r="DN112" s="343"/>
      <c r="DO112" s="343"/>
      <c r="DP112"/>
      <c r="DQ112"/>
    </row>
    <row r="113" spans="1:121" ht="1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43"/>
      <c r="AI113" s="343"/>
      <c r="AJ113" s="343"/>
      <c r="AK113" s="343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172"/>
      <c r="AY113" s="163"/>
      <c r="AZ113" s="163"/>
      <c r="BA113" s="163"/>
      <c r="BB113" s="163"/>
      <c r="BC113" s="163"/>
      <c r="BD113" s="149"/>
      <c r="BE113" s="149"/>
      <c r="BF113" s="149"/>
      <c r="BG113" s="149"/>
      <c r="BH113" s="149"/>
      <c r="BI113" s="149"/>
      <c r="BJ113" s="155"/>
      <c r="BK113" s="163"/>
      <c r="BL113" s="163"/>
      <c r="BM113" s="163"/>
      <c r="BN113" s="163"/>
      <c r="BO113" s="241"/>
      <c r="BP113" s="149"/>
      <c r="BQ113" s="149"/>
      <c r="BR113" s="149"/>
      <c r="BS113" s="149"/>
      <c r="BT113" s="163"/>
      <c r="BU113" s="165"/>
      <c r="BV113" s="163"/>
      <c r="BW113" s="163"/>
      <c r="BX113" s="190">
        <v>3</v>
      </c>
      <c r="BY113" s="184">
        <f t="shared" si="56"/>
        <v>0</v>
      </c>
      <c r="BZ113" s="179">
        <f t="shared" si="56"/>
        <v>0</v>
      </c>
      <c r="CA113" s="179">
        <f t="shared" si="56"/>
        <v>0</v>
      </c>
      <c r="CB113" s="185">
        <f t="shared" si="56"/>
        <v>0</v>
      </c>
      <c r="CC113" s="179">
        <f t="shared" si="58"/>
        <v>0</v>
      </c>
      <c r="CD113" s="179">
        <f t="shared" si="57"/>
        <v>0</v>
      </c>
      <c r="CE113" s="183">
        <f t="shared" si="59"/>
        <v>0</v>
      </c>
      <c r="CF113" s="173"/>
      <c r="CG113" s="343"/>
      <c r="CH113" s="343"/>
      <c r="CI113" s="343"/>
      <c r="CJ113" s="343"/>
      <c r="CK113" s="343"/>
      <c r="CL113" s="343"/>
      <c r="CM113" s="343"/>
      <c r="CN113" s="343"/>
      <c r="CO113" s="343"/>
      <c r="CP113" s="343"/>
      <c r="CQ113" s="343"/>
      <c r="CR113" s="343"/>
      <c r="CS113" s="343"/>
      <c r="CT113" s="343"/>
      <c r="CU113" s="343"/>
      <c r="CV113" s="343"/>
      <c r="CW113" s="343"/>
      <c r="CX113" s="343"/>
      <c r="CY113" s="343"/>
      <c r="CZ113" s="343"/>
      <c r="DA113" s="343"/>
      <c r="DB113" s="343"/>
      <c r="DC113" s="343"/>
      <c r="DD113" s="343"/>
      <c r="DE113" s="343"/>
      <c r="DF113" s="343"/>
      <c r="DG113" s="343"/>
      <c r="DH113" s="343"/>
      <c r="DI113" s="343"/>
      <c r="DJ113" s="343"/>
      <c r="DK113" s="343"/>
      <c r="DL113" s="343"/>
      <c r="DM113" s="343"/>
      <c r="DN113" s="343"/>
      <c r="DO113" s="343"/>
      <c r="DP113"/>
      <c r="DQ113"/>
    </row>
    <row r="114" spans="1:121" ht="1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172"/>
      <c r="AY114" s="163"/>
      <c r="AZ114" s="163"/>
      <c r="BA114" s="163"/>
      <c r="BB114" s="163"/>
      <c r="BC114" s="163"/>
      <c r="BD114" s="149"/>
      <c r="BE114" s="149"/>
      <c r="BF114" s="149"/>
      <c r="BG114" s="149"/>
      <c r="BH114" s="149"/>
      <c r="BI114" s="149"/>
      <c r="BJ114" s="149"/>
      <c r="BK114" s="149"/>
      <c r="BL114" s="163"/>
      <c r="BM114" s="163"/>
      <c r="BN114" s="163"/>
      <c r="BO114" s="241"/>
      <c r="BP114" s="163"/>
      <c r="BQ114" s="163"/>
      <c r="BR114" s="163"/>
      <c r="BS114" s="153" t="s">
        <v>0</v>
      </c>
      <c r="BT114" s="163"/>
      <c r="BU114" s="165"/>
      <c r="BV114" s="163"/>
      <c r="BW114" s="163"/>
      <c r="BX114" s="190">
        <v>4</v>
      </c>
      <c r="BY114" s="186">
        <f t="shared" si="56"/>
        <v>0</v>
      </c>
      <c r="BZ114" s="187">
        <f t="shared" si="56"/>
        <v>0</v>
      </c>
      <c r="CA114" s="187">
        <f t="shared" si="56"/>
        <v>0</v>
      </c>
      <c r="CB114" s="188">
        <f t="shared" si="56"/>
        <v>0</v>
      </c>
      <c r="CC114" s="179">
        <f t="shared" si="58"/>
        <v>0</v>
      </c>
      <c r="CD114" s="59">
        <f t="shared" si="57"/>
        <v>0</v>
      </c>
      <c r="CE114" s="183">
        <f t="shared" si="59"/>
        <v>0</v>
      </c>
      <c r="CF114" s="173"/>
      <c r="CG114" s="343"/>
      <c r="CH114" s="343"/>
      <c r="CI114" s="343"/>
      <c r="CJ114" s="343"/>
      <c r="CK114" s="343"/>
      <c r="CL114" s="343"/>
      <c r="CM114" s="343"/>
      <c r="CN114" s="343"/>
      <c r="CO114" s="343"/>
      <c r="CP114" s="343"/>
      <c r="CQ114" s="343"/>
      <c r="CR114" s="343"/>
      <c r="CS114" s="343"/>
      <c r="CT114" s="343"/>
      <c r="CU114" s="343"/>
      <c r="CV114" s="343"/>
      <c r="CW114" s="343"/>
      <c r="CX114" s="343"/>
      <c r="CY114" s="343"/>
      <c r="CZ114" s="343"/>
      <c r="DA114" s="343"/>
      <c r="DB114" s="343"/>
      <c r="DC114" s="343"/>
      <c r="DD114" s="343"/>
      <c r="DE114" s="343"/>
      <c r="DF114" s="343"/>
      <c r="DG114" s="343"/>
      <c r="DH114" s="343"/>
      <c r="DI114" s="343"/>
      <c r="DJ114" s="343"/>
      <c r="DK114" s="343"/>
      <c r="DL114" s="343"/>
      <c r="DM114" s="343"/>
      <c r="DN114" s="343"/>
      <c r="DO114" s="343"/>
      <c r="DP114"/>
      <c r="DQ114"/>
    </row>
    <row r="115" spans="1:121" ht="1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43"/>
      <c r="AI115" s="343"/>
      <c r="AJ115" s="343"/>
      <c r="AK115" s="343"/>
      <c r="AL115" s="343"/>
      <c r="AM115" s="343"/>
      <c r="AN115" s="343"/>
      <c r="AO115" s="343"/>
      <c r="AP115" s="343"/>
      <c r="AQ115" s="343"/>
      <c r="AR115" s="343"/>
      <c r="AS115" s="343"/>
      <c r="AT115" s="343"/>
      <c r="AU115" s="343"/>
      <c r="AV115" s="343"/>
      <c r="AW115" s="343"/>
      <c r="AX115" s="172"/>
      <c r="AY115" s="163"/>
      <c r="AZ115" s="163"/>
      <c r="BA115" s="163"/>
      <c r="BB115" s="163"/>
      <c r="BC115" s="163"/>
      <c r="BL115" s="163"/>
      <c r="BM115" s="163"/>
      <c r="BN115" s="163"/>
      <c r="BO115" s="240"/>
      <c r="BP115" s="163"/>
      <c r="BQ115" s="163"/>
      <c r="BR115" s="163"/>
      <c r="BS115" s="166"/>
      <c r="BT115" s="163"/>
      <c r="BU115" s="165"/>
      <c r="BV115" s="163"/>
      <c r="BW115" s="163"/>
      <c r="BX115" s="179" t="s">
        <v>17</v>
      </c>
      <c r="BY115" s="179">
        <f>SUM(BY111:BY114)</f>
        <v>0</v>
      </c>
      <c r="BZ115" s="179">
        <f t="shared" ref="BZ115:CB115" si="60">SUM(BZ111:BZ114)</f>
        <v>0</v>
      </c>
      <c r="CA115" s="179">
        <f t="shared" si="60"/>
        <v>0</v>
      </c>
      <c r="CB115" s="179">
        <f t="shared" si="60"/>
        <v>0</v>
      </c>
      <c r="CC115" s="179"/>
      <c r="CD115" s="179"/>
      <c r="CE115" s="179"/>
      <c r="CF115" s="173"/>
      <c r="CG115" s="343"/>
      <c r="CH115" s="343"/>
      <c r="CI115" s="343"/>
      <c r="CJ115" s="343"/>
      <c r="CK115" s="343"/>
      <c r="CL115" s="343"/>
      <c r="CM115" s="343"/>
      <c r="CN115" s="343"/>
      <c r="CO115" s="343"/>
      <c r="CP115" s="343"/>
      <c r="CQ115" s="343"/>
      <c r="CR115" s="343"/>
      <c r="CS115" s="343"/>
      <c r="CT115" s="343"/>
      <c r="CU115" s="343"/>
      <c r="CV115" s="343"/>
      <c r="CW115" s="343"/>
      <c r="CX115" s="343"/>
      <c r="CY115" s="343"/>
      <c r="CZ115" s="343"/>
      <c r="DA115" s="343"/>
      <c r="DB115" s="343"/>
      <c r="DC115" s="343"/>
      <c r="DD115" s="343"/>
      <c r="DE115" s="343"/>
      <c r="DF115" s="343"/>
      <c r="DG115" s="343"/>
      <c r="DH115" s="343"/>
      <c r="DI115" s="343"/>
      <c r="DJ115" s="343"/>
      <c r="DK115" s="343"/>
      <c r="DL115" s="343"/>
      <c r="DM115" s="343"/>
      <c r="DN115" s="343"/>
      <c r="DO115" s="343"/>
      <c r="DP115"/>
      <c r="DQ115"/>
    </row>
    <row r="116" spans="1:121" ht="1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172"/>
      <c r="AY116" s="163"/>
      <c r="AZ116" s="163"/>
      <c r="BA116" s="163"/>
      <c r="BB116" s="163"/>
      <c r="BC116" s="163"/>
      <c r="BL116" s="163"/>
      <c r="BM116" s="163"/>
      <c r="BN116" s="163"/>
      <c r="BO116" s="168"/>
      <c r="BP116" s="163"/>
      <c r="BQ116" s="163"/>
      <c r="BR116" s="163"/>
      <c r="BS116" s="168"/>
      <c r="BT116" s="163"/>
      <c r="BU116" s="165"/>
      <c r="BV116" s="163"/>
      <c r="BW116" s="163"/>
      <c r="BX116" s="179" t="s">
        <v>18</v>
      </c>
      <c r="BY116" s="179">
        <f t="shared" ref="BY116:CB116" si="61">BY97</f>
        <v>0</v>
      </c>
      <c r="BZ116" s="179">
        <f t="shared" si="61"/>
        <v>0</v>
      </c>
      <c r="CA116" s="179">
        <f t="shared" si="61"/>
        <v>0</v>
      </c>
      <c r="CB116" s="179">
        <f t="shared" si="61"/>
        <v>0</v>
      </c>
      <c r="CC116" s="179"/>
      <c r="CD116" s="179"/>
      <c r="CE116" s="179"/>
      <c r="CF116" s="173"/>
      <c r="CG116" s="343"/>
      <c r="CH116" s="343"/>
      <c r="CI116" s="343"/>
      <c r="CJ116" s="343"/>
      <c r="CK116" s="343"/>
      <c r="CL116" s="343"/>
      <c r="CM116" s="343"/>
      <c r="CN116" s="343"/>
      <c r="CO116" s="343"/>
      <c r="CP116" s="343"/>
      <c r="CQ116" s="343"/>
      <c r="CR116" s="343"/>
      <c r="CS116" s="343"/>
      <c r="CT116" s="343"/>
      <c r="CU116" s="343"/>
      <c r="CV116" s="343"/>
      <c r="CW116" s="343"/>
      <c r="CX116" s="343"/>
      <c r="CY116" s="343"/>
      <c r="CZ116" s="343"/>
      <c r="DA116" s="343"/>
      <c r="DB116" s="343"/>
      <c r="DC116" s="343"/>
      <c r="DD116" s="343"/>
      <c r="DE116" s="343"/>
      <c r="DF116" s="343"/>
      <c r="DG116" s="343"/>
      <c r="DH116" s="343"/>
      <c r="DI116" s="343"/>
      <c r="DJ116" s="343"/>
      <c r="DK116" s="343"/>
      <c r="DL116" s="343"/>
      <c r="DM116" s="343"/>
      <c r="DN116" s="343"/>
      <c r="DO116" s="343"/>
      <c r="DP116"/>
      <c r="DQ116"/>
    </row>
    <row r="117" spans="1:121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43"/>
      <c r="AI117" s="343"/>
      <c r="AJ117" s="343"/>
      <c r="AK117" s="343"/>
      <c r="AL117" s="343"/>
      <c r="AM117" s="343"/>
      <c r="AN117" s="343"/>
      <c r="AO117" s="343"/>
      <c r="AP117" s="343"/>
      <c r="AQ117" s="343"/>
      <c r="AR117" s="343"/>
      <c r="AS117" s="343"/>
      <c r="AT117" s="343"/>
      <c r="AU117" s="343"/>
      <c r="AV117" s="343"/>
      <c r="AW117" s="343"/>
      <c r="AX117" s="172"/>
      <c r="AY117" s="163"/>
      <c r="AZ117" s="163"/>
      <c r="BA117" s="163"/>
      <c r="BB117" s="163"/>
      <c r="BC117" s="163"/>
      <c r="BL117" s="163"/>
      <c r="BN117" s="163"/>
      <c r="BO117" s="168"/>
      <c r="BP117" s="163"/>
      <c r="BR117" s="163"/>
      <c r="BS117" s="168"/>
      <c r="BT117" s="163"/>
      <c r="BU117" s="164"/>
      <c r="BV117" s="163"/>
      <c r="BW117" s="163"/>
      <c r="BX117" s="179" t="s">
        <v>19</v>
      </c>
      <c r="BY117" s="183">
        <f>IFERROR(ABS(BY115-BY116)/BY116,0)</f>
        <v>0</v>
      </c>
      <c r="BZ117" s="183">
        <f t="shared" ref="BZ117:CB117" si="62">IFERROR(ABS(BZ115-BZ116)/BZ116,0)</f>
        <v>0</v>
      </c>
      <c r="CA117" s="183">
        <f t="shared" si="62"/>
        <v>0</v>
      </c>
      <c r="CB117" s="183">
        <f t="shared" si="62"/>
        <v>0</v>
      </c>
      <c r="CC117" s="179"/>
      <c r="CD117" s="179"/>
      <c r="CE117" s="183">
        <f>SUM(BY117:CB117,CE111:CE114)</f>
        <v>0</v>
      </c>
      <c r="CF117" s="173"/>
      <c r="CG117" s="343"/>
      <c r="CH117" s="343"/>
      <c r="CI117" s="343"/>
      <c r="CJ117" s="343"/>
      <c r="CK117" s="343"/>
      <c r="CL117" s="343"/>
      <c r="CM117" s="343"/>
      <c r="CN117" s="343"/>
      <c r="CO117" s="343"/>
      <c r="CP117" s="343"/>
      <c r="CQ117" s="343"/>
      <c r="CR117" s="343"/>
      <c r="CS117" s="343"/>
      <c r="CT117" s="343"/>
      <c r="CU117" s="343"/>
      <c r="CV117" s="343"/>
      <c r="CW117" s="343"/>
      <c r="CX117" s="343"/>
      <c r="CY117" s="343"/>
      <c r="CZ117" s="343"/>
      <c r="DA117" s="343"/>
      <c r="DB117" s="343"/>
      <c r="DC117" s="343"/>
      <c r="DD117" s="343"/>
      <c r="DE117" s="343"/>
      <c r="DF117" s="343"/>
      <c r="DG117" s="343"/>
      <c r="DH117" s="343"/>
      <c r="DI117" s="343"/>
      <c r="DJ117" s="343"/>
      <c r="DK117" s="343"/>
      <c r="DL117" s="343"/>
      <c r="DM117" s="343"/>
      <c r="DN117" s="343"/>
      <c r="DO117" s="343"/>
      <c r="DP117"/>
      <c r="DQ117"/>
    </row>
    <row r="118" spans="1:121" ht="15" customHeight="1" thickBo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172"/>
      <c r="AY118" s="163"/>
      <c r="AZ118" s="163"/>
      <c r="BA118" s="163"/>
      <c r="BB118" s="163"/>
      <c r="BC118" s="163"/>
      <c r="BN118" s="163"/>
      <c r="BO118" s="168"/>
      <c r="BP118" s="163"/>
      <c r="BR118" s="163"/>
      <c r="BS118" s="168"/>
      <c r="BT118" s="163"/>
      <c r="BU118" s="164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7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  <c r="CY118" s="343"/>
      <c r="CZ118" s="343"/>
      <c r="DA118" s="343"/>
      <c r="DB118" s="343"/>
      <c r="DC118" s="343"/>
      <c r="DD118" s="343"/>
      <c r="DE118" s="343"/>
      <c r="DF118" s="343"/>
      <c r="DG118" s="343"/>
      <c r="DH118" s="343"/>
      <c r="DI118" s="343"/>
      <c r="DJ118" s="343"/>
      <c r="DK118" s="343"/>
      <c r="DL118" s="343"/>
      <c r="DM118" s="343"/>
      <c r="DN118" s="343"/>
      <c r="DO118" s="343"/>
      <c r="DP118"/>
      <c r="DQ118"/>
    </row>
    <row r="119" spans="1:121" ht="15" customHeight="1" thickBot="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  <c r="AH119" s="343"/>
      <c r="AI119" s="343"/>
      <c r="AJ119" s="343"/>
      <c r="AK119" s="343"/>
      <c r="AL119" s="343"/>
      <c r="AM119" s="343"/>
      <c r="AN119" s="343"/>
      <c r="AO119" s="343"/>
      <c r="AP119" s="343"/>
      <c r="AQ119" s="343"/>
      <c r="AR119" s="343"/>
      <c r="AS119" s="343"/>
      <c r="AT119" s="343"/>
      <c r="AU119" s="343"/>
      <c r="AV119" s="343"/>
      <c r="AW119" s="343"/>
      <c r="AX119" s="172"/>
      <c r="AY119" s="163"/>
      <c r="AZ119" s="163"/>
      <c r="BA119" s="163"/>
      <c r="BB119" s="163"/>
      <c r="BC119" s="163"/>
      <c r="BL119" s="215">
        <f>IF(BM122&lt;&gt;"",AVERAGE(BM119,BM122),BM119)</f>
        <v>0</v>
      </c>
      <c r="BM119" s="208">
        <f>SUM(BP109,BT102,BL99,BJ108)</f>
        <v>0</v>
      </c>
      <c r="BN119" s="143">
        <f>SUM(BP106,BQ102,BL102,BM108)</f>
        <v>0</v>
      </c>
      <c r="BO119" s="168"/>
      <c r="BP119" s="163"/>
      <c r="BR119" s="163"/>
      <c r="BS119" s="168"/>
      <c r="BT119" s="163"/>
      <c r="BU119" s="164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73"/>
      <c r="CG119" s="343"/>
      <c r="CH119" s="343"/>
      <c r="CI119" s="343"/>
      <c r="CJ119" s="343"/>
      <c r="CK119" s="343"/>
      <c r="CL119" s="343"/>
      <c r="CM119" s="343"/>
      <c r="CN119" s="343"/>
      <c r="CO119" s="343"/>
      <c r="CP119" s="343"/>
      <c r="CQ119" s="343"/>
      <c r="CR119" s="343"/>
      <c r="CS119" s="343"/>
      <c r="CT119" s="343"/>
      <c r="CU119" s="343"/>
      <c r="CV119" s="343"/>
      <c r="CW119" s="343"/>
      <c r="CX119" s="343"/>
      <c r="CY119" s="343"/>
      <c r="CZ119" s="343"/>
      <c r="DA119" s="343"/>
      <c r="DB119" s="343"/>
      <c r="DC119" s="343"/>
      <c r="DD119" s="343"/>
      <c r="DE119" s="343"/>
      <c r="DF119" s="343"/>
      <c r="DG119" s="343"/>
      <c r="DH119" s="343"/>
      <c r="DI119" s="343"/>
      <c r="DJ119" s="343"/>
      <c r="DK119" s="343"/>
      <c r="DL119" s="343"/>
      <c r="DM119" s="343"/>
      <c r="DN119" s="343"/>
      <c r="DO119" s="343"/>
      <c r="DP119"/>
      <c r="DQ119"/>
    </row>
    <row r="120" spans="1:121" ht="15" customHeight="1" thickBo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343"/>
      <c r="AM120" s="343"/>
      <c r="AN120" s="343"/>
      <c r="AO120" s="343"/>
      <c r="AP120" s="343"/>
      <c r="AQ120" s="343"/>
      <c r="AR120" s="343"/>
      <c r="AS120" s="343"/>
      <c r="AT120" s="343"/>
      <c r="AU120" s="343"/>
      <c r="AV120" s="343"/>
      <c r="AW120" s="343"/>
      <c r="AX120" s="172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L120" s="216" t="s">
        <v>21</v>
      </c>
      <c r="BM120" s="148" t="s">
        <v>2</v>
      </c>
      <c r="BN120" s="162" t="s">
        <v>2</v>
      </c>
      <c r="BO120" s="168"/>
      <c r="BP120" s="147" t="s">
        <v>1</v>
      </c>
      <c r="BQ120" s="148" t="s">
        <v>1</v>
      </c>
      <c r="BR120" s="217" t="s">
        <v>21</v>
      </c>
      <c r="BS120" s="207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73"/>
      <c r="CG120" s="343"/>
      <c r="CH120" s="343"/>
      <c r="CI120" s="343"/>
      <c r="CJ120" s="343"/>
      <c r="CK120" s="343"/>
      <c r="CL120" s="343"/>
      <c r="CM120" s="343"/>
      <c r="CN120" s="343"/>
      <c r="CO120" s="343"/>
      <c r="CP120" s="343"/>
      <c r="CQ120" s="343"/>
      <c r="CR120" s="343"/>
      <c r="CS120" s="343"/>
      <c r="CT120" s="343"/>
      <c r="CU120" s="343"/>
      <c r="CV120" s="343"/>
      <c r="CW120" s="343"/>
      <c r="CX120" s="343"/>
      <c r="CY120" s="343"/>
      <c r="CZ120" s="343"/>
      <c r="DA120" s="343"/>
      <c r="DB120" s="343"/>
      <c r="DC120" s="343"/>
      <c r="DD120" s="343"/>
      <c r="DE120" s="343"/>
      <c r="DF120" s="343"/>
      <c r="DG120" s="343"/>
      <c r="DH120" s="343"/>
      <c r="DI120" s="343"/>
      <c r="DJ120" s="343"/>
      <c r="DK120" s="343"/>
      <c r="DL120" s="343"/>
      <c r="DM120" s="343"/>
      <c r="DN120" s="343"/>
      <c r="DO120" s="343"/>
      <c r="DP120"/>
      <c r="DQ120"/>
    </row>
    <row r="121" spans="1:121" ht="15" customHeight="1" thickBo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  <c r="AN121" s="343"/>
      <c r="AO121" s="343"/>
      <c r="AP121" s="343"/>
      <c r="AQ121" s="343"/>
      <c r="AR121" s="343"/>
      <c r="AS121" s="343"/>
      <c r="AT121" s="343"/>
      <c r="AU121" s="343"/>
      <c r="AV121" s="343"/>
      <c r="AW121" s="343"/>
      <c r="AX121" s="176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221" t="s">
        <v>27</v>
      </c>
      <c r="BM121" s="237">
        <f>IF(BM122&lt;&gt;"",BM122-BM119,0)</f>
        <v>0</v>
      </c>
      <c r="BN121" s="228">
        <f>IF(BN122&lt;&gt;"",BN122-BN119,0)</f>
        <v>0</v>
      </c>
      <c r="BO121" s="242"/>
      <c r="BP121" s="141">
        <f>SUM(BP106:BS106)</f>
        <v>0</v>
      </c>
      <c r="BQ121" s="211">
        <f>SUM(BP109:BS109)</f>
        <v>0</v>
      </c>
      <c r="BR121" s="218">
        <f>IF(BQ124&lt;&gt;"",AVERAGE(BQ121,BQ124),BQ121)</f>
        <v>0</v>
      </c>
      <c r="BS121" s="238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7"/>
      <c r="CD121" s="177"/>
      <c r="CE121" s="177"/>
      <c r="CF121" s="178"/>
      <c r="CG121" s="343"/>
      <c r="CH121" s="343"/>
      <c r="CI121" s="343"/>
      <c r="CJ121" s="343"/>
      <c r="CK121" s="343"/>
      <c r="CL121" s="343"/>
      <c r="CM121" s="343"/>
      <c r="CN121" s="343"/>
      <c r="CO121" s="343"/>
      <c r="CP121" s="343"/>
      <c r="CQ121" s="343"/>
      <c r="CR121" s="343"/>
      <c r="CS121" s="343"/>
      <c r="CT121" s="343"/>
      <c r="CU121" s="343"/>
      <c r="CV121" s="343"/>
      <c r="CW121" s="343"/>
      <c r="CX121" s="343"/>
      <c r="CY121" s="343"/>
      <c r="CZ121" s="343"/>
      <c r="DA121" s="343"/>
      <c r="DB121" s="343"/>
      <c r="DC121" s="343"/>
      <c r="DD121" s="343"/>
      <c r="DE121" s="343"/>
      <c r="DF121" s="343"/>
      <c r="DG121" s="343"/>
      <c r="DH121" s="343"/>
      <c r="DI121" s="343"/>
      <c r="DJ121" s="343"/>
      <c r="DK121" s="343"/>
      <c r="DL121" s="343"/>
      <c r="DM121" s="343"/>
      <c r="DN121" s="343"/>
      <c r="DO121" s="343"/>
      <c r="DP121"/>
      <c r="DQ121"/>
    </row>
    <row r="122" spans="1:121" ht="15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</row>
    <row r="123" spans="1:121" ht="15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</row>
    <row r="124" spans="1:121" ht="1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</row>
    <row r="125" spans="1:121" ht="15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</row>
    <row r="126" spans="1:121" ht="1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</row>
    <row r="127" spans="1:121" ht="1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</row>
    <row r="128" spans="1:121" ht="15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</row>
    <row r="129" spans="1:121" ht="15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</row>
    <row r="130" spans="1:121" ht="15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</row>
    <row r="131" spans="1:121" ht="15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</row>
    <row r="132" spans="1:121" ht="1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</row>
    <row r="133" spans="1:121" ht="15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</row>
    <row r="134" spans="1:121" ht="1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</row>
    <row r="135" spans="1:121" ht="15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</row>
    <row r="136" spans="1:121" ht="1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</row>
    <row r="137" spans="1:121" ht="15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Z25:FQ355"/>
  <sheetViews>
    <sheetView topLeftCell="A11" zoomScale="25" zoomScaleNormal="25" workbookViewId="0">
      <selection activeCell="BU52" sqref="BU52"/>
    </sheetView>
  </sheetViews>
  <sheetFormatPr defaultColWidth="5.7109375" defaultRowHeight="15" customHeight="1" x14ac:dyDescent="0.2"/>
  <cols>
    <col min="28" max="28" width="5.7109375" customWidth="1"/>
  </cols>
  <sheetData>
    <row r="25" spans="26:173" ht="15" customHeight="1" x14ac:dyDescent="0.2">
      <c r="Z25" s="206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71"/>
      <c r="BZ25" s="206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71"/>
      <c r="DZ25" s="312"/>
      <c r="EA25" s="313"/>
      <c r="EB25" s="313"/>
      <c r="EC25" s="313"/>
      <c r="ED25" s="313"/>
      <c r="EE25" s="313"/>
      <c r="EF25" s="313"/>
      <c r="EG25" s="313"/>
      <c r="EH25" s="313"/>
      <c r="EI25" s="313"/>
      <c r="EJ25" s="313"/>
      <c r="EK25" s="313"/>
      <c r="EL25" s="313"/>
      <c r="EM25" s="313"/>
      <c r="EN25" s="313"/>
      <c r="EO25" s="313"/>
      <c r="EP25" s="313"/>
      <c r="EQ25" s="313"/>
      <c r="ER25" s="313"/>
      <c r="ES25" s="313"/>
      <c r="ET25" s="313"/>
      <c r="EU25" s="324"/>
      <c r="EV25" s="324"/>
      <c r="EW25" s="313"/>
      <c r="EX25" s="313"/>
      <c r="EY25" s="313"/>
      <c r="EZ25" s="313"/>
      <c r="FA25" s="313"/>
      <c r="FB25" s="313"/>
      <c r="FC25" s="313"/>
      <c r="FD25" s="313"/>
      <c r="FE25" s="313"/>
      <c r="FF25" s="313"/>
      <c r="FG25" s="313"/>
      <c r="FH25" s="313"/>
      <c r="FI25" s="313"/>
      <c r="FJ25" s="313"/>
      <c r="FK25" s="313"/>
      <c r="FL25" s="313"/>
      <c r="FM25" s="313"/>
      <c r="FN25" s="313"/>
      <c r="FO25" s="313"/>
      <c r="FP25" s="313"/>
      <c r="FQ25" s="314"/>
    </row>
    <row r="26" spans="26:173" ht="15" customHeight="1" x14ac:dyDescent="0.2">
      <c r="Z26" s="172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73"/>
      <c r="BZ26" s="172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73"/>
      <c r="DZ26" s="315"/>
      <c r="EA26" s="316"/>
      <c r="EB26" s="316"/>
      <c r="EC26" s="316"/>
      <c r="ED26" s="316"/>
      <c r="EE26" s="316"/>
      <c r="EF26" s="316"/>
      <c r="EG26" s="316"/>
      <c r="EH26" s="316"/>
      <c r="EI26" s="316"/>
      <c r="EJ26" s="316"/>
      <c r="EK26" s="316"/>
      <c r="EL26" s="316"/>
      <c r="EM26" s="316"/>
      <c r="EN26" s="316"/>
      <c r="EO26" s="316"/>
      <c r="EP26" s="316"/>
      <c r="EQ26" s="316"/>
      <c r="ER26" s="316"/>
      <c r="ES26" s="316"/>
      <c r="ET26" s="316"/>
      <c r="EU26" s="322"/>
      <c r="EV26" s="322"/>
      <c r="EW26" s="316"/>
      <c r="EX26" s="316"/>
      <c r="EY26" s="316"/>
      <c r="EZ26" s="316"/>
      <c r="FA26" s="316"/>
      <c r="FB26" s="316"/>
      <c r="FC26" s="316"/>
      <c r="FD26" s="316"/>
      <c r="FE26" s="316"/>
      <c r="FF26" s="316"/>
      <c r="FG26" s="316"/>
      <c r="FH26" s="316"/>
      <c r="FI26" s="316"/>
      <c r="FJ26" s="316"/>
      <c r="FK26" s="316"/>
      <c r="FL26" s="316"/>
      <c r="FM26" s="316"/>
      <c r="FN26" s="316"/>
      <c r="FO26" s="316"/>
      <c r="FP26" s="316"/>
      <c r="FQ26" s="317"/>
    </row>
    <row r="27" spans="26:173" ht="15" customHeight="1" x14ac:dyDescent="0.2">
      <c r="Z27" s="172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73"/>
      <c r="BZ27" s="172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73"/>
      <c r="DZ27" s="315"/>
      <c r="EA27" s="316"/>
      <c r="EB27" s="316"/>
      <c r="EC27" s="316"/>
      <c r="ED27" s="316"/>
      <c r="EE27" s="316"/>
      <c r="EF27" s="316"/>
      <c r="EG27" s="316"/>
      <c r="EH27" s="316"/>
      <c r="EI27" s="316"/>
      <c r="EJ27" s="316"/>
      <c r="EK27" s="316"/>
      <c r="EL27" s="316"/>
      <c r="EM27" s="316"/>
      <c r="EN27" s="316"/>
      <c r="EO27" s="316"/>
      <c r="EP27" s="316"/>
      <c r="EQ27" s="316"/>
      <c r="ER27" s="316"/>
      <c r="ES27" s="316"/>
      <c r="ET27" s="316"/>
      <c r="EU27" s="322"/>
      <c r="EV27" s="322"/>
      <c r="EW27" s="316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  <c r="FH27" s="316"/>
      <c r="FI27" s="316"/>
      <c r="FJ27" s="316"/>
      <c r="FK27" s="316"/>
      <c r="FL27" s="316"/>
      <c r="FM27" s="316"/>
      <c r="FN27" s="316"/>
      <c r="FO27" s="316"/>
      <c r="FP27" s="316"/>
      <c r="FQ27" s="317"/>
    </row>
    <row r="28" spans="26:173" ht="15" customHeight="1" x14ac:dyDescent="0.2">
      <c r="Z28" s="172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73"/>
      <c r="BZ28" s="172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73"/>
      <c r="DZ28" s="315"/>
      <c r="EA28" s="316"/>
      <c r="EB28" s="316"/>
      <c r="EC28" s="316"/>
      <c r="ED28" s="316"/>
      <c r="EE28" s="316"/>
      <c r="EF28" s="316"/>
      <c r="EG28" s="316"/>
      <c r="EH28" s="316"/>
      <c r="EI28" s="316"/>
      <c r="EJ28" s="316"/>
      <c r="EK28" s="316"/>
      <c r="EL28" s="316"/>
      <c r="EM28" s="316"/>
      <c r="EN28" s="316"/>
      <c r="EO28" s="316"/>
      <c r="EP28" s="316"/>
      <c r="EQ28" s="316"/>
      <c r="ER28" s="316"/>
      <c r="ES28" s="316"/>
      <c r="ET28" s="316"/>
      <c r="EU28" s="322"/>
      <c r="EV28" s="322"/>
      <c r="EW28" s="316"/>
      <c r="EX28" s="316"/>
      <c r="EY28" s="316"/>
      <c r="EZ28" s="316"/>
      <c r="FA28" s="316"/>
      <c r="FB28" s="316"/>
      <c r="FC28" s="316"/>
      <c r="FD28" s="316"/>
      <c r="FE28" s="316"/>
      <c r="FF28" s="316"/>
      <c r="FG28" s="316"/>
      <c r="FH28" s="316"/>
      <c r="FI28" s="316"/>
      <c r="FJ28" s="316"/>
      <c r="FK28" s="316"/>
      <c r="FL28" s="316"/>
      <c r="FM28" s="316"/>
      <c r="FN28" s="316"/>
      <c r="FO28" s="316"/>
      <c r="FP28" s="316"/>
      <c r="FQ28" s="317"/>
    </row>
    <row r="29" spans="26:173" ht="15" customHeight="1" x14ac:dyDescent="0.2">
      <c r="Z29" s="172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73"/>
      <c r="BZ29" s="172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73"/>
      <c r="DZ29" s="315"/>
      <c r="EA29" s="316"/>
      <c r="EB29" s="316"/>
      <c r="EC29" s="316"/>
      <c r="ED29" s="316"/>
      <c r="EE29" s="316"/>
      <c r="EF29" s="316"/>
      <c r="EG29" s="316"/>
      <c r="EH29" s="316"/>
      <c r="EI29" s="316"/>
      <c r="EJ29" s="316"/>
      <c r="EK29" s="316"/>
      <c r="EL29" s="316"/>
      <c r="EM29" s="316"/>
      <c r="EN29" s="316"/>
      <c r="EO29" s="316"/>
      <c r="EP29" s="316"/>
      <c r="EQ29" s="316"/>
      <c r="ER29" s="316"/>
      <c r="ES29" s="316"/>
      <c r="ET29" s="316"/>
      <c r="EU29" s="322"/>
      <c r="EV29" s="322"/>
      <c r="EW29" s="316"/>
      <c r="EX29" s="316"/>
      <c r="EY29" s="316"/>
      <c r="EZ29" s="316"/>
      <c r="FA29" s="316"/>
      <c r="FB29" s="316"/>
      <c r="FC29" s="316"/>
      <c r="FD29" s="316"/>
      <c r="FE29" s="316"/>
      <c r="FF29" s="316"/>
      <c r="FG29" s="316"/>
      <c r="FH29" s="316"/>
      <c r="FI29" s="316"/>
      <c r="FJ29" s="316"/>
      <c r="FK29" s="316"/>
      <c r="FL29" s="316"/>
      <c r="FM29" s="316"/>
      <c r="FN29" s="316"/>
      <c r="FO29" s="316"/>
      <c r="FP29" s="316"/>
      <c r="FQ29" s="317"/>
    </row>
    <row r="30" spans="26:173" ht="15" customHeight="1" x14ac:dyDescent="0.2">
      <c r="Z30" s="17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73"/>
      <c r="BZ30" s="172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73"/>
      <c r="DZ30" s="315"/>
      <c r="EA30" s="316"/>
      <c r="EB30" s="316"/>
      <c r="EC30" s="316"/>
      <c r="ED30" s="316"/>
      <c r="EE30" s="316"/>
      <c r="EF30" s="316"/>
      <c r="EG30" s="316"/>
      <c r="EH30" s="316"/>
      <c r="EI30" s="316"/>
      <c r="EJ30" s="316"/>
      <c r="EK30" s="316"/>
      <c r="EL30" s="316"/>
      <c r="EM30" s="316"/>
      <c r="EN30" s="316"/>
      <c r="EO30" s="316"/>
      <c r="EP30" s="316"/>
      <c r="EQ30" s="316"/>
      <c r="ER30" s="316"/>
      <c r="ES30" s="316"/>
      <c r="ET30" s="316"/>
      <c r="EU30" s="322"/>
      <c r="EV30" s="322"/>
      <c r="EW30" s="316"/>
      <c r="EX30" s="316"/>
      <c r="EY30" s="316"/>
      <c r="EZ30" s="316"/>
      <c r="FA30" s="316"/>
      <c r="FB30" s="316"/>
      <c r="FC30" s="316"/>
      <c r="FD30" s="316"/>
      <c r="FE30" s="316"/>
      <c r="FF30" s="316"/>
      <c r="FG30" s="316"/>
      <c r="FH30" s="316"/>
      <c r="FI30" s="316"/>
      <c r="FJ30" s="316"/>
      <c r="FK30" s="316"/>
      <c r="FL30" s="316"/>
      <c r="FM30" s="316"/>
      <c r="FN30" s="316"/>
      <c r="FO30" s="316"/>
      <c r="FP30" s="316"/>
      <c r="FQ30" s="317"/>
    </row>
    <row r="31" spans="26:173" ht="15" customHeight="1" x14ac:dyDescent="0.2">
      <c r="Z31" s="172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73"/>
      <c r="BZ31" s="172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73"/>
      <c r="DZ31" s="315"/>
      <c r="EA31" s="316"/>
      <c r="EB31" s="316"/>
      <c r="EC31" s="316"/>
      <c r="ED31" s="316"/>
      <c r="EE31" s="316"/>
      <c r="EF31" s="316"/>
      <c r="EG31" s="316"/>
      <c r="EH31" s="316"/>
      <c r="EI31" s="316"/>
      <c r="EJ31" s="316"/>
      <c r="EK31" s="316"/>
      <c r="EL31" s="316"/>
      <c r="EM31" s="316"/>
      <c r="EN31" s="316"/>
      <c r="EO31" s="316"/>
      <c r="EP31" s="316"/>
      <c r="EQ31" s="316"/>
      <c r="ER31" s="316"/>
      <c r="ES31" s="316"/>
      <c r="ET31" s="316"/>
      <c r="EU31" s="322"/>
      <c r="EV31" s="322"/>
      <c r="EW31" s="316"/>
      <c r="EX31" s="316"/>
      <c r="EY31" s="316"/>
      <c r="EZ31" s="316"/>
      <c r="FA31" s="316"/>
      <c r="FB31" s="316"/>
      <c r="FC31" s="316"/>
      <c r="FD31" s="316"/>
      <c r="FE31" s="316"/>
      <c r="FF31" s="316"/>
      <c r="FG31" s="316"/>
      <c r="FH31" s="316"/>
      <c r="FI31" s="316"/>
      <c r="FJ31" s="316"/>
      <c r="FK31" s="316"/>
      <c r="FL31" s="316"/>
      <c r="FM31" s="316"/>
      <c r="FN31" s="316"/>
      <c r="FO31" s="316"/>
      <c r="FP31" s="316"/>
      <c r="FQ31" s="317"/>
    </row>
    <row r="32" spans="26:173" ht="15" customHeight="1" x14ac:dyDescent="0.2">
      <c r="Z32" s="172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73"/>
      <c r="BZ32" s="172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73"/>
      <c r="DZ32" s="315"/>
      <c r="EA32" s="316"/>
      <c r="EB32" s="316"/>
      <c r="EC32" s="316"/>
      <c r="ED32" s="316"/>
      <c r="EE32" s="316"/>
      <c r="EF32" s="316"/>
      <c r="EG32" s="316"/>
      <c r="EH32" s="316"/>
      <c r="EI32" s="316"/>
      <c r="EJ32" s="316"/>
      <c r="EK32" s="316"/>
      <c r="EL32" s="316"/>
      <c r="EM32" s="316"/>
      <c r="EN32" s="316"/>
      <c r="EO32" s="316"/>
      <c r="EP32" s="316"/>
      <c r="EQ32" s="316"/>
      <c r="ER32" s="316"/>
      <c r="ES32" s="316"/>
      <c r="ET32" s="316"/>
      <c r="EU32" s="322"/>
      <c r="EV32" s="322"/>
      <c r="EW32" s="316"/>
      <c r="EX32" s="316"/>
      <c r="EY32" s="316"/>
      <c r="EZ32" s="316"/>
      <c r="FA32" s="316"/>
      <c r="FB32" s="316"/>
      <c r="FC32" s="316"/>
      <c r="FD32" s="316"/>
      <c r="FE32" s="316"/>
      <c r="FF32" s="316"/>
      <c r="FG32" s="316"/>
      <c r="FH32" s="316"/>
      <c r="FI32" s="316"/>
      <c r="FJ32" s="316"/>
      <c r="FK32" s="316"/>
      <c r="FL32" s="316"/>
      <c r="FM32" s="316"/>
      <c r="FN32" s="316"/>
      <c r="FO32" s="316"/>
      <c r="FP32" s="316"/>
      <c r="FQ32" s="317"/>
    </row>
    <row r="33" spans="26:173" ht="15" customHeight="1" x14ac:dyDescent="0.2">
      <c r="Z33" s="172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73"/>
      <c r="BZ33" s="172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3"/>
      <c r="DP33" s="163"/>
      <c r="DQ33" s="173"/>
      <c r="DZ33" s="315"/>
      <c r="EA33" s="316"/>
      <c r="EB33" s="316"/>
      <c r="EC33" s="316"/>
      <c r="ED33" s="316"/>
      <c r="EE33" s="316"/>
      <c r="EF33" s="316"/>
      <c r="EG33" s="316"/>
      <c r="EH33" s="316"/>
      <c r="EI33" s="316"/>
      <c r="EJ33" s="316"/>
      <c r="EK33" s="316"/>
      <c r="EL33" s="316"/>
      <c r="EM33" s="316"/>
      <c r="EN33" s="316"/>
      <c r="EO33" s="316"/>
      <c r="EP33" s="316"/>
      <c r="EQ33" s="316"/>
      <c r="ER33" s="316"/>
      <c r="ES33" s="316"/>
      <c r="ET33" s="316"/>
      <c r="EU33" s="322"/>
      <c r="EV33" s="322"/>
      <c r="EW33" s="316"/>
      <c r="EX33" s="316"/>
      <c r="EY33" s="316"/>
      <c r="EZ33" s="316"/>
      <c r="FA33" s="316"/>
      <c r="FB33" s="316"/>
      <c r="FC33" s="316"/>
      <c r="FD33" s="316"/>
      <c r="FE33" s="316"/>
      <c r="FF33" s="316"/>
      <c r="FG33" s="316"/>
      <c r="FH33" s="316"/>
      <c r="FI33" s="316"/>
      <c r="FJ33" s="316"/>
      <c r="FK33" s="316"/>
      <c r="FL33" s="316"/>
      <c r="FM33" s="316"/>
      <c r="FN33" s="316"/>
      <c r="FO33" s="316"/>
      <c r="FP33" s="316"/>
      <c r="FQ33" s="317"/>
    </row>
    <row r="34" spans="26:173" ht="15" customHeight="1" x14ac:dyDescent="0.2">
      <c r="Z34" s="172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73"/>
      <c r="BZ34" s="172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73"/>
      <c r="DZ34" s="315"/>
      <c r="EA34" s="316"/>
      <c r="EB34" s="316"/>
      <c r="EC34" s="316"/>
      <c r="ED34" s="316"/>
      <c r="EE34" s="316"/>
      <c r="EF34" s="316"/>
      <c r="EG34" s="316"/>
      <c r="EH34" s="316"/>
      <c r="EI34" s="316"/>
      <c r="EJ34" s="316"/>
      <c r="EK34" s="316"/>
      <c r="EL34" s="316"/>
      <c r="EM34" s="316"/>
      <c r="EN34" s="316"/>
      <c r="EO34" s="316"/>
      <c r="EP34" s="316"/>
      <c r="EQ34" s="316"/>
      <c r="ER34" s="316"/>
      <c r="ES34" s="316"/>
      <c r="ET34" s="316"/>
      <c r="EU34" s="322"/>
      <c r="EV34" s="322"/>
      <c r="EW34" s="316"/>
      <c r="EX34" s="316"/>
      <c r="EY34" s="316"/>
      <c r="EZ34" s="316"/>
      <c r="FA34" s="316"/>
      <c r="FB34" s="316"/>
      <c r="FC34" s="316"/>
      <c r="FD34" s="316"/>
      <c r="FE34" s="316"/>
      <c r="FF34" s="316"/>
      <c r="FG34" s="316"/>
      <c r="FH34" s="316"/>
      <c r="FI34" s="316"/>
      <c r="FJ34" s="316"/>
      <c r="FK34" s="316"/>
      <c r="FL34" s="316"/>
      <c r="FM34" s="316"/>
      <c r="FN34" s="316"/>
      <c r="FO34" s="316"/>
      <c r="FP34" s="316"/>
      <c r="FQ34" s="317"/>
    </row>
    <row r="35" spans="26:173" ht="15" customHeight="1" x14ac:dyDescent="0.2">
      <c r="Z35" s="172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73"/>
      <c r="BZ35" s="172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73"/>
      <c r="DZ35" s="315"/>
      <c r="EA35" s="316"/>
      <c r="EB35" s="316"/>
      <c r="EC35" s="316"/>
      <c r="ED35" s="316"/>
      <c r="EE35" s="316"/>
      <c r="EF35" s="316"/>
      <c r="EG35" s="316"/>
      <c r="EH35" s="316"/>
      <c r="EI35" s="316"/>
      <c r="EJ35" s="316"/>
      <c r="EK35" s="316"/>
      <c r="EL35" s="316"/>
      <c r="EM35" s="316"/>
      <c r="EN35" s="316"/>
      <c r="EO35" s="316"/>
      <c r="EP35" s="316"/>
      <c r="EQ35" s="316"/>
      <c r="ER35" s="316"/>
      <c r="ES35" s="316"/>
      <c r="ET35" s="316"/>
      <c r="EU35" s="322"/>
      <c r="EV35" s="322"/>
      <c r="EW35" s="316"/>
      <c r="EX35" s="316"/>
      <c r="EY35" s="316"/>
      <c r="EZ35" s="316"/>
      <c r="FA35" s="316"/>
      <c r="FB35" s="316"/>
      <c r="FC35" s="316"/>
      <c r="FD35" s="316"/>
      <c r="FE35" s="316"/>
      <c r="FF35" s="316"/>
      <c r="FG35" s="316"/>
      <c r="FH35" s="316"/>
      <c r="FI35" s="316"/>
      <c r="FJ35" s="316"/>
      <c r="FK35" s="316"/>
      <c r="FL35" s="316"/>
      <c r="FM35" s="316"/>
      <c r="FN35" s="316"/>
      <c r="FO35" s="316"/>
      <c r="FP35" s="316"/>
      <c r="FQ35" s="317"/>
    </row>
    <row r="36" spans="26:173" ht="15" customHeight="1" x14ac:dyDescent="0.2">
      <c r="Z36" s="172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73"/>
      <c r="BZ36" s="172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73"/>
      <c r="DZ36" s="315"/>
      <c r="EA36" s="316"/>
      <c r="EB36" s="316"/>
      <c r="EC36" s="316"/>
      <c r="ED36" s="316"/>
      <c r="EE36" s="316"/>
      <c r="EF36" s="316"/>
      <c r="EG36" s="316"/>
      <c r="EH36" s="316"/>
      <c r="EI36" s="316"/>
      <c r="EJ36" s="316"/>
      <c r="EK36" s="316"/>
      <c r="EL36" s="316"/>
      <c r="EM36" s="316"/>
      <c r="EN36" s="316"/>
      <c r="EO36" s="316"/>
      <c r="EP36" s="316"/>
      <c r="EQ36" s="316"/>
      <c r="ER36" s="316"/>
      <c r="ES36" s="316"/>
      <c r="ET36" s="316"/>
      <c r="EU36" s="322"/>
      <c r="EV36" s="322"/>
      <c r="EW36" s="316"/>
      <c r="EX36" s="316"/>
      <c r="EY36" s="316"/>
      <c r="EZ36" s="316"/>
      <c r="FA36" s="316"/>
      <c r="FB36" s="316"/>
      <c r="FC36" s="316"/>
      <c r="FD36" s="316"/>
      <c r="FE36" s="316"/>
      <c r="FF36" s="316"/>
      <c r="FG36" s="316"/>
      <c r="FH36" s="316"/>
      <c r="FI36" s="316"/>
      <c r="FJ36" s="316"/>
      <c r="FK36" s="316"/>
      <c r="FL36" s="316"/>
      <c r="FM36" s="316"/>
      <c r="FN36" s="316"/>
      <c r="FO36" s="316"/>
      <c r="FP36" s="316"/>
      <c r="FQ36" s="317"/>
    </row>
    <row r="37" spans="26:173" ht="15" customHeight="1" x14ac:dyDescent="0.2">
      <c r="Z37" s="172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73"/>
      <c r="BZ37" s="172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73"/>
      <c r="DZ37" s="315"/>
      <c r="EA37" s="316"/>
      <c r="EB37" s="316"/>
      <c r="EC37" s="316"/>
      <c r="ED37" s="316"/>
      <c r="EE37" s="316"/>
      <c r="EF37" s="316"/>
      <c r="EG37" s="316"/>
      <c r="EH37" s="316"/>
      <c r="EI37" s="316"/>
      <c r="EJ37" s="316"/>
      <c r="EK37" s="316"/>
      <c r="EL37" s="316"/>
      <c r="EM37" s="316"/>
      <c r="EN37" s="316"/>
      <c r="EO37" s="316"/>
      <c r="EP37" s="316"/>
      <c r="EQ37" s="316"/>
      <c r="ER37" s="316"/>
      <c r="ES37" s="316"/>
      <c r="ET37" s="316"/>
      <c r="EU37" s="322"/>
      <c r="EV37" s="322"/>
      <c r="EW37" s="316"/>
      <c r="EX37" s="316"/>
      <c r="EY37" s="316"/>
      <c r="EZ37" s="316"/>
      <c r="FA37" s="316"/>
      <c r="FB37" s="316"/>
      <c r="FC37" s="316"/>
      <c r="FD37" s="316"/>
      <c r="FE37" s="316"/>
      <c r="FF37" s="316"/>
      <c r="FG37" s="316"/>
      <c r="FH37" s="316"/>
      <c r="FI37" s="316"/>
      <c r="FJ37" s="316"/>
      <c r="FK37" s="316"/>
      <c r="FL37" s="316"/>
      <c r="FM37" s="316"/>
      <c r="FN37" s="316"/>
      <c r="FO37" s="316"/>
      <c r="FP37" s="316"/>
      <c r="FQ37" s="317"/>
    </row>
    <row r="38" spans="26:173" ht="15" customHeight="1" x14ac:dyDescent="0.2">
      <c r="Z38" s="172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73"/>
      <c r="BZ38" s="172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3"/>
      <c r="DP38" s="163"/>
      <c r="DQ38" s="173"/>
      <c r="DZ38" s="315"/>
      <c r="EA38" s="316"/>
      <c r="EB38" s="316"/>
      <c r="EC38" s="316"/>
      <c r="ED38" s="316"/>
      <c r="EE38" s="316"/>
      <c r="EF38" s="316"/>
      <c r="EG38" s="316"/>
      <c r="EH38" s="316"/>
      <c r="EI38" s="316"/>
      <c r="EJ38" s="316"/>
      <c r="EK38" s="316"/>
      <c r="EL38" s="316"/>
      <c r="EM38" s="316"/>
      <c r="EN38" s="316"/>
      <c r="EO38" s="316"/>
      <c r="EP38" s="316"/>
      <c r="EQ38" s="316"/>
      <c r="ER38" s="316"/>
      <c r="ES38" s="316"/>
      <c r="ET38" s="316"/>
      <c r="EU38" s="322"/>
      <c r="EV38" s="322"/>
      <c r="EW38" s="316"/>
      <c r="EX38" s="316"/>
      <c r="EY38" s="316"/>
      <c r="EZ38" s="316"/>
      <c r="FA38" s="316"/>
      <c r="FB38" s="316"/>
      <c r="FC38" s="316"/>
      <c r="FD38" s="316"/>
      <c r="FE38" s="316"/>
      <c r="FF38" s="316"/>
      <c r="FG38" s="316"/>
      <c r="FH38" s="316"/>
      <c r="FI38" s="316"/>
      <c r="FJ38" s="316"/>
      <c r="FK38" s="316"/>
      <c r="FL38" s="316"/>
      <c r="FM38" s="316"/>
      <c r="FN38" s="316"/>
      <c r="FO38" s="316"/>
      <c r="FP38" s="316"/>
      <c r="FQ38" s="317"/>
    </row>
    <row r="39" spans="26:173" ht="15" customHeight="1" x14ac:dyDescent="0.2">
      <c r="Z39" s="172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73"/>
      <c r="BZ39" s="172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73"/>
      <c r="DZ39" s="315"/>
      <c r="EA39" s="316"/>
      <c r="EB39" s="316"/>
      <c r="EC39" s="316"/>
      <c r="ED39" s="316"/>
      <c r="EE39" s="316"/>
      <c r="EF39" s="316"/>
      <c r="EG39" s="316"/>
      <c r="EH39" s="316"/>
      <c r="EI39" s="316"/>
      <c r="EJ39" s="316"/>
      <c r="EK39" s="316"/>
      <c r="EL39" s="316"/>
      <c r="EM39" s="316"/>
      <c r="EN39" s="316"/>
      <c r="EO39" s="316"/>
      <c r="EP39" s="316"/>
      <c r="EQ39" s="316"/>
      <c r="ER39" s="316"/>
      <c r="ES39" s="316"/>
      <c r="ET39" s="316"/>
      <c r="EU39" s="322"/>
      <c r="EV39" s="322"/>
      <c r="EW39" s="316"/>
      <c r="EX39" s="316"/>
      <c r="EY39" s="316"/>
      <c r="EZ39" s="316"/>
      <c r="FA39" s="316"/>
      <c r="FB39" s="316"/>
      <c r="FC39" s="316"/>
      <c r="FD39" s="316"/>
      <c r="FE39" s="316"/>
      <c r="FF39" s="316"/>
      <c r="FG39" s="316"/>
      <c r="FH39" s="316"/>
      <c r="FI39" s="316"/>
      <c r="FJ39" s="316"/>
      <c r="FK39" s="316"/>
      <c r="FL39" s="316"/>
      <c r="FM39" s="316"/>
      <c r="FN39" s="316"/>
      <c r="FO39" s="316"/>
      <c r="FP39" s="316"/>
      <c r="FQ39" s="317"/>
    </row>
    <row r="40" spans="26:173" ht="15" customHeight="1" x14ac:dyDescent="0.2">
      <c r="Z40" s="172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73"/>
      <c r="BZ40" s="172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73"/>
      <c r="DZ40" s="315"/>
      <c r="EA40" s="316"/>
      <c r="EB40" s="316"/>
      <c r="EC40" s="316"/>
      <c r="ED40" s="316"/>
      <c r="EE40" s="316"/>
      <c r="EF40" s="316"/>
      <c r="EG40" s="316"/>
      <c r="EH40" s="316"/>
      <c r="EI40" s="316"/>
      <c r="EJ40" s="316"/>
      <c r="EK40" s="316"/>
      <c r="EL40" s="316"/>
      <c r="EM40" s="316"/>
      <c r="EN40" s="316"/>
      <c r="EO40" s="316"/>
      <c r="EP40" s="316"/>
      <c r="EQ40" s="316"/>
      <c r="ER40" s="316"/>
      <c r="ES40" s="316"/>
      <c r="ET40" s="316"/>
      <c r="EU40" s="322"/>
      <c r="EV40" s="322"/>
      <c r="EW40" s="316"/>
      <c r="EX40" s="316"/>
      <c r="EY40" s="316"/>
      <c r="EZ40" s="316"/>
      <c r="FA40" s="316"/>
      <c r="FB40" s="316"/>
      <c r="FC40" s="316"/>
      <c r="FD40" s="316"/>
      <c r="FE40" s="316"/>
      <c r="FF40" s="316"/>
      <c r="FG40" s="316"/>
      <c r="FH40" s="316"/>
      <c r="FI40" s="316"/>
      <c r="FJ40" s="316"/>
      <c r="FK40" s="316"/>
      <c r="FL40" s="316"/>
      <c r="FM40" s="316"/>
      <c r="FN40" s="316"/>
      <c r="FO40" s="316"/>
      <c r="FP40" s="316"/>
      <c r="FQ40" s="317"/>
    </row>
    <row r="41" spans="26:173" ht="15" customHeight="1" x14ac:dyDescent="0.2">
      <c r="Z41" s="172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73"/>
      <c r="BZ41" s="172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73"/>
      <c r="DZ41" s="315"/>
      <c r="EA41" s="316"/>
      <c r="EB41" s="316"/>
      <c r="EC41" s="316"/>
      <c r="ED41" s="316"/>
      <c r="EE41" s="316"/>
      <c r="EF41" s="316"/>
      <c r="EG41" s="316"/>
      <c r="EH41" s="316"/>
      <c r="EI41" s="316"/>
      <c r="EJ41" s="316"/>
      <c r="EK41" s="316"/>
      <c r="EL41" s="316"/>
      <c r="EM41" s="316"/>
      <c r="EN41" s="316"/>
      <c r="EO41" s="316"/>
      <c r="EP41" s="316"/>
      <c r="EQ41" s="316"/>
      <c r="ER41" s="316"/>
      <c r="ES41" s="316"/>
      <c r="ET41" s="316"/>
      <c r="EU41" s="322"/>
      <c r="EV41" s="322"/>
      <c r="EW41" s="316"/>
      <c r="EX41" s="316"/>
      <c r="EY41" s="316"/>
      <c r="EZ41" s="316"/>
      <c r="FA41" s="316"/>
      <c r="FB41" s="316"/>
      <c r="FC41" s="316"/>
      <c r="FD41" s="316"/>
      <c r="FE41" s="316"/>
      <c r="FF41" s="316"/>
      <c r="FG41" s="316"/>
      <c r="FH41" s="316"/>
      <c r="FI41" s="316"/>
      <c r="FJ41" s="316"/>
      <c r="FK41" s="316"/>
      <c r="FL41" s="316"/>
      <c r="FM41" s="316"/>
      <c r="FN41" s="316"/>
      <c r="FO41" s="316"/>
      <c r="FP41" s="316"/>
      <c r="FQ41" s="317"/>
    </row>
    <row r="42" spans="26:173" ht="15" customHeight="1" x14ac:dyDescent="0.2">
      <c r="Z42" s="172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73"/>
      <c r="BZ42" s="172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73"/>
      <c r="DZ42" s="315"/>
      <c r="EA42" s="316"/>
      <c r="EB42" s="316"/>
      <c r="EC42" s="316"/>
      <c r="ED42" s="316"/>
      <c r="EE42" s="316"/>
      <c r="EF42" s="316"/>
      <c r="EG42" s="316"/>
      <c r="EH42" s="316"/>
      <c r="EI42" s="316"/>
      <c r="EJ42" s="316"/>
      <c r="EK42" s="316"/>
      <c r="EL42" s="316"/>
      <c r="EM42" s="316"/>
      <c r="EN42" s="316"/>
      <c r="EO42" s="316"/>
      <c r="EP42" s="316"/>
      <c r="EQ42" s="316"/>
      <c r="ER42" s="316"/>
      <c r="ES42" s="316"/>
      <c r="ET42" s="316"/>
      <c r="EU42" s="322"/>
      <c r="EV42" s="322"/>
      <c r="EW42" s="316"/>
      <c r="EX42" s="316"/>
      <c r="EY42" s="316"/>
      <c r="EZ42" s="316"/>
      <c r="FA42" s="316"/>
      <c r="FB42" s="316"/>
      <c r="FC42" s="316"/>
      <c r="FD42" s="316"/>
      <c r="FE42" s="316"/>
      <c r="FF42" s="316"/>
      <c r="FG42" s="316"/>
      <c r="FH42" s="316"/>
      <c r="FI42" s="316"/>
      <c r="FJ42" s="316"/>
      <c r="FK42" s="316"/>
      <c r="FL42" s="316"/>
      <c r="FM42" s="316"/>
      <c r="FN42" s="316"/>
      <c r="FO42" s="316"/>
      <c r="FP42" s="316"/>
      <c r="FQ42" s="317"/>
    </row>
    <row r="43" spans="26:173" ht="15" customHeight="1" x14ac:dyDescent="0.2">
      <c r="Z43" s="172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73"/>
      <c r="BZ43" s="172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73"/>
      <c r="DZ43" s="315"/>
      <c r="EA43" s="316"/>
      <c r="EB43" s="316"/>
      <c r="EC43" s="316"/>
      <c r="ED43" s="316"/>
      <c r="EE43" s="316"/>
      <c r="EF43" s="316"/>
      <c r="EG43" s="316"/>
      <c r="EH43" s="316"/>
      <c r="EI43" s="316"/>
      <c r="EJ43" s="316"/>
      <c r="EK43" s="316"/>
      <c r="EL43" s="316"/>
      <c r="EM43" s="316"/>
      <c r="EN43" s="316"/>
      <c r="EO43" s="316"/>
      <c r="EP43" s="316"/>
      <c r="EQ43" s="316"/>
      <c r="ER43" s="316"/>
      <c r="ES43" s="316"/>
      <c r="ET43" s="316"/>
      <c r="EU43" s="322"/>
      <c r="EV43" s="322"/>
      <c r="EW43" s="316"/>
      <c r="EX43" s="316"/>
      <c r="EY43" s="316"/>
      <c r="EZ43" s="316"/>
      <c r="FA43" s="316"/>
      <c r="FB43" s="316"/>
      <c r="FC43" s="316"/>
      <c r="FD43" s="316"/>
      <c r="FE43" s="316"/>
      <c r="FF43" s="316"/>
      <c r="FG43" s="316"/>
      <c r="FH43" s="316"/>
      <c r="FI43" s="316"/>
      <c r="FJ43" s="316"/>
      <c r="FK43" s="316"/>
      <c r="FL43" s="316"/>
      <c r="FM43" s="316"/>
      <c r="FN43" s="316"/>
      <c r="FO43" s="316"/>
      <c r="FP43" s="316"/>
      <c r="FQ43" s="317"/>
    </row>
    <row r="44" spans="26:173" ht="15" customHeight="1" x14ac:dyDescent="0.2">
      <c r="Z44" s="172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73"/>
      <c r="BZ44" s="172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73"/>
      <c r="DZ44" s="315"/>
      <c r="EA44" s="316"/>
      <c r="EB44" s="316"/>
      <c r="EC44" s="316"/>
      <c r="ED44" s="316"/>
      <c r="EE44" s="316"/>
      <c r="EF44" s="316"/>
      <c r="EG44" s="316"/>
      <c r="EH44" s="316"/>
      <c r="EI44" s="316"/>
      <c r="EJ44" s="316"/>
      <c r="EK44" s="316"/>
      <c r="EL44" s="316"/>
      <c r="EM44" s="316"/>
      <c r="EN44" s="316"/>
      <c r="EO44" s="316"/>
      <c r="EP44" s="316"/>
      <c r="EQ44" s="316"/>
      <c r="ER44" s="316"/>
      <c r="ES44" s="316"/>
      <c r="ET44" s="316"/>
      <c r="EU44" s="322"/>
      <c r="EV44" s="322"/>
      <c r="EW44" s="316"/>
      <c r="EX44" s="316"/>
      <c r="EY44" s="316"/>
      <c r="EZ44" s="316"/>
      <c r="FA44" s="316"/>
      <c r="FB44" s="316"/>
      <c r="FC44" s="316"/>
      <c r="FD44" s="316"/>
      <c r="FE44" s="316"/>
      <c r="FF44" s="316"/>
      <c r="FG44" s="316"/>
      <c r="FH44" s="316"/>
      <c r="FI44" s="316"/>
      <c r="FJ44" s="316"/>
      <c r="FK44" s="316"/>
      <c r="FL44" s="316"/>
      <c r="FM44" s="316"/>
      <c r="FN44" s="316"/>
      <c r="FO44" s="316"/>
      <c r="FP44" s="316"/>
      <c r="FQ44" s="317"/>
    </row>
    <row r="45" spans="26:173" ht="15" customHeight="1" x14ac:dyDescent="0.2">
      <c r="Z45" s="172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73"/>
      <c r="BZ45" s="172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73"/>
      <c r="DZ45" s="315"/>
      <c r="EA45" s="316"/>
      <c r="EB45" s="316"/>
      <c r="EC45" s="316"/>
      <c r="ED45" s="316"/>
      <c r="EE45" s="316"/>
      <c r="EF45" s="316"/>
      <c r="EG45" s="316"/>
      <c r="EH45" s="316"/>
      <c r="EI45" s="316"/>
      <c r="EJ45" s="316"/>
      <c r="EK45" s="316"/>
      <c r="EL45" s="316"/>
      <c r="EM45" s="316"/>
      <c r="EN45" s="316"/>
      <c r="EO45" s="316"/>
      <c r="EP45" s="316"/>
      <c r="EQ45" s="316"/>
      <c r="ER45" s="316"/>
      <c r="ES45" s="316"/>
      <c r="ET45" s="316"/>
      <c r="EU45" s="322"/>
      <c r="EV45" s="322"/>
      <c r="EW45" s="316"/>
      <c r="EX45" s="316"/>
      <c r="EY45" s="316"/>
      <c r="EZ45" s="316"/>
      <c r="FA45" s="316"/>
      <c r="FB45" s="316"/>
      <c r="FC45" s="316"/>
      <c r="FD45" s="316"/>
      <c r="FE45" s="316"/>
      <c r="FF45" s="316"/>
      <c r="FG45" s="316"/>
      <c r="FH45" s="316"/>
      <c r="FI45" s="316"/>
      <c r="FJ45" s="316"/>
      <c r="FK45" s="316"/>
      <c r="FL45" s="316"/>
      <c r="FM45" s="316"/>
      <c r="FN45" s="316"/>
      <c r="FO45" s="316"/>
      <c r="FP45" s="316"/>
      <c r="FQ45" s="317"/>
    </row>
    <row r="46" spans="26:173" ht="15" customHeight="1" x14ac:dyDescent="0.2">
      <c r="Z46" s="172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73"/>
      <c r="BZ46" s="172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251" t="str">
        <f>CHOOSE(1,"#","LINK",DA46,CZ47)</f>
        <v>#</v>
      </c>
      <c r="DA46" s="253" t="s">
        <v>28</v>
      </c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73"/>
      <c r="DZ46" s="315"/>
      <c r="EA46" s="316"/>
      <c r="EB46" s="316"/>
      <c r="EC46" s="316"/>
      <c r="ED46" s="316"/>
      <c r="EE46" s="316"/>
      <c r="EF46" s="316"/>
      <c r="EG46" s="316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6"/>
      <c r="ES46" s="316"/>
      <c r="ET46" s="316"/>
      <c r="EU46" s="322"/>
      <c r="EV46" s="322"/>
      <c r="EW46" s="316"/>
      <c r="EX46" s="316"/>
      <c r="EY46" s="316"/>
      <c r="EZ46" s="316"/>
      <c r="FA46" s="316"/>
      <c r="FB46" s="316"/>
      <c r="FC46" s="316"/>
      <c r="FD46" s="316"/>
      <c r="FE46" s="316"/>
      <c r="FF46" s="316"/>
      <c r="FG46" s="316"/>
      <c r="FH46" s="316"/>
      <c r="FI46" s="316"/>
      <c r="FJ46" s="316"/>
      <c r="FK46" s="316"/>
      <c r="FL46" s="316"/>
      <c r="FM46" s="316"/>
      <c r="FN46" s="316"/>
      <c r="FO46" s="316"/>
      <c r="FP46" s="316"/>
      <c r="FQ46" s="317"/>
    </row>
    <row r="47" spans="26:173" ht="15" customHeight="1" x14ac:dyDescent="0.25">
      <c r="Z47" s="172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73"/>
      <c r="BZ47" s="172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264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73"/>
      <c r="DZ47" s="315"/>
      <c r="EA47" s="316"/>
      <c r="EB47" s="316"/>
      <c r="EC47" s="316"/>
      <c r="ED47" s="316"/>
      <c r="EE47" s="316"/>
      <c r="EF47" s="316"/>
      <c r="EG47" s="316"/>
      <c r="EH47" s="316"/>
      <c r="EI47" s="316"/>
      <c r="EJ47" s="316"/>
      <c r="EK47" s="316"/>
      <c r="EL47" s="316"/>
      <c r="EM47" s="316"/>
      <c r="EN47" s="316"/>
      <c r="EO47" s="316"/>
      <c r="EP47" s="316"/>
      <c r="EQ47" s="316"/>
      <c r="ER47" s="316"/>
      <c r="ES47" s="316"/>
      <c r="ET47" s="316"/>
      <c r="EU47" s="322"/>
      <c r="EV47" s="322"/>
      <c r="EW47" s="316"/>
      <c r="EX47" s="316"/>
      <c r="EY47" s="316"/>
      <c r="EZ47" s="316"/>
      <c r="FA47" s="316"/>
      <c r="FB47" s="316"/>
      <c r="FC47" s="316"/>
      <c r="FD47" s="316"/>
      <c r="FE47" s="316"/>
      <c r="FF47" s="316"/>
      <c r="FG47" s="316"/>
      <c r="FH47" s="316"/>
      <c r="FI47" s="316"/>
      <c r="FJ47" s="316"/>
      <c r="FK47" s="316"/>
      <c r="FL47" s="316"/>
      <c r="FM47" s="316"/>
      <c r="FN47" s="316"/>
      <c r="FO47" s="316"/>
      <c r="FP47" s="316"/>
      <c r="FQ47" s="317"/>
    </row>
    <row r="48" spans="26:173" ht="15" customHeight="1" x14ac:dyDescent="0.2">
      <c r="Z48" s="172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73"/>
      <c r="BZ48" s="172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73"/>
      <c r="DZ48" s="315"/>
      <c r="EA48" s="316"/>
      <c r="EB48" s="316"/>
      <c r="EC48" s="316"/>
      <c r="ED48" s="316"/>
      <c r="EE48" s="316"/>
      <c r="EF48" s="316"/>
      <c r="EG48" s="316"/>
      <c r="EH48" s="316"/>
      <c r="EI48" s="316"/>
      <c r="EJ48" s="316"/>
      <c r="EK48" s="316"/>
      <c r="EL48" s="316"/>
      <c r="EM48" s="316"/>
      <c r="EN48" s="316"/>
      <c r="EO48" s="316"/>
      <c r="EP48" s="316"/>
      <c r="EQ48" s="316"/>
      <c r="ER48" s="316"/>
      <c r="ES48" s="316"/>
      <c r="ET48" s="316"/>
      <c r="EU48" s="322"/>
      <c r="EV48" s="322"/>
      <c r="EW48" s="316"/>
      <c r="EX48" s="316"/>
      <c r="EY48" s="316"/>
      <c r="EZ48" s="316"/>
      <c r="FA48" s="316"/>
      <c r="FB48" s="316"/>
      <c r="FC48" s="316"/>
      <c r="FD48" s="316"/>
      <c r="FE48" s="316"/>
      <c r="FF48" s="316"/>
      <c r="FG48" s="316"/>
      <c r="FH48" s="316"/>
      <c r="FI48" s="316"/>
      <c r="FJ48" s="316"/>
      <c r="FK48" s="316"/>
      <c r="FL48" s="316"/>
      <c r="FM48" s="316"/>
      <c r="FN48" s="316"/>
      <c r="FO48" s="316"/>
      <c r="FP48" s="316"/>
      <c r="FQ48" s="317"/>
    </row>
    <row r="49" spans="26:173" ht="15" customHeight="1" x14ac:dyDescent="0.2">
      <c r="Z49" s="172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73"/>
      <c r="BZ49" s="172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73"/>
      <c r="DZ49" s="315"/>
      <c r="EA49" s="316"/>
      <c r="EB49" s="316"/>
      <c r="EC49" s="316"/>
      <c r="ED49" s="316"/>
      <c r="EE49" s="316"/>
      <c r="EF49" s="316"/>
      <c r="EG49" s="316"/>
      <c r="EH49" s="316"/>
      <c r="EI49" s="316"/>
      <c r="EJ49" s="316"/>
      <c r="EK49" s="316"/>
      <c r="EL49" s="316"/>
      <c r="EM49" s="316"/>
      <c r="EN49" s="316"/>
      <c r="EO49" s="316"/>
      <c r="EP49" s="316"/>
      <c r="EQ49" s="316"/>
      <c r="ER49" s="316"/>
      <c r="ES49" s="316"/>
      <c r="ET49" s="316"/>
      <c r="EU49" s="322"/>
      <c r="EV49" s="322"/>
      <c r="EW49" s="316"/>
      <c r="EX49" s="316"/>
      <c r="EY49" s="316"/>
      <c r="EZ49" s="316"/>
      <c r="FA49" s="316"/>
      <c r="FB49" s="316"/>
      <c r="FC49" s="316"/>
      <c r="FD49" s="316"/>
      <c r="FE49" s="316"/>
      <c r="FF49" s="316"/>
      <c r="FG49" s="316"/>
      <c r="FH49" s="316"/>
      <c r="FI49" s="316"/>
      <c r="FJ49" s="316"/>
      <c r="FK49" s="316"/>
      <c r="FL49" s="316"/>
      <c r="FM49" s="316"/>
      <c r="FN49" s="316"/>
      <c r="FO49" s="316"/>
      <c r="FP49" s="316"/>
      <c r="FQ49" s="317"/>
    </row>
    <row r="50" spans="26:173" ht="15" customHeight="1" x14ac:dyDescent="0.2">
      <c r="Z50" s="172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73"/>
      <c r="BZ50" s="172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73"/>
      <c r="DZ50" s="315"/>
      <c r="EA50" s="316"/>
      <c r="EB50" s="316"/>
      <c r="EC50" s="316"/>
      <c r="ED50" s="316"/>
      <c r="EE50" s="316"/>
      <c r="EF50" s="316"/>
      <c r="EG50" s="316"/>
      <c r="EH50" s="316"/>
      <c r="EI50" s="316"/>
      <c r="EJ50" s="316"/>
      <c r="EK50" s="316"/>
      <c r="EL50" s="316"/>
      <c r="EM50" s="316"/>
      <c r="EN50" s="316"/>
      <c r="EO50" s="316"/>
      <c r="EP50" s="316"/>
      <c r="EQ50" s="316"/>
      <c r="ER50" s="316"/>
      <c r="ES50" s="316"/>
      <c r="ET50" s="316"/>
      <c r="EU50" s="322"/>
      <c r="EV50" s="322"/>
      <c r="EW50" s="316"/>
      <c r="EX50" s="316"/>
      <c r="EY50" s="316"/>
      <c r="EZ50" s="316"/>
      <c r="FA50" s="316"/>
      <c r="FB50" s="316"/>
      <c r="FC50" s="316"/>
      <c r="FD50" s="316"/>
      <c r="FE50" s="316"/>
      <c r="FF50" s="316"/>
      <c r="FG50" s="316"/>
      <c r="FH50" s="316"/>
      <c r="FI50" s="316"/>
      <c r="FJ50" s="316"/>
      <c r="FK50" s="316"/>
      <c r="FL50" s="316"/>
      <c r="FM50" s="316"/>
      <c r="FN50" s="316"/>
      <c r="FO50" s="316"/>
      <c r="FP50" s="316"/>
      <c r="FQ50" s="317"/>
    </row>
    <row r="51" spans="26:173" ht="15" customHeight="1" x14ac:dyDescent="0.2">
      <c r="Z51" s="172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73"/>
      <c r="BZ51" s="172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73"/>
      <c r="DZ51" s="315"/>
      <c r="EA51" s="316"/>
      <c r="EB51" s="316"/>
      <c r="EC51" s="316"/>
      <c r="ED51" s="316"/>
      <c r="EE51" s="316"/>
      <c r="EF51" s="316"/>
      <c r="EG51" s="316"/>
      <c r="EH51" s="316"/>
      <c r="EI51" s="316"/>
      <c r="EJ51" s="316"/>
      <c r="EK51" s="316"/>
      <c r="EL51" s="316"/>
      <c r="EM51" s="316"/>
      <c r="EN51" s="316"/>
      <c r="EO51" s="316"/>
      <c r="EP51" s="316"/>
      <c r="EQ51" s="316"/>
      <c r="ER51" s="316"/>
      <c r="ES51" s="316"/>
      <c r="ET51" s="316"/>
      <c r="EU51" s="322"/>
      <c r="EV51" s="322"/>
      <c r="EW51" s="316"/>
      <c r="EX51" s="316"/>
      <c r="EY51" s="316"/>
      <c r="EZ51" s="316"/>
      <c r="FA51" s="316"/>
      <c r="FB51" s="316"/>
      <c r="FC51" s="316"/>
      <c r="FD51" s="316"/>
      <c r="FE51" s="316"/>
      <c r="FF51" s="316"/>
      <c r="FG51" s="316"/>
      <c r="FH51" s="316"/>
      <c r="FI51" s="316"/>
      <c r="FJ51" s="316"/>
      <c r="FK51" s="316"/>
      <c r="FL51" s="316"/>
      <c r="FM51" s="316"/>
      <c r="FN51" s="316"/>
      <c r="FO51" s="316"/>
      <c r="FP51" s="316"/>
      <c r="FQ51" s="317"/>
    </row>
    <row r="52" spans="26:173" ht="15" customHeight="1" x14ac:dyDescent="0.3">
      <c r="Z52" s="172"/>
      <c r="AA52" s="163"/>
      <c r="AB52" s="163"/>
      <c r="AC52" s="163"/>
      <c r="AD52" s="247" t="str">
        <f>CHOOSE(1,AK77&amp;":","IX_NAME",AE52)</f>
        <v>1:</v>
      </c>
      <c r="AE52" s="248" t="s">
        <v>34</v>
      </c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247" t="str">
        <f>CHOOSE(1,BF77&amp;":","IX_NAME",BG52)</f>
        <v>2:</v>
      </c>
      <c r="BG52" s="248" t="s">
        <v>35</v>
      </c>
      <c r="BH52" s="163"/>
      <c r="BI52" s="163"/>
      <c r="BJ52" s="163"/>
      <c r="BK52" s="163"/>
      <c r="BL52" s="163"/>
      <c r="BM52" s="163"/>
      <c r="BN52" s="163"/>
      <c r="BO52" s="163"/>
      <c r="BP52" s="163"/>
      <c r="BQ52" s="173"/>
      <c r="BZ52" s="172"/>
      <c r="CA52" s="163"/>
      <c r="CB52" s="163"/>
      <c r="CC52" s="163"/>
      <c r="CD52" s="247" t="str">
        <f>CHOOSE(1,CK77&amp;":","IX_NAME",CE52)</f>
        <v>1:</v>
      </c>
      <c r="CE52" s="248" t="s">
        <v>34</v>
      </c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247" t="str">
        <f>CHOOSE(1,DF77&amp;":","IX_NAME",DG52)</f>
        <v>2:</v>
      </c>
      <c r="DG52" s="248" t="s">
        <v>35</v>
      </c>
      <c r="DH52" s="163"/>
      <c r="DI52" s="163"/>
      <c r="DJ52" s="163"/>
      <c r="DK52" s="163"/>
      <c r="DL52" s="163"/>
      <c r="DM52" s="163"/>
      <c r="DN52" s="163"/>
      <c r="DO52" s="163"/>
      <c r="DP52" s="163"/>
      <c r="DQ52" s="173"/>
      <c r="DZ52" s="315"/>
      <c r="EA52" s="316"/>
      <c r="EB52" s="316"/>
      <c r="EC52" s="316"/>
      <c r="ED52" s="316"/>
      <c r="EE52" s="316"/>
      <c r="EF52" s="316"/>
      <c r="EG52" s="316"/>
      <c r="EH52" s="316"/>
      <c r="EI52" s="316"/>
      <c r="EJ52" s="316"/>
      <c r="EK52" s="316"/>
      <c r="EL52" s="316"/>
      <c r="EM52" s="316"/>
      <c r="EN52" s="316"/>
      <c r="EO52" s="316"/>
      <c r="EP52" s="316"/>
      <c r="EQ52" s="316"/>
      <c r="ER52" s="316"/>
      <c r="ES52" s="316"/>
      <c r="ET52" s="316"/>
      <c r="EU52" s="322"/>
      <c r="EV52" s="322"/>
      <c r="EW52" s="316"/>
      <c r="EX52" s="316"/>
      <c r="EY52" s="316"/>
      <c r="EZ52" s="316"/>
      <c r="FA52" s="316"/>
      <c r="FB52" s="316"/>
      <c r="FC52" s="316"/>
      <c r="FD52" s="316"/>
      <c r="FE52" s="316"/>
      <c r="FF52" s="316"/>
      <c r="FG52" s="316"/>
      <c r="FH52" s="316"/>
      <c r="FI52" s="316"/>
      <c r="FJ52" s="316"/>
      <c r="FK52" s="316"/>
      <c r="FL52" s="316"/>
      <c r="FM52" s="316"/>
      <c r="FN52" s="316"/>
      <c r="FO52" s="316"/>
      <c r="FP52" s="316"/>
      <c r="FQ52" s="317"/>
    </row>
    <row r="53" spans="26:173" ht="15" customHeight="1" x14ac:dyDescent="0.2">
      <c r="Z53" s="172"/>
      <c r="AA53" s="163"/>
      <c r="AB53" s="163"/>
      <c r="AC53" s="163"/>
      <c r="AD53" s="163"/>
      <c r="AE53" s="193" t="s">
        <v>30</v>
      </c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93" t="s">
        <v>30</v>
      </c>
      <c r="BH53" s="163"/>
      <c r="BI53" s="163"/>
      <c r="BJ53" s="163"/>
      <c r="BK53" s="163"/>
      <c r="BL53" s="163"/>
      <c r="BM53" s="163"/>
      <c r="BN53" s="163"/>
      <c r="BO53" s="163"/>
      <c r="BP53" s="163"/>
      <c r="BQ53" s="173"/>
      <c r="BZ53" s="172"/>
      <c r="CA53" s="163"/>
      <c r="CB53" s="163"/>
      <c r="CC53" s="163"/>
      <c r="CD53" s="163"/>
      <c r="CE53" s="193" t="s">
        <v>30</v>
      </c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93" t="s">
        <v>30</v>
      </c>
      <c r="DH53" s="163"/>
      <c r="DI53" s="163"/>
      <c r="DJ53" s="163"/>
      <c r="DK53" s="163"/>
      <c r="DL53" s="163"/>
      <c r="DM53" s="163"/>
      <c r="DN53" s="163"/>
      <c r="DO53" s="163"/>
      <c r="DP53" s="163"/>
      <c r="DQ53" s="173"/>
      <c r="DZ53" s="315"/>
      <c r="EA53" s="316"/>
      <c r="EB53" s="316"/>
      <c r="EC53" s="316"/>
      <c r="ED53" s="316"/>
      <c r="EE53" s="316"/>
      <c r="EF53" s="316"/>
      <c r="EG53" s="316"/>
      <c r="EH53" s="316"/>
      <c r="EI53" s="316"/>
      <c r="EJ53" s="316"/>
      <c r="EK53" s="316"/>
      <c r="EL53" s="316"/>
      <c r="EM53" s="316"/>
      <c r="EN53" s="316"/>
      <c r="EO53" s="316"/>
      <c r="EP53" s="316"/>
      <c r="EQ53" s="316"/>
      <c r="ER53" s="316"/>
      <c r="ES53" s="316"/>
      <c r="ET53" s="316"/>
      <c r="EU53" s="322"/>
      <c r="EV53" s="322"/>
      <c r="EW53" s="316"/>
      <c r="EX53" s="316"/>
      <c r="EY53" s="316"/>
      <c r="EZ53" s="316"/>
      <c r="FA53" s="316"/>
      <c r="FB53" s="316"/>
      <c r="FC53" s="316"/>
      <c r="FD53" s="316"/>
      <c r="FE53" s="316"/>
      <c r="FF53" s="316"/>
      <c r="FG53" s="316"/>
      <c r="FH53" s="316"/>
      <c r="FI53" s="316"/>
      <c r="FJ53" s="316"/>
      <c r="FK53" s="316"/>
      <c r="FL53" s="316"/>
      <c r="FM53" s="316"/>
      <c r="FN53" s="316"/>
      <c r="FO53" s="316"/>
      <c r="FP53" s="316"/>
      <c r="FQ53" s="317"/>
    </row>
    <row r="54" spans="26:173" ht="15" customHeight="1" x14ac:dyDescent="0.2">
      <c r="Z54" s="275" t="s">
        <v>24</v>
      </c>
      <c r="AA54" s="179"/>
      <c r="AB54" s="179"/>
      <c r="AC54" s="179"/>
      <c r="AD54" s="179"/>
      <c r="AE54" s="179"/>
      <c r="AF54" s="179"/>
      <c r="AG54" s="179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79" t="s">
        <v>24</v>
      </c>
      <c r="BK54" s="179"/>
      <c r="BL54" s="179"/>
      <c r="BM54" s="179"/>
      <c r="BN54" s="179"/>
      <c r="BO54" s="179"/>
      <c r="BP54" s="179"/>
      <c r="BQ54" s="273"/>
      <c r="BZ54" s="275" t="s">
        <v>24</v>
      </c>
      <c r="CA54" s="179"/>
      <c r="CB54" s="179"/>
      <c r="CC54" s="179"/>
      <c r="CD54" s="179"/>
      <c r="CE54" s="179"/>
      <c r="CF54" s="179"/>
      <c r="CG54" s="179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79" t="s">
        <v>24</v>
      </c>
      <c r="DK54" s="179"/>
      <c r="DL54" s="179"/>
      <c r="DM54" s="179"/>
      <c r="DN54" s="179"/>
      <c r="DO54" s="179"/>
      <c r="DP54" s="179"/>
      <c r="DQ54" s="273"/>
      <c r="DZ54" s="315"/>
      <c r="EA54" s="316"/>
      <c r="EB54" s="316"/>
      <c r="EC54" s="316"/>
      <c r="ED54" s="316"/>
      <c r="EE54" s="316"/>
      <c r="EF54" s="316"/>
      <c r="EG54" s="316"/>
      <c r="EH54" s="316"/>
      <c r="EI54" s="316"/>
      <c r="EJ54" s="316"/>
      <c r="EK54" s="316"/>
      <c r="EL54" s="316"/>
      <c r="EM54" s="316"/>
      <c r="EN54" s="316"/>
      <c r="EO54" s="316"/>
      <c r="EP54" s="316"/>
      <c r="EQ54" s="316"/>
      <c r="ER54" s="316"/>
      <c r="ES54" s="316"/>
      <c r="ET54" s="316"/>
      <c r="EU54" s="322"/>
      <c r="EV54" s="322"/>
      <c r="EW54" s="316"/>
      <c r="EX54" s="316"/>
      <c r="EY54" s="316"/>
      <c r="EZ54" s="316"/>
      <c r="FA54" s="316"/>
      <c r="FB54" s="316"/>
      <c r="FC54" s="316"/>
      <c r="FD54" s="316"/>
      <c r="FE54" s="316"/>
      <c r="FF54" s="316"/>
      <c r="FG54" s="316"/>
      <c r="FH54" s="316"/>
      <c r="FI54" s="316"/>
      <c r="FJ54" s="316"/>
      <c r="FK54" s="316"/>
      <c r="FL54" s="316"/>
      <c r="FM54" s="316"/>
      <c r="FN54" s="316"/>
      <c r="FO54" s="316"/>
      <c r="FP54" s="316"/>
      <c r="FQ54" s="317"/>
    </row>
    <row r="55" spans="26:173" ht="15" customHeight="1" x14ac:dyDescent="0.2">
      <c r="Z55" s="282" t="str">
        <f>"local_od_raw_"&amp;AK77</f>
        <v>local_od_raw_1</v>
      </c>
      <c r="AA55" s="190">
        <v>1</v>
      </c>
      <c r="AB55" s="190">
        <v>2</v>
      </c>
      <c r="AC55" s="190">
        <v>3</v>
      </c>
      <c r="AD55" s="190">
        <v>4</v>
      </c>
      <c r="AE55" s="179" t="s">
        <v>17</v>
      </c>
      <c r="AF55" s="179" t="s">
        <v>18</v>
      </c>
      <c r="AG55" s="179" t="s">
        <v>19</v>
      </c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230" t="str">
        <f>"local_od_raw_"&amp;BF77</f>
        <v>local_od_raw_2</v>
      </c>
      <c r="BK55" s="190">
        <v>1</v>
      </c>
      <c r="BL55" s="190">
        <v>2</v>
      </c>
      <c r="BM55" s="190">
        <v>3</v>
      </c>
      <c r="BN55" s="190">
        <v>4</v>
      </c>
      <c r="BO55" s="179" t="s">
        <v>17</v>
      </c>
      <c r="BP55" s="179" t="s">
        <v>18</v>
      </c>
      <c r="BQ55" s="273" t="s">
        <v>19</v>
      </c>
      <c r="BZ55" s="282" t="str">
        <f>"local_od_raw_"&amp;CK77</f>
        <v>local_od_raw_1</v>
      </c>
      <c r="CA55" s="190">
        <v>1</v>
      </c>
      <c r="CB55" s="190">
        <v>2</v>
      </c>
      <c r="CC55" s="190">
        <v>3</v>
      </c>
      <c r="CD55" s="190">
        <v>4</v>
      </c>
      <c r="CE55" s="179" t="s">
        <v>17</v>
      </c>
      <c r="CF55" s="179" t="s">
        <v>18</v>
      </c>
      <c r="CG55" s="179" t="s">
        <v>19</v>
      </c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230" t="str">
        <f>"local_od_raw_"&amp;DF77</f>
        <v>local_od_raw_2</v>
      </c>
      <c r="DK55" s="190">
        <v>1</v>
      </c>
      <c r="DL55" s="190">
        <v>2</v>
      </c>
      <c r="DM55" s="190">
        <v>3</v>
      </c>
      <c r="DN55" s="190">
        <v>4</v>
      </c>
      <c r="DO55" s="179" t="s">
        <v>17</v>
      </c>
      <c r="DP55" s="179" t="s">
        <v>18</v>
      </c>
      <c r="DQ55" s="273" t="s">
        <v>19</v>
      </c>
      <c r="DZ55" s="315"/>
      <c r="EA55" s="316"/>
      <c r="EB55" s="316"/>
      <c r="EC55" s="316"/>
      <c r="ED55" s="316"/>
      <c r="EE55" s="316"/>
      <c r="EF55" s="316"/>
      <c r="EG55" s="316"/>
      <c r="EH55" s="316"/>
      <c r="EI55" s="316"/>
      <c r="EJ55" s="316"/>
      <c r="EK55" s="316"/>
      <c r="EL55" s="316"/>
      <c r="EM55" s="316"/>
      <c r="EN55" s="316"/>
      <c r="EO55" s="316"/>
      <c r="EP55" s="316"/>
      <c r="EQ55" s="316"/>
      <c r="ER55" s="316"/>
      <c r="ES55" s="316"/>
      <c r="ET55" s="316"/>
      <c r="EU55" s="322"/>
      <c r="EV55" s="322"/>
      <c r="EW55" s="316"/>
      <c r="EX55" s="316"/>
      <c r="EY55" s="316"/>
      <c r="EZ55" s="316"/>
      <c r="FA55" s="316"/>
      <c r="FB55" s="316"/>
      <c r="FC55" s="316"/>
      <c r="FD55" s="316"/>
      <c r="FE55" s="316"/>
      <c r="FF55" s="316"/>
      <c r="FG55" s="316"/>
      <c r="FH55" s="316"/>
      <c r="FI55" s="316"/>
      <c r="FJ55" s="316"/>
      <c r="FK55" s="316"/>
      <c r="FL55" s="316"/>
      <c r="FM55" s="316"/>
      <c r="FN55" s="316"/>
      <c r="FO55" s="316"/>
      <c r="FP55" s="316"/>
      <c r="FQ55" s="317"/>
    </row>
    <row r="56" spans="26:173" ht="15" customHeight="1" x14ac:dyDescent="0.2">
      <c r="Z56" s="283">
        <v>1</v>
      </c>
      <c r="AA56" s="180">
        <v>0</v>
      </c>
      <c r="AB56" s="181">
        <v>0</v>
      </c>
      <c r="AC56" s="181">
        <v>0</v>
      </c>
      <c r="AD56" s="182">
        <v>0</v>
      </c>
      <c r="AE56" s="179">
        <f>SUM(AA56:AD56)</f>
        <v>0</v>
      </c>
      <c r="AF56" s="179">
        <v>0</v>
      </c>
      <c r="AG56" s="183">
        <f>IFERROR(ABS(AE56-AF56)/AF56,0)</f>
        <v>0</v>
      </c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90">
        <v>1</v>
      </c>
      <c r="BK56" s="180">
        <v>0</v>
      </c>
      <c r="BL56" s="181">
        <f>BI79</f>
        <v>0</v>
      </c>
      <c r="BM56" s="181">
        <f>BH79</f>
        <v>0</v>
      </c>
      <c r="BN56" s="182">
        <f>BG79</f>
        <v>0</v>
      </c>
      <c r="BO56" s="179">
        <f>SUM(BK56:BN56)</f>
        <v>0</v>
      </c>
      <c r="BP56" s="179">
        <f>BI88</f>
        <v>0</v>
      </c>
      <c r="BQ56" s="274">
        <f>IFERROR(ABS(BO56-BP56)/BP56,0)</f>
        <v>0</v>
      </c>
      <c r="BZ56" s="283">
        <v>1</v>
      </c>
      <c r="CA56" s="180">
        <v>0</v>
      </c>
      <c r="CB56" s="181">
        <v>0</v>
      </c>
      <c r="CC56" s="181">
        <v>0</v>
      </c>
      <c r="CD56" s="182">
        <v>0</v>
      </c>
      <c r="CE56" s="179">
        <f>SUM(CA56:CD56)</f>
        <v>0</v>
      </c>
      <c r="CF56" s="179">
        <v>0</v>
      </c>
      <c r="CG56" s="183">
        <f>IFERROR(ABS(CE56-CF56)/CF56,0)</f>
        <v>0</v>
      </c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90">
        <v>1</v>
      </c>
      <c r="DK56" s="180">
        <v>0</v>
      </c>
      <c r="DL56" s="181">
        <f>DI79</f>
        <v>0</v>
      </c>
      <c r="DM56" s="181">
        <f>DH79</f>
        <v>0</v>
      </c>
      <c r="DN56" s="182">
        <f>DG79</f>
        <v>0</v>
      </c>
      <c r="DO56" s="179">
        <f>SUM(DK56:DN56)</f>
        <v>0</v>
      </c>
      <c r="DP56" s="179">
        <f>DI88</f>
        <v>0</v>
      </c>
      <c r="DQ56" s="274">
        <f>IFERROR(ABS(DO56-DP56)/DP56,0)</f>
        <v>0</v>
      </c>
      <c r="DZ56" s="315"/>
      <c r="EA56" s="316"/>
      <c r="EB56" s="316"/>
      <c r="EC56" s="316"/>
      <c r="ED56" s="316"/>
      <c r="EE56" s="316"/>
      <c r="EF56" s="316"/>
      <c r="EG56" s="316"/>
      <c r="EH56" s="316"/>
      <c r="EI56" s="316"/>
      <c r="EJ56" s="316"/>
      <c r="EK56" s="316"/>
      <c r="EL56" s="316"/>
      <c r="EM56" s="316"/>
      <c r="EN56" s="316"/>
      <c r="EO56" s="316"/>
      <c r="EP56" s="316"/>
      <c r="EQ56" s="316"/>
      <c r="ER56" s="316"/>
      <c r="ES56" s="316"/>
      <c r="ET56" s="316"/>
      <c r="EU56" s="322"/>
      <c r="EV56" s="322"/>
      <c r="EW56" s="316"/>
      <c r="EX56" s="316"/>
      <c r="EY56" s="316"/>
      <c r="EZ56" s="316"/>
      <c r="FA56" s="316"/>
      <c r="FB56" s="316"/>
      <c r="FC56" s="316"/>
      <c r="FD56" s="316"/>
      <c r="FE56" s="316"/>
      <c r="FF56" s="316"/>
      <c r="FG56" s="316"/>
      <c r="FH56" s="316"/>
      <c r="FI56" s="316"/>
      <c r="FJ56" s="316"/>
      <c r="FK56" s="316"/>
      <c r="FL56" s="316"/>
      <c r="FM56" s="316"/>
      <c r="FN56" s="316"/>
      <c r="FO56" s="316"/>
      <c r="FP56" s="316"/>
      <c r="FQ56" s="317"/>
    </row>
    <row r="57" spans="26:173" ht="15" customHeight="1" x14ac:dyDescent="0.2">
      <c r="Z57" s="283">
        <v>2</v>
      </c>
      <c r="AA57" s="184">
        <f>AM75</f>
        <v>0</v>
      </c>
      <c r="AB57" s="179">
        <f>AM76</f>
        <v>0</v>
      </c>
      <c r="AC57" s="179">
        <v>0</v>
      </c>
      <c r="AD57" s="185">
        <f>AM74</f>
        <v>0</v>
      </c>
      <c r="AE57" s="179">
        <f>SUM(AA57:AD57)</f>
        <v>0</v>
      </c>
      <c r="AF57" s="179">
        <f>AU74</f>
        <v>0</v>
      </c>
      <c r="AG57" s="183">
        <f t="shared" ref="AG57:AG59" si="0">IFERROR(ABS(AE57-AF57)/AF57,0)</f>
        <v>0</v>
      </c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90">
        <v>2</v>
      </c>
      <c r="BK57" s="184">
        <v>0</v>
      </c>
      <c r="BL57" s="179">
        <f>BH76</f>
        <v>0</v>
      </c>
      <c r="BM57" s="179">
        <f>BH74</f>
        <v>0</v>
      </c>
      <c r="BN57" s="185">
        <f>BH75</f>
        <v>0</v>
      </c>
      <c r="BO57" s="179">
        <f>SUM(BK57:BN57)</f>
        <v>0</v>
      </c>
      <c r="BP57" s="179">
        <f>BQ74</f>
        <v>0</v>
      </c>
      <c r="BQ57" s="274">
        <f t="shared" ref="BQ57:BQ59" si="1">IFERROR(ABS(BO57-BP57)/BP57,0)</f>
        <v>0</v>
      </c>
      <c r="BZ57" s="283">
        <v>2</v>
      </c>
      <c r="CA57" s="184">
        <v>0</v>
      </c>
      <c r="CB57" s="179">
        <f>CM76</f>
        <v>0</v>
      </c>
      <c r="CC57" s="179">
        <v>0</v>
      </c>
      <c r="CD57" s="185">
        <f>CM75</f>
        <v>0</v>
      </c>
      <c r="CE57" s="179">
        <f>SUM(CA57:CD57)</f>
        <v>0</v>
      </c>
      <c r="CF57" s="179">
        <f>CU74</f>
        <v>0</v>
      </c>
      <c r="CG57" s="183">
        <f t="shared" ref="CG57:CG59" si="2">IFERROR(ABS(CE57-CF57)/CF57,0)</f>
        <v>0</v>
      </c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90">
        <v>2</v>
      </c>
      <c r="DK57" s="184">
        <v>0</v>
      </c>
      <c r="DL57" s="179">
        <f>DH76</f>
        <v>0</v>
      </c>
      <c r="DM57" s="179">
        <f>DH74</f>
        <v>0</v>
      </c>
      <c r="DN57" s="185">
        <f>DH75</f>
        <v>0</v>
      </c>
      <c r="DO57" s="179">
        <f>SUM(DK57:DN57)</f>
        <v>0</v>
      </c>
      <c r="DP57" s="179">
        <f>DQ74</f>
        <v>0</v>
      </c>
      <c r="DQ57" s="274">
        <f t="shared" ref="DQ57:DQ59" si="3">IFERROR(ABS(DO57-DP57)/DP57,0)</f>
        <v>0</v>
      </c>
      <c r="DZ57" s="315"/>
      <c r="EA57" s="316"/>
      <c r="EB57" s="316"/>
      <c r="EC57" s="316"/>
      <c r="ED57" s="316"/>
      <c r="EE57" s="316"/>
      <c r="EF57" s="316"/>
      <c r="EG57" s="316"/>
      <c r="EH57" s="316"/>
      <c r="EI57" s="316"/>
      <c r="EJ57" s="316"/>
      <c r="EK57" s="316"/>
      <c r="EL57" s="316"/>
      <c r="EM57" s="316"/>
      <c r="EN57" s="316"/>
      <c r="EO57" s="316"/>
      <c r="EP57" s="316"/>
      <c r="EQ57" s="316"/>
      <c r="ER57" s="316"/>
      <c r="ES57" s="316"/>
      <c r="ET57" s="316"/>
      <c r="EU57" s="322"/>
      <c r="EV57" s="322"/>
      <c r="EW57" s="316"/>
      <c r="EX57" s="316"/>
      <c r="EY57" s="316"/>
      <c r="EZ57" s="316"/>
      <c r="FA57" s="316"/>
      <c r="FB57" s="316"/>
      <c r="FC57" s="316"/>
      <c r="FD57" s="316"/>
      <c r="FE57" s="316"/>
      <c r="FF57" s="316"/>
      <c r="FG57" s="316"/>
      <c r="FH57" s="316"/>
      <c r="FI57" s="316"/>
      <c r="FJ57" s="316"/>
      <c r="FK57" s="316"/>
      <c r="FL57" s="316"/>
      <c r="FM57" s="316"/>
      <c r="FN57" s="316"/>
      <c r="FO57" s="316"/>
      <c r="FP57" s="316"/>
      <c r="FQ57" s="317"/>
    </row>
    <row r="58" spans="26:173" ht="15" customHeight="1" x14ac:dyDescent="0.2">
      <c r="Z58" s="283">
        <v>3</v>
      </c>
      <c r="AA58" s="184">
        <f>AI75</f>
        <v>0</v>
      </c>
      <c r="AB58" s="179">
        <f>AJ75</f>
        <v>0</v>
      </c>
      <c r="AC58" s="179">
        <v>0</v>
      </c>
      <c r="AD58" s="185">
        <f>AH75</f>
        <v>0</v>
      </c>
      <c r="AE58" s="179">
        <f>SUM(AA58:AD58)</f>
        <v>0</v>
      </c>
      <c r="AF58" s="179">
        <f>AH66</f>
        <v>0</v>
      </c>
      <c r="AG58" s="183">
        <f t="shared" si="0"/>
        <v>0</v>
      </c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90">
        <v>3</v>
      </c>
      <c r="BK58" s="184">
        <v>0</v>
      </c>
      <c r="BL58" s="179">
        <v>0</v>
      </c>
      <c r="BM58" s="179">
        <v>0</v>
      </c>
      <c r="BN58" s="185">
        <v>0</v>
      </c>
      <c r="BO58" s="179">
        <f>SUM(BK58:BN58)</f>
        <v>0</v>
      </c>
      <c r="BP58" s="179">
        <v>0</v>
      </c>
      <c r="BQ58" s="274">
        <f t="shared" si="1"/>
        <v>0</v>
      </c>
      <c r="BZ58" s="283">
        <v>3</v>
      </c>
      <c r="CA58" s="184">
        <f>CI75</f>
        <v>0</v>
      </c>
      <c r="CB58" s="179">
        <f>CJ75</f>
        <v>0</v>
      </c>
      <c r="CC58" s="179">
        <v>0</v>
      </c>
      <c r="CD58" s="185">
        <f>CH75</f>
        <v>0</v>
      </c>
      <c r="CE58" s="179">
        <f>SUM(CA58:CD58)</f>
        <v>0</v>
      </c>
      <c r="CF58" s="179">
        <f>CH66</f>
        <v>0</v>
      </c>
      <c r="CG58" s="183">
        <f t="shared" si="2"/>
        <v>0</v>
      </c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90">
        <v>3</v>
      </c>
      <c r="DK58" s="184">
        <v>0</v>
      </c>
      <c r="DL58" s="179">
        <v>0</v>
      </c>
      <c r="DM58" s="179">
        <v>0</v>
      </c>
      <c r="DN58" s="185">
        <v>0</v>
      </c>
      <c r="DO58" s="179">
        <f>SUM(DK58:DN58)</f>
        <v>0</v>
      </c>
      <c r="DP58" s="179">
        <v>0</v>
      </c>
      <c r="DQ58" s="274">
        <f t="shared" si="3"/>
        <v>0</v>
      </c>
      <c r="DZ58" s="315"/>
      <c r="EA58" s="316"/>
      <c r="EB58" s="316"/>
      <c r="EC58" s="316"/>
      <c r="ED58" s="316"/>
      <c r="EE58" s="316"/>
      <c r="EF58" s="316"/>
      <c r="EG58" s="316"/>
      <c r="EH58" s="316"/>
      <c r="EI58" s="316"/>
      <c r="EJ58" s="316"/>
      <c r="EK58" s="316"/>
      <c r="EL58" s="316"/>
      <c r="EM58" s="316"/>
      <c r="EN58" s="316"/>
      <c r="EO58" s="316"/>
      <c r="EP58" s="316"/>
      <c r="EQ58" s="316"/>
      <c r="ER58" s="316"/>
      <c r="ES58" s="316"/>
      <c r="ET58" s="316"/>
      <c r="EU58" s="322"/>
      <c r="EV58" s="322"/>
      <c r="EW58" s="316"/>
      <c r="EX58" s="316"/>
      <c r="EY58" s="316"/>
      <c r="EZ58" s="316"/>
      <c r="FA58" s="316"/>
      <c r="FB58" s="316"/>
      <c r="FC58" s="316"/>
      <c r="FD58" s="316"/>
      <c r="FE58" s="316"/>
      <c r="FF58" s="316"/>
      <c r="FG58" s="316"/>
      <c r="FH58" s="316"/>
      <c r="FI58" s="316"/>
      <c r="FJ58" s="316"/>
      <c r="FK58" s="316"/>
      <c r="FL58" s="316"/>
      <c r="FM58" s="316"/>
      <c r="FN58" s="316"/>
      <c r="FO58" s="316"/>
      <c r="FP58" s="316"/>
      <c r="FQ58" s="317"/>
    </row>
    <row r="59" spans="26:173" ht="15" customHeight="1" x14ac:dyDescent="0.2">
      <c r="Z59" s="283">
        <v>4</v>
      </c>
      <c r="AA59" s="186">
        <f>AI80</f>
        <v>0</v>
      </c>
      <c r="AB59" s="187">
        <f>AI79</f>
        <v>0</v>
      </c>
      <c r="AC59" s="187">
        <v>0</v>
      </c>
      <c r="AD59" s="188">
        <f>AI78</f>
        <v>0</v>
      </c>
      <c r="AE59" s="179">
        <f>SUM(AA59:AD59)</f>
        <v>0</v>
      </c>
      <c r="AF59" s="59">
        <f>Z80</f>
        <v>0</v>
      </c>
      <c r="AG59" s="183">
        <f t="shared" si="0"/>
        <v>0</v>
      </c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90">
        <v>4</v>
      </c>
      <c r="BK59" s="186">
        <v>0</v>
      </c>
      <c r="BL59" s="187">
        <f>BD80</f>
        <v>0</v>
      </c>
      <c r="BM59" s="187">
        <f>BD79</f>
        <v>0</v>
      </c>
      <c r="BN59" s="188">
        <f>BD78</f>
        <v>0</v>
      </c>
      <c r="BO59" s="179">
        <f>SUM(BK59:BN59)</f>
        <v>0</v>
      </c>
      <c r="BP59" s="59">
        <f>AV80</f>
        <v>0</v>
      </c>
      <c r="BQ59" s="274">
        <f t="shared" si="1"/>
        <v>0</v>
      </c>
      <c r="BZ59" s="283">
        <v>4</v>
      </c>
      <c r="CA59" s="186">
        <f>CI80</f>
        <v>0</v>
      </c>
      <c r="CB59" s="187">
        <f>CI79</f>
        <v>0</v>
      </c>
      <c r="CC59" s="187">
        <v>0</v>
      </c>
      <c r="CD59" s="188">
        <f>CI78</f>
        <v>0</v>
      </c>
      <c r="CE59" s="179">
        <f>SUM(CA59:CD59)</f>
        <v>0</v>
      </c>
      <c r="CF59" s="59">
        <f>BZ80</f>
        <v>0</v>
      </c>
      <c r="CG59" s="183">
        <f t="shared" si="2"/>
        <v>0</v>
      </c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90">
        <v>4</v>
      </c>
      <c r="DK59" s="186">
        <v>0</v>
      </c>
      <c r="DL59" s="187">
        <f>DD79</f>
        <v>0</v>
      </c>
      <c r="DM59" s="187">
        <v>0</v>
      </c>
      <c r="DN59" s="188">
        <f>DD78</f>
        <v>0</v>
      </c>
      <c r="DO59" s="179">
        <f>SUM(DK59:DN59)</f>
        <v>0</v>
      </c>
      <c r="DP59" s="59">
        <f>CV80</f>
        <v>0</v>
      </c>
      <c r="DQ59" s="274">
        <f t="shared" si="3"/>
        <v>0</v>
      </c>
      <c r="DZ59" s="315"/>
      <c r="EA59" s="316"/>
      <c r="EB59" s="316"/>
      <c r="EC59" s="316"/>
      <c r="ED59" s="316"/>
      <c r="EE59" s="316"/>
      <c r="EF59" s="316"/>
      <c r="EG59" s="316"/>
      <c r="EH59" s="316"/>
      <c r="EI59" s="316"/>
      <c r="EJ59" s="316"/>
      <c r="EK59" s="316"/>
      <c r="EL59" s="316"/>
      <c r="EM59" s="316"/>
      <c r="EN59" s="316"/>
      <c r="EO59" s="316"/>
      <c r="EP59" s="316"/>
      <c r="EQ59" s="316"/>
      <c r="ER59" s="316"/>
      <c r="ES59" s="316"/>
      <c r="ET59" s="316"/>
      <c r="EU59" s="322"/>
      <c r="EV59" s="322"/>
      <c r="EW59" s="316"/>
      <c r="EX59" s="316"/>
      <c r="EY59" s="316"/>
      <c r="EZ59" s="316"/>
      <c r="FA59" s="316"/>
      <c r="FB59" s="316"/>
      <c r="FC59" s="316"/>
      <c r="FD59" s="316"/>
      <c r="FE59" s="316"/>
      <c r="FF59" s="316"/>
      <c r="FG59" s="316"/>
      <c r="FH59" s="316"/>
      <c r="FI59" s="316"/>
      <c r="FJ59" s="316"/>
      <c r="FK59" s="316"/>
      <c r="FL59" s="316"/>
      <c r="FM59" s="316"/>
      <c r="FN59" s="316"/>
      <c r="FO59" s="316"/>
      <c r="FP59" s="316"/>
      <c r="FQ59" s="317"/>
    </row>
    <row r="60" spans="26:173" ht="15" customHeight="1" x14ac:dyDescent="0.2">
      <c r="Z60" s="275" t="s">
        <v>17</v>
      </c>
      <c r="AA60" s="179">
        <f>SUM(AA56:AA59)</f>
        <v>0</v>
      </c>
      <c r="AB60" s="179">
        <f>SUM(AB56:AB59)</f>
        <v>0</v>
      </c>
      <c r="AC60" s="179">
        <f>SUM(AC56:AC59)</f>
        <v>0</v>
      </c>
      <c r="AD60" s="179">
        <f>SUM(AD56:AD59)</f>
        <v>0</v>
      </c>
      <c r="AE60" s="179"/>
      <c r="AF60" s="179"/>
      <c r="AG60" s="179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79" t="s">
        <v>17</v>
      </c>
      <c r="BK60" s="179">
        <f>SUM(BK56:BK59)</f>
        <v>0</v>
      </c>
      <c r="BL60" s="179">
        <f>SUM(BL56:BL59)</f>
        <v>0</v>
      </c>
      <c r="BM60" s="179">
        <f>SUM(BM56:BM59)</f>
        <v>0</v>
      </c>
      <c r="BN60" s="179">
        <f>SUM(BN56:BN59)</f>
        <v>0</v>
      </c>
      <c r="BO60" s="179"/>
      <c r="BP60" s="179"/>
      <c r="BQ60" s="299"/>
      <c r="BZ60" s="275" t="s">
        <v>17</v>
      </c>
      <c r="CA60" s="179">
        <f>SUM(CA56:CA59)</f>
        <v>0</v>
      </c>
      <c r="CB60" s="179">
        <f>SUM(CB56:CB59)</f>
        <v>0</v>
      </c>
      <c r="CC60" s="179">
        <f>SUM(CC56:CC59)</f>
        <v>0</v>
      </c>
      <c r="CD60" s="179">
        <f>SUM(CD56:CD59)</f>
        <v>0</v>
      </c>
      <c r="CE60" s="179"/>
      <c r="CF60" s="179"/>
      <c r="CG60" s="179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79" t="s">
        <v>17</v>
      </c>
      <c r="DK60" s="179">
        <f>SUM(DK56:DK59)</f>
        <v>0</v>
      </c>
      <c r="DL60" s="179">
        <f>SUM(DL56:DL59)</f>
        <v>0</v>
      </c>
      <c r="DM60" s="179">
        <f>SUM(DM56:DM59)</f>
        <v>0</v>
      </c>
      <c r="DN60" s="179">
        <f>SUM(DN56:DN59)</f>
        <v>0</v>
      </c>
      <c r="DO60" s="179"/>
      <c r="DP60" s="179"/>
      <c r="DQ60" s="299"/>
      <c r="DZ60" s="315"/>
      <c r="EA60" s="316"/>
      <c r="EB60" s="316"/>
      <c r="EC60" s="316"/>
      <c r="ED60" s="316"/>
      <c r="EE60" s="316"/>
      <c r="EF60" s="316"/>
      <c r="EG60" s="316"/>
      <c r="EH60" s="316"/>
      <c r="EI60" s="316"/>
      <c r="EJ60" s="316"/>
      <c r="EK60" s="316"/>
      <c r="EL60" s="316"/>
      <c r="EM60" s="316"/>
      <c r="EN60" s="316"/>
      <c r="EO60" s="316"/>
      <c r="EP60" s="316"/>
      <c r="EQ60" s="316"/>
      <c r="ER60" s="316"/>
      <c r="ES60" s="316"/>
      <c r="ET60" s="316"/>
      <c r="EU60" s="322"/>
      <c r="EV60" s="322"/>
      <c r="EW60" s="316"/>
      <c r="EX60" s="316"/>
      <c r="EY60" s="316"/>
      <c r="EZ60" s="316"/>
      <c r="FA60" s="316"/>
      <c r="FB60" s="316"/>
      <c r="FC60" s="316"/>
      <c r="FD60" s="316"/>
      <c r="FE60" s="316"/>
      <c r="FF60" s="316"/>
      <c r="FG60" s="316"/>
      <c r="FH60" s="316"/>
      <c r="FI60" s="316"/>
      <c r="FJ60" s="316"/>
      <c r="FK60" s="316"/>
      <c r="FL60" s="316"/>
      <c r="FM60" s="316"/>
      <c r="FN60" s="316"/>
      <c r="FO60" s="316"/>
      <c r="FP60" s="316"/>
      <c r="FQ60" s="317"/>
    </row>
    <row r="61" spans="26:173" ht="15" customHeight="1" x14ac:dyDescent="0.2">
      <c r="Z61" s="275" t="s">
        <v>18</v>
      </c>
      <c r="AA61" s="179">
        <f>AH88</f>
        <v>0</v>
      </c>
      <c r="AB61" s="179">
        <f>AS80</f>
        <v>0</v>
      </c>
      <c r="AC61" s="179">
        <v>0</v>
      </c>
      <c r="AD61" s="179">
        <f>AB74</f>
        <v>0</v>
      </c>
      <c r="AE61" s="179"/>
      <c r="AF61" s="179"/>
      <c r="AG61" s="179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79" t="s">
        <v>18</v>
      </c>
      <c r="BK61" s="179">
        <v>0</v>
      </c>
      <c r="BL61" s="179">
        <f>BO80</f>
        <v>0</v>
      </c>
      <c r="BM61" s="179">
        <f>BH67</f>
        <v>0</v>
      </c>
      <c r="BN61" s="179">
        <f>AX74</f>
        <v>0</v>
      </c>
      <c r="BO61" s="179"/>
      <c r="BP61" s="179"/>
      <c r="BQ61" s="273"/>
      <c r="BZ61" s="275" t="s">
        <v>18</v>
      </c>
      <c r="CA61" s="179">
        <f>CJ90</f>
        <v>0</v>
      </c>
      <c r="CB61" s="179">
        <f>CS80</f>
        <v>0</v>
      </c>
      <c r="CC61" s="179">
        <v>0</v>
      </c>
      <c r="CD61" s="179">
        <f>CB74</f>
        <v>0</v>
      </c>
      <c r="CE61" s="179"/>
      <c r="CF61" s="179"/>
      <c r="CG61" s="179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79" t="s">
        <v>18</v>
      </c>
      <c r="DK61" s="179">
        <v>0</v>
      </c>
      <c r="DL61" s="179">
        <f>DO80</f>
        <v>0</v>
      </c>
      <c r="DM61" s="179">
        <f>DG64</f>
        <v>0</v>
      </c>
      <c r="DN61" s="179">
        <f>CX74</f>
        <v>0</v>
      </c>
      <c r="DO61" s="179"/>
      <c r="DP61" s="179"/>
      <c r="DQ61" s="273"/>
      <c r="DZ61" s="315"/>
      <c r="EA61" s="316"/>
      <c r="EB61" s="316"/>
      <c r="EC61" s="316"/>
      <c r="ED61" s="316"/>
      <c r="EE61" s="316"/>
      <c r="EF61" s="316"/>
      <c r="EG61" s="316"/>
      <c r="EH61" s="316"/>
      <c r="EI61" s="316"/>
      <c r="EJ61" s="316"/>
      <c r="EK61" s="316"/>
      <c r="EL61" s="316"/>
      <c r="EM61" s="316"/>
      <c r="EN61" s="316"/>
      <c r="EO61" s="316"/>
      <c r="EP61" s="316"/>
      <c r="EQ61" s="316"/>
      <c r="ER61" s="316"/>
      <c r="ES61" s="316"/>
      <c r="ET61" s="316"/>
      <c r="EU61" s="322"/>
      <c r="EV61" s="322"/>
      <c r="EW61" s="316"/>
      <c r="EX61" s="316"/>
      <c r="EY61" s="316"/>
      <c r="EZ61" s="316"/>
      <c r="FA61" s="316"/>
      <c r="FB61" s="316"/>
      <c r="FC61" s="316"/>
      <c r="FD61" s="316"/>
      <c r="FE61" s="316"/>
      <c r="FF61" s="316"/>
      <c r="FG61" s="316"/>
      <c r="FH61" s="316"/>
      <c r="FI61" s="316"/>
      <c r="FJ61" s="316"/>
      <c r="FK61" s="316"/>
      <c r="FL61" s="316"/>
      <c r="FM61" s="316"/>
      <c r="FN61" s="316"/>
      <c r="FO61" s="316"/>
      <c r="FP61" s="316"/>
      <c r="FQ61" s="317"/>
    </row>
    <row r="62" spans="26:173" ht="15" customHeight="1" thickBot="1" x14ac:dyDescent="0.25">
      <c r="Z62" s="275" t="s">
        <v>19</v>
      </c>
      <c r="AA62" s="183">
        <f>IFERROR(ABS(AA60-AA61)/AA61,0)</f>
        <v>0</v>
      </c>
      <c r="AB62" s="183">
        <f t="shared" ref="AB62:AD62" si="4">IFERROR(ABS(AB60-AB61)/AB61,0)</f>
        <v>0</v>
      </c>
      <c r="AC62" s="183">
        <f t="shared" si="4"/>
        <v>0</v>
      </c>
      <c r="AD62" s="183">
        <f t="shared" si="4"/>
        <v>0</v>
      </c>
      <c r="AE62" s="179"/>
      <c r="AF62" s="179"/>
      <c r="AG62" s="183">
        <f>SUM(AA62:AD62,AG56:AG59)</f>
        <v>0</v>
      </c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79" t="s">
        <v>19</v>
      </c>
      <c r="BK62" s="183">
        <f>IFERROR(ABS(BK60-BK61)/BK61,0)</f>
        <v>0</v>
      </c>
      <c r="BL62" s="183">
        <f t="shared" ref="BL62:BN62" si="5">IFERROR(ABS(BL60-BL61)/BL61,0)</f>
        <v>0</v>
      </c>
      <c r="BM62" s="183">
        <f t="shared" si="5"/>
        <v>0</v>
      </c>
      <c r="BN62" s="183">
        <f t="shared" si="5"/>
        <v>0</v>
      </c>
      <c r="BO62" s="179"/>
      <c r="BP62" s="179"/>
      <c r="BQ62" s="274">
        <f>SUM(BK62:BN62,BQ56:BQ59)</f>
        <v>0</v>
      </c>
      <c r="BZ62" s="275" t="s">
        <v>19</v>
      </c>
      <c r="CA62" s="183">
        <f>IFERROR(ABS(CA60-CA61)/CA61,0)</f>
        <v>0</v>
      </c>
      <c r="CB62" s="183">
        <f t="shared" ref="CB62:CD62" si="6">IFERROR(ABS(CB60-CB61)/CB61,0)</f>
        <v>0</v>
      </c>
      <c r="CC62" s="183">
        <f t="shared" si="6"/>
        <v>0</v>
      </c>
      <c r="CD62" s="183">
        <f t="shared" si="6"/>
        <v>0</v>
      </c>
      <c r="CE62" s="179"/>
      <c r="CF62" s="179"/>
      <c r="CG62" s="183">
        <f>SUM(CA62:CD62,CG56:CG59)</f>
        <v>0</v>
      </c>
      <c r="CH62" s="163"/>
      <c r="CI62" s="163"/>
      <c r="CJ62" s="163"/>
      <c r="CK62" s="163"/>
      <c r="CL62" s="163"/>
      <c r="CM62" s="163"/>
      <c r="CN62" s="163"/>
      <c r="CO62" s="163"/>
      <c r="CP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79" t="s">
        <v>19</v>
      </c>
      <c r="DK62" s="183">
        <f>IFERROR(ABS(DK60-DK61)/DK61,0)</f>
        <v>0</v>
      </c>
      <c r="DL62" s="183">
        <f t="shared" ref="DL62:DN62" si="7">IFERROR(ABS(DL60-DL61)/DL61,0)</f>
        <v>0</v>
      </c>
      <c r="DM62" s="183">
        <f t="shared" si="7"/>
        <v>0</v>
      </c>
      <c r="DN62" s="183">
        <f t="shared" si="7"/>
        <v>0</v>
      </c>
      <c r="DO62" s="179"/>
      <c r="DP62" s="179"/>
      <c r="DQ62" s="274">
        <f>SUM(DK62:DN62,DQ56:DQ59)</f>
        <v>0</v>
      </c>
      <c r="DZ62" s="315"/>
      <c r="EA62" s="316"/>
      <c r="EB62" s="316"/>
      <c r="EC62" s="316"/>
      <c r="ED62" s="316"/>
      <c r="EE62" s="316"/>
      <c r="EF62" s="316"/>
      <c r="EG62" s="316"/>
      <c r="EH62" s="316"/>
      <c r="EI62" s="316"/>
      <c r="EJ62" s="316"/>
      <c r="EK62" s="316"/>
      <c r="EL62" s="316"/>
      <c r="EM62" s="316"/>
      <c r="EN62" s="316"/>
      <c r="EO62" s="316"/>
      <c r="EP62" s="316"/>
      <c r="EQ62" s="316"/>
      <c r="ER62" s="316"/>
      <c r="ES62" s="316"/>
      <c r="ET62" s="316"/>
      <c r="EU62" s="322"/>
      <c r="EV62" s="322"/>
      <c r="EW62" s="316"/>
      <c r="EX62" s="316"/>
      <c r="EY62" s="316"/>
      <c r="EZ62" s="316"/>
      <c r="FA62" s="316"/>
      <c r="FB62" s="316"/>
      <c r="FC62" s="316"/>
      <c r="FD62" s="316"/>
      <c r="FE62" s="316"/>
      <c r="FF62" s="316"/>
      <c r="FG62" s="316"/>
      <c r="FH62" s="316"/>
      <c r="FI62" s="316"/>
      <c r="FJ62" s="316"/>
      <c r="FK62" s="316"/>
      <c r="FL62" s="316"/>
      <c r="FM62" s="316"/>
      <c r="FN62" s="316"/>
      <c r="FO62" s="316"/>
      <c r="FP62" s="316"/>
      <c r="FQ62" s="317"/>
    </row>
    <row r="63" spans="26:173" ht="15" customHeight="1" x14ac:dyDescent="0.25">
      <c r="Z63" s="172"/>
      <c r="AA63" s="163"/>
      <c r="AB63" s="163"/>
      <c r="AC63" s="163"/>
      <c r="AD63" s="163"/>
      <c r="AE63" s="163"/>
      <c r="AF63" s="163"/>
      <c r="AG63" s="163"/>
      <c r="AH63" s="252" t="s">
        <v>28</v>
      </c>
      <c r="AI63" s="264"/>
      <c r="AJ63" s="14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251" t="str">
        <f>CHOOSE(1,"#","LINK",BH63,BG64)</f>
        <v>#</v>
      </c>
      <c r="BH63" s="253" t="s">
        <v>28</v>
      </c>
      <c r="BI63" s="163"/>
      <c r="BJ63" s="163"/>
      <c r="BK63" s="163"/>
      <c r="BL63" s="163"/>
      <c r="BM63" s="163"/>
      <c r="BN63" s="163"/>
      <c r="BO63" s="163"/>
      <c r="BP63" s="163"/>
      <c r="BQ63" s="173"/>
      <c r="BZ63" s="172"/>
      <c r="CA63" s="163"/>
      <c r="CB63" s="163"/>
      <c r="CC63" s="163"/>
      <c r="CD63" s="163"/>
      <c r="CE63" s="163"/>
      <c r="CF63" s="163"/>
      <c r="CG63" s="163"/>
      <c r="CH63" s="252" t="s">
        <v>28</v>
      </c>
      <c r="CI63" s="264"/>
      <c r="CJ63" s="143"/>
      <c r="CK63" s="163"/>
      <c r="CL63" s="163"/>
      <c r="CM63" s="163"/>
      <c r="CN63" s="163"/>
      <c r="CO63" s="163"/>
      <c r="CP63" s="163"/>
      <c r="CQ63" s="252" t="s">
        <v>28</v>
      </c>
      <c r="CR63" s="264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217" t="s">
        <v>21</v>
      </c>
      <c r="DI63" s="163"/>
      <c r="DJ63" s="163"/>
      <c r="DK63" s="163"/>
      <c r="DL63" s="163"/>
      <c r="DM63" s="163"/>
      <c r="DN63" s="163"/>
      <c r="DO63" s="163"/>
      <c r="DP63" s="163"/>
      <c r="DQ63" s="173"/>
      <c r="DZ63" s="315"/>
      <c r="EA63" s="316"/>
      <c r="EB63" s="316"/>
      <c r="EC63" s="316"/>
      <c r="ED63" s="316"/>
      <c r="EE63" s="316"/>
      <c r="EF63" s="316"/>
      <c r="EG63" s="316"/>
      <c r="EH63" s="316"/>
      <c r="EI63" s="316"/>
      <c r="EJ63" s="316"/>
      <c r="EK63" s="316"/>
      <c r="EL63" s="316"/>
      <c r="EM63" s="316"/>
      <c r="EN63" s="316"/>
      <c r="EO63" s="316"/>
      <c r="EP63" s="316"/>
      <c r="EQ63" s="316"/>
      <c r="ER63" s="316"/>
      <c r="ES63" s="316"/>
      <c r="ET63" s="316"/>
      <c r="EU63" s="322"/>
      <c r="EV63" s="322"/>
      <c r="EW63" s="316"/>
      <c r="EX63" s="316"/>
      <c r="EY63" s="316"/>
      <c r="EZ63" s="316"/>
      <c r="FA63" s="316"/>
      <c r="FB63" s="316"/>
      <c r="FC63" s="316"/>
      <c r="FD63" s="316"/>
      <c r="FE63" s="316"/>
      <c r="FF63" s="316"/>
      <c r="FG63" s="316"/>
      <c r="FH63" s="316"/>
      <c r="FI63" s="316"/>
      <c r="FJ63" s="316"/>
      <c r="FK63" s="316"/>
      <c r="FL63" s="316"/>
      <c r="FM63" s="316"/>
      <c r="FN63" s="316"/>
      <c r="FO63" s="316"/>
      <c r="FP63" s="316"/>
      <c r="FQ63" s="317"/>
    </row>
    <row r="64" spans="26:173" ht="15" customHeight="1" thickBot="1" x14ac:dyDescent="0.3">
      <c r="Z64" s="172"/>
      <c r="AA64" s="163"/>
      <c r="AB64" s="163"/>
      <c r="AC64" s="163"/>
      <c r="AD64" s="163"/>
      <c r="AE64" s="163"/>
      <c r="AF64" s="163"/>
      <c r="AG64" s="163"/>
      <c r="AH64" s="163"/>
      <c r="AI64" s="251" t="str">
        <f>CHOOSE(1,"$","LINK",AH63,AI63)</f>
        <v>$</v>
      </c>
      <c r="AJ64" s="162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264"/>
      <c r="BH64" s="163"/>
      <c r="BI64" s="163"/>
      <c r="BJ64" s="163"/>
      <c r="BK64" s="163"/>
      <c r="BL64" s="163"/>
      <c r="BM64" s="163"/>
      <c r="BN64" s="163"/>
      <c r="BO64" s="163"/>
      <c r="BP64" s="163"/>
      <c r="BQ64" s="173"/>
      <c r="BZ64" s="172"/>
      <c r="CA64" s="163"/>
      <c r="CB64" s="163"/>
      <c r="CC64" s="163"/>
      <c r="CD64" s="163"/>
      <c r="CE64" s="163"/>
      <c r="CF64" s="163"/>
      <c r="CG64" s="163"/>
      <c r="CH64" s="163"/>
      <c r="CI64" s="251" t="str">
        <f>CHOOSE(1,"$","LINK",CH63,CI63)</f>
        <v>$</v>
      </c>
      <c r="CJ64" s="162"/>
      <c r="CK64" s="163"/>
      <c r="CL64" s="163"/>
      <c r="CM64" s="163"/>
      <c r="CN64" s="163"/>
      <c r="CO64" s="163"/>
      <c r="CP64" s="163"/>
      <c r="CQ64" s="163"/>
      <c r="CR64" s="251" t="str">
        <f>CHOOSE(1,"$","LINK",CQ63,CR63)</f>
        <v>$</v>
      </c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218">
        <f>IF(AND(CZ47&lt;&gt;"",CR63&lt;&gt;""),CZ47+CR63,DG67)</f>
        <v>0</v>
      </c>
      <c r="DI64" s="163"/>
      <c r="DJ64" s="163"/>
      <c r="DK64" s="163"/>
      <c r="DL64" s="163"/>
      <c r="DM64" s="163"/>
      <c r="DN64" s="163"/>
      <c r="DO64" s="163"/>
      <c r="DP64" s="163"/>
      <c r="DQ64" s="173"/>
      <c r="DZ64" s="315"/>
      <c r="EA64" s="316"/>
      <c r="EB64" s="316"/>
      <c r="EC64" s="316"/>
      <c r="ED64" s="316"/>
      <c r="EE64" s="316"/>
      <c r="EF64" s="316"/>
      <c r="EG64" s="316"/>
      <c r="EH64" s="316"/>
      <c r="EI64" s="316"/>
      <c r="EJ64" s="316"/>
      <c r="EK64" s="316"/>
      <c r="EL64" s="316"/>
      <c r="EM64" s="316"/>
      <c r="EN64" s="316"/>
      <c r="EO64" s="316"/>
      <c r="EP64" s="316"/>
      <c r="EQ64" s="316"/>
      <c r="ER64" s="316"/>
      <c r="ES64" s="316"/>
      <c r="ET64" s="316"/>
      <c r="EU64" s="322"/>
      <c r="EV64" s="322"/>
      <c r="EW64" s="316"/>
      <c r="EX64" s="316"/>
      <c r="EY64" s="316"/>
      <c r="EZ64" s="316"/>
      <c r="FA64" s="316"/>
      <c r="FB64" s="316"/>
      <c r="FC64" s="316"/>
      <c r="FD64" s="316"/>
      <c r="FE64" s="316"/>
      <c r="FF64" s="316"/>
      <c r="FG64" s="316"/>
      <c r="FH64" s="316"/>
      <c r="FI64" s="316"/>
      <c r="FJ64" s="316"/>
      <c r="FK64" s="316"/>
      <c r="FL64" s="316"/>
      <c r="FM64" s="316"/>
      <c r="FN64" s="316"/>
      <c r="FO64" s="316"/>
      <c r="FP64" s="316"/>
      <c r="FQ64" s="317"/>
    </row>
    <row r="65" spans="26:173" ht="15" customHeight="1" thickBot="1" x14ac:dyDescent="0.25">
      <c r="Z65" s="172"/>
      <c r="AA65" s="163"/>
      <c r="AB65" s="163"/>
      <c r="AC65" s="163"/>
      <c r="AD65" s="163"/>
      <c r="AE65" s="163"/>
      <c r="AF65" s="163"/>
      <c r="AG65" s="163"/>
      <c r="AH65" s="221" t="s">
        <v>27</v>
      </c>
      <c r="AI65" s="237">
        <f>IF(AI63&lt;&gt;"",AI66-AI63,0)</f>
        <v>0</v>
      </c>
      <c r="AJ65" s="228">
        <f>IF(AI63&lt;&gt;"",AJ66-AI63,0)</f>
        <v>0</v>
      </c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227">
        <f>IF(BG64&lt;&gt;"",BG64-BF67,0)</f>
        <v>0</v>
      </c>
      <c r="BG65" s="235">
        <f>IF(BG64&lt;&gt;"",BG64-BG67,0)</f>
        <v>0</v>
      </c>
      <c r="BH65" s="263" t="s">
        <v>27</v>
      </c>
      <c r="BI65" s="163"/>
      <c r="BJ65" s="163"/>
      <c r="BK65" s="163"/>
      <c r="BL65" s="163"/>
      <c r="BM65" s="163"/>
      <c r="BN65" s="163"/>
      <c r="BO65" s="163"/>
      <c r="BP65" s="163"/>
      <c r="BQ65" s="173"/>
      <c r="BZ65" s="172"/>
      <c r="CA65" s="163"/>
      <c r="CB65" s="163"/>
      <c r="CC65" s="163"/>
      <c r="CD65" s="163"/>
      <c r="CE65" s="163"/>
      <c r="CF65" s="163"/>
      <c r="CG65" s="163"/>
      <c r="CH65" s="221" t="s">
        <v>27</v>
      </c>
      <c r="CI65" s="237">
        <f>IF(CI63&lt;&gt;"",CI66-CI63,0)</f>
        <v>0</v>
      </c>
      <c r="CJ65" s="228">
        <f>IF(CI63&lt;&gt;"",CJ66-CI63,0)</f>
        <v>0</v>
      </c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227">
        <f>IF(AND(DG64&lt;&gt;"",CR63&lt;&gt;""),CZ47-DF67,0)</f>
        <v>0</v>
      </c>
      <c r="DG65" s="235">
        <f>IF(AND(CZ47&lt;&gt;"",CR63&lt;&gt;""),DG64-DG67,0)</f>
        <v>0</v>
      </c>
      <c r="DH65" s="263" t="s">
        <v>27</v>
      </c>
      <c r="DI65" s="163"/>
      <c r="DJ65" s="163"/>
      <c r="DK65" s="163"/>
      <c r="DL65" s="163"/>
      <c r="DM65" s="163"/>
      <c r="DN65" s="163"/>
      <c r="DO65" s="163"/>
      <c r="DP65" s="163"/>
      <c r="DQ65" s="173"/>
      <c r="DZ65" s="315"/>
      <c r="EA65" s="316"/>
      <c r="EB65" s="316"/>
      <c r="EC65" s="316"/>
      <c r="ED65" s="316"/>
      <c r="EE65" s="316"/>
      <c r="EF65" s="316"/>
      <c r="EG65" s="316"/>
      <c r="EH65" s="316"/>
      <c r="EI65" s="316"/>
      <c r="EJ65" s="316"/>
      <c r="EK65" s="316"/>
      <c r="EL65" s="316"/>
      <c r="EM65" s="316"/>
      <c r="EN65" s="316"/>
      <c r="EO65" s="316"/>
      <c r="EP65" s="316"/>
      <c r="EQ65" s="316"/>
      <c r="ER65" s="316"/>
      <c r="ES65" s="316"/>
      <c r="ET65" s="316"/>
      <c r="EU65" s="322"/>
      <c r="EV65" s="322"/>
      <c r="EW65" s="316"/>
      <c r="EX65" s="316"/>
      <c r="EY65" s="316"/>
      <c r="EZ65" s="316"/>
      <c r="FA65" s="316"/>
      <c r="FB65" s="316"/>
      <c r="FC65" s="316"/>
      <c r="FD65" s="316"/>
      <c r="FE65" s="316"/>
      <c r="FF65" s="316"/>
      <c r="FG65" s="316"/>
      <c r="FH65" s="316"/>
      <c r="FI65" s="316"/>
      <c r="FJ65" s="316"/>
      <c r="FK65" s="316"/>
      <c r="FL65" s="316"/>
      <c r="FM65" s="316"/>
      <c r="FN65" s="316"/>
      <c r="FO65" s="316"/>
      <c r="FP65" s="316"/>
      <c r="FQ65" s="317"/>
    </row>
    <row r="66" spans="26:173" ht="15" customHeight="1" x14ac:dyDescent="0.25">
      <c r="Z66" s="172"/>
      <c r="AA66" s="163"/>
      <c r="AB66" s="163"/>
      <c r="AC66" s="163"/>
      <c r="AD66" s="163"/>
      <c r="AE66" s="163"/>
      <c r="AF66" s="163"/>
      <c r="AG66" s="163"/>
      <c r="AH66" s="215">
        <f>IF(AI63&lt;&gt;"",AI63,AI66)</f>
        <v>0</v>
      </c>
      <c r="AI66" s="224">
        <f>SUM(AH72:AJ72)</f>
        <v>0</v>
      </c>
      <c r="AJ66" s="142">
        <f>SUM(AH75:AJ75)</f>
        <v>0</v>
      </c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47" t="s">
        <v>1</v>
      </c>
      <c r="BG66" s="231" t="s">
        <v>1</v>
      </c>
      <c r="BH66" s="217" t="s">
        <v>21</v>
      </c>
      <c r="BI66" s="163"/>
      <c r="BJ66" s="163"/>
      <c r="BK66" s="163"/>
      <c r="BL66" s="163"/>
      <c r="BM66" s="163"/>
      <c r="BN66" s="163"/>
      <c r="BO66" s="163"/>
      <c r="BP66" s="163"/>
      <c r="BQ66" s="173"/>
      <c r="BZ66" s="172"/>
      <c r="CA66" s="163"/>
      <c r="CB66" s="163"/>
      <c r="CC66" s="163"/>
      <c r="CD66" s="163"/>
      <c r="CE66" s="163"/>
      <c r="CF66" s="163"/>
      <c r="CG66" s="163"/>
      <c r="CH66" s="215">
        <f>IF(CI63&lt;&gt;"",CI63,CI66)</f>
        <v>0</v>
      </c>
      <c r="CI66" s="224">
        <f>SUM(CH72:CJ72)</f>
        <v>0</v>
      </c>
      <c r="CJ66" s="142">
        <f>SUM(CH75:CJ75)</f>
        <v>0</v>
      </c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47" t="s">
        <v>1</v>
      </c>
      <c r="DG66" s="231" t="s">
        <v>1</v>
      </c>
      <c r="DI66" s="163"/>
      <c r="DJ66" s="163"/>
      <c r="DK66" s="163"/>
      <c r="DL66" s="163"/>
      <c r="DM66" s="163"/>
      <c r="DN66" s="163"/>
      <c r="DO66" s="163"/>
      <c r="DP66" s="163"/>
      <c r="DQ66" s="173"/>
      <c r="DZ66" s="315"/>
      <c r="EA66" s="316"/>
      <c r="EB66" s="316"/>
      <c r="EC66" s="316"/>
      <c r="ED66" s="316"/>
      <c r="EE66" s="316"/>
      <c r="EF66" s="316"/>
      <c r="EG66" s="316"/>
      <c r="EH66" s="316"/>
      <c r="EI66" s="316"/>
      <c r="EJ66" s="316"/>
      <c r="EK66" s="316"/>
      <c r="EL66" s="316"/>
      <c r="EM66" s="316"/>
      <c r="EN66" s="316"/>
      <c r="EO66" s="316"/>
      <c r="EP66" s="316"/>
      <c r="EQ66" s="316"/>
      <c r="ER66" s="316"/>
      <c r="ES66" s="316"/>
      <c r="ET66" s="316"/>
      <c r="EU66" s="322"/>
      <c r="EV66" s="322"/>
      <c r="EW66" s="316"/>
      <c r="EX66" s="316"/>
      <c r="EY66" s="316"/>
      <c r="EZ66" s="316"/>
      <c r="FA66" s="316"/>
      <c r="FB66" s="316"/>
      <c r="FC66" s="316"/>
      <c r="FD66" s="316"/>
      <c r="FE66" s="316"/>
      <c r="FF66" s="316"/>
      <c r="FG66" s="316"/>
      <c r="FH66" s="316"/>
      <c r="FI66" s="316"/>
      <c r="FJ66" s="316"/>
      <c r="FK66" s="316"/>
      <c r="FL66" s="316"/>
      <c r="FM66" s="316"/>
      <c r="FN66" s="316"/>
      <c r="FO66" s="316"/>
      <c r="FP66" s="316"/>
      <c r="FQ66" s="317"/>
    </row>
    <row r="67" spans="26:173" ht="15" customHeight="1" thickBot="1" x14ac:dyDescent="0.3">
      <c r="Z67" s="172"/>
      <c r="AA67" s="163"/>
      <c r="AB67" s="163"/>
      <c r="AC67" s="163"/>
      <c r="AD67" s="163"/>
      <c r="AE67" s="163"/>
      <c r="AF67" s="163"/>
      <c r="AG67" s="163"/>
      <c r="AH67" s="216" t="s">
        <v>21</v>
      </c>
      <c r="AI67" s="148" t="s">
        <v>2</v>
      </c>
      <c r="AJ67" s="147" t="s">
        <v>2</v>
      </c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37">
        <f>SUM(BD79,BH79,BH74)</f>
        <v>0</v>
      </c>
      <c r="BG67" s="208">
        <f>SUM(BA79,BH82,BK74)</f>
        <v>0</v>
      </c>
      <c r="BH67" s="218">
        <f>IF(BG64&lt;&gt;"",BG64,BG67)</f>
        <v>0</v>
      </c>
      <c r="BI67" s="163"/>
      <c r="BJ67" s="163"/>
      <c r="BK67" s="163"/>
      <c r="BL67" s="163"/>
      <c r="BM67" s="163"/>
      <c r="BN67" s="163"/>
      <c r="BO67" s="163"/>
      <c r="BP67" s="163"/>
      <c r="BQ67" s="173"/>
      <c r="BZ67" s="172"/>
      <c r="CA67" s="163"/>
      <c r="CB67" s="163"/>
      <c r="CC67" s="163"/>
      <c r="CD67" s="163"/>
      <c r="CE67" s="163"/>
      <c r="CF67" s="163"/>
      <c r="CG67" s="163"/>
      <c r="CH67" s="216" t="s">
        <v>21</v>
      </c>
      <c r="CI67" s="148" t="s">
        <v>2</v>
      </c>
      <c r="CJ67" s="147" t="s">
        <v>2</v>
      </c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37">
        <f>SUM(DH79,DH74)</f>
        <v>0</v>
      </c>
      <c r="DG67" s="208">
        <f>SUM(DH82,DK74)</f>
        <v>0</v>
      </c>
      <c r="DI67" s="163"/>
      <c r="DJ67" s="163"/>
      <c r="DK67" s="163"/>
      <c r="DL67" s="163"/>
      <c r="DM67" s="163"/>
      <c r="DN67" s="163"/>
      <c r="DO67" s="163"/>
      <c r="DP67" s="163"/>
      <c r="DQ67" s="173"/>
      <c r="DZ67" s="315"/>
      <c r="EA67" s="316"/>
      <c r="EB67" s="316"/>
      <c r="EC67" s="316"/>
      <c r="ED67" s="316"/>
      <c r="EE67" s="316"/>
      <c r="EF67" s="316"/>
      <c r="EG67" s="316"/>
      <c r="EH67" s="316"/>
      <c r="EI67" s="316"/>
      <c r="EJ67" s="316"/>
      <c r="EK67" s="316"/>
      <c r="EL67" s="316"/>
      <c r="EM67" s="316"/>
      <c r="EN67" s="316"/>
      <c r="EO67" s="316"/>
      <c r="EP67" s="316"/>
      <c r="EQ67" s="316"/>
      <c r="ER67" s="316"/>
      <c r="ES67" s="316"/>
      <c r="ET67" s="316"/>
      <c r="EU67" s="322"/>
      <c r="EV67" s="322"/>
      <c r="EW67" s="316"/>
      <c r="EX67" s="316"/>
      <c r="EY67" s="316"/>
      <c r="EZ67" s="316"/>
      <c r="FA67" s="316"/>
      <c r="FB67" s="316"/>
      <c r="FC67" s="316"/>
      <c r="FD67" s="316"/>
      <c r="FE67" s="316"/>
      <c r="FF67" s="316"/>
      <c r="FG67" s="316"/>
      <c r="FH67" s="316"/>
      <c r="FI67" s="316"/>
      <c r="FJ67" s="316"/>
      <c r="FK67" s="316"/>
      <c r="FL67" s="316"/>
      <c r="FM67" s="316"/>
      <c r="FN67" s="316"/>
      <c r="FO67" s="316"/>
      <c r="FP67" s="316"/>
      <c r="FQ67" s="317"/>
    </row>
    <row r="68" spans="26:173" ht="15" customHeight="1" x14ac:dyDescent="0.2">
      <c r="Z68" s="172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73"/>
      <c r="BZ68" s="172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73"/>
      <c r="DZ68" s="315"/>
      <c r="EA68" s="316"/>
      <c r="EB68" s="316"/>
      <c r="EC68" s="316"/>
      <c r="ED68" s="316"/>
      <c r="EE68" s="316"/>
      <c r="EF68" s="316"/>
      <c r="EG68" s="316"/>
      <c r="EH68" s="316"/>
      <c r="EI68" s="316"/>
      <c r="EJ68" s="316"/>
      <c r="EK68" s="316"/>
      <c r="EL68" s="316"/>
      <c r="EM68" s="316"/>
      <c r="EN68" s="316"/>
      <c r="EO68" s="316"/>
      <c r="EP68" s="316"/>
      <c r="EQ68" s="316"/>
      <c r="ER68" s="316"/>
      <c r="ES68" s="316"/>
      <c r="ET68" s="316"/>
      <c r="EU68" s="322"/>
      <c r="EV68" s="322"/>
      <c r="EW68" s="316"/>
      <c r="EX68" s="316"/>
      <c r="EY68" s="316"/>
      <c r="EZ68" s="316"/>
      <c r="FA68" s="316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L68" s="316"/>
      <c r="FM68" s="316"/>
      <c r="FN68" s="316"/>
      <c r="FO68" s="316"/>
      <c r="FP68" s="316"/>
      <c r="FQ68" s="317"/>
    </row>
    <row r="69" spans="26:173" ht="15" customHeight="1" x14ac:dyDescent="0.2">
      <c r="Z69" s="172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73"/>
      <c r="BZ69" s="172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73"/>
      <c r="DZ69" s="315"/>
      <c r="EA69" s="316"/>
      <c r="EB69" s="316"/>
      <c r="EC69" s="316"/>
      <c r="ED69" s="316"/>
      <c r="EE69" s="316"/>
      <c r="EF69" s="316"/>
      <c r="EG69" s="316"/>
      <c r="EH69" s="316"/>
      <c r="EI69" s="316"/>
      <c r="EJ69" s="316"/>
      <c r="EK69" s="316"/>
      <c r="EL69" s="316"/>
      <c r="EM69" s="316"/>
      <c r="EN69" s="316"/>
      <c r="EO69" s="316"/>
      <c r="EP69" s="316"/>
      <c r="EQ69" s="316"/>
      <c r="ER69" s="316"/>
      <c r="ES69" s="316"/>
      <c r="ET69" s="316"/>
      <c r="EU69" s="322"/>
      <c r="EV69" s="322"/>
      <c r="EW69" s="316"/>
      <c r="EX69" s="316"/>
      <c r="EY69" s="316"/>
      <c r="EZ69" s="316"/>
      <c r="FA69" s="316"/>
      <c r="FB69" s="316"/>
      <c r="FC69" s="316"/>
      <c r="FD69" s="316"/>
      <c r="FE69" s="316"/>
      <c r="FF69" s="316"/>
      <c r="FG69" s="316"/>
      <c r="FH69" s="316"/>
      <c r="FI69" s="316"/>
      <c r="FJ69" s="316"/>
      <c r="FK69" s="316"/>
      <c r="FL69" s="316"/>
      <c r="FM69" s="316"/>
      <c r="FN69" s="316"/>
      <c r="FO69" s="316"/>
      <c r="FP69" s="316"/>
      <c r="FQ69" s="317"/>
    </row>
    <row r="70" spans="26:173" ht="15" customHeight="1" x14ac:dyDescent="0.2">
      <c r="Z70" s="172"/>
      <c r="AA70" s="163"/>
      <c r="AB70" s="163"/>
      <c r="AC70" s="163"/>
      <c r="AD70" s="163"/>
      <c r="AE70" s="163"/>
      <c r="AF70" s="163"/>
      <c r="AG70" s="197" t="s">
        <v>29</v>
      </c>
      <c r="AH70" s="196" t="str">
        <f>RNSE(AH72,AH75)</f>
        <v>-</v>
      </c>
      <c r="AI70" s="196" t="str">
        <f t="shared" ref="AI70:AJ70" si="8">RNSE(AI72,AI75)</f>
        <v>-</v>
      </c>
      <c r="AJ70" s="196" t="str">
        <f t="shared" si="8"/>
        <v>-</v>
      </c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73"/>
      <c r="BZ70" s="172"/>
      <c r="CA70" s="163"/>
      <c r="CB70" s="163"/>
      <c r="CC70" s="163"/>
      <c r="CD70" s="163"/>
      <c r="CE70" s="163"/>
      <c r="CF70" s="163"/>
      <c r="CG70" s="197" t="s">
        <v>29</v>
      </c>
      <c r="CH70" s="196" t="str">
        <f>RNSE(CH72,CH75)</f>
        <v>-</v>
      </c>
      <c r="CI70" s="196" t="str">
        <f t="shared" ref="CI70:CJ70" si="9">RNSE(CI72,CI75)</f>
        <v>-</v>
      </c>
      <c r="CJ70" s="196" t="str">
        <f t="shared" si="9"/>
        <v>-</v>
      </c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73"/>
      <c r="DZ70" s="315"/>
      <c r="EA70" s="316"/>
      <c r="EB70" s="316"/>
      <c r="EC70" s="316"/>
      <c r="ED70" s="316"/>
      <c r="EE70" s="316"/>
      <c r="EF70" s="316"/>
      <c r="EG70" s="316"/>
      <c r="EH70" s="316"/>
      <c r="EI70" s="316"/>
      <c r="EJ70" s="316"/>
      <c r="EK70" s="316"/>
      <c r="EL70" s="316"/>
      <c r="EM70" s="316"/>
      <c r="EN70" s="316"/>
      <c r="EO70" s="316"/>
      <c r="EP70" s="316"/>
      <c r="EQ70" s="316"/>
      <c r="ER70" s="316"/>
      <c r="ES70" s="316"/>
      <c r="ET70" s="316"/>
      <c r="EU70" s="322"/>
      <c r="EV70" s="322"/>
      <c r="EW70" s="316"/>
      <c r="EX70" s="316"/>
      <c r="EY70" s="316"/>
      <c r="EZ70" s="316"/>
      <c r="FA70" s="316"/>
      <c r="FB70" s="316"/>
      <c r="FC70" s="316"/>
      <c r="FD70" s="316"/>
      <c r="FE70" s="316"/>
      <c r="FF70" s="316"/>
      <c r="FG70" s="316"/>
      <c r="FH70" s="316"/>
      <c r="FI70" s="316"/>
      <c r="FJ70" s="316"/>
      <c r="FK70" s="316"/>
      <c r="FL70" s="316"/>
      <c r="FM70" s="316"/>
      <c r="FN70" s="316"/>
      <c r="FO70" s="316"/>
      <c r="FP70" s="316"/>
      <c r="FQ70" s="317"/>
    </row>
    <row r="71" spans="26:173" ht="15" customHeight="1" x14ac:dyDescent="0.2">
      <c r="Z71" s="172"/>
      <c r="AA71" s="163"/>
      <c r="AB71" s="163"/>
      <c r="AC71" s="163"/>
      <c r="AD71" s="163"/>
      <c r="AE71" s="163"/>
      <c r="AF71" s="163"/>
      <c r="AG71" s="194" t="s">
        <v>20</v>
      </c>
      <c r="AH71" s="74" t="e">
        <f>AH72/AI66</f>
        <v>#DIV/0!</v>
      </c>
      <c r="AI71" s="74" t="e">
        <f>AI72/AI66</f>
        <v>#DIV/0!</v>
      </c>
      <c r="AJ71" s="74" t="e">
        <f>AJ72/AI66</f>
        <v>#DIV/0!</v>
      </c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73"/>
      <c r="BZ71" s="172"/>
      <c r="CA71" s="163"/>
      <c r="CB71" s="163"/>
      <c r="CC71" s="163"/>
      <c r="CD71" s="163"/>
      <c r="CE71" s="163"/>
      <c r="CF71" s="163"/>
      <c r="CG71" s="194" t="s">
        <v>20</v>
      </c>
      <c r="CH71" s="74" t="e">
        <f>CH72/CI66</f>
        <v>#DIV/0!</v>
      </c>
      <c r="CI71" s="74" t="e">
        <f>CI72/CI66</f>
        <v>#DIV/0!</v>
      </c>
      <c r="CJ71" s="74" t="e">
        <f>CJ72/CI66</f>
        <v>#DIV/0!</v>
      </c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73"/>
      <c r="DZ71" s="315"/>
      <c r="EA71" s="316"/>
      <c r="EB71" s="316"/>
      <c r="EC71" s="316"/>
      <c r="ED71" s="316"/>
      <c r="EE71" s="316"/>
      <c r="EF71" s="316"/>
      <c r="EG71" s="316"/>
      <c r="EH71" s="316"/>
      <c r="EI71" s="316"/>
      <c r="EJ71" s="316"/>
      <c r="EK71" s="316"/>
      <c r="EL71" s="316"/>
      <c r="EM71" s="316"/>
      <c r="EN71" s="316"/>
      <c r="EO71" s="316"/>
      <c r="EP71" s="316"/>
      <c r="EQ71" s="316"/>
      <c r="ER71" s="316"/>
      <c r="ES71" s="316"/>
      <c r="ET71" s="316"/>
      <c r="EU71" s="322"/>
      <c r="EV71" s="322"/>
      <c r="EW71" s="316"/>
      <c r="EX71" s="316"/>
      <c r="EY71" s="316"/>
      <c r="EZ71" s="316"/>
      <c r="FA71" s="316"/>
      <c r="FB71" s="316"/>
      <c r="FC71" s="316"/>
      <c r="FD71" s="316"/>
      <c r="FE71" s="316"/>
      <c r="FF71" s="316"/>
      <c r="FG71" s="316"/>
      <c r="FH71" s="316"/>
      <c r="FI71" s="316"/>
      <c r="FJ71" s="316"/>
      <c r="FK71" s="316"/>
      <c r="FL71" s="316"/>
      <c r="FM71" s="316"/>
      <c r="FN71" s="316"/>
      <c r="FO71" s="316"/>
      <c r="FP71" s="316"/>
      <c r="FQ71" s="317"/>
    </row>
    <row r="72" spans="26:173" ht="15" customHeight="1" x14ac:dyDescent="0.25">
      <c r="Z72" s="172"/>
      <c r="AA72" s="163"/>
      <c r="AB72" s="163"/>
      <c r="AC72" s="163"/>
      <c r="AD72" s="163"/>
      <c r="AE72" s="163"/>
      <c r="AF72" s="163"/>
      <c r="AG72" s="198" t="s">
        <v>3</v>
      </c>
      <c r="AH72" s="208">
        <f>AD97</f>
        <v>0</v>
      </c>
      <c r="AI72" s="208">
        <f>AA97</f>
        <v>0</v>
      </c>
      <c r="AJ72" s="208">
        <f>AB97</f>
        <v>0</v>
      </c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73"/>
      <c r="BZ72" s="172"/>
      <c r="CA72" s="163"/>
      <c r="CB72" s="163"/>
      <c r="CC72" s="163"/>
      <c r="CD72" s="163"/>
      <c r="CE72" s="163"/>
      <c r="CF72" s="163"/>
      <c r="CG72" s="198" t="s">
        <v>3</v>
      </c>
      <c r="CH72" s="208">
        <f>CD97</f>
        <v>0</v>
      </c>
      <c r="CI72" s="208">
        <f>CA97</f>
        <v>0</v>
      </c>
      <c r="CJ72" s="208">
        <f>CB97</f>
        <v>0</v>
      </c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163"/>
      <c r="DK72" s="163"/>
      <c r="DL72" s="163"/>
      <c r="DM72" s="163"/>
      <c r="DN72" s="163"/>
      <c r="DO72" s="163"/>
      <c r="DP72" s="163"/>
      <c r="DQ72" s="173"/>
      <c r="DZ72" s="315"/>
      <c r="EA72" s="316"/>
      <c r="EB72" s="316"/>
      <c r="EC72" s="316"/>
      <c r="ED72" s="316"/>
      <c r="EE72" s="316"/>
      <c r="EF72" s="316"/>
      <c r="EG72" s="316"/>
      <c r="EH72" s="316"/>
      <c r="EI72" s="316"/>
      <c r="EJ72" s="316"/>
      <c r="EK72" s="316"/>
      <c r="EL72" s="316"/>
      <c r="EM72" s="316"/>
      <c r="EN72" s="316"/>
      <c r="EO72" s="316"/>
      <c r="EP72" s="316"/>
      <c r="EQ72" s="316"/>
      <c r="ER72" s="316"/>
      <c r="ES72" s="316"/>
      <c r="ET72" s="316"/>
      <c r="EU72" s="322"/>
      <c r="EV72" s="322"/>
      <c r="EW72" s="316"/>
      <c r="EX72" s="316"/>
      <c r="EY72" s="316"/>
      <c r="EZ72" s="316"/>
      <c r="FA72" s="316"/>
      <c r="FB72" s="316"/>
      <c r="FC72" s="316"/>
      <c r="FD72" s="316"/>
      <c r="FE72" s="316"/>
      <c r="FF72" s="316"/>
      <c r="FG72" s="316"/>
      <c r="FH72" s="316"/>
      <c r="FI72" s="316"/>
      <c r="FJ72" s="316"/>
      <c r="FK72" s="316"/>
      <c r="FL72" s="316"/>
      <c r="FM72" s="316"/>
      <c r="FN72" s="316"/>
      <c r="FO72" s="316"/>
      <c r="FP72" s="316"/>
      <c r="FQ72" s="317"/>
    </row>
    <row r="73" spans="26:173" ht="15" customHeight="1" thickBot="1" x14ac:dyDescent="0.25">
      <c r="Z73" s="172"/>
      <c r="AA73" s="163"/>
      <c r="AB73" s="163"/>
      <c r="AC73" s="163"/>
      <c r="AD73" s="163"/>
      <c r="AE73" s="163"/>
      <c r="AF73" s="163"/>
      <c r="AG73" s="199"/>
      <c r="AH73" s="148">
        <v>8</v>
      </c>
      <c r="AI73" s="148" t="s">
        <v>2</v>
      </c>
      <c r="AJ73" s="148">
        <v>9</v>
      </c>
      <c r="AK73" s="163"/>
      <c r="AL73" s="163"/>
      <c r="AM73" s="151" t="s">
        <v>4</v>
      </c>
      <c r="AN73" s="201" t="s">
        <v>20</v>
      </c>
      <c r="AO73" s="152"/>
      <c r="AP73" s="150" t="s">
        <v>3</v>
      </c>
      <c r="AQ73" s="194" t="s">
        <v>20</v>
      </c>
      <c r="AR73" s="197" t="s">
        <v>29</v>
      </c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38"/>
      <c r="BH73" s="151" t="s">
        <v>4</v>
      </c>
      <c r="BI73" s="201" t="s">
        <v>20</v>
      </c>
      <c r="BJ73" s="152"/>
      <c r="BK73" s="150" t="s">
        <v>3</v>
      </c>
      <c r="BL73" s="194" t="s">
        <v>20</v>
      </c>
      <c r="BM73" s="197" t="s">
        <v>29</v>
      </c>
      <c r="BN73" s="163"/>
      <c r="BO73" s="163"/>
      <c r="BP73" s="163"/>
      <c r="BQ73" s="173"/>
      <c r="BZ73" s="172"/>
      <c r="CA73" s="163"/>
      <c r="CB73" s="163"/>
      <c r="CC73" s="163"/>
      <c r="CD73" s="163"/>
      <c r="CE73" s="163"/>
      <c r="CF73" s="163"/>
      <c r="CG73" s="199"/>
      <c r="CH73" s="148">
        <v>8</v>
      </c>
      <c r="CI73" s="148" t="s">
        <v>2</v>
      </c>
      <c r="CJ73" s="148">
        <v>9</v>
      </c>
      <c r="CK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38"/>
      <c r="DH73" s="151" t="s">
        <v>4</v>
      </c>
      <c r="DI73" s="201" t="s">
        <v>20</v>
      </c>
      <c r="DJ73" s="152"/>
      <c r="DK73" s="150" t="s">
        <v>3</v>
      </c>
      <c r="DL73" s="194" t="s">
        <v>20</v>
      </c>
      <c r="DM73" s="197" t="s">
        <v>29</v>
      </c>
      <c r="DN73" s="163"/>
      <c r="DO73" s="163"/>
      <c r="DP73" s="163"/>
      <c r="DQ73" s="173"/>
      <c r="DZ73" s="315"/>
      <c r="EA73" s="316"/>
      <c r="EB73" s="316"/>
      <c r="EC73" s="316"/>
      <c r="ED73" s="316"/>
      <c r="EE73" s="316"/>
      <c r="EF73" s="316"/>
      <c r="EG73" s="316"/>
      <c r="EH73" s="316"/>
      <c r="EI73" s="316"/>
      <c r="EJ73" s="316"/>
      <c r="EK73" s="316"/>
      <c r="EL73" s="316"/>
      <c r="EM73" s="316"/>
      <c r="EN73" s="316"/>
      <c r="EO73" s="316"/>
      <c r="EP73" s="316"/>
      <c r="EQ73" s="316"/>
      <c r="ER73" s="316"/>
      <c r="ES73" s="316"/>
      <c r="ET73" s="316"/>
      <c r="EU73" s="322"/>
      <c r="EV73" s="322"/>
      <c r="EW73" s="316"/>
      <c r="EX73" s="316"/>
      <c r="EY73" s="316"/>
      <c r="EZ73" s="316"/>
      <c r="FA73" s="316"/>
      <c r="FB73" s="316"/>
      <c r="FC73" s="316"/>
      <c r="FD73" s="316"/>
      <c r="FE73" s="316"/>
      <c r="FF73" s="316"/>
      <c r="FG73" s="316"/>
      <c r="FH73" s="316"/>
      <c r="FI73" s="316"/>
      <c r="FJ73" s="316"/>
      <c r="FK73" s="316"/>
      <c r="FL73" s="316"/>
      <c r="FM73" s="316"/>
      <c r="FN73" s="316"/>
      <c r="FO73" s="316"/>
      <c r="FP73" s="316"/>
      <c r="FQ73" s="317"/>
    </row>
    <row r="74" spans="26:173" ht="15" customHeight="1" thickBot="1" x14ac:dyDescent="0.3">
      <c r="Z74" s="225" t="s">
        <v>27</v>
      </c>
      <c r="AA74" s="213" t="s">
        <v>21</v>
      </c>
      <c r="AB74" s="214">
        <f>IF(Y75&lt;&gt;"",AVERAGE(AB75,Y75),AB75)</f>
        <v>0</v>
      </c>
      <c r="AC74" s="163"/>
      <c r="AD74" s="163"/>
      <c r="AE74" s="163"/>
      <c r="AF74" s="163"/>
      <c r="AG74" s="203" t="s">
        <v>20</v>
      </c>
      <c r="AH74" s="79" t="e">
        <f>AH75/AJ66</f>
        <v>#DIV/0!</v>
      </c>
      <c r="AI74" s="79" t="e">
        <f>AI75/AJ66</f>
        <v>#DIV/0!</v>
      </c>
      <c r="AJ74" s="79" t="e">
        <f>AJ75/AJ66</f>
        <v>#DIV/0!</v>
      </c>
      <c r="AK74" s="163"/>
      <c r="AL74" s="232" t="str">
        <f>CHOOSE(1,"!","TURN",7,AK77,AM74,AP74)</f>
        <v>!</v>
      </c>
      <c r="AM74" s="205">
        <v>0</v>
      </c>
      <c r="AN74" s="65" t="e">
        <f>AM74/AU76</f>
        <v>#DIV/0!</v>
      </c>
      <c r="AO74" s="148" t="s">
        <v>7</v>
      </c>
      <c r="AP74" s="209">
        <f>AD96</f>
        <v>0</v>
      </c>
      <c r="AQ74" s="67" t="e">
        <f>AP74/AU75</f>
        <v>#DIV/0!</v>
      </c>
      <c r="AR74" s="196" t="str">
        <f t="shared" ref="AR74:AR76" si="10">RNSE(AP74,AM74)</f>
        <v>-</v>
      </c>
      <c r="AS74" s="144"/>
      <c r="AT74" s="213" t="s">
        <v>21</v>
      </c>
      <c r="AU74" s="214">
        <f>IF(AX75&lt;&gt;"",AVERAGE(AU75,AX75),AU75)</f>
        <v>0</v>
      </c>
      <c r="AV74" s="225" t="s">
        <v>27</v>
      </c>
      <c r="AW74" s="213" t="s">
        <v>21</v>
      </c>
      <c r="AX74" s="214">
        <f>IF(AU75&lt;&gt;"",AVERAGE(AX75,AU75),AX75)</f>
        <v>0</v>
      </c>
      <c r="AY74" s="163"/>
      <c r="AZ74" s="163"/>
      <c r="BA74" s="163"/>
      <c r="BB74" s="163"/>
      <c r="BC74" s="163"/>
      <c r="BD74" s="163"/>
      <c r="BE74" s="163"/>
      <c r="BF74" s="163"/>
      <c r="BG74" s="232" t="str">
        <f>CHOOSE(1,"&lt;","TURN",8,BF77,BH74,BK74)</f>
        <v>&lt;</v>
      </c>
      <c r="BH74" s="205">
        <v>0</v>
      </c>
      <c r="BI74" s="65" t="e">
        <f>BH74/BQ76</f>
        <v>#DIV/0!</v>
      </c>
      <c r="BJ74" s="148" t="s">
        <v>6</v>
      </c>
      <c r="BK74" s="209">
        <f>BM96</f>
        <v>0</v>
      </c>
      <c r="BL74" s="67" t="e">
        <f>BK74/BQ75</f>
        <v>#DIV/0!</v>
      </c>
      <c r="BM74" s="196" t="str">
        <f>RNSE(BK74,BH74)</f>
        <v>-</v>
      </c>
      <c r="BN74" s="163"/>
      <c r="BO74" s="144"/>
      <c r="BP74" s="213" t="s">
        <v>21</v>
      </c>
      <c r="BQ74" s="254">
        <f>IF(BT75&lt;&gt;"",AVERAGE(BQ75,BT75),BQ75)</f>
        <v>0</v>
      </c>
      <c r="BZ74" s="225" t="s">
        <v>27</v>
      </c>
      <c r="CA74" s="213" t="s">
        <v>21</v>
      </c>
      <c r="CB74" s="214">
        <f>IF(BY75&lt;&gt;"",AVERAGE(CB75,BY75),CB75)</f>
        <v>0</v>
      </c>
      <c r="CC74" s="163"/>
      <c r="CD74" s="163"/>
      <c r="CE74" s="163"/>
      <c r="CF74" s="163"/>
      <c r="CG74" s="203" t="s">
        <v>20</v>
      </c>
      <c r="CH74" s="79" t="e">
        <f>CH75/CJ66</f>
        <v>#DIV/0!</v>
      </c>
      <c r="CI74" s="79" t="e">
        <f>CI75/CJ66</f>
        <v>#DIV/0!</v>
      </c>
      <c r="CJ74" s="79" t="e">
        <f>CJ75/CJ66</f>
        <v>#DIV/0!</v>
      </c>
      <c r="CK74" s="163"/>
      <c r="CL74" s="163"/>
      <c r="CM74" s="151" t="s">
        <v>4</v>
      </c>
      <c r="CN74" s="201" t="s">
        <v>20</v>
      </c>
      <c r="CO74" s="152"/>
      <c r="CP74" s="150" t="s">
        <v>3</v>
      </c>
      <c r="CQ74" s="194" t="s">
        <v>20</v>
      </c>
      <c r="CR74" s="197" t="s">
        <v>29</v>
      </c>
      <c r="CS74" s="144"/>
      <c r="CT74" s="213" t="s">
        <v>21</v>
      </c>
      <c r="CU74" s="214">
        <f>IF(CX75&lt;&gt;"",AVERAGE(CU75,CX75),CU75)</f>
        <v>0</v>
      </c>
      <c r="CV74" s="225" t="s">
        <v>27</v>
      </c>
      <c r="CW74" s="213" t="s">
        <v>21</v>
      </c>
      <c r="CX74" s="214">
        <f>IF(CU75&lt;&gt;"",AVERAGE(CX75,CU75),CX75)</f>
        <v>0</v>
      </c>
      <c r="CY74" s="163"/>
      <c r="CZ74" s="163"/>
      <c r="DA74" s="163"/>
      <c r="DB74" s="163"/>
      <c r="DC74" s="163"/>
      <c r="DD74" s="163"/>
      <c r="DE74" s="163"/>
      <c r="DF74" s="163"/>
      <c r="DG74" s="232" t="str">
        <f>CHOOSE(1,"&lt;","TURN",8,DF77,DH74,DK74)</f>
        <v>&lt;</v>
      </c>
      <c r="DH74" s="205">
        <v>0</v>
      </c>
      <c r="DI74" s="65" t="e">
        <f>DH74/DQ76</f>
        <v>#DIV/0!</v>
      </c>
      <c r="DJ74" s="148" t="s">
        <v>6</v>
      </c>
      <c r="DK74" s="209">
        <f>DM96</f>
        <v>0</v>
      </c>
      <c r="DL74" s="67" t="e">
        <f>DK74/DQ75</f>
        <v>#DIV/0!</v>
      </c>
      <c r="DM74" s="196" t="str">
        <f>RNSE(DK74,DH74)</f>
        <v>-</v>
      </c>
      <c r="DN74" s="163"/>
      <c r="DO74" s="144"/>
      <c r="DP74" s="213" t="s">
        <v>21</v>
      </c>
      <c r="DQ74" s="254">
        <f>IF(DT75&lt;&gt;"",AVERAGE(DQ75,DT75),DQ75)</f>
        <v>0</v>
      </c>
      <c r="DZ74" s="315"/>
      <c r="EA74" s="316"/>
      <c r="EB74" s="316"/>
      <c r="EC74" s="316"/>
      <c r="ED74" s="316"/>
      <c r="EE74" s="316"/>
      <c r="EF74" s="316"/>
      <c r="EG74" s="316"/>
      <c r="EH74" s="316"/>
      <c r="EI74" s="316"/>
      <c r="EJ74" s="316"/>
      <c r="EK74" s="316"/>
      <c r="EL74" s="316"/>
      <c r="EM74" s="316"/>
      <c r="EN74" s="316"/>
      <c r="EO74" s="316"/>
      <c r="EP74" s="316"/>
      <c r="EQ74" s="316"/>
      <c r="ER74" s="316"/>
      <c r="ES74" s="316"/>
      <c r="ET74" s="316"/>
      <c r="EU74" s="322"/>
      <c r="EV74" s="322"/>
      <c r="EW74" s="316"/>
      <c r="EX74" s="316"/>
      <c r="EY74" s="316"/>
      <c r="EZ74" s="316"/>
      <c r="FA74" s="316"/>
      <c r="FB74" s="316"/>
      <c r="FC74" s="316"/>
      <c r="FD74" s="316"/>
      <c r="FE74" s="316"/>
      <c r="FF74" s="316"/>
      <c r="FG74" s="316"/>
      <c r="FH74" s="316"/>
      <c r="FI74" s="316"/>
      <c r="FJ74" s="316"/>
      <c r="FK74" s="316"/>
      <c r="FL74" s="316"/>
      <c r="FM74" s="316"/>
      <c r="FN74" s="316"/>
      <c r="FO74" s="316"/>
      <c r="FP74" s="316"/>
      <c r="FQ74" s="317"/>
    </row>
    <row r="75" spans="26:173" ht="15" customHeight="1" x14ac:dyDescent="0.25">
      <c r="Z75" s="255">
        <f>IF(Y75&lt;&gt;"",Y75-AB75,0)</f>
        <v>0</v>
      </c>
      <c r="AA75" s="250" t="s">
        <v>7</v>
      </c>
      <c r="AB75" s="210">
        <f>SUM(AH72,AF78,AP74)</f>
        <v>0</v>
      </c>
      <c r="AC75" s="163"/>
      <c r="AD75" s="163"/>
      <c r="AE75" s="163"/>
      <c r="AF75" s="163"/>
      <c r="AG75" s="204" t="s">
        <v>4</v>
      </c>
      <c r="AH75" s="143">
        <v>0</v>
      </c>
      <c r="AI75" s="143">
        <v>0</v>
      </c>
      <c r="AJ75" s="143">
        <v>0</v>
      </c>
      <c r="AK75" s="163"/>
      <c r="AL75" s="232" t="str">
        <f>CHOOSE(1,"&gt;","TURN",6,AK77,AM75,AP75)</f>
        <v>&gt;</v>
      </c>
      <c r="AM75" s="205">
        <v>0</v>
      </c>
      <c r="AN75" s="65" t="e">
        <f>AM75/AU76</f>
        <v>#DIV/0!</v>
      </c>
      <c r="AO75" s="148" t="s">
        <v>8</v>
      </c>
      <c r="AP75" s="209">
        <f>AA96</f>
        <v>0</v>
      </c>
      <c r="AQ75" s="67" t="e">
        <f>AP75/AU75</f>
        <v>#DIV/0!</v>
      </c>
      <c r="AR75" s="196" t="str">
        <f t="shared" si="10"/>
        <v>-</v>
      </c>
      <c r="AS75" s="163"/>
      <c r="AT75" s="148" t="s">
        <v>7</v>
      </c>
      <c r="AU75" s="212">
        <f>SUM(AP74:AP76)</f>
        <v>0</v>
      </c>
      <c r="AV75" s="234">
        <f>IF(AU75&lt;&gt;"",AU75-AX75,0)</f>
        <v>0</v>
      </c>
      <c r="AW75" s="250" t="s">
        <v>7</v>
      </c>
      <c r="AX75" s="210">
        <f>SUM(BG82,BK75,BA78)</f>
        <v>0</v>
      </c>
      <c r="AY75" s="163"/>
      <c r="AZ75" s="163"/>
      <c r="BA75" s="163"/>
      <c r="BB75" s="163"/>
      <c r="BC75" s="163"/>
      <c r="BD75" s="163"/>
      <c r="BE75" s="163"/>
      <c r="BF75" s="163"/>
      <c r="BG75" s="232" t="str">
        <f>CHOOSE(1,"!","TURN",7,BF77,BH75,BK75)</f>
        <v>!</v>
      </c>
      <c r="BH75" s="205">
        <v>0</v>
      </c>
      <c r="BI75" s="65" t="e">
        <f>BH75/BQ76</f>
        <v>#DIV/0!</v>
      </c>
      <c r="BJ75" s="148" t="s">
        <v>7</v>
      </c>
      <c r="BK75" s="209">
        <f>BN96</f>
        <v>0</v>
      </c>
      <c r="BL75" s="67" t="e">
        <f>BK75/BQ75</f>
        <v>#DIV/0!</v>
      </c>
      <c r="BM75" s="196" t="str">
        <f>RNSE(BK75,BH75)</f>
        <v>-</v>
      </c>
      <c r="BN75" s="163"/>
      <c r="BO75" s="163"/>
      <c r="BP75" s="148" t="s">
        <v>7</v>
      </c>
      <c r="BQ75" s="212">
        <f>SUM(BK74:BK76)</f>
        <v>0</v>
      </c>
      <c r="BZ75" s="255">
        <f>IF(BY75&lt;&gt;"",BY75-CB75,0)</f>
        <v>0</v>
      </c>
      <c r="CA75" s="250" t="s">
        <v>7</v>
      </c>
      <c r="CB75" s="210">
        <f>SUM(CH72,CF78,CP75)</f>
        <v>0</v>
      </c>
      <c r="CC75" s="163"/>
      <c r="CD75" s="163"/>
      <c r="CE75" s="163"/>
      <c r="CF75" s="163"/>
      <c r="CG75" s="204" t="s">
        <v>4</v>
      </c>
      <c r="CH75" s="143">
        <v>0</v>
      </c>
      <c r="CI75" s="143">
        <v>0</v>
      </c>
      <c r="CJ75" s="143">
        <v>0</v>
      </c>
      <c r="CK75" s="163"/>
      <c r="CL75" s="232" t="str">
        <f>CHOOSE(1,"!","TURN",7,CK77,CM75,CP75)</f>
        <v>!</v>
      </c>
      <c r="CM75" s="205">
        <v>0</v>
      </c>
      <c r="CN75" s="65" t="e">
        <f>CM75/CU76</f>
        <v>#DIV/0!</v>
      </c>
      <c r="CO75" s="148" t="s">
        <v>7</v>
      </c>
      <c r="CP75" s="209">
        <f>CD96</f>
        <v>0</v>
      </c>
      <c r="CQ75" s="67" t="e">
        <f>CP75/CU75</f>
        <v>#DIV/0!</v>
      </c>
      <c r="CR75" s="196" t="str">
        <f>RNSE(CP75,CM75)</f>
        <v>-</v>
      </c>
      <c r="CS75" s="163"/>
      <c r="CT75" s="148" t="s">
        <v>7</v>
      </c>
      <c r="CU75" s="212">
        <f>SUM(CP75:CP76)</f>
        <v>0</v>
      </c>
      <c r="CV75" s="234">
        <f>IF(CU75&lt;&gt;"",CU75-CX75,0)</f>
        <v>0</v>
      </c>
      <c r="CW75" s="250" t="s">
        <v>7</v>
      </c>
      <c r="CX75" s="210">
        <f>SUM(DG82,DK75,DA78)</f>
        <v>0</v>
      </c>
      <c r="CY75" s="163"/>
      <c r="CZ75" s="163"/>
      <c r="DA75" s="163"/>
      <c r="DB75" s="163"/>
      <c r="DC75" s="163"/>
      <c r="DD75" s="163"/>
      <c r="DE75" s="163"/>
      <c r="DF75" s="163"/>
      <c r="DG75" s="232" t="str">
        <f>CHOOSE(1,"!","TURN",7,DF77,DH75,DK75)</f>
        <v>!</v>
      </c>
      <c r="DH75" s="205">
        <v>0</v>
      </c>
      <c r="DI75" s="65" t="e">
        <f>DH75/DQ76</f>
        <v>#DIV/0!</v>
      </c>
      <c r="DJ75" s="148" t="s">
        <v>7</v>
      </c>
      <c r="DK75" s="209">
        <f>DN96</f>
        <v>0</v>
      </c>
      <c r="DL75" s="67" t="e">
        <f>DK75/DQ75</f>
        <v>#DIV/0!</v>
      </c>
      <c r="DM75" s="196" t="str">
        <f>RNSE(DK75,DH75)</f>
        <v>-</v>
      </c>
      <c r="DN75" s="163"/>
      <c r="DO75" s="163"/>
      <c r="DP75" s="148" t="s">
        <v>7</v>
      </c>
      <c r="DQ75" s="212">
        <f>SUM(DK74:DK76)</f>
        <v>0</v>
      </c>
      <c r="DZ75" s="315"/>
      <c r="EA75" s="316"/>
      <c r="EB75" s="316"/>
      <c r="EC75" s="316"/>
      <c r="ED75" s="316"/>
      <c r="EE75" s="316"/>
      <c r="EF75" s="316"/>
      <c r="EG75" s="316"/>
      <c r="EH75" s="316"/>
      <c r="EI75" s="316"/>
      <c r="EJ75" s="316"/>
      <c r="EK75" s="316"/>
      <c r="EL75" s="316"/>
      <c r="EM75" s="316"/>
      <c r="EN75" s="316"/>
      <c r="EO75" s="316"/>
      <c r="EP75" s="316"/>
      <c r="EQ75" s="316"/>
      <c r="ER75" s="316"/>
      <c r="ES75" s="316"/>
      <c r="ET75" s="316"/>
      <c r="EU75" s="322"/>
      <c r="EV75" s="322"/>
      <c r="EW75" s="316"/>
      <c r="EX75" s="316"/>
      <c r="EY75" s="316"/>
      <c r="EZ75" s="316"/>
      <c r="FA75" s="316"/>
      <c r="FB75" s="316"/>
      <c r="FC75" s="316"/>
      <c r="FD75" s="316"/>
      <c r="FE75" s="316"/>
      <c r="FF75" s="316"/>
      <c r="FG75" s="316"/>
      <c r="FH75" s="316"/>
      <c r="FI75" s="316"/>
      <c r="FJ75" s="316"/>
      <c r="FK75" s="316"/>
      <c r="FL75" s="316"/>
      <c r="FM75" s="316"/>
      <c r="FN75" s="316"/>
      <c r="FO75" s="316"/>
      <c r="FP75" s="316"/>
      <c r="FQ75" s="317"/>
    </row>
    <row r="76" spans="26:173" ht="15" customHeight="1" thickBot="1" x14ac:dyDescent="0.35">
      <c r="Z76" s="256">
        <f>IF(Y76&lt;&gt;"",Y76-AB76,0)</f>
        <v>0</v>
      </c>
      <c r="AA76" s="154" t="s">
        <v>7</v>
      </c>
      <c r="AB76" s="136">
        <f>SUM(AH75,AI78,AM74)</f>
        <v>0</v>
      </c>
      <c r="AC76" s="163"/>
      <c r="AD76" s="163"/>
      <c r="AE76" s="163"/>
      <c r="AF76" s="249" t="s">
        <v>32</v>
      </c>
      <c r="AG76" s="145"/>
      <c r="AH76" s="147">
        <f>CHOOSE(1,8,"TURN",12,AK77,AH75,AH72)</f>
        <v>8</v>
      </c>
      <c r="AI76" s="232" t="str">
        <f>CHOOSE(1,"$","TURN",11,AK77,AI75,AI72)</f>
        <v>$</v>
      </c>
      <c r="AJ76" s="232" t="str">
        <f>CHOOSE(1,"9","TURN",10,AK77,AJ75,AJ72)</f>
        <v>9</v>
      </c>
      <c r="AK76" s="163"/>
      <c r="AL76" s="147" t="str">
        <f>CHOOSE(1,"N","TURN",5,AK77,AM76,AP76)</f>
        <v>N</v>
      </c>
      <c r="AM76" s="138">
        <v>0</v>
      </c>
      <c r="AN76" s="65" t="e">
        <f>AM76/AU76</f>
        <v>#DIV/0!</v>
      </c>
      <c r="AO76" s="148" t="s">
        <v>9</v>
      </c>
      <c r="AP76" s="209">
        <f>AB96</f>
        <v>0</v>
      </c>
      <c r="AQ76" s="67" t="e">
        <f>AP76/AU75</f>
        <v>#DIV/0!</v>
      </c>
      <c r="AR76" s="196" t="str">
        <f t="shared" si="10"/>
        <v>-</v>
      </c>
      <c r="AS76" s="145"/>
      <c r="AT76" s="147" t="s">
        <v>7</v>
      </c>
      <c r="AU76" s="140">
        <f>SUM(AM74:AM76)</f>
        <v>0</v>
      </c>
      <c r="AV76" s="226">
        <f>IF(AU76&lt;&gt;"",AU76-AX76,0)</f>
        <v>0</v>
      </c>
      <c r="AW76" s="154" t="s">
        <v>7</v>
      </c>
      <c r="AX76" s="136">
        <f>SUM(BG79,BH75,BD78)</f>
        <v>0</v>
      </c>
      <c r="AY76" s="163"/>
      <c r="AZ76" s="163"/>
      <c r="BA76" s="163"/>
      <c r="BB76" s="163"/>
      <c r="BC76" s="163"/>
      <c r="BD76" s="249" t="s">
        <v>32</v>
      </c>
      <c r="BE76" s="163"/>
      <c r="BF76" s="163"/>
      <c r="BG76" s="147" t="str">
        <f>CHOOSE(1,"N","TURN",5,BF77,BH76,BK76)</f>
        <v>N</v>
      </c>
      <c r="BH76" s="138">
        <v>0</v>
      </c>
      <c r="BI76" s="65" t="e">
        <f>BH76/BQ76</f>
        <v>#DIV/0!</v>
      </c>
      <c r="BJ76" s="148" t="s">
        <v>9</v>
      </c>
      <c r="BK76" s="209">
        <f>BL96</f>
        <v>0</v>
      </c>
      <c r="BL76" s="67" t="e">
        <f>BK76/BQ75</f>
        <v>#DIV/0!</v>
      </c>
      <c r="BM76" s="196" t="str">
        <f>RNSE(BK76,BH76)</f>
        <v>-</v>
      </c>
      <c r="BN76" s="163"/>
      <c r="BO76" s="145"/>
      <c r="BP76" s="147" t="s">
        <v>7</v>
      </c>
      <c r="BQ76" s="140">
        <f>SUM(BH74:BH76)</f>
        <v>0</v>
      </c>
      <c r="BZ76" s="256">
        <f>IF(BY76&lt;&gt;"",BY76-CB76,0)</f>
        <v>0</v>
      </c>
      <c r="CA76" s="154" t="s">
        <v>7</v>
      </c>
      <c r="CB76" s="136">
        <f>SUM(CH75,CI78,CM75)</f>
        <v>0</v>
      </c>
      <c r="CC76" s="163"/>
      <c r="CD76" s="163"/>
      <c r="CE76" s="163"/>
      <c r="CF76" s="249" t="s">
        <v>32</v>
      </c>
      <c r="CG76" s="145"/>
      <c r="CH76" s="147">
        <f>CHOOSE(1,8,"TURN",12,CK77,CH75,CH72)</f>
        <v>8</v>
      </c>
      <c r="CI76" s="232" t="str">
        <f>CHOOSE(1,"$","TURN",11,CK77,CI75,CI72)</f>
        <v>$</v>
      </c>
      <c r="CJ76" s="232" t="str">
        <f>CHOOSE(1,"9","TURN",10,CK77,CJ75,CJ72)</f>
        <v>9</v>
      </c>
      <c r="CK76" s="163"/>
      <c r="CL76" s="147" t="str">
        <f>CHOOSE(1,"N","TURN",5,CK77,CM76,CP76)</f>
        <v>N</v>
      </c>
      <c r="CM76" s="138">
        <v>0</v>
      </c>
      <c r="CN76" s="65" t="e">
        <f>CM76/CU76</f>
        <v>#DIV/0!</v>
      </c>
      <c r="CO76" s="148" t="s">
        <v>9</v>
      </c>
      <c r="CP76" s="209">
        <f>CB96</f>
        <v>0</v>
      </c>
      <c r="CQ76" s="67" t="e">
        <f>CP76/CU75</f>
        <v>#DIV/0!</v>
      </c>
      <c r="CR76" s="196" t="str">
        <f t="shared" ref="CR76" si="11">RNSE(CP76,CM76)</f>
        <v>-</v>
      </c>
      <c r="CS76" s="145"/>
      <c r="CT76" s="147" t="s">
        <v>7</v>
      </c>
      <c r="CU76" s="140">
        <f>SUM(CM75:CM76)</f>
        <v>0</v>
      </c>
      <c r="CV76" s="226">
        <f>IF(CU76&lt;&gt;"",CU76-CX76,0)</f>
        <v>0</v>
      </c>
      <c r="CW76" s="154" t="s">
        <v>7</v>
      </c>
      <c r="CX76" s="136">
        <f>SUM(DG79,DH75,DD78)</f>
        <v>0</v>
      </c>
      <c r="CY76" s="163"/>
      <c r="CZ76" s="163"/>
      <c r="DA76" s="163"/>
      <c r="DB76" s="163"/>
      <c r="DC76" s="163"/>
      <c r="DD76" s="249" t="s">
        <v>32</v>
      </c>
      <c r="DE76" s="163"/>
      <c r="DF76" s="163"/>
      <c r="DG76" s="147" t="str">
        <f>CHOOSE(1,"N","TURN",5,DF77,DH76,DK76)</f>
        <v>N</v>
      </c>
      <c r="DH76" s="138">
        <v>0</v>
      </c>
      <c r="DI76" s="65" t="e">
        <f>DH76/DQ76</f>
        <v>#DIV/0!</v>
      </c>
      <c r="DJ76" s="148" t="s">
        <v>9</v>
      </c>
      <c r="DK76" s="209">
        <f>DL96</f>
        <v>0</v>
      </c>
      <c r="DL76" s="67" t="e">
        <f>DK76/DQ75</f>
        <v>#DIV/0!</v>
      </c>
      <c r="DM76" s="196" t="str">
        <f>RNSE(DK76,DH76)</f>
        <v>-</v>
      </c>
      <c r="DN76" s="163"/>
      <c r="DO76" s="145"/>
      <c r="DP76" s="147" t="s">
        <v>7</v>
      </c>
      <c r="DQ76" s="140">
        <f>SUM(DH74:DH76)</f>
        <v>0</v>
      </c>
      <c r="DZ76" s="315"/>
      <c r="EA76" s="316"/>
      <c r="EB76" s="316"/>
      <c r="EC76" s="316"/>
      <c r="ED76" s="316"/>
      <c r="EE76" s="316"/>
      <c r="EF76" s="316"/>
      <c r="EG76" s="316"/>
      <c r="EH76" s="316"/>
      <c r="EI76" s="316"/>
      <c r="EJ76" s="316"/>
      <c r="EK76" s="316"/>
      <c r="EL76" s="316"/>
      <c r="EM76" s="316"/>
      <c r="EN76" s="316"/>
      <c r="EO76" s="316"/>
      <c r="EP76" s="316"/>
      <c r="EQ76" s="316"/>
      <c r="ER76" s="316"/>
      <c r="ES76" s="316"/>
      <c r="ET76" s="316"/>
      <c r="EU76" s="322"/>
      <c r="EV76" s="322"/>
      <c r="EW76" s="316"/>
      <c r="EX76" s="316"/>
      <c r="EY76" s="316"/>
      <c r="EZ76" s="316"/>
      <c r="FA76" s="316"/>
      <c r="FB76" s="316"/>
      <c r="FC76" s="316"/>
      <c r="FD76" s="316"/>
      <c r="FE76" s="316"/>
      <c r="FF76" s="316"/>
      <c r="FG76" s="316"/>
      <c r="FH76" s="316"/>
      <c r="FI76" s="316"/>
      <c r="FJ76" s="316"/>
      <c r="FK76" s="316"/>
      <c r="FL76" s="316"/>
      <c r="FM76" s="316"/>
      <c r="FN76" s="316"/>
      <c r="FO76" s="316"/>
      <c r="FP76" s="316"/>
      <c r="FQ76" s="317"/>
    </row>
    <row r="77" spans="26:173" ht="15" customHeight="1" thickBot="1" x14ac:dyDescent="0.25">
      <c r="Z77" s="243"/>
      <c r="AA77" s="168"/>
      <c r="AB77" s="168"/>
      <c r="AC77" s="163"/>
      <c r="AD77" s="163"/>
      <c r="AE77" s="163"/>
      <c r="AF77" s="163"/>
      <c r="AG77" s="163"/>
      <c r="AH77" s="163"/>
      <c r="AI77" s="163"/>
      <c r="AJ77" s="163"/>
      <c r="AK77" s="246">
        <v>1</v>
      </c>
      <c r="AL77" s="163"/>
      <c r="AM77" s="163"/>
      <c r="AN77" s="163"/>
      <c r="AO77" s="163"/>
      <c r="AP77" s="163"/>
      <c r="AQ77" s="163"/>
      <c r="AR77" s="163"/>
      <c r="AS77" s="168"/>
      <c r="AT77" s="168"/>
      <c r="AU77" s="284"/>
      <c r="AV77" s="243"/>
      <c r="AW77" s="168"/>
      <c r="AX77" s="168"/>
      <c r="AY77" s="163"/>
      <c r="AZ77" s="163"/>
      <c r="BA77" s="163"/>
      <c r="BB77" s="163"/>
      <c r="BC77" s="163"/>
      <c r="BD77" s="163"/>
      <c r="BE77" s="163"/>
      <c r="BF77" s="246">
        <v>2</v>
      </c>
      <c r="BG77" s="163"/>
      <c r="BH77" s="163"/>
      <c r="BI77" s="163"/>
      <c r="BJ77" s="163"/>
      <c r="BK77" s="163"/>
      <c r="BL77" s="163"/>
      <c r="BM77" s="163"/>
      <c r="BN77" s="163"/>
      <c r="BO77" s="168"/>
      <c r="BP77" s="168"/>
      <c r="BQ77" s="245"/>
      <c r="BZ77" s="243"/>
      <c r="CA77" s="168"/>
      <c r="CB77" s="168"/>
      <c r="CC77" s="163"/>
      <c r="CD77" s="163"/>
      <c r="CE77" s="163"/>
      <c r="CF77" s="163"/>
      <c r="CG77" s="163"/>
      <c r="CH77" s="163"/>
      <c r="CI77" s="163"/>
      <c r="CJ77" s="163"/>
      <c r="CK77" s="246">
        <v>1</v>
      </c>
      <c r="CL77" s="163"/>
      <c r="CM77" s="163"/>
      <c r="CN77" s="163"/>
      <c r="CO77" s="163"/>
      <c r="CP77" s="163"/>
      <c r="CQ77" s="163"/>
      <c r="CR77" s="163"/>
      <c r="CS77" s="168"/>
      <c r="CT77" s="168"/>
      <c r="CU77" s="284"/>
      <c r="CV77" s="243"/>
      <c r="CW77" s="168"/>
      <c r="CX77" s="168"/>
      <c r="CY77" s="163"/>
      <c r="CZ77" s="163"/>
      <c r="DA77" s="163"/>
      <c r="DB77" s="163"/>
      <c r="DC77" s="163"/>
      <c r="DD77" s="163"/>
      <c r="DE77" s="163"/>
      <c r="DF77" s="246">
        <v>2</v>
      </c>
      <c r="DG77" s="163"/>
      <c r="DH77" s="163"/>
      <c r="DI77" s="163"/>
      <c r="DJ77" s="163"/>
      <c r="DK77" s="163"/>
      <c r="DL77" s="163"/>
      <c r="DM77" s="163"/>
      <c r="DN77" s="163"/>
      <c r="DO77" s="168"/>
      <c r="DP77" s="168"/>
      <c r="DQ77" s="245"/>
      <c r="DZ77" s="321"/>
      <c r="EA77" s="322"/>
      <c r="EB77" s="322"/>
      <c r="EC77" s="322"/>
      <c r="ED77" s="322"/>
      <c r="EE77" s="322"/>
      <c r="EF77" s="322"/>
      <c r="EG77" s="322"/>
      <c r="EH77" s="322"/>
      <c r="EI77" s="322"/>
      <c r="EJ77" s="322"/>
      <c r="EK77" s="322"/>
      <c r="EL77" s="322"/>
      <c r="EM77" s="322"/>
      <c r="EN77" s="322"/>
      <c r="EO77" s="322"/>
      <c r="EP77" s="322"/>
      <c r="EQ77" s="322"/>
      <c r="ER77" s="322"/>
      <c r="ES77" s="322"/>
      <c r="ET77" s="322"/>
      <c r="EU77" s="322"/>
      <c r="EV77" s="322"/>
      <c r="EW77" s="322"/>
      <c r="EX77" s="322"/>
      <c r="EY77" s="322"/>
      <c r="EZ77" s="322"/>
      <c r="FA77" s="322"/>
      <c r="FB77" s="322"/>
      <c r="FC77" s="322"/>
      <c r="FD77" s="322"/>
      <c r="FE77" s="322"/>
      <c r="FF77" s="322"/>
      <c r="FG77" s="322"/>
      <c r="FH77" s="322"/>
      <c r="FI77" s="322"/>
      <c r="FJ77" s="322"/>
      <c r="FK77" s="322"/>
      <c r="FL77" s="322"/>
      <c r="FM77" s="322"/>
      <c r="FN77" s="322"/>
      <c r="FO77" s="322"/>
      <c r="FP77" s="322"/>
      <c r="FQ77" s="323"/>
    </row>
    <row r="78" spans="26:173" ht="15" customHeight="1" x14ac:dyDescent="0.25">
      <c r="Z78" s="139">
        <f>SUM(AI78:AI80)</f>
        <v>0</v>
      </c>
      <c r="AA78" s="157" t="s">
        <v>14</v>
      </c>
      <c r="AB78" s="163"/>
      <c r="AC78" s="163"/>
      <c r="AD78" s="200" t="str">
        <f t="shared" ref="AD78" si="12">RNSE(AF78,AI78)</f>
        <v>-</v>
      </c>
      <c r="AE78" s="67" t="e">
        <f>AF78/Z79</f>
        <v>#DIV/0!</v>
      </c>
      <c r="AF78" s="209">
        <f>AD98</f>
        <v>0</v>
      </c>
      <c r="AG78" s="156" t="s">
        <v>10</v>
      </c>
      <c r="AH78" s="81" t="e">
        <f>AI78/Z78</f>
        <v>#DIV/0!</v>
      </c>
      <c r="AI78" s="138">
        <v>0</v>
      </c>
      <c r="AJ78" s="157" t="str">
        <f>CHOOSE(1,"O","TURN",13,AK77,AI78,AF78)</f>
        <v>O</v>
      </c>
      <c r="AK78" s="163"/>
      <c r="AL78" s="163"/>
      <c r="AM78" s="163"/>
      <c r="AN78" s="163"/>
      <c r="AO78" s="163"/>
      <c r="AP78" s="163"/>
      <c r="AQ78" s="163"/>
      <c r="AR78" s="163"/>
      <c r="AS78" s="138">
        <f>SUM(AM76,AJ75,AI79)</f>
        <v>0</v>
      </c>
      <c r="AT78" s="157" t="s">
        <v>14</v>
      </c>
      <c r="AU78" s="229">
        <f>IF(AV78&lt;&gt;"",AV78-AS78,0)</f>
        <v>0</v>
      </c>
      <c r="AV78" s="139">
        <f>SUM(BD78:BD80)</f>
        <v>0</v>
      </c>
      <c r="AW78" s="157" t="s">
        <v>14</v>
      </c>
      <c r="AX78" s="163"/>
      <c r="AY78" s="200" t="str">
        <f t="shared" ref="AY78:AY80" si="13">RNSE(BA78,BD78)</f>
        <v>-</v>
      </c>
      <c r="AZ78" s="67" t="e">
        <f>BA78/AV79</f>
        <v>#DIV/0!</v>
      </c>
      <c r="BA78" s="209">
        <f>BN98</f>
        <v>0</v>
      </c>
      <c r="BB78" s="156" t="s">
        <v>10</v>
      </c>
      <c r="BC78" s="81" t="e">
        <f>BD78/AV78</f>
        <v>#DIV/0!</v>
      </c>
      <c r="BD78" s="138">
        <v>0</v>
      </c>
      <c r="BE78" s="157" t="str">
        <f>CHOOSE(1,"O","TURN",13,BF77,BD78,BA78)</f>
        <v>O</v>
      </c>
      <c r="BF78" s="163"/>
      <c r="BG78" s="232" t="str">
        <f>CHOOSE(1,":","TURN",2,BF77,BG79,BG82)</f>
        <v>:</v>
      </c>
      <c r="BH78" s="232" t="str">
        <f>CHOOSE(1,"#","TURN",3,BF77,BH79,BH82)</f>
        <v>#</v>
      </c>
      <c r="BI78" s="232" t="str">
        <f>CHOOSE(1,";","TURN",4,BF77,BI79,BI82)</f>
        <v>;</v>
      </c>
      <c r="BJ78" s="138"/>
      <c r="BK78" s="163"/>
      <c r="BL78" s="163"/>
      <c r="BM78" s="163"/>
      <c r="BN78" s="163"/>
      <c r="BO78" s="138">
        <f>SUM(BH76,BD80,BI79)</f>
        <v>0</v>
      </c>
      <c r="BP78" s="157" t="s">
        <v>14</v>
      </c>
      <c r="BQ78" s="257">
        <f>IF(BR78&lt;&gt;"",BR78-BO78,0)</f>
        <v>0</v>
      </c>
      <c r="BZ78" s="139">
        <f>SUM(CI78:CI80)</f>
        <v>0</v>
      </c>
      <c r="CA78" s="157" t="s">
        <v>14</v>
      </c>
      <c r="CB78" s="163"/>
      <c r="CC78" s="163"/>
      <c r="CD78" s="200" t="str">
        <f t="shared" ref="CD78" si="14">RNSE(CF78,CI78)</f>
        <v>-</v>
      </c>
      <c r="CE78" s="67" t="e">
        <f>CF78/BZ79</f>
        <v>#DIV/0!</v>
      </c>
      <c r="CF78" s="209">
        <f>CD98</f>
        <v>0</v>
      </c>
      <c r="CG78" s="156" t="s">
        <v>10</v>
      </c>
      <c r="CH78" s="81" t="e">
        <f>CI78/BZ78</f>
        <v>#DIV/0!</v>
      </c>
      <c r="CI78" s="138">
        <v>0</v>
      </c>
      <c r="CJ78" s="157" t="str">
        <f>CHOOSE(1,"O","TURN",13,CK77,CI78,CF78)</f>
        <v>O</v>
      </c>
      <c r="CK78" s="163"/>
      <c r="CL78" s="163"/>
      <c r="CM78" s="163"/>
      <c r="CN78" s="163"/>
      <c r="CO78" s="163"/>
      <c r="CP78" s="163"/>
      <c r="CQ78" s="163"/>
      <c r="CR78" s="163"/>
      <c r="CS78" s="138">
        <f>SUM(CM76,CJ75,CI79)</f>
        <v>0</v>
      </c>
      <c r="CT78" s="157" t="s">
        <v>14</v>
      </c>
      <c r="CU78" s="229">
        <f>IF(CV78&lt;&gt;"",CV78-CS78,0)</f>
        <v>0</v>
      </c>
      <c r="CV78" s="139">
        <f>SUM(DD78:DD79)</f>
        <v>0</v>
      </c>
      <c r="CW78" s="157" t="s">
        <v>14</v>
      </c>
      <c r="CX78" s="163"/>
      <c r="CY78" s="200" t="str">
        <f t="shared" ref="CY78" si="15">RNSE(DA78,DD78)</f>
        <v>-</v>
      </c>
      <c r="CZ78" s="67" t="e">
        <f>DA78/CV79</f>
        <v>#DIV/0!</v>
      </c>
      <c r="DA78" s="209">
        <f>DN98</f>
        <v>0</v>
      </c>
      <c r="DB78" s="156" t="s">
        <v>10</v>
      </c>
      <c r="DC78" s="81" t="e">
        <f>DD78/CV78</f>
        <v>#DIV/0!</v>
      </c>
      <c r="DD78" s="138">
        <v>0</v>
      </c>
      <c r="DE78" s="157" t="str">
        <f>CHOOSE(1,"O","TURN",13,DF77,DD78,DA78)</f>
        <v>O</v>
      </c>
      <c r="DF78" s="163"/>
      <c r="DG78" s="232" t="str">
        <f>CHOOSE(1,":","TURN",2,DF77,DG79,DG82)</f>
        <v>:</v>
      </c>
      <c r="DH78" s="232" t="str">
        <f>CHOOSE(1,"#","TURN",3,DF77,DH79,DH82)</f>
        <v>#</v>
      </c>
      <c r="DI78" s="232" t="str">
        <f>CHOOSE(1,";","TURN",4,DF77,DI79,DI82)</f>
        <v>;</v>
      </c>
      <c r="DJ78" s="138"/>
      <c r="DK78" s="163"/>
      <c r="DL78" s="163"/>
      <c r="DM78" s="163"/>
      <c r="DN78" s="163"/>
      <c r="DO78" s="138">
        <f>SUM(DH76,DD79,DI79)</f>
        <v>0</v>
      </c>
      <c r="DP78" s="157" t="s">
        <v>14</v>
      </c>
      <c r="DQ78" s="257">
        <f>IF(DR78&lt;&gt;"",DR78-DO78,0)</f>
        <v>0</v>
      </c>
      <c r="DZ78" s="315"/>
      <c r="EA78" s="316"/>
      <c r="EB78" s="316"/>
      <c r="EC78" s="316"/>
      <c r="ED78" s="316"/>
      <c r="EE78" s="316"/>
      <c r="EF78" s="316"/>
      <c r="EG78" s="316"/>
      <c r="EH78" s="316"/>
      <c r="EI78" s="316"/>
      <c r="EJ78" s="316"/>
      <c r="EK78" s="316"/>
      <c r="EL78" s="316"/>
      <c r="EM78" s="316"/>
      <c r="EN78" s="316"/>
      <c r="EO78" s="316"/>
      <c r="EP78" s="316"/>
      <c r="EQ78" s="316"/>
      <c r="ER78" s="316"/>
      <c r="ES78" s="316"/>
      <c r="ET78" s="316"/>
      <c r="EU78" s="322"/>
      <c r="EV78" s="322"/>
      <c r="EW78" s="316"/>
      <c r="EX78" s="316"/>
      <c r="EY78" s="316"/>
      <c r="EZ78" s="316"/>
      <c r="FA78" s="316"/>
      <c r="FB78" s="316"/>
      <c r="FC78" s="316"/>
      <c r="FD78" s="316"/>
      <c r="FE78" s="316"/>
      <c r="FF78" s="316"/>
      <c r="FG78" s="316"/>
      <c r="FH78" s="316"/>
      <c r="FI78" s="316"/>
      <c r="FJ78" s="316"/>
      <c r="FK78" s="316"/>
      <c r="FL78" s="316"/>
      <c r="FM78" s="316"/>
      <c r="FN78" s="316"/>
      <c r="FO78" s="316"/>
      <c r="FP78" s="316"/>
      <c r="FQ78" s="317"/>
    </row>
    <row r="79" spans="26:173" ht="15" customHeight="1" thickBot="1" x14ac:dyDescent="0.3">
      <c r="Z79" s="258">
        <f>SUM(AF78:AF80)</f>
        <v>0</v>
      </c>
      <c r="AA79" s="156" t="s">
        <v>14</v>
      </c>
      <c r="AB79" s="163"/>
      <c r="AC79" s="163"/>
      <c r="AD79" s="200" t="str">
        <f>RNSE(AF79,AI79)</f>
        <v>-</v>
      </c>
      <c r="AE79" s="67" t="e">
        <f>AF79/Z79</f>
        <v>#DIV/0!</v>
      </c>
      <c r="AF79" s="209">
        <f>AB98</f>
        <v>0</v>
      </c>
      <c r="AG79" s="156" t="s">
        <v>14</v>
      </c>
      <c r="AH79" s="81" t="e">
        <f>AI79/Z78</f>
        <v>#DIV/0!</v>
      </c>
      <c r="AI79" s="205">
        <v>0</v>
      </c>
      <c r="AJ79" s="233" t="str">
        <f>CHOOSE(1,"""","TURN",15,AK77,AI79,AF79)</f>
        <v>"</v>
      </c>
      <c r="AK79" s="163"/>
      <c r="AL79" s="163"/>
      <c r="AM79" s="163"/>
      <c r="AN79" s="163"/>
      <c r="AO79" s="163"/>
      <c r="AP79" s="163"/>
      <c r="AQ79" s="163"/>
      <c r="AR79" s="163"/>
      <c r="AS79" s="210">
        <f>SUM(AP76,AJ72,AF79)</f>
        <v>0</v>
      </c>
      <c r="AT79" s="156" t="s">
        <v>14</v>
      </c>
      <c r="AU79" s="236">
        <f>IF(AV79&lt;&gt;"",AV79-AS79,0)</f>
        <v>0</v>
      </c>
      <c r="AV79" s="210">
        <f>SUM(BA78:BA80)</f>
        <v>0</v>
      </c>
      <c r="AW79" s="156" t="s">
        <v>14</v>
      </c>
      <c r="AX79" s="163"/>
      <c r="AY79" s="200" t="str">
        <f t="shared" si="13"/>
        <v>-</v>
      </c>
      <c r="AZ79" s="67" t="e">
        <f>BA79/AV79</f>
        <v>#DIV/0!</v>
      </c>
      <c r="BA79" s="209">
        <f>BM98</f>
        <v>0</v>
      </c>
      <c r="BB79" s="156" t="s">
        <v>15</v>
      </c>
      <c r="BC79" s="81" t="e">
        <f>BD79/AV78</f>
        <v>#DIV/0!</v>
      </c>
      <c r="BD79" s="205">
        <v>0</v>
      </c>
      <c r="BE79" s="233" t="str">
        <f>CHOOSE(1,"=","TURN",14,BF77,BD79,BA79)</f>
        <v>=</v>
      </c>
      <c r="BF79" s="163"/>
      <c r="BG79" s="143">
        <v>0</v>
      </c>
      <c r="BH79" s="143">
        <v>0</v>
      </c>
      <c r="BI79" s="143">
        <v>0</v>
      </c>
      <c r="BJ79" s="159" t="s">
        <v>4</v>
      </c>
      <c r="BK79" s="163"/>
      <c r="BL79" s="163"/>
      <c r="BM79" s="163"/>
      <c r="BN79" s="163"/>
      <c r="BO79" s="210">
        <f>SUM(BK76,BA80,BI82)</f>
        <v>0</v>
      </c>
      <c r="BP79" s="156" t="s">
        <v>14</v>
      </c>
      <c r="BQ79" s="259">
        <f>IF(BR79&lt;&gt;"",BR79-BO79,0)</f>
        <v>0</v>
      </c>
      <c r="BZ79" s="258">
        <f>SUM(CF78:CF80)</f>
        <v>0</v>
      </c>
      <c r="CA79" s="156" t="s">
        <v>14</v>
      </c>
      <c r="CB79" s="163"/>
      <c r="CC79" s="163"/>
      <c r="CD79" s="200" t="str">
        <f>RNSE(CF79,CI79)</f>
        <v>-</v>
      </c>
      <c r="CE79" s="67" t="e">
        <f>CF79/BZ79</f>
        <v>#DIV/0!</v>
      </c>
      <c r="CF79" s="209">
        <f>CB98</f>
        <v>0</v>
      </c>
      <c r="CG79" s="156" t="s">
        <v>14</v>
      </c>
      <c r="CH79" s="81" t="e">
        <f>CI79/BZ78</f>
        <v>#DIV/0!</v>
      </c>
      <c r="CI79" s="205">
        <v>0</v>
      </c>
      <c r="CJ79" s="233" t="str">
        <f>CHOOSE(1,"""","TURN",15,CK77,CI79,CF79)</f>
        <v>"</v>
      </c>
      <c r="CK79" s="163"/>
      <c r="CL79" s="163"/>
      <c r="CM79" s="163"/>
      <c r="CN79" s="163"/>
      <c r="CO79" s="163"/>
      <c r="CP79" s="163"/>
      <c r="CQ79" s="163"/>
      <c r="CR79" s="163"/>
      <c r="CS79" s="210">
        <f>SUM(CP76,CJ72,CF79)</f>
        <v>0</v>
      </c>
      <c r="CT79" s="156" t="s">
        <v>14</v>
      </c>
      <c r="CU79" s="236">
        <f>IF(CV79&lt;&gt;"",CV79-CS79,0)</f>
        <v>0</v>
      </c>
      <c r="CV79" s="210">
        <f>SUM(DA78:DA79)</f>
        <v>0</v>
      </c>
      <c r="CW79" s="156" t="s">
        <v>14</v>
      </c>
      <c r="CX79" s="163"/>
      <c r="CY79" s="200" t="str">
        <f>RNSE(DA79,DD79)</f>
        <v>-</v>
      </c>
      <c r="CZ79" s="67" t="e">
        <f>DA79/CV79</f>
        <v>#DIV/0!</v>
      </c>
      <c r="DA79" s="209">
        <f>DL98</f>
        <v>0</v>
      </c>
      <c r="DB79" s="156" t="s">
        <v>14</v>
      </c>
      <c r="DC79" s="81" t="e">
        <f>DD79/CV78</f>
        <v>#DIV/0!</v>
      </c>
      <c r="DD79" s="205">
        <v>0</v>
      </c>
      <c r="DE79" s="233" t="str">
        <f>CHOOSE(1,"""","TURN",15,DF77,DD79,DA79)</f>
        <v>"</v>
      </c>
      <c r="DF79" s="163"/>
      <c r="DG79" s="143">
        <v>0</v>
      </c>
      <c r="DH79" s="143">
        <v>0</v>
      </c>
      <c r="DI79" s="143">
        <v>0</v>
      </c>
      <c r="DJ79" s="159" t="s">
        <v>4</v>
      </c>
      <c r="DK79" s="163"/>
      <c r="DL79" s="163"/>
      <c r="DM79" s="163"/>
      <c r="DN79" s="163"/>
      <c r="DO79" s="210">
        <f>SUM(DK76,DA79,DI82)</f>
        <v>0</v>
      </c>
      <c r="DP79" s="156" t="s">
        <v>14</v>
      </c>
      <c r="DQ79" s="259">
        <f>IF(DR79&lt;&gt;"",DR79-DO79,0)</f>
        <v>0</v>
      </c>
      <c r="DZ79" s="315"/>
      <c r="EA79" s="316"/>
      <c r="EB79" s="316"/>
      <c r="EC79" s="316"/>
      <c r="ED79" s="316"/>
      <c r="EE79" s="316"/>
      <c r="EF79" s="316"/>
      <c r="EG79" s="316"/>
      <c r="EH79" s="316"/>
      <c r="EI79" s="316"/>
      <c r="EJ79" s="316"/>
      <c r="EK79" s="316"/>
      <c r="EL79" s="316"/>
      <c r="EM79" s="316"/>
      <c r="EN79" s="316"/>
      <c r="EO79" s="316"/>
      <c r="EP79" s="316"/>
      <c r="EQ79" s="316"/>
      <c r="ER79" s="316"/>
      <c r="ES79" s="316"/>
      <c r="ET79" s="316"/>
      <c r="EU79" s="322"/>
      <c r="EV79" s="322"/>
      <c r="EW79" s="316"/>
      <c r="EX79" s="316"/>
      <c r="EY79" s="316"/>
      <c r="EZ79" s="316"/>
      <c r="FA79" s="316"/>
      <c r="FB79" s="316"/>
      <c r="FC79" s="316"/>
      <c r="FD79" s="316"/>
      <c r="FE79" s="316"/>
      <c r="FF79" s="316"/>
      <c r="FG79" s="316"/>
      <c r="FH79" s="316"/>
      <c r="FI79" s="316"/>
      <c r="FJ79" s="316"/>
      <c r="FK79" s="316"/>
      <c r="FL79" s="316"/>
      <c r="FM79" s="316"/>
      <c r="FN79" s="316"/>
      <c r="FO79" s="316"/>
      <c r="FP79" s="316"/>
      <c r="FQ79" s="317"/>
    </row>
    <row r="80" spans="26:173" ht="15" customHeight="1" thickBot="1" x14ac:dyDescent="0.3">
      <c r="Z80" s="260">
        <f>IF(W79&lt;&gt;"",AVERAGE(Z79,W79),Z79)</f>
        <v>0</v>
      </c>
      <c r="AA80" s="220" t="s">
        <v>21</v>
      </c>
      <c r="AB80" s="163"/>
      <c r="AC80" s="163"/>
      <c r="AD80" s="200" t="str">
        <f>RNSE(AF80,AI80)</f>
        <v>-</v>
      </c>
      <c r="AE80" s="67" t="e">
        <f>AF80/Z79</f>
        <v>#DIV/0!</v>
      </c>
      <c r="AF80" s="209">
        <f>AA98</f>
        <v>0</v>
      </c>
      <c r="AG80" s="156" t="s">
        <v>16</v>
      </c>
      <c r="AH80" s="81" t="e">
        <f>AI80/Z78</f>
        <v>#DIV/0!</v>
      </c>
      <c r="AI80" s="205">
        <v>0</v>
      </c>
      <c r="AJ80" s="233" t="str">
        <f>CHOOSE(1,"?","TURN",16,AK77,AI80,AF80)</f>
        <v>?</v>
      </c>
      <c r="AK80" s="163"/>
      <c r="AL80" s="163"/>
      <c r="AM80" s="163"/>
      <c r="AN80" s="163"/>
      <c r="AO80" s="163"/>
      <c r="AP80" s="163"/>
      <c r="AQ80" s="163"/>
      <c r="AR80" s="163"/>
      <c r="AS80" s="219">
        <f>IF(AV79&lt;&gt;"",AVERAGE(AS79,AV79),AS79)</f>
        <v>0</v>
      </c>
      <c r="AT80" s="220" t="s">
        <v>21</v>
      </c>
      <c r="AU80" s="222" t="s">
        <v>27</v>
      </c>
      <c r="AV80" s="219">
        <f>IF(AS79&lt;&gt;"",AVERAGE(AV79,AS79),AV79)</f>
        <v>0</v>
      </c>
      <c r="AW80" s="220" t="s">
        <v>21</v>
      </c>
      <c r="AX80" s="163"/>
      <c r="AY80" s="200" t="str">
        <f t="shared" si="13"/>
        <v>-</v>
      </c>
      <c r="AZ80" s="67" t="e">
        <f>BA80/AV79</f>
        <v>#DIV/0!</v>
      </c>
      <c r="BA80" s="209">
        <f>BL98</f>
        <v>0</v>
      </c>
      <c r="BB80" s="156" t="s">
        <v>14</v>
      </c>
      <c r="BC80" s="81" t="e">
        <f>BD80/AV78</f>
        <v>#DIV/0!</v>
      </c>
      <c r="BD80" s="205">
        <v>0</v>
      </c>
      <c r="BE80" s="233" t="str">
        <f>CHOOSE(1,"""","TURN",15,BF77,BD80,BA80)</f>
        <v>"</v>
      </c>
      <c r="BF80" s="163"/>
      <c r="BG80" s="80" t="e">
        <f>BG79/BG88</f>
        <v>#DIV/0!</v>
      </c>
      <c r="BH80" s="80" t="e">
        <f>BH79/BG88</f>
        <v>#DIV/0!</v>
      </c>
      <c r="BI80" s="80" t="e">
        <f>BI79/BG88</f>
        <v>#DIV/0!</v>
      </c>
      <c r="BJ80" s="202" t="s">
        <v>20</v>
      </c>
      <c r="BK80" s="163"/>
      <c r="BL80" s="163"/>
      <c r="BM80" s="163"/>
      <c r="BN80" s="163"/>
      <c r="BO80" s="219">
        <f>IF(BR79&lt;&gt;"",AVERAGE(BO79,BR79),BO79)</f>
        <v>0</v>
      </c>
      <c r="BP80" s="220" t="s">
        <v>21</v>
      </c>
      <c r="BQ80" s="222" t="s">
        <v>27</v>
      </c>
      <c r="BZ80" s="260">
        <f>IF(BW79&lt;&gt;"",AVERAGE(BZ79,BW79),BZ79)</f>
        <v>0</v>
      </c>
      <c r="CA80" s="220" t="s">
        <v>21</v>
      </c>
      <c r="CB80" s="163"/>
      <c r="CC80" s="163"/>
      <c r="CD80" s="200" t="str">
        <f>RNSE(CF80,CI80)</f>
        <v>-</v>
      </c>
      <c r="CE80" s="67" t="e">
        <f>CF80/BZ79</f>
        <v>#DIV/0!</v>
      </c>
      <c r="CF80" s="209">
        <f>CA98</f>
        <v>0</v>
      </c>
      <c r="CG80" s="156" t="s">
        <v>16</v>
      </c>
      <c r="CH80" s="81" t="e">
        <f>CI80/BZ78</f>
        <v>#DIV/0!</v>
      </c>
      <c r="CI80" s="205">
        <v>0</v>
      </c>
      <c r="CJ80" s="233" t="str">
        <f>CHOOSE(1,"?","TURN",16,CK77,CI80,CF80)</f>
        <v>?</v>
      </c>
      <c r="CK80" s="163"/>
      <c r="CL80" s="163"/>
      <c r="CM80" s="163"/>
      <c r="CN80" s="163"/>
      <c r="CO80" s="163"/>
      <c r="CP80" s="163"/>
      <c r="CQ80" s="163"/>
      <c r="CR80" s="163"/>
      <c r="CS80" s="219">
        <f>IF(CV79&lt;&gt;"",AVERAGE(CS79,CV79),CS79)</f>
        <v>0</v>
      </c>
      <c r="CT80" s="220" t="s">
        <v>21</v>
      </c>
      <c r="CU80" s="222" t="s">
        <v>27</v>
      </c>
      <c r="CV80" s="219">
        <f>IF(CS79&lt;&gt;"",AVERAGE(CV79,CS79),CV79)</f>
        <v>0</v>
      </c>
      <c r="CW80" s="220" t="s">
        <v>21</v>
      </c>
      <c r="CX80" s="163"/>
      <c r="CY80" s="197" t="s">
        <v>29</v>
      </c>
      <c r="CZ80" s="194" t="s">
        <v>20</v>
      </c>
      <c r="DA80" s="160" t="s">
        <v>3</v>
      </c>
      <c r="DB80" s="152"/>
      <c r="DC80" s="201" t="s">
        <v>20</v>
      </c>
      <c r="DD80" s="161" t="s">
        <v>4</v>
      </c>
      <c r="DE80" s="149"/>
      <c r="DF80" s="163"/>
      <c r="DG80" s="80" t="e">
        <f>DG79/DG88</f>
        <v>#DIV/0!</v>
      </c>
      <c r="DH80" s="80" t="e">
        <f>DH79/DG88</f>
        <v>#DIV/0!</v>
      </c>
      <c r="DI80" s="80" t="e">
        <f>DI79/DG88</f>
        <v>#DIV/0!</v>
      </c>
      <c r="DJ80" s="202" t="s">
        <v>20</v>
      </c>
      <c r="DK80" s="163"/>
      <c r="DL80" s="163"/>
      <c r="DM80" s="163"/>
      <c r="DN80" s="163"/>
      <c r="DO80" s="219">
        <f>IF(DR79&lt;&gt;"",AVERAGE(DO79,DR79),DO79)</f>
        <v>0</v>
      </c>
      <c r="DP80" s="220" t="s">
        <v>21</v>
      </c>
      <c r="DQ80" s="222" t="s">
        <v>27</v>
      </c>
      <c r="DZ80" s="315"/>
      <c r="EA80" s="316"/>
      <c r="EB80" s="316"/>
      <c r="EC80" s="316"/>
      <c r="ED80" s="316"/>
      <c r="EE80" s="316"/>
      <c r="EF80" s="316"/>
      <c r="EG80" s="316"/>
      <c r="EH80" s="316"/>
      <c r="EI80" s="316"/>
      <c r="EJ80" s="316"/>
      <c r="EK80" s="316"/>
      <c r="EL80" s="316"/>
      <c r="EM80" s="316"/>
      <c r="EN80" s="316"/>
      <c r="EO80" s="316"/>
      <c r="EP80" s="316"/>
      <c r="EQ80" s="316"/>
      <c r="ER80" s="316"/>
      <c r="ES80" s="316"/>
      <c r="ET80" s="316"/>
      <c r="EU80" s="322"/>
      <c r="EV80" s="322"/>
      <c r="EW80" s="316"/>
      <c r="EX80" s="316"/>
      <c r="EY80" s="316"/>
      <c r="EZ80" s="316"/>
      <c r="FA80" s="316"/>
      <c r="FB80" s="316"/>
      <c r="FC80" s="316"/>
      <c r="FD80" s="316"/>
      <c r="FE80" s="316"/>
      <c r="FF80" s="316"/>
      <c r="FG80" s="316"/>
      <c r="FH80" s="316"/>
      <c r="FI80" s="316"/>
      <c r="FJ80" s="316"/>
      <c r="FK80" s="316"/>
      <c r="FL80" s="316"/>
      <c r="FM80" s="316"/>
      <c r="FN80" s="316"/>
      <c r="FO80" s="316"/>
      <c r="FP80" s="316"/>
      <c r="FQ80" s="317"/>
    </row>
    <row r="81" spans="26:173" ht="15" customHeight="1" x14ac:dyDescent="0.2">
      <c r="Z81" s="172"/>
      <c r="AA81" s="163"/>
      <c r="AB81" s="163"/>
      <c r="AC81" s="163"/>
      <c r="AD81" s="197" t="s">
        <v>29</v>
      </c>
      <c r="AE81" s="194" t="s">
        <v>20</v>
      </c>
      <c r="AF81" s="160" t="s">
        <v>3</v>
      </c>
      <c r="AG81" s="152"/>
      <c r="AH81" s="201" t="s">
        <v>20</v>
      </c>
      <c r="AI81" s="161" t="s">
        <v>4</v>
      </c>
      <c r="AJ81" s="149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97" t="s">
        <v>29</v>
      </c>
      <c r="AZ81" s="194" t="s">
        <v>20</v>
      </c>
      <c r="BA81" s="160" t="s">
        <v>3</v>
      </c>
      <c r="BB81" s="152"/>
      <c r="BC81" s="201" t="s">
        <v>20</v>
      </c>
      <c r="BD81" s="161" t="s">
        <v>4</v>
      </c>
      <c r="BE81" s="149"/>
      <c r="BF81" s="163"/>
      <c r="BG81" s="148" t="s">
        <v>12</v>
      </c>
      <c r="BH81" s="148" t="s">
        <v>1</v>
      </c>
      <c r="BI81" s="148" t="s">
        <v>13</v>
      </c>
      <c r="BJ81" s="152"/>
      <c r="BK81" s="163"/>
      <c r="BL81" s="163"/>
      <c r="BM81" s="163"/>
      <c r="BN81" s="163"/>
      <c r="BO81" s="163"/>
      <c r="BP81" s="163"/>
      <c r="BQ81" s="173"/>
      <c r="BZ81" s="172"/>
      <c r="CA81" s="163"/>
      <c r="CB81" s="163"/>
      <c r="CC81" s="163"/>
      <c r="CD81" s="197" t="s">
        <v>29</v>
      </c>
      <c r="CE81" s="194" t="s">
        <v>20</v>
      </c>
      <c r="CF81" s="160" t="s">
        <v>3</v>
      </c>
      <c r="CG81" s="152"/>
      <c r="CH81" s="201" t="s">
        <v>20</v>
      </c>
      <c r="CI81" s="161" t="s">
        <v>4</v>
      </c>
      <c r="CJ81" s="149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DF81" s="163"/>
      <c r="DG81" s="148" t="s">
        <v>12</v>
      </c>
      <c r="DH81" s="148" t="s">
        <v>1</v>
      </c>
      <c r="DI81" s="148" t="s">
        <v>13</v>
      </c>
      <c r="DJ81" s="152"/>
      <c r="DK81" s="163"/>
      <c r="DL81" s="163"/>
      <c r="DM81" s="163"/>
      <c r="DN81" s="163"/>
      <c r="DO81" s="163"/>
      <c r="DP81" s="163"/>
      <c r="DQ81" s="173"/>
      <c r="DZ81" s="315"/>
      <c r="EA81" s="316"/>
      <c r="EB81" s="316"/>
      <c r="EC81" s="316"/>
      <c r="ED81" s="316"/>
      <c r="EE81" s="316"/>
      <c r="EF81" s="316"/>
      <c r="EG81" s="316"/>
      <c r="EH81" s="316"/>
      <c r="EI81" s="316"/>
      <c r="EJ81" s="316"/>
      <c r="EK81" s="316"/>
      <c r="EL81" s="316"/>
      <c r="EM81" s="316"/>
      <c r="EN81" s="316"/>
      <c r="EO81" s="316"/>
      <c r="EP81" s="316"/>
      <c r="EQ81" s="316"/>
      <c r="ER81" s="316"/>
      <c r="ES81" s="316"/>
      <c r="ET81" s="316"/>
      <c r="EU81" s="322"/>
      <c r="EV81" s="322"/>
      <c r="EW81" s="316"/>
      <c r="EX81" s="316"/>
      <c r="EY81" s="316"/>
      <c r="EZ81" s="316"/>
      <c r="FA81" s="316"/>
      <c r="FB81" s="316"/>
      <c r="FC81" s="316"/>
      <c r="FD81" s="316"/>
      <c r="FE81" s="316"/>
      <c r="FF81" s="316"/>
      <c r="FG81" s="316"/>
      <c r="FH81" s="316"/>
      <c r="FI81" s="316"/>
      <c r="FJ81" s="316"/>
      <c r="FK81" s="316"/>
      <c r="FL81" s="316"/>
      <c r="FM81" s="316"/>
      <c r="FN81" s="316"/>
      <c r="FO81" s="316"/>
      <c r="FP81" s="316"/>
      <c r="FQ81" s="317"/>
    </row>
    <row r="82" spans="26:173" ht="15" customHeight="1" x14ac:dyDescent="0.25">
      <c r="Z82" s="172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208">
        <f>BN95</f>
        <v>0</v>
      </c>
      <c r="BH82" s="208">
        <f>BM95</f>
        <v>0</v>
      </c>
      <c r="BI82" s="208">
        <f>BL95</f>
        <v>0</v>
      </c>
      <c r="BJ82" s="150" t="s">
        <v>3</v>
      </c>
      <c r="BK82" s="163"/>
      <c r="BL82" s="163"/>
      <c r="BM82" s="163"/>
      <c r="BN82" s="163"/>
      <c r="BO82" s="163"/>
      <c r="BP82" s="163"/>
      <c r="BQ82" s="173"/>
      <c r="BZ82" s="172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208">
        <f>DN95</f>
        <v>0</v>
      </c>
      <c r="DH82" s="208">
        <f>DM95</f>
        <v>0</v>
      </c>
      <c r="DI82" s="208">
        <f>DL95</f>
        <v>0</v>
      </c>
      <c r="DJ82" s="150" t="s">
        <v>3</v>
      </c>
      <c r="DK82" s="163"/>
      <c r="DL82" s="163"/>
      <c r="DM82" s="163"/>
      <c r="DN82" s="163"/>
      <c r="DO82" s="163"/>
      <c r="DP82" s="163"/>
      <c r="DQ82" s="173"/>
      <c r="DZ82" s="315"/>
      <c r="EA82" s="316"/>
      <c r="EB82" s="316"/>
      <c r="EC82" s="316"/>
      <c r="ED82" s="316"/>
      <c r="EE82" s="316"/>
      <c r="EF82" s="316"/>
      <c r="EG82" s="316"/>
      <c r="EH82" s="316"/>
      <c r="EI82" s="316"/>
      <c r="EJ82" s="316"/>
      <c r="EK82" s="316"/>
      <c r="EL82" s="316"/>
      <c r="EM82" s="316"/>
      <c r="EN82" s="316"/>
      <c r="EO82" s="316"/>
      <c r="EP82" s="316"/>
      <c r="EQ82" s="316"/>
      <c r="ER82" s="316"/>
      <c r="ES82" s="316"/>
      <c r="ET82" s="316"/>
      <c r="EU82" s="322"/>
      <c r="EV82" s="322"/>
      <c r="EW82" s="316"/>
      <c r="EX82" s="316"/>
      <c r="EY82" s="316"/>
      <c r="EZ82" s="316"/>
      <c r="FA82" s="316"/>
      <c r="FB82" s="316"/>
      <c r="FC82" s="316"/>
      <c r="FD82" s="316"/>
      <c r="FE82" s="316"/>
      <c r="FF82" s="316"/>
      <c r="FG82" s="316"/>
      <c r="FH82" s="316"/>
      <c r="FI82" s="316"/>
      <c r="FJ82" s="316"/>
      <c r="FK82" s="316"/>
      <c r="FL82" s="316"/>
      <c r="FM82" s="316"/>
      <c r="FN82" s="316"/>
      <c r="FO82" s="316"/>
      <c r="FP82" s="316"/>
      <c r="FQ82" s="317"/>
    </row>
    <row r="83" spans="26:173" ht="15" customHeight="1" x14ac:dyDescent="0.2">
      <c r="Z83" s="172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74" t="e">
        <f>BG82/BH88</f>
        <v>#DIV/0!</v>
      </c>
      <c r="BH83" s="74" t="e">
        <f>BH82/BH88</f>
        <v>#DIV/0!</v>
      </c>
      <c r="BI83" s="74" t="e">
        <f>BI82/BH88</f>
        <v>#DIV/0!</v>
      </c>
      <c r="BJ83" s="195" t="s">
        <v>20</v>
      </c>
      <c r="BK83" s="163"/>
      <c r="BL83" s="163"/>
      <c r="BM83" s="163"/>
      <c r="BN83" s="163"/>
      <c r="BO83" s="163"/>
      <c r="BP83" s="163"/>
      <c r="BQ83" s="173"/>
      <c r="BZ83" s="172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74" t="e">
        <f>DG82/DH88</f>
        <v>#DIV/0!</v>
      </c>
      <c r="DH83" s="74" t="e">
        <f>DH82/DH88</f>
        <v>#DIV/0!</v>
      </c>
      <c r="DI83" s="74" t="e">
        <f>DI82/DH88</f>
        <v>#DIV/0!</v>
      </c>
      <c r="DJ83" s="195" t="s">
        <v>20</v>
      </c>
      <c r="DK83" s="163"/>
      <c r="DL83" s="163"/>
      <c r="DM83" s="163"/>
      <c r="DN83" s="163"/>
      <c r="DO83" s="163"/>
      <c r="DP83" s="163"/>
      <c r="DQ83" s="173"/>
      <c r="DZ83" s="315"/>
      <c r="EA83" s="316"/>
      <c r="EB83" s="316"/>
      <c r="EC83" s="316"/>
      <c r="ED83" s="316"/>
      <c r="EE83" s="316"/>
      <c r="EF83" s="316"/>
      <c r="EG83" s="316"/>
      <c r="EH83" s="316"/>
      <c r="EI83" s="316"/>
      <c r="EJ83" s="316"/>
      <c r="EK83" s="316"/>
      <c r="EL83" s="316"/>
      <c r="EM83" s="316"/>
      <c r="EN83" s="316"/>
      <c r="EO83" s="316"/>
      <c r="EP83" s="316"/>
      <c r="EQ83" s="316"/>
      <c r="ER83" s="316"/>
      <c r="ES83" s="316"/>
      <c r="ET83" s="316"/>
      <c r="EU83" s="322"/>
      <c r="EV83" s="322"/>
      <c r="EW83" s="316"/>
      <c r="EX83" s="316"/>
      <c r="EY83" s="316"/>
      <c r="EZ83" s="316"/>
      <c r="FA83" s="316"/>
      <c r="FB83" s="316"/>
      <c r="FC83" s="316"/>
      <c r="FD83" s="316"/>
      <c r="FE83" s="316"/>
      <c r="FF83" s="316"/>
      <c r="FG83" s="316"/>
      <c r="FH83" s="316"/>
      <c r="FI83" s="316"/>
      <c r="FJ83" s="316"/>
      <c r="FK83" s="316"/>
      <c r="FL83" s="316"/>
      <c r="FM83" s="316"/>
      <c r="FN83" s="316"/>
      <c r="FO83" s="316"/>
      <c r="FP83" s="316"/>
      <c r="FQ83" s="317"/>
    </row>
    <row r="84" spans="26:173" ht="15" customHeight="1" x14ac:dyDescent="0.2">
      <c r="Z84" s="172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200" t="str">
        <f>RNSE(BG82,BG79)</f>
        <v>-</v>
      </c>
      <c r="BH84" s="200" t="str">
        <f>RNSE(BH82,BH79)</f>
        <v>-</v>
      </c>
      <c r="BI84" s="200" t="str">
        <f>RNSE(BI82,BI79)</f>
        <v>-</v>
      </c>
      <c r="BJ84" s="197" t="s">
        <v>29</v>
      </c>
      <c r="BK84" s="163"/>
      <c r="BL84" s="163"/>
      <c r="BM84" s="163"/>
      <c r="BN84" s="163"/>
      <c r="BO84" s="163"/>
      <c r="BP84" s="163"/>
      <c r="BQ84" s="173"/>
      <c r="BZ84" s="172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200" t="str">
        <f>RNSE(DG82,DG79)</f>
        <v>-</v>
      </c>
      <c r="DH84" s="200" t="str">
        <f>RNSE(DH82,DH79)</f>
        <v>-</v>
      </c>
      <c r="DI84" s="200" t="str">
        <f>RNSE(DI82,DI79)</f>
        <v>-</v>
      </c>
      <c r="DJ84" s="197" t="s">
        <v>29</v>
      </c>
      <c r="DK84" s="163"/>
      <c r="DL84" s="163"/>
      <c r="DM84" s="163"/>
      <c r="DN84" s="163"/>
      <c r="DO84" s="163"/>
      <c r="DP84" s="163"/>
      <c r="DQ84" s="173"/>
      <c r="DZ84" s="315"/>
      <c r="EA84" s="316"/>
      <c r="EB84" s="316"/>
      <c r="EC84" s="316"/>
      <c r="ED84" s="316"/>
      <c r="EE84" s="316"/>
      <c r="EF84" s="316"/>
      <c r="EG84" s="316"/>
      <c r="EH84" s="316"/>
      <c r="EI84" s="316"/>
      <c r="EJ84" s="316"/>
      <c r="EK84" s="316"/>
      <c r="EL84" s="316"/>
      <c r="EM84" s="316"/>
      <c r="EN84" s="316"/>
      <c r="EO84" s="316"/>
      <c r="EP84" s="316"/>
      <c r="EQ84" s="316"/>
      <c r="ER84" s="316"/>
      <c r="ES84" s="316"/>
      <c r="ET84" s="316"/>
      <c r="EU84" s="322"/>
      <c r="EV84" s="322"/>
      <c r="EW84" s="316"/>
      <c r="EX84" s="316"/>
      <c r="EY84" s="316"/>
      <c r="EZ84" s="316"/>
      <c r="FA84" s="316"/>
      <c r="FB84" s="316"/>
      <c r="FC84" s="316"/>
      <c r="FD84" s="316"/>
      <c r="FE84" s="316"/>
      <c r="FF84" s="316"/>
      <c r="FG84" s="316"/>
      <c r="FH84" s="316"/>
      <c r="FI84" s="316"/>
      <c r="FJ84" s="316"/>
      <c r="FK84" s="316"/>
      <c r="FL84" s="316"/>
      <c r="FM84" s="316"/>
      <c r="FN84" s="316"/>
      <c r="FO84" s="316"/>
      <c r="FP84" s="316"/>
      <c r="FQ84" s="317"/>
    </row>
    <row r="85" spans="26:173" ht="15" customHeight="1" x14ac:dyDescent="0.2">
      <c r="Z85" s="172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73"/>
      <c r="BZ85" s="172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3"/>
      <c r="DQ85" s="173"/>
      <c r="DZ85" s="315"/>
      <c r="EA85" s="316"/>
      <c r="EB85" s="316"/>
      <c r="EC85" s="316"/>
      <c r="ED85" s="316"/>
      <c r="EE85" s="316"/>
      <c r="EF85" s="316"/>
      <c r="EG85" s="316"/>
      <c r="EH85" s="316"/>
      <c r="EI85" s="316"/>
      <c r="EJ85" s="316"/>
      <c r="EK85" s="316"/>
      <c r="EL85" s="316"/>
      <c r="EM85" s="316"/>
      <c r="EN85" s="316"/>
      <c r="EO85" s="316"/>
      <c r="EP85" s="316"/>
      <c r="EQ85" s="316"/>
      <c r="ER85" s="316"/>
      <c r="ES85" s="316"/>
      <c r="ET85" s="316"/>
      <c r="EU85" s="322"/>
      <c r="EV85" s="322"/>
      <c r="EW85" s="316"/>
      <c r="EX85" s="316"/>
      <c r="EY85" s="316"/>
      <c r="EZ85" s="316"/>
      <c r="FA85" s="316"/>
      <c r="FB85" s="316"/>
      <c r="FC85" s="316"/>
      <c r="FD85" s="316"/>
      <c r="FE85" s="316"/>
      <c r="FF85" s="316"/>
      <c r="FG85" s="316"/>
      <c r="FH85" s="316"/>
      <c r="FI85" s="316"/>
      <c r="FJ85" s="316"/>
      <c r="FK85" s="316"/>
      <c r="FL85" s="316"/>
      <c r="FM85" s="316"/>
      <c r="FN85" s="316"/>
      <c r="FO85" s="316"/>
      <c r="FP85" s="316"/>
      <c r="FQ85" s="317"/>
    </row>
    <row r="86" spans="26:173" ht="15" customHeight="1" thickBot="1" x14ac:dyDescent="0.25">
      <c r="Z86" s="172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73"/>
      <c r="BZ86" s="172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  <c r="DH86" s="163"/>
      <c r="DI86" s="163"/>
      <c r="DJ86" s="163"/>
      <c r="DK86" s="163"/>
      <c r="DL86" s="163"/>
      <c r="DM86" s="163"/>
      <c r="DN86" s="163"/>
      <c r="DO86" s="163"/>
      <c r="DP86" s="163"/>
      <c r="DQ86" s="173"/>
      <c r="DZ86" s="315"/>
      <c r="EA86" s="316"/>
      <c r="EB86" s="316"/>
      <c r="EC86" s="316"/>
      <c r="ED86" s="316"/>
      <c r="EE86" s="316"/>
      <c r="EF86" s="316"/>
      <c r="EG86" s="316"/>
      <c r="EH86" s="316"/>
      <c r="EI86" s="316"/>
      <c r="EJ86" s="316"/>
      <c r="EK86" s="316"/>
      <c r="EL86" s="316"/>
      <c r="EM86" s="316"/>
      <c r="EN86" s="316"/>
      <c r="EO86" s="316"/>
      <c r="EP86" s="316"/>
      <c r="EQ86" s="316"/>
      <c r="ER86" s="316"/>
      <c r="ES86" s="316"/>
      <c r="ET86" s="316"/>
      <c r="EU86" s="322"/>
      <c r="EV86" s="322"/>
      <c r="EW86" s="316"/>
      <c r="EX86" s="316"/>
      <c r="EY86" s="316"/>
      <c r="EZ86" s="316"/>
      <c r="FA86" s="316"/>
      <c r="FB86" s="316"/>
      <c r="FC86" s="316"/>
      <c r="FD86" s="316"/>
      <c r="FE86" s="316"/>
      <c r="FF86" s="316"/>
      <c r="FG86" s="316"/>
      <c r="FH86" s="316"/>
      <c r="FI86" s="316"/>
      <c r="FJ86" s="316"/>
      <c r="FK86" s="316"/>
      <c r="FL86" s="316"/>
      <c r="FM86" s="316"/>
      <c r="FN86" s="316"/>
      <c r="FO86" s="316"/>
      <c r="FP86" s="316"/>
      <c r="FQ86" s="317"/>
    </row>
    <row r="87" spans="26:173" ht="15" customHeight="1" thickBot="1" x14ac:dyDescent="0.3">
      <c r="Z87" s="172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47" t="s">
        <v>1</v>
      </c>
      <c r="BH87" s="148" t="s">
        <v>1</v>
      </c>
      <c r="BI87" s="217" t="s">
        <v>21</v>
      </c>
      <c r="BJ87" s="163"/>
      <c r="BK87" s="163"/>
      <c r="BL87" s="163"/>
      <c r="BM87" s="163"/>
      <c r="BN87" s="163"/>
      <c r="BO87" s="163"/>
      <c r="BP87" s="163"/>
      <c r="BQ87" s="173"/>
      <c r="BZ87" s="172"/>
      <c r="CA87" s="163"/>
      <c r="CB87" s="163"/>
      <c r="CC87" s="163"/>
      <c r="CD87" s="163"/>
      <c r="CE87" s="163"/>
      <c r="CF87" s="163"/>
      <c r="CG87" s="163"/>
      <c r="CH87" s="163"/>
      <c r="CJ87" s="208">
        <f>SUM(CF80,CI72)</f>
        <v>0</v>
      </c>
      <c r="CK87" s="143">
        <f>SUM(CI80,CI75)</f>
        <v>0</v>
      </c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47" t="s">
        <v>1</v>
      </c>
      <c r="DH87" s="148" t="s">
        <v>1</v>
      </c>
      <c r="DI87" s="217" t="s">
        <v>21</v>
      </c>
      <c r="DJ87" s="163"/>
      <c r="DK87" s="163"/>
      <c r="DL87" s="163"/>
      <c r="DM87" s="163"/>
      <c r="DN87" s="163"/>
      <c r="DO87" s="163"/>
      <c r="DP87" s="163"/>
      <c r="DQ87" s="173"/>
      <c r="DZ87" s="315"/>
      <c r="EA87" s="316"/>
      <c r="EB87" s="316"/>
      <c r="EC87" s="316"/>
      <c r="ED87" s="316"/>
      <c r="EE87" s="316"/>
      <c r="EF87" s="316"/>
      <c r="EG87" s="316"/>
      <c r="EH87" s="316"/>
      <c r="EI87" s="316"/>
      <c r="EJ87" s="316"/>
      <c r="EK87" s="316"/>
      <c r="EL87" s="316"/>
      <c r="EM87" s="316"/>
      <c r="EN87" s="316"/>
      <c r="EO87" s="316"/>
      <c r="EP87" s="316"/>
      <c r="EQ87" s="316"/>
      <c r="ER87" s="316"/>
      <c r="ES87" s="316"/>
      <c r="ET87" s="316"/>
      <c r="EU87" s="322"/>
      <c r="EV87" s="322"/>
      <c r="EW87" s="316"/>
      <c r="EX87" s="316"/>
      <c r="EY87" s="316"/>
      <c r="EZ87" s="316"/>
      <c r="FA87" s="316"/>
      <c r="FB87" s="316"/>
      <c r="FC87" s="316"/>
      <c r="FD87" s="316"/>
      <c r="FE87" s="316"/>
      <c r="FF87" s="316"/>
      <c r="FG87" s="316"/>
      <c r="FH87" s="316"/>
      <c r="FI87" s="316"/>
      <c r="FJ87" s="316"/>
      <c r="FK87" s="316"/>
      <c r="FL87" s="316"/>
      <c r="FM87" s="316"/>
      <c r="FN87" s="316"/>
      <c r="FO87" s="316"/>
      <c r="FP87" s="316"/>
      <c r="FQ87" s="317"/>
    </row>
    <row r="88" spans="26:173" ht="15" customHeight="1" thickBot="1" x14ac:dyDescent="0.3">
      <c r="Z88" s="172"/>
      <c r="AA88" s="163"/>
      <c r="AB88" s="163"/>
      <c r="AC88" s="163"/>
      <c r="AD88" s="163"/>
      <c r="AE88" s="163"/>
      <c r="AF88" s="163"/>
      <c r="AG88" s="163"/>
      <c r="AH88" s="215">
        <f>IF(AI91&lt;&gt;"",AI91,AI88)</f>
        <v>0</v>
      </c>
      <c r="AI88" s="208">
        <f>SUM(AF80,AI72,AP75)</f>
        <v>0</v>
      </c>
      <c r="AJ88" s="143">
        <f>SUM(AI80,AI75,AM75)</f>
        <v>0</v>
      </c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41">
        <f>SUM(BG79:BI79)</f>
        <v>0</v>
      </c>
      <c r="BH88" s="211">
        <f>SUM(BG82:BI82)</f>
        <v>0</v>
      </c>
      <c r="BI88" s="218">
        <f>IF(BH91&lt;&gt;"",BH91,BH88)</f>
        <v>0</v>
      </c>
      <c r="BJ88" s="163"/>
      <c r="BK88" s="163"/>
      <c r="BL88" s="163"/>
      <c r="BM88" s="163"/>
      <c r="BN88" s="163"/>
      <c r="BO88" s="163"/>
      <c r="BP88" s="163"/>
      <c r="BQ88" s="173"/>
      <c r="BZ88" s="172"/>
      <c r="CA88" s="163"/>
      <c r="CB88" s="163"/>
      <c r="CC88" s="163"/>
      <c r="CD88" s="163"/>
      <c r="CE88" s="163"/>
      <c r="CF88" s="163"/>
      <c r="CG88" s="163"/>
      <c r="CJ88" s="148" t="s">
        <v>2</v>
      </c>
      <c r="CK88" s="162" t="s">
        <v>2</v>
      </c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DA88" s="163"/>
      <c r="DB88" s="163"/>
      <c r="DC88" s="163"/>
      <c r="DD88" s="163"/>
      <c r="DE88" s="163"/>
      <c r="DF88" s="163"/>
      <c r="DG88" s="141">
        <f>SUM(DG79:DI79)</f>
        <v>0</v>
      </c>
      <c r="DH88" s="211">
        <f>SUM(DG82:DI82)</f>
        <v>0</v>
      </c>
      <c r="DI88" s="218">
        <f>IF(DH91&lt;&gt;"",DH91,DH88)</f>
        <v>0</v>
      </c>
      <c r="DJ88" s="163"/>
      <c r="DK88" s="163"/>
      <c r="DL88" s="163"/>
      <c r="DM88" s="163"/>
      <c r="DN88" s="163"/>
      <c r="DO88" s="163"/>
      <c r="DP88" s="163"/>
      <c r="DQ88" s="173"/>
      <c r="DZ88" s="315"/>
      <c r="EA88" s="316"/>
      <c r="EB88" s="316"/>
      <c r="EC88" s="316"/>
      <c r="ED88" s="316"/>
      <c r="EE88" s="316"/>
      <c r="EF88" s="316"/>
      <c r="EG88" s="316"/>
      <c r="EH88" s="316"/>
      <c r="EI88" s="316"/>
      <c r="EJ88" s="316"/>
      <c r="EK88" s="316"/>
      <c r="EL88" s="316"/>
      <c r="EM88" s="316"/>
      <c r="EN88" s="316"/>
      <c r="EO88" s="316"/>
      <c r="EP88" s="316"/>
      <c r="EQ88" s="316"/>
      <c r="ER88" s="316"/>
      <c r="ES88" s="316"/>
      <c r="ET88" s="316"/>
      <c r="EU88" s="322"/>
      <c r="EV88" s="322"/>
      <c r="EW88" s="316"/>
      <c r="EX88" s="316"/>
      <c r="EY88" s="316"/>
      <c r="EZ88" s="316"/>
      <c r="FA88" s="316"/>
      <c r="FB88" s="316"/>
      <c r="FC88" s="316"/>
      <c r="FD88" s="316"/>
      <c r="FE88" s="316"/>
      <c r="FF88" s="316"/>
      <c r="FG88" s="316"/>
      <c r="FH88" s="316"/>
      <c r="FI88" s="316"/>
      <c r="FJ88" s="316"/>
      <c r="FK88" s="316"/>
      <c r="FL88" s="316"/>
      <c r="FM88" s="316"/>
      <c r="FN88" s="316"/>
      <c r="FO88" s="316"/>
      <c r="FP88" s="316"/>
      <c r="FQ88" s="317"/>
    </row>
    <row r="89" spans="26:173" ht="15" customHeight="1" thickBot="1" x14ac:dyDescent="0.25">
      <c r="Z89" s="172"/>
      <c r="AA89" s="163"/>
      <c r="AB89" s="163"/>
      <c r="AC89" s="163"/>
      <c r="AD89" s="163"/>
      <c r="AE89" s="163"/>
      <c r="AF89" s="163"/>
      <c r="AG89" s="163"/>
      <c r="AH89" s="216" t="s">
        <v>21</v>
      </c>
      <c r="AI89" s="148" t="s">
        <v>2</v>
      </c>
      <c r="AJ89" s="162" t="s">
        <v>2</v>
      </c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227">
        <f>IF(BH91&lt;&gt;"",BG88-BH91,0)</f>
        <v>0</v>
      </c>
      <c r="BH89" s="235">
        <f>IF(BH91&lt;&gt;"",BH88-BH91,0)</f>
        <v>0</v>
      </c>
      <c r="BI89" s="223" t="s">
        <v>27</v>
      </c>
      <c r="BJ89" s="163"/>
      <c r="BK89" s="163"/>
      <c r="BL89" s="163"/>
      <c r="BM89" s="163"/>
      <c r="BN89" s="163"/>
      <c r="BO89" s="163"/>
      <c r="BP89" s="163"/>
      <c r="BQ89" s="173"/>
      <c r="BZ89" s="172"/>
      <c r="CA89" s="163"/>
      <c r="CB89" s="163"/>
      <c r="CC89" s="163"/>
      <c r="CD89" s="163"/>
      <c r="CE89" s="163"/>
      <c r="CF89" s="163"/>
      <c r="CG89" s="163"/>
      <c r="CI89" s="302" t="s">
        <v>27</v>
      </c>
      <c r="CJ89" s="237">
        <f>IF(AND(CP105&lt;&gt;"",CY91&lt;&gt;""),CJ90-CJ87,0)</f>
        <v>0</v>
      </c>
      <c r="CK89" s="228">
        <f>IF(AND(CP105&lt;&gt;"",CY91&lt;&gt;""),CJ90-CK87,0)</f>
        <v>0</v>
      </c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DA89" s="163"/>
      <c r="DB89" s="163"/>
      <c r="DC89" s="163"/>
      <c r="DD89" s="163"/>
      <c r="DE89" s="163"/>
      <c r="DF89" s="163"/>
      <c r="DG89" s="227">
        <f>IF(DH91&lt;&gt;"",DG88-DH91,0)</f>
        <v>0</v>
      </c>
      <c r="DH89" s="235">
        <f>IF(DH91&lt;&gt;"",DH88-DH91,0)</f>
        <v>0</v>
      </c>
      <c r="DI89" s="223" t="s">
        <v>27</v>
      </c>
      <c r="DJ89" s="163"/>
      <c r="DK89" s="163"/>
      <c r="DL89" s="163"/>
      <c r="DM89" s="163"/>
      <c r="DN89" s="163"/>
      <c r="DO89" s="163"/>
      <c r="DP89" s="163"/>
      <c r="DQ89" s="173"/>
      <c r="DZ89" s="315"/>
      <c r="EA89" s="316"/>
      <c r="EB89" s="316"/>
      <c r="EC89" s="316"/>
      <c r="ED89" s="316"/>
      <c r="EE89" s="316"/>
      <c r="EF89" s="316"/>
      <c r="EG89" s="316"/>
      <c r="EH89" s="316"/>
      <c r="EI89" s="316"/>
      <c r="EJ89" s="316"/>
      <c r="EK89" s="316"/>
      <c r="EL89" s="316"/>
      <c r="EM89" s="316"/>
      <c r="EN89" s="316"/>
      <c r="EO89" s="316"/>
      <c r="EP89" s="316"/>
      <c r="EQ89" s="316"/>
      <c r="ER89" s="316"/>
      <c r="ES89" s="316"/>
      <c r="ET89" s="316"/>
      <c r="EU89" s="322"/>
      <c r="EV89" s="322"/>
      <c r="EW89" s="316"/>
      <c r="EX89" s="316"/>
      <c r="EY89" s="316"/>
      <c r="EZ89" s="316"/>
      <c r="FA89" s="316"/>
      <c r="FB89" s="316"/>
      <c r="FC89" s="316"/>
      <c r="FD89" s="316"/>
      <c r="FE89" s="316"/>
      <c r="FF89" s="316"/>
      <c r="FG89" s="316"/>
      <c r="FH89" s="316"/>
      <c r="FI89" s="316"/>
      <c r="FJ89" s="316"/>
      <c r="FK89" s="316"/>
      <c r="FL89" s="316"/>
      <c r="FM89" s="316"/>
      <c r="FN89" s="316"/>
      <c r="FO89" s="316"/>
      <c r="FP89" s="316"/>
      <c r="FQ89" s="317"/>
    </row>
    <row r="90" spans="26:173" ht="15" customHeight="1" thickBot="1" x14ac:dyDescent="0.25">
      <c r="Z90" s="172"/>
      <c r="AA90" s="163"/>
      <c r="AB90" s="163"/>
      <c r="AC90" s="163"/>
      <c r="AD90" s="163"/>
      <c r="AE90" s="163"/>
      <c r="AF90" s="163"/>
      <c r="AG90" s="163"/>
      <c r="AH90" s="300" t="s">
        <v>27</v>
      </c>
      <c r="AI90" s="237">
        <f>IF(AI91&lt;&gt;"",AI91-AI88,0)</f>
        <v>0</v>
      </c>
      <c r="AJ90" s="228">
        <f>IF(AI91&lt;&gt;"",AI91-AJ88,0)</f>
        <v>0</v>
      </c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47"/>
      <c r="BH90" s="251" t="str">
        <f>CHOOSE(1,"#","LINK",BI91,BH91)</f>
        <v>#</v>
      </c>
      <c r="BI90" s="163"/>
      <c r="BJ90" s="163"/>
      <c r="BK90" s="163"/>
      <c r="BL90" s="163"/>
      <c r="BM90" s="163"/>
      <c r="BN90" s="163"/>
      <c r="BO90" s="163"/>
      <c r="BP90" s="163"/>
      <c r="BQ90" s="173"/>
      <c r="BZ90" s="172"/>
      <c r="CA90" s="163"/>
      <c r="CB90" s="163"/>
      <c r="CC90" s="163"/>
      <c r="CD90" s="163"/>
      <c r="CE90" s="163"/>
      <c r="CF90" s="163"/>
      <c r="CG90" s="163"/>
      <c r="CJ90" s="215">
        <f>IF(AND(CP105&lt;&gt;"",CY91&lt;&gt;""),CP105+CY91,CJ87)</f>
        <v>0</v>
      </c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251" t="str">
        <f>CHOOSE(1,"#","LINK",CZ91,CY91)</f>
        <v>#</v>
      </c>
      <c r="CZ90" s="163"/>
      <c r="DA90" s="163"/>
      <c r="DB90" s="163"/>
      <c r="DC90" s="163"/>
      <c r="DD90" s="163"/>
      <c r="DE90" s="163"/>
      <c r="DF90" s="163"/>
      <c r="DG90" s="147"/>
      <c r="DH90" s="251" t="str">
        <f>CHOOSE(1,"#","LINK",DI91,DH91)</f>
        <v>#</v>
      </c>
      <c r="DI90" s="163"/>
      <c r="DJ90" s="163"/>
      <c r="DK90" s="163"/>
      <c r="DL90" s="163"/>
      <c r="DM90" s="163"/>
      <c r="DN90" s="163"/>
      <c r="DO90" s="163"/>
      <c r="DP90" s="163"/>
      <c r="DQ90" s="173"/>
      <c r="DZ90" s="315"/>
      <c r="EA90" s="316"/>
      <c r="EB90" s="316"/>
      <c r="EC90" s="316"/>
      <c r="ED90" s="316"/>
      <c r="EE90" s="316"/>
      <c r="EF90" s="316"/>
      <c r="EG90" s="316"/>
      <c r="EH90" s="316"/>
      <c r="EI90" s="316"/>
      <c r="EJ90" s="316"/>
      <c r="EK90" s="316"/>
      <c r="EL90" s="316"/>
      <c r="EM90" s="316"/>
      <c r="EN90" s="316"/>
      <c r="EO90" s="316"/>
      <c r="EP90" s="316"/>
      <c r="EQ90" s="316"/>
      <c r="ER90" s="316"/>
      <c r="ES90" s="316"/>
      <c r="ET90" s="316"/>
      <c r="EU90" s="322"/>
      <c r="EV90" s="322"/>
      <c r="EW90" s="316"/>
      <c r="EX90" s="316"/>
      <c r="EY90" s="316"/>
      <c r="EZ90" s="316"/>
      <c r="FA90" s="316"/>
      <c r="FB90" s="316"/>
      <c r="FC90" s="316"/>
      <c r="FD90" s="316"/>
      <c r="FE90" s="316"/>
      <c r="FF90" s="316"/>
      <c r="FG90" s="316"/>
      <c r="FH90" s="316"/>
      <c r="FI90" s="316"/>
      <c r="FJ90" s="316"/>
      <c r="FK90" s="316"/>
      <c r="FL90" s="316"/>
      <c r="FM90" s="316"/>
      <c r="FN90" s="316"/>
      <c r="FO90" s="316"/>
      <c r="FP90" s="316"/>
      <c r="FQ90" s="317"/>
    </row>
    <row r="91" spans="26:173" ht="15" customHeight="1" thickBot="1" x14ac:dyDescent="0.3">
      <c r="Z91" s="172"/>
      <c r="AA91" s="163"/>
      <c r="AB91" s="163"/>
      <c r="AC91" s="163"/>
      <c r="AD91" s="163"/>
      <c r="AE91" s="163"/>
      <c r="AF91" s="163"/>
      <c r="AG91" s="163"/>
      <c r="AH91" s="163"/>
      <c r="AI91" s="264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37"/>
      <c r="BH91" s="264"/>
      <c r="BI91" s="253" t="s">
        <v>28</v>
      </c>
      <c r="BJ91" s="163"/>
      <c r="BK91" s="163"/>
      <c r="BL91" s="163"/>
      <c r="BM91" s="163"/>
      <c r="BN91" s="163"/>
      <c r="BO91" s="163"/>
      <c r="BP91" s="163"/>
      <c r="BQ91" s="173"/>
      <c r="BZ91" s="172"/>
      <c r="CA91" s="163"/>
      <c r="CB91" s="163"/>
      <c r="CC91" s="163"/>
      <c r="CD91" s="163"/>
      <c r="CE91" s="163"/>
      <c r="CF91" s="163"/>
      <c r="CG91" s="163"/>
      <c r="CJ91" s="216" t="s">
        <v>21</v>
      </c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264"/>
      <c r="CZ91" s="253" t="s">
        <v>28</v>
      </c>
      <c r="DA91" s="163"/>
      <c r="DB91" s="163"/>
      <c r="DC91" s="163"/>
      <c r="DD91" s="163"/>
      <c r="DE91" s="163"/>
      <c r="DF91" s="163"/>
      <c r="DG91" s="137"/>
      <c r="DH91" s="264"/>
      <c r="DI91" s="253" t="s">
        <v>28</v>
      </c>
      <c r="DJ91" s="163"/>
      <c r="DK91" s="163"/>
      <c r="DL91" s="163"/>
      <c r="DM91" s="163"/>
      <c r="DN91" s="163"/>
      <c r="DO91" s="163"/>
      <c r="DP91" s="163"/>
      <c r="DQ91" s="173"/>
      <c r="DZ91" s="315"/>
      <c r="EA91" s="316"/>
      <c r="EB91" s="316"/>
      <c r="EC91" s="316"/>
      <c r="ED91" s="316"/>
      <c r="EE91" s="316"/>
      <c r="EF91" s="316"/>
      <c r="EG91" s="316"/>
      <c r="EH91" s="316"/>
      <c r="EI91" s="316"/>
      <c r="EJ91" s="316"/>
      <c r="EK91" s="316"/>
      <c r="EL91" s="316"/>
      <c r="EM91" s="316"/>
      <c r="EN91" s="316"/>
      <c r="EO91" s="316"/>
      <c r="EP91" s="316"/>
      <c r="EQ91" s="316"/>
      <c r="ER91" s="316"/>
      <c r="ES91" s="316"/>
      <c r="ET91" s="316"/>
      <c r="EU91" s="322"/>
      <c r="EV91" s="322"/>
      <c r="EW91" s="316"/>
      <c r="EX91" s="316"/>
      <c r="EY91" s="316"/>
      <c r="EZ91" s="316"/>
      <c r="FA91" s="316"/>
      <c r="FB91" s="316"/>
      <c r="FC91" s="316"/>
      <c r="FD91" s="316"/>
      <c r="FE91" s="316"/>
      <c r="FF91" s="316"/>
      <c r="FG91" s="316"/>
      <c r="FH91" s="316"/>
      <c r="FI91" s="316"/>
      <c r="FJ91" s="316"/>
      <c r="FK91" s="316"/>
      <c r="FL91" s="316"/>
      <c r="FM91" s="316"/>
      <c r="FN91" s="316"/>
      <c r="FO91" s="316"/>
      <c r="FP91" s="316"/>
      <c r="FQ91" s="317"/>
    </row>
    <row r="92" spans="26:173" ht="15" customHeight="1" x14ac:dyDescent="0.2">
      <c r="Z92" s="172"/>
      <c r="AA92" s="163"/>
      <c r="AB92" s="163"/>
      <c r="AC92" s="163"/>
      <c r="AD92" s="163"/>
      <c r="AE92" s="163"/>
      <c r="AF92" s="163"/>
      <c r="AG92" s="163"/>
      <c r="AH92" s="252" t="s">
        <v>28</v>
      </c>
      <c r="AI92" s="251" t="str">
        <f>CHOOSE(1,"$","LINK",AH92,AI91)</f>
        <v>$</v>
      </c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73"/>
      <c r="BZ92" s="172"/>
      <c r="CA92" s="163"/>
      <c r="CB92" s="163"/>
      <c r="CC92" s="163"/>
      <c r="CD92" s="163"/>
      <c r="CE92" s="163"/>
      <c r="CF92" s="163"/>
      <c r="CG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3"/>
      <c r="DP92" s="163"/>
      <c r="DQ92" s="173"/>
      <c r="DZ92" s="315"/>
      <c r="EA92" s="316"/>
      <c r="EB92" s="316"/>
      <c r="EC92" s="316"/>
      <c r="ED92" s="316"/>
      <c r="EE92" s="316"/>
      <c r="EF92" s="316"/>
      <c r="EG92" s="316"/>
      <c r="EH92" s="316"/>
      <c r="EI92" s="316"/>
      <c r="EJ92" s="316"/>
      <c r="EK92" s="316"/>
      <c r="EL92" s="316"/>
      <c r="EM92" s="316"/>
      <c r="EN92" s="316"/>
      <c r="EO92" s="316"/>
      <c r="EP92" s="316"/>
      <c r="EQ92" s="316"/>
      <c r="ER92" s="316"/>
      <c r="ES92" s="316"/>
      <c r="ET92" s="316"/>
      <c r="EU92" s="322"/>
      <c r="EV92" s="322"/>
      <c r="EW92" s="316"/>
      <c r="EX92" s="316"/>
      <c r="EY92" s="316"/>
      <c r="EZ92" s="316"/>
      <c r="FA92" s="316"/>
      <c r="FB92" s="316"/>
      <c r="FC92" s="316"/>
      <c r="FD92" s="316"/>
      <c r="FE92" s="316"/>
      <c r="FF92" s="316"/>
      <c r="FG92" s="316"/>
      <c r="FH92" s="316"/>
      <c r="FI92" s="316"/>
      <c r="FJ92" s="316"/>
      <c r="FK92" s="316"/>
      <c r="FL92" s="316"/>
      <c r="FM92" s="316"/>
      <c r="FN92" s="316"/>
      <c r="FO92" s="316"/>
      <c r="FP92" s="316"/>
      <c r="FQ92" s="317"/>
    </row>
    <row r="93" spans="26:173" ht="15" customHeight="1" x14ac:dyDescent="0.2">
      <c r="Z93" s="275" t="s">
        <v>23</v>
      </c>
      <c r="AA93" s="183"/>
      <c r="AB93" s="183"/>
      <c r="AC93" s="183"/>
      <c r="AD93" s="183"/>
      <c r="AE93" s="179"/>
      <c r="AF93" s="179"/>
      <c r="AG93" s="179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79" t="s">
        <v>23</v>
      </c>
      <c r="BK93" s="183"/>
      <c r="BL93" s="183"/>
      <c r="BM93" s="183"/>
      <c r="BN93" s="183"/>
      <c r="BO93" s="179"/>
      <c r="BP93" s="179"/>
      <c r="BQ93" s="273"/>
      <c r="BZ93" s="275" t="s">
        <v>23</v>
      </c>
      <c r="CA93" s="183"/>
      <c r="CB93" s="183"/>
      <c r="CC93" s="183"/>
      <c r="CD93" s="183"/>
      <c r="CE93" s="179"/>
      <c r="CF93" s="179"/>
      <c r="CG93" s="179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79" t="s">
        <v>23</v>
      </c>
      <c r="DK93" s="183"/>
      <c r="DL93" s="183"/>
      <c r="DM93" s="183"/>
      <c r="DN93" s="183"/>
      <c r="DO93" s="179"/>
      <c r="DP93" s="179"/>
      <c r="DQ93" s="273"/>
      <c r="DZ93" s="315"/>
      <c r="EA93" s="316"/>
      <c r="EB93" s="316"/>
      <c r="EC93" s="316"/>
      <c r="ED93" s="316"/>
      <c r="EE93" s="316"/>
      <c r="EF93" s="316"/>
      <c r="EG93" s="316"/>
      <c r="EH93" s="316"/>
      <c r="EI93" s="316"/>
      <c r="EJ93" s="316"/>
      <c r="EK93" s="316"/>
      <c r="EL93" s="316"/>
      <c r="EM93" s="316"/>
      <c r="EN93" s="316"/>
      <c r="EO93" s="316"/>
      <c r="EP93" s="316"/>
      <c r="EQ93" s="316"/>
      <c r="ER93" s="316"/>
      <c r="ES93" s="316"/>
      <c r="ET93" s="316"/>
      <c r="EU93" s="322"/>
      <c r="EV93" s="322"/>
      <c r="EW93" s="316"/>
      <c r="EX93" s="316"/>
      <c r="EY93" s="316"/>
      <c r="EZ93" s="316"/>
      <c r="FA93" s="316"/>
      <c r="FB93" s="316"/>
      <c r="FC93" s="316"/>
      <c r="FD93" s="316"/>
      <c r="FE93" s="316"/>
      <c r="FF93" s="316"/>
      <c r="FG93" s="316"/>
      <c r="FH93" s="316"/>
      <c r="FI93" s="316"/>
      <c r="FJ93" s="316"/>
      <c r="FK93" s="316"/>
      <c r="FL93" s="316"/>
      <c r="FM93" s="316"/>
      <c r="FN93" s="316"/>
      <c r="FO93" s="316"/>
      <c r="FP93" s="316"/>
      <c r="FQ93" s="317"/>
    </row>
    <row r="94" spans="26:173" ht="15" customHeight="1" x14ac:dyDescent="0.2">
      <c r="Z94" s="282" t="str">
        <f>"local_od_est_"&amp;AK77</f>
        <v>local_od_est_1</v>
      </c>
      <c r="AA94" s="190">
        <v>1</v>
      </c>
      <c r="AB94" s="190">
        <v>2</v>
      </c>
      <c r="AC94" s="190">
        <v>3</v>
      </c>
      <c r="AD94" s="190">
        <v>4</v>
      </c>
      <c r="AE94" s="179" t="s">
        <v>17</v>
      </c>
      <c r="AF94" s="179" t="s">
        <v>18</v>
      </c>
      <c r="AG94" s="179" t="s">
        <v>19</v>
      </c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230" t="str">
        <f>"local_od_est_"&amp;BF77</f>
        <v>local_od_est_2</v>
      </c>
      <c r="BK94" s="190">
        <v>1</v>
      </c>
      <c r="BL94" s="190">
        <v>2</v>
      </c>
      <c r="BM94" s="190">
        <v>3</v>
      </c>
      <c r="BN94" s="190">
        <v>4</v>
      </c>
      <c r="BO94" s="179" t="s">
        <v>17</v>
      </c>
      <c r="BP94" s="179" t="s">
        <v>18</v>
      </c>
      <c r="BQ94" s="273" t="s">
        <v>19</v>
      </c>
      <c r="BZ94" s="282" t="str">
        <f>"local_od_est_"&amp;CK77</f>
        <v>local_od_est_1</v>
      </c>
      <c r="CA94" s="190">
        <v>1</v>
      </c>
      <c r="CB94" s="190">
        <v>2</v>
      </c>
      <c r="CC94" s="190">
        <v>3</v>
      </c>
      <c r="CD94" s="190">
        <v>4</v>
      </c>
      <c r="CE94" s="179" t="s">
        <v>17</v>
      </c>
      <c r="CF94" s="179" t="s">
        <v>18</v>
      </c>
      <c r="CG94" s="179" t="s">
        <v>19</v>
      </c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230" t="str">
        <f>"local_od_est_"&amp;DF77</f>
        <v>local_od_est_2</v>
      </c>
      <c r="DK94" s="190">
        <v>1</v>
      </c>
      <c r="DL94" s="190">
        <v>2</v>
      </c>
      <c r="DM94" s="190">
        <v>3</v>
      </c>
      <c r="DN94" s="190">
        <v>4</v>
      </c>
      <c r="DO94" s="179" t="s">
        <v>17</v>
      </c>
      <c r="DP94" s="179" t="s">
        <v>18</v>
      </c>
      <c r="DQ94" s="273" t="s">
        <v>19</v>
      </c>
      <c r="DZ94" s="315"/>
      <c r="EA94" s="316"/>
      <c r="EB94" s="316"/>
      <c r="EC94" s="316"/>
      <c r="ED94" s="316"/>
      <c r="EE94" s="316"/>
      <c r="EF94" s="316"/>
      <c r="EG94" s="316"/>
      <c r="EH94" s="316"/>
      <c r="EI94" s="316"/>
      <c r="EJ94" s="316"/>
      <c r="EK94" s="316"/>
      <c r="EL94" s="316"/>
      <c r="EM94" s="316"/>
      <c r="EN94" s="316"/>
      <c r="EO94" s="316"/>
      <c r="EP94" s="316"/>
      <c r="EQ94" s="316"/>
      <c r="ER94" s="316"/>
      <c r="ES94" s="316"/>
      <c r="ET94" s="316"/>
      <c r="EU94" s="322"/>
      <c r="EV94" s="322"/>
      <c r="EW94" s="316"/>
      <c r="EX94" s="316"/>
      <c r="EY94" s="316"/>
      <c r="EZ94" s="316"/>
      <c r="FA94" s="316"/>
      <c r="FB94" s="316"/>
      <c r="FC94" s="316"/>
      <c r="FD94" s="316"/>
      <c r="FE94" s="316"/>
      <c r="FF94" s="316"/>
      <c r="FG94" s="316"/>
      <c r="FH94" s="316"/>
      <c r="FI94" s="316"/>
      <c r="FJ94" s="316"/>
      <c r="FK94" s="316"/>
      <c r="FL94" s="316"/>
      <c r="FM94" s="316"/>
      <c r="FN94" s="316"/>
      <c r="FO94" s="316"/>
      <c r="FP94" s="316"/>
      <c r="FQ94" s="317"/>
    </row>
    <row r="95" spans="26:173" ht="15" customHeight="1" x14ac:dyDescent="0.2">
      <c r="Z95" s="283">
        <v>1</v>
      </c>
      <c r="AA95" s="180">
        <f t="shared" ref="AA95:AD98" si="16">AA56</f>
        <v>0</v>
      </c>
      <c r="AB95" s="181">
        <f t="shared" si="16"/>
        <v>0</v>
      </c>
      <c r="AC95" s="181">
        <f t="shared" si="16"/>
        <v>0</v>
      </c>
      <c r="AD95" s="182">
        <f t="shared" si="16"/>
        <v>0</v>
      </c>
      <c r="AE95" s="179">
        <f>SUM(AA95:AD95)</f>
        <v>0</v>
      </c>
      <c r="AF95" s="179">
        <f>AF56</f>
        <v>0</v>
      </c>
      <c r="AG95" s="183">
        <f>IFERROR(ABS(AE95-AF95)/AF95,0)</f>
        <v>0</v>
      </c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90">
        <v>1</v>
      </c>
      <c r="BK95" s="180">
        <f t="shared" ref="BK95:BN98" si="17">BK56</f>
        <v>0</v>
      </c>
      <c r="BL95" s="181">
        <f t="shared" si="17"/>
        <v>0</v>
      </c>
      <c r="BM95" s="181">
        <f t="shared" si="17"/>
        <v>0</v>
      </c>
      <c r="BN95" s="182">
        <f t="shared" si="17"/>
        <v>0</v>
      </c>
      <c r="BO95" s="179">
        <f>SUM(BK95:BN95)</f>
        <v>0</v>
      </c>
      <c r="BP95" s="179">
        <f>BP56</f>
        <v>0</v>
      </c>
      <c r="BQ95" s="274">
        <f>IFERROR(ABS(BO95-BP95)/BP95,0)</f>
        <v>0</v>
      </c>
      <c r="BZ95" s="283">
        <v>1</v>
      </c>
      <c r="CA95" s="180">
        <f t="shared" ref="CA95:CD98" si="18">CA56</f>
        <v>0</v>
      </c>
      <c r="CB95" s="181">
        <f t="shared" si="18"/>
        <v>0</v>
      </c>
      <c r="CC95" s="181">
        <f t="shared" si="18"/>
        <v>0</v>
      </c>
      <c r="CD95" s="182">
        <f t="shared" si="18"/>
        <v>0</v>
      </c>
      <c r="CE95" s="179">
        <f>SUM(CA95:CD95)</f>
        <v>0</v>
      </c>
      <c r="CF95" s="179">
        <f>CF56</f>
        <v>0</v>
      </c>
      <c r="CG95" s="183">
        <f>IFERROR(ABS(CE95-CF95)/CF95,0)</f>
        <v>0</v>
      </c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  <c r="DH95" s="163"/>
      <c r="DI95" s="163"/>
      <c r="DJ95" s="190">
        <v>1</v>
      </c>
      <c r="DK95" s="180">
        <f t="shared" ref="DK95:DN98" si="19">DK56</f>
        <v>0</v>
      </c>
      <c r="DL95" s="181">
        <f t="shared" si="19"/>
        <v>0</v>
      </c>
      <c r="DM95" s="181">
        <f t="shared" si="19"/>
        <v>0</v>
      </c>
      <c r="DN95" s="182">
        <f t="shared" si="19"/>
        <v>0</v>
      </c>
      <c r="DO95" s="179">
        <f>SUM(DK95:DN95)</f>
        <v>0</v>
      </c>
      <c r="DP95" s="179">
        <f>DP56</f>
        <v>0</v>
      </c>
      <c r="DQ95" s="274">
        <f>IFERROR(ABS(DO95-DP95)/DP95,0)</f>
        <v>0</v>
      </c>
      <c r="DZ95" s="315"/>
      <c r="EA95" s="316"/>
      <c r="EB95" s="316"/>
      <c r="EC95" s="316"/>
      <c r="ED95" s="316"/>
      <c r="EE95" s="316"/>
      <c r="EF95" s="316"/>
      <c r="EG95" s="316"/>
      <c r="EH95" s="316"/>
      <c r="EI95" s="316"/>
      <c r="EJ95" s="316"/>
      <c r="EK95" s="316"/>
      <c r="EL95" s="316"/>
      <c r="EM95" s="316"/>
      <c r="EN95" s="316"/>
      <c r="EO95" s="316"/>
      <c r="EP95" s="316"/>
      <c r="EQ95" s="316"/>
      <c r="ER95" s="316"/>
      <c r="ES95" s="316"/>
      <c r="ET95" s="316"/>
      <c r="EU95" s="322"/>
      <c r="EV95" s="322"/>
      <c r="EW95" s="316"/>
      <c r="EX95" s="316"/>
      <c r="EY95" s="316"/>
      <c r="EZ95" s="316"/>
      <c r="FA95" s="316"/>
      <c r="FB95" s="316"/>
      <c r="FC95" s="316"/>
      <c r="FD95" s="316"/>
      <c r="FE95" s="316"/>
      <c r="FF95" s="316"/>
      <c r="FG95" s="316"/>
      <c r="FH95" s="316"/>
      <c r="FI95" s="316"/>
      <c r="FJ95" s="316"/>
      <c r="FK95" s="316"/>
      <c r="FL95" s="316"/>
      <c r="FM95" s="316"/>
      <c r="FN95" s="316"/>
      <c r="FO95" s="316"/>
      <c r="FP95" s="316"/>
      <c r="FQ95" s="317"/>
    </row>
    <row r="96" spans="26:173" ht="15" customHeight="1" x14ac:dyDescent="0.2">
      <c r="Z96" s="283">
        <v>2</v>
      </c>
      <c r="AA96" s="184">
        <f t="shared" si="16"/>
        <v>0</v>
      </c>
      <c r="AB96" s="179">
        <f t="shared" si="16"/>
        <v>0</v>
      </c>
      <c r="AC96" s="179">
        <f t="shared" si="16"/>
        <v>0</v>
      </c>
      <c r="AD96" s="185">
        <f t="shared" si="16"/>
        <v>0</v>
      </c>
      <c r="AE96" s="179">
        <f t="shared" ref="AE96:AE98" si="20">SUM(AA96:AD96)</f>
        <v>0</v>
      </c>
      <c r="AF96" s="179">
        <f>AF57</f>
        <v>0</v>
      </c>
      <c r="AG96" s="183">
        <f t="shared" ref="AG96:AG98" si="21">IFERROR(ABS(AE96-AF96)/AF96,0)</f>
        <v>0</v>
      </c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90">
        <v>2</v>
      </c>
      <c r="BK96" s="184">
        <f t="shared" si="17"/>
        <v>0</v>
      </c>
      <c r="BL96" s="179">
        <f t="shared" si="17"/>
        <v>0</v>
      </c>
      <c r="BM96" s="179">
        <f t="shared" si="17"/>
        <v>0</v>
      </c>
      <c r="BN96" s="185">
        <f t="shared" si="17"/>
        <v>0</v>
      </c>
      <c r="BO96" s="179">
        <f t="shared" ref="BO96:BO98" si="22">SUM(BK96:BN96)</f>
        <v>0</v>
      </c>
      <c r="BP96" s="179">
        <f>BP57</f>
        <v>0</v>
      </c>
      <c r="BQ96" s="274">
        <f t="shared" ref="BQ96:BQ98" si="23">IFERROR(ABS(BO96-BP96)/BP96,0)</f>
        <v>0</v>
      </c>
      <c r="BZ96" s="283">
        <v>2</v>
      </c>
      <c r="CA96" s="184">
        <f t="shared" si="18"/>
        <v>0</v>
      </c>
      <c r="CB96" s="179">
        <f t="shared" si="18"/>
        <v>0</v>
      </c>
      <c r="CC96" s="179">
        <f t="shared" si="18"/>
        <v>0</v>
      </c>
      <c r="CD96" s="185">
        <f t="shared" si="18"/>
        <v>0</v>
      </c>
      <c r="CE96" s="179">
        <f t="shared" ref="CE96:CE98" si="24">SUM(CA96:CD96)</f>
        <v>0</v>
      </c>
      <c r="CF96" s="179">
        <f>CF57</f>
        <v>0</v>
      </c>
      <c r="CG96" s="183">
        <f t="shared" ref="CG96:CG98" si="25">IFERROR(ABS(CE96-CF96)/CF96,0)</f>
        <v>0</v>
      </c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90">
        <v>2</v>
      </c>
      <c r="DK96" s="184">
        <f t="shared" si="19"/>
        <v>0</v>
      </c>
      <c r="DL96" s="179">
        <f t="shared" si="19"/>
        <v>0</v>
      </c>
      <c r="DM96" s="179">
        <f t="shared" si="19"/>
        <v>0</v>
      </c>
      <c r="DN96" s="185">
        <f t="shared" si="19"/>
        <v>0</v>
      </c>
      <c r="DO96" s="179">
        <f t="shared" ref="DO96:DO98" si="26">SUM(DK96:DN96)</f>
        <v>0</v>
      </c>
      <c r="DP96" s="179">
        <f>DP57</f>
        <v>0</v>
      </c>
      <c r="DQ96" s="274">
        <f t="shared" ref="DQ96:DQ98" si="27">IFERROR(ABS(DO96-DP96)/DP96,0)</f>
        <v>0</v>
      </c>
      <c r="DZ96" s="315"/>
      <c r="EA96" s="316"/>
      <c r="EB96" s="316"/>
      <c r="EC96" s="316"/>
      <c r="ED96" s="316"/>
      <c r="EE96" s="316"/>
      <c r="EF96" s="316"/>
      <c r="EG96" s="316"/>
      <c r="EH96" s="316"/>
      <c r="EI96" s="316"/>
      <c r="EJ96" s="316"/>
      <c r="EK96" s="316"/>
      <c r="EL96" s="316"/>
      <c r="EM96" s="316"/>
      <c r="EN96" s="316"/>
      <c r="EO96" s="316"/>
      <c r="EP96" s="316"/>
      <c r="EQ96" s="316"/>
      <c r="ER96" s="316"/>
      <c r="ES96" s="316"/>
      <c r="ET96" s="316"/>
      <c r="EU96" s="322"/>
      <c r="EV96" s="322"/>
      <c r="EW96" s="316"/>
      <c r="EX96" s="316"/>
      <c r="EY96" s="316"/>
      <c r="EZ96" s="316"/>
      <c r="FA96" s="316"/>
      <c r="FB96" s="316"/>
      <c r="FC96" s="316"/>
      <c r="FD96" s="316"/>
      <c r="FE96" s="316"/>
      <c r="FF96" s="316"/>
      <c r="FG96" s="316"/>
      <c r="FH96" s="316"/>
      <c r="FI96" s="316"/>
      <c r="FJ96" s="316"/>
      <c r="FK96" s="316"/>
      <c r="FL96" s="316"/>
      <c r="FM96" s="316"/>
      <c r="FN96" s="316"/>
      <c r="FO96" s="316"/>
      <c r="FP96" s="316"/>
      <c r="FQ96" s="317"/>
    </row>
    <row r="97" spans="26:173" ht="15" customHeight="1" x14ac:dyDescent="0.2">
      <c r="Z97" s="283">
        <v>3</v>
      </c>
      <c r="AA97" s="184">
        <f t="shared" si="16"/>
        <v>0</v>
      </c>
      <c r="AB97" s="179">
        <f t="shared" si="16"/>
        <v>0</v>
      </c>
      <c r="AC97" s="179">
        <f t="shared" si="16"/>
        <v>0</v>
      </c>
      <c r="AD97" s="185">
        <f t="shared" si="16"/>
        <v>0</v>
      </c>
      <c r="AE97" s="179">
        <f t="shared" si="20"/>
        <v>0</v>
      </c>
      <c r="AF97" s="179">
        <f>AF58</f>
        <v>0</v>
      </c>
      <c r="AG97" s="183">
        <f t="shared" si="21"/>
        <v>0</v>
      </c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90">
        <v>3</v>
      </c>
      <c r="BK97" s="184">
        <f t="shared" si="17"/>
        <v>0</v>
      </c>
      <c r="BL97" s="179">
        <f t="shared" si="17"/>
        <v>0</v>
      </c>
      <c r="BM97" s="179">
        <f t="shared" si="17"/>
        <v>0</v>
      </c>
      <c r="BN97" s="185">
        <f t="shared" si="17"/>
        <v>0</v>
      </c>
      <c r="BO97" s="179">
        <f t="shared" si="22"/>
        <v>0</v>
      </c>
      <c r="BP97" s="179">
        <f>BP58</f>
        <v>0</v>
      </c>
      <c r="BQ97" s="274">
        <f t="shared" si="23"/>
        <v>0</v>
      </c>
      <c r="BZ97" s="283">
        <v>3</v>
      </c>
      <c r="CA97" s="184">
        <f t="shared" si="18"/>
        <v>0</v>
      </c>
      <c r="CB97" s="179">
        <f t="shared" si="18"/>
        <v>0</v>
      </c>
      <c r="CC97" s="179">
        <f t="shared" si="18"/>
        <v>0</v>
      </c>
      <c r="CD97" s="185">
        <f t="shared" si="18"/>
        <v>0</v>
      </c>
      <c r="CE97" s="179">
        <f t="shared" si="24"/>
        <v>0</v>
      </c>
      <c r="CF97" s="179">
        <f>CF58</f>
        <v>0</v>
      </c>
      <c r="CG97" s="183">
        <f t="shared" si="25"/>
        <v>0</v>
      </c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  <c r="DH97" s="163"/>
      <c r="DI97" s="163"/>
      <c r="DJ97" s="190">
        <v>3</v>
      </c>
      <c r="DK97" s="184">
        <f t="shared" si="19"/>
        <v>0</v>
      </c>
      <c r="DL97" s="179">
        <f t="shared" si="19"/>
        <v>0</v>
      </c>
      <c r="DM97" s="179">
        <f t="shared" si="19"/>
        <v>0</v>
      </c>
      <c r="DN97" s="185">
        <f t="shared" si="19"/>
        <v>0</v>
      </c>
      <c r="DO97" s="179">
        <f t="shared" si="26"/>
        <v>0</v>
      </c>
      <c r="DP97" s="179">
        <f>DP58</f>
        <v>0</v>
      </c>
      <c r="DQ97" s="274">
        <f t="shared" si="27"/>
        <v>0</v>
      </c>
      <c r="DZ97" s="315"/>
      <c r="EA97" s="316"/>
      <c r="EB97" s="316"/>
      <c r="EC97" s="316"/>
      <c r="ED97" s="316"/>
      <c r="EE97" s="316"/>
      <c r="EF97" s="316"/>
      <c r="EG97" s="316"/>
      <c r="EH97" s="316"/>
      <c r="EI97" s="316"/>
      <c r="EJ97" s="316"/>
      <c r="EK97" s="316"/>
      <c r="EL97" s="316"/>
      <c r="EM97" s="316"/>
      <c r="EN97" s="316"/>
      <c r="EO97" s="316"/>
      <c r="EP97" s="316"/>
      <c r="EQ97" s="316"/>
      <c r="ER97" s="316"/>
      <c r="ES97" s="316"/>
      <c r="ET97" s="316"/>
      <c r="EU97" s="322"/>
      <c r="EV97" s="322"/>
      <c r="EW97" s="316"/>
      <c r="EX97" s="316"/>
      <c r="EY97" s="316"/>
      <c r="EZ97" s="316"/>
      <c r="FA97" s="316"/>
      <c r="FB97" s="316"/>
      <c r="FC97" s="316"/>
      <c r="FD97" s="316"/>
      <c r="FE97" s="316"/>
      <c r="FF97" s="316"/>
      <c r="FG97" s="316"/>
      <c r="FH97" s="316"/>
      <c r="FI97" s="316"/>
      <c r="FJ97" s="316"/>
      <c r="FK97" s="316"/>
      <c r="FL97" s="316"/>
      <c r="FM97" s="316"/>
      <c r="FN97" s="316"/>
      <c r="FO97" s="316"/>
      <c r="FP97" s="316"/>
      <c r="FQ97" s="317"/>
    </row>
    <row r="98" spans="26:173" ht="15" customHeight="1" x14ac:dyDescent="0.2">
      <c r="Z98" s="283">
        <v>4</v>
      </c>
      <c r="AA98" s="186">
        <f t="shared" si="16"/>
        <v>0</v>
      </c>
      <c r="AB98" s="187">
        <f t="shared" si="16"/>
        <v>0</v>
      </c>
      <c r="AC98" s="187">
        <f t="shared" si="16"/>
        <v>0</v>
      </c>
      <c r="AD98" s="188">
        <f t="shared" si="16"/>
        <v>0</v>
      </c>
      <c r="AE98" s="179">
        <f t="shared" si="20"/>
        <v>0</v>
      </c>
      <c r="AF98" s="59">
        <f>AF59</f>
        <v>0</v>
      </c>
      <c r="AG98" s="183">
        <f t="shared" si="21"/>
        <v>0</v>
      </c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90">
        <v>4</v>
      </c>
      <c r="BK98" s="186">
        <f t="shared" si="17"/>
        <v>0</v>
      </c>
      <c r="BL98" s="187">
        <f t="shared" si="17"/>
        <v>0</v>
      </c>
      <c r="BM98" s="187">
        <f t="shared" si="17"/>
        <v>0</v>
      </c>
      <c r="BN98" s="188">
        <f t="shared" si="17"/>
        <v>0</v>
      </c>
      <c r="BO98" s="179">
        <f t="shared" si="22"/>
        <v>0</v>
      </c>
      <c r="BP98" s="59">
        <f>BP59</f>
        <v>0</v>
      </c>
      <c r="BQ98" s="274">
        <f t="shared" si="23"/>
        <v>0</v>
      </c>
      <c r="BZ98" s="283">
        <v>4</v>
      </c>
      <c r="CA98" s="186">
        <f t="shared" si="18"/>
        <v>0</v>
      </c>
      <c r="CB98" s="187">
        <f t="shared" si="18"/>
        <v>0</v>
      </c>
      <c r="CC98" s="187">
        <f t="shared" si="18"/>
        <v>0</v>
      </c>
      <c r="CD98" s="188">
        <f t="shared" si="18"/>
        <v>0</v>
      </c>
      <c r="CE98" s="179">
        <f t="shared" si="24"/>
        <v>0</v>
      </c>
      <c r="CF98" s="59">
        <f>CF59</f>
        <v>0</v>
      </c>
      <c r="CG98" s="183">
        <f t="shared" si="25"/>
        <v>0</v>
      </c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90">
        <v>4</v>
      </c>
      <c r="DK98" s="186">
        <f t="shared" si="19"/>
        <v>0</v>
      </c>
      <c r="DL98" s="187">
        <f t="shared" si="19"/>
        <v>0</v>
      </c>
      <c r="DM98" s="187">
        <f t="shared" si="19"/>
        <v>0</v>
      </c>
      <c r="DN98" s="188">
        <f t="shared" si="19"/>
        <v>0</v>
      </c>
      <c r="DO98" s="179">
        <f t="shared" si="26"/>
        <v>0</v>
      </c>
      <c r="DP98" s="59">
        <f>DP59</f>
        <v>0</v>
      </c>
      <c r="DQ98" s="274">
        <f t="shared" si="27"/>
        <v>0</v>
      </c>
      <c r="DZ98" s="315"/>
      <c r="EA98" s="316"/>
      <c r="EB98" s="316"/>
      <c r="EC98" s="316"/>
      <c r="ED98" s="316"/>
      <c r="EE98" s="316"/>
      <c r="EF98" s="316"/>
      <c r="EG98" s="316"/>
      <c r="EH98" s="316"/>
      <c r="EI98" s="316"/>
      <c r="EJ98" s="316"/>
      <c r="EK98" s="316"/>
      <c r="EL98" s="316"/>
      <c r="EM98" s="316"/>
      <c r="EN98" s="316"/>
      <c r="EO98" s="316"/>
      <c r="EP98" s="316"/>
      <c r="EQ98" s="316"/>
      <c r="ER98" s="316"/>
      <c r="ES98" s="316"/>
      <c r="ET98" s="316"/>
      <c r="EU98" s="322"/>
      <c r="EV98" s="322"/>
      <c r="EW98" s="316"/>
      <c r="EX98" s="316"/>
      <c r="EY98" s="316"/>
      <c r="EZ98" s="316"/>
      <c r="FA98" s="316"/>
      <c r="FB98" s="316"/>
      <c r="FC98" s="316"/>
      <c r="FD98" s="316"/>
      <c r="FE98" s="316"/>
      <c r="FF98" s="316"/>
      <c r="FG98" s="316"/>
      <c r="FH98" s="316"/>
      <c r="FI98" s="316"/>
      <c r="FJ98" s="316"/>
      <c r="FK98" s="316"/>
      <c r="FL98" s="316"/>
      <c r="FM98" s="316"/>
      <c r="FN98" s="316"/>
      <c r="FO98" s="316"/>
      <c r="FP98" s="316"/>
      <c r="FQ98" s="317"/>
    </row>
    <row r="99" spans="26:173" ht="15" customHeight="1" x14ac:dyDescent="0.2">
      <c r="Z99" s="275" t="s">
        <v>17</v>
      </c>
      <c r="AA99" s="179">
        <f>SUM(AA95:AA98)</f>
        <v>0</v>
      </c>
      <c r="AB99" s="179">
        <f t="shared" ref="AB99:AD99" si="28">SUM(AB95:AB98)</f>
        <v>0</v>
      </c>
      <c r="AC99" s="179">
        <f t="shared" si="28"/>
        <v>0</v>
      </c>
      <c r="AD99" s="179">
        <f t="shared" si="28"/>
        <v>0</v>
      </c>
      <c r="AE99" s="179"/>
      <c r="AF99" s="179"/>
      <c r="AG99" s="179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79" t="s">
        <v>17</v>
      </c>
      <c r="BK99" s="179">
        <f>SUM(BK95:BK98)</f>
        <v>0</v>
      </c>
      <c r="BL99" s="179">
        <f t="shared" ref="BL99:BN99" si="29">SUM(BL95:BL98)</f>
        <v>0</v>
      </c>
      <c r="BM99" s="179">
        <f t="shared" si="29"/>
        <v>0</v>
      </c>
      <c r="BN99" s="179">
        <f t="shared" si="29"/>
        <v>0</v>
      </c>
      <c r="BO99" s="179"/>
      <c r="BP99" s="179"/>
      <c r="BQ99" s="273"/>
      <c r="BZ99" s="275" t="s">
        <v>17</v>
      </c>
      <c r="CA99" s="179">
        <f>SUM(CA95:CA98)</f>
        <v>0</v>
      </c>
      <c r="CB99" s="179">
        <f t="shared" ref="CB99:CD99" si="30">SUM(CB95:CB98)</f>
        <v>0</v>
      </c>
      <c r="CC99" s="179">
        <f t="shared" si="30"/>
        <v>0</v>
      </c>
      <c r="CD99" s="179">
        <f t="shared" si="30"/>
        <v>0</v>
      </c>
      <c r="CE99" s="179"/>
      <c r="CF99" s="179"/>
      <c r="CG99" s="179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  <c r="DH99" s="163"/>
      <c r="DI99" s="163"/>
      <c r="DJ99" s="179" t="s">
        <v>17</v>
      </c>
      <c r="DK99" s="179">
        <f>SUM(DK95:DK98)</f>
        <v>0</v>
      </c>
      <c r="DL99" s="179">
        <f t="shared" ref="DL99:DN99" si="31">SUM(DL95:DL98)</f>
        <v>0</v>
      </c>
      <c r="DM99" s="179">
        <f t="shared" si="31"/>
        <v>0</v>
      </c>
      <c r="DN99" s="179">
        <f t="shared" si="31"/>
        <v>0</v>
      </c>
      <c r="DO99" s="179"/>
      <c r="DP99" s="179"/>
      <c r="DQ99" s="273"/>
      <c r="DZ99" s="315"/>
      <c r="EA99" s="316"/>
      <c r="EB99" s="316"/>
      <c r="EC99" s="316"/>
      <c r="ED99" s="316"/>
      <c r="EE99" s="316"/>
      <c r="EF99" s="316"/>
      <c r="EG99" s="316"/>
      <c r="EH99" s="316"/>
      <c r="EI99" s="316"/>
      <c r="EJ99" s="316"/>
      <c r="EK99" s="316"/>
      <c r="EL99" s="316"/>
      <c r="EM99" s="316"/>
      <c r="EN99" s="316"/>
      <c r="EO99" s="316"/>
      <c r="EP99" s="316"/>
      <c r="EQ99" s="316"/>
      <c r="ER99" s="316"/>
      <c r="ES99" s="316"/>
      <c r="ET99" s="316"/>
      <c r="EU99" s="322"/>
      <c r="EV99" s="322"/>
      <c r="EW99" s="316"/>
      <c r="EX99" s="316"/>
      <c r="EY99" s="316"/>
      <c r="EZ99" s="316"/>
      <c r="FA99" s="316"/>
      <c r="FB99" s="316"/>
      <c r="FC99" s="316"/>
      <c r="FD99" s="316"/>
      <c r="FE99" s="316"/>
      <c r="FF99" s="316"/>
      <c r="FG99" s="316"/>
      <c r="FH99" s="316"/>
      <c r="FI99" s="316"/>
      <c r="FJ99" s="316"/>
      <c r="FK99" s="316"/>
      <c r="FL99" s="316"/>
      <c r="FM99" s="316"/>
      <c r="FN99" s="316"/>
      <c r="FO99" s="316"/>
      <c r="FP99" s="316"/>
      <c r="FQ99" s="317"/>
    </row>
    <row r="100" spans="26:173" ht="15" customHeight="1" x14ac:dyDescent="0.2">
      <c r="Z100" s="275" t="s">
        <v>18</v>
      </c>
      <c r="AA100" s="179">
        <f>AA61</f>
        <v>0</v>
      </c>
      <c r="AB100" s="179">
        <f>AB61</f>
        <v>0</v>
      </c>
      <c r="AC100" s="179">
        <f>AC61</f>
        <v>0</v>
      </c>
      <c r="AD100" s="179">
        <f>AD61</f>
        <v>0</v>
      </c>
      <c r="AE100" s="179"/>
      <c r="AF100" s="179"/>
      <c r="AG100" s="179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79" t="s">
        <v>18</v>
      </c>
      <c r="BK100" s="179">
        <f>BK61</f>
        <v>0</v>
      </c>
      <c r="BL100" s="179">
        <f>BL61</f>
        <v>0</v>
      </c>
      <c r="BM100" s="179">
        <f>BM61</f>
        <v>0</v>
      </c>
      <c r="BN100" s="179">
        <f>BN61</f>
        <v>0</v>
      </c>
      <c r="BO100" s="179"/>
      <c r="BP100" s="179"/>
      <c r="BQ100" s="273"/>
      <c r="BZ100" s="275" t="s">
        <v>18</v>
      </c>
      <c r="CA100" s="179">
        <f>CA61</f>
        <v>0</v>
      </c>
      <c r="CB100" s="179">
        <f>CB61</f>
        <v>0</v>
      </c>
      <c r="CC100" s="179">
        <f>CC61</f>
        <v>0</v>
      </c>
      <c r="CD100" s="179">
        <f>CD61</f>
        <v>0</v>
      </c>
      <c r="CE100" s="179"/>
      <c r="CF100" s="179"/>
      <c r="CG100" s="179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CY100" s="163"/>
      <c r="CZ100" s="163"/>
      <c r="DA100" s="163"/>
      <c r="DB100" s="163"/>
      <c r="DC100" s="163"/>
      <c r="DD100" s="163"/>
      <c r="DE100" s="163"/>
      <c r="DF100" s="163"/>
      <c r="DG100" s="163"/>
      <c r="DH100" s="163"/>
      <c r="DI100" s="163"/>
      <c r="DJ100" s="179" t="s">
        <v>18</v>
      </c>
      <c r="DK100" s="179">
        <f>DK61</f>
        <v>0</v>
      </c>
      <c r="DL100" s="179">
        <f>DL61</f>
        <v>0</v>
      </c>
      <c r="DM100" s="179">
        <f>DM61</f>
        <v>0</v>
      </c>
      <c r="DN100" s="179">
        <f>DN61</f>
        <v>0</v>
      </c>
      <c r="DO100" s="179"/>
      <c r="DP100" s="179"/>
      <c r="DQ100" s="273"/>
      <c r="DZ100" s="315"/>
      <c r="EA100" s="316"/>
      <c r="EB100" s="316"/>
      <c r="EC100" s="316"/>
      <c r="ED100" s="316"/>
      <c r="EE100" s="316"/>
      <c r="EF100" s="316"/>
      <c r="EG100" s="316"/>
      <c r="EH100" s="316"/>
      <c r="EI100" s="316"/>
      <c r="EJ100" s="316"/>
      <c r="EK100" s="316"/>
      <c r="EL100" s="316"/>
      <c r="EM100" s="316"/>
      <c r="EN100" s="316"/>
      <c r="EO100" s="316"/>
      <c r="EP100" s="316"/>
      <c r="EQ100" s="316"/>
      <c r="ER100" s="316"/>
      <c r="ES100" s="316"/>
      <c r="ET100" s="316"/>
      <c r="EU100" s="322"/>
      <c r="EV100" s="322"/>
      <c r="EW100" s="316"/>
      <c r="EX100" s="316"/>
      <c r="EY100" s="316"/>
      <c r="EZ100" s="316"/>
      <c r="FA100" s="316"/>
      <c r="FB100" s="316"/>
      <c r="FC100" s="316"/>
      <c r="FD100" s="316"/>
      <c r="FE100" s="316"/>
      <c r="FF100" s="316"/>
      <c r="FG100" s="316"/>
      <c r="FH100" s="316"/>
      <c r="FI100" s="316"/>
      <c r="FJ100" s="316"/>
      <c r="FK100" s="316"/>
      <c r="FL100" s="316"/>
      <c r="FM100" s="316"/>
      <c r="FN100" s="316"/>
      <c r="FO100" s="316"/>
      <c r="FP100" s="316"/>
      <c r="FQ100" s="317"/>
    </row>
    <row r="101" spans="26:173" ht="15" customHeight="1" x14ac:dyDescent="0.2">
      <c r="Z101" s="275" t="s">
        <v>19</v>
      </c>
      <c r="AA101" s="183">
        <f>IFERROR(ABS(AA99-AA100)/AA100,0)</f>
        <v>0</v>
      </c>
      <c r="AB101" s="183">
        <f t="shared" ref="AB101:AD101" si="32">IFERROR(ABS(AB99-AB100)/AB100,0)</f>
        <v>0</v>
      </c>
      <c r="AC101" s="183">
        <f t="shared" si="32"/>
        <v>0</v>
      </c>
      <c r="AD101" s="183">
        <f t="shared" si="32"/>
        <v>0</v>
      </c>
      <c r="AE101" s="179"/>
      <c r="AF101" s="179"/>
      <c r="AG101" s="183">
        <f>SUM(AA101:AD101,AG95:AG98)</f>
        <v>0</v>
      </c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79" t="s">
        <v>19</v>
      </c>
      <c r="BK101" s="183">
        <f>IFERROR(ABS(BK99-BK100)/BK100,0)</f>
        <v>0</v>
      </c>
      <c r="BL101" s="183">
        <f t="shared" ref="BL101:BN101" si="33">IFERROR(ABS(BL99-BL100)/BL100,0)</f>
        <v>0</v>
      </c>
      <c r="BM101" s="183">
        <f t="shared" si="33"/>
        <v>0</v>
      </c>
      <c r="BN101" s="183">
        <f t="shared" si="33"/>
        <v>0</v>
      </c>
      <c r="BO101" s="179"/>
      <c r="BP101" s="179"/>
      <c r="BQ101" s="274">
        <f>SUM(BK101:BN101,BQ95:BQ98)</f>
        <v>0</v>
      </c>
      <c r="BZ101" s="275" t="s">
        <v>19</v>
      </c>
      <c r="CA101" s="183">
        <f>IFERROR(ABS(CA99-CA100)/CA100,0)</f>
        <v>0</v>
      </c>
      <c r="CB101" s="183">
        <f t="shared" ref="CB101:CD101" si="34">IFERROR(ABS(CB99-CB100)/CB100,0)</f>
        <v>0</v>
      </c>
      <c r="CC101" s="183">
        <f t="shared" si="34"/>
        <v>0</v>
      </c>
      <c r="CD101" s="183">
        <f t="shared" si="34"/>
        <v>0</v>
      </c>
      <c r="CE101" s="179"/>
      <c r="CF101" s="179"/>
      <c r="CG101" s="183">
        <f>SUM(CA101:CD101,CG95:CG98)</f>
        <v>0</v>
      </c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79" t="s">
        <v>19</v>
      </c>
      <c r="DK101" s="183">
        <f>IFERROR(ABS(DK99-DK100)/DK100,0)</f>
        <v>0</v>
      </c>
      <c r="DL101" s="183">
        <f t="shared" ref="DL101:DN101" si="35">IFERROR(ABS(DL99-DL100)/DL100,0)</f>
        <v>0</v>
      </c>
      <c r="DM101" s="183">
        <f t="shared" si="35"/>
        <v>0</v>
      </c>
      <c r="DN101" s="183">
        <f t="shared" si="35"/>
        <v>0</v>
      </c>
      <c r="DO101" s="179"/>
      <c r="DP101" s="179"/>
      <c r="DQ101" s="274">
        <f>SUM(DK101:DN101,DQ95:DQ98)</f>
        <v>0</v>
      </c>
      <c r="DZ101" s="315"/>
      <c r="EA101" s="316"/>
      <c r="EB101" s="316"/>
      <c r="EC101" s="316"/>
      <c r="ED101" s="316"/>
      <c r="EE101" s="316"/>
      <c r="EF101" s="316"/>
      <c r="EG101" s="316"/>
      <c r="EH101" s="316"/>
      <c r="EI101" s="316"/>
      <c r="EJ101" s="316"/>
      <c r="EK101" s="316"/>
      <c r="EL101" s="316"/>
      <c r="EM101" s="316"/>
      <c r="EN101" s="316"/>
      <c r="EO101" s="316"/>
      <c r="EP101" s="316"/>
      <c r="EQ101" s="316"/>
      <c r="ER101" s="316"/>
      <c r="ES101" s="316"/>
      <c r="ET101" s="316"/>
      <c r="EU101" s="322"/>
      <c r="EV101" s="322"/>
      <c r="EW101" s="316"/>
      <c r="EX101" s="316"/>
      <c r="EY101" s="316"/>
      <c r="EZ101" s="316"/>
      <c r="FA101" s="316"/>
      <c r="FB101" s="316"/>
      <c r="FC101" s="316"/>
      <c r="FD101" s="316"/>
      <c r="FE101" s="316"/>
      <c r="FF101" s="316"/>
      <c r="FG101" s="316"/>
      <c r="FH101" s="316"/>
      <c r="FI101" s="316"/>
      <c r="FJ101" s="316"/>
      <c r="FK101" s="316"/>
      <c r="FL101" s="316"/>
      <c r="FM101" s="316"/>
      <c r="FN101" s="316"/>
      <c r="FO101" s="316"/>
      <c r="FP101" s="316"/>
      <c r="FQ101" s="317"/>
    </row>
    <row r="102" spans="26:173" ht="15" customHeight="1" x14ac:dyDescent="0.2">
      <c r="Z102" s="172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73"/>
      <c r="BZ102" s="172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73"/>
      <c r="DZ102" s="315"/>
      <c r="EA102" s="316"/>
      <c r="EB102" s="316"/>
      <c r="EC102" s="316"/>
      <c r="ED102" s="316"/>
      <c r="EE102" s="316"/>
      <c r="EF102" s="316"/>
      <c r="EG102" s="316"/>
      <c r="EH102" s="316"/>
      <c r="EI102" s="316"/>
      <c r="EJ102" s="316"/>
      <c r="EK102" s="316"/>
      <c r="EL102" s="316"/>
      <c r="EM102" s="316"/>
      <c r="EN102" s="316"/>
      <c r="EO102" s="316"/>
      <c r="EP102" s="316"/>
      <c r="EQ102" s="316"/>
      <c r="ER102" s="316"/>
      <c r="ES102" s="316"/>
      <c r="ET102" s="316"/>
      <c r="EU102" s="322"/>
      <c r="EV102" s="322"/>
      <c r="EW102" s="316"/>
      <c r="EX102" s="316"/>
      <c r="EY102" s="316"/>
      <c r="EZ102" s="316"/>
      <c r="FA102" s="316"/>
      <c r="FB102" s="316"/>
      <c r="FC102" s="316"/>
      <c r="FD102" s="316"/>
      <c r="FE102" s="316"/>
      <c r="FF102" s="316"/>
      <c r="FG102" s="316"/>
      <c r="FH102" s="316"/>
      <c r="FI102" s="316"/>
      <c r="FJ102" s="316"/>
      <c r="FK102" s="316"/>
      <c r="FL102" s="316"/>
      <c r="FM102" s="316"/>
      <c r="FN102" s="316"/>
      <c r="FO102" s="316"/>
      <c r="FP102" s="316"/>
      <c r="FQ102" s="317"/>
    </row>
    <row r="103" spans="26:173" ht="15" customHeight="1" x14ac:dyDescent="0.2">
      <c r="Z103" s="172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73"/>
      <c r="BZ103" s="172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73"/>
      <c r="DZ103" s="315"/>
      <c r="EA103" s="316"/>
      <c r="EB103" s="316"/>
      <c r="EC103" s="316"/>
      <c r="ED103" s="316"/>
      <c r="EE103" s="316"/>
      <c r="EF103" s="316"/>
      <c r="EG103" s="316"/>
      <c r="EH103" s="316"/>
      <c r="EI103" s="316"/>
      <c r="EJ103" s="316"/>
      <c r="EK103" s="316"/>
      <c r="EL103" s="316"/>
      <c r="EM103" s="316"/>
      <c r="EN103" s="316"/>
      <c r="EO103" s="316"/>
      <c r="EP103" s="316"/>
      <c r="EQ103" s="316"/>
      <c r="ER103" s="316"/>
      <c r="ES103" s="316"/>
      <c r="ET103" s="316"/>
      <c r="EU103" s="322"/>
      <c r="EV103" s="322"/>
      <c r="EW103" s="316"/>
      <c r="EX103" s="316"/>
      <c r="EY103" s="316"/>
      <c r="EZ103" s="316"/>
      <c r="FA103" s="316"/>
      <c r="FB103" s="316"/>
      <c r="FC103" s="316"/>
      <c r="FD103" s="316"/>
      <c r="FE103" s="316"/>
      <c r="FF103" s="316"/>
      <c r="FG103" s="316"/>
      <c r="FH103" s="316"/>
      <c r="FI103" s="316"/>
      <c r="FJ103" s="316"/>
      <c r="FK103" s="316"/>
      <c r="FL103" s="316"/>
      <c r="FM103" s="316"/>
      <c r="FN103" s="316"/>
      <c r="FO103" s="316"/>
      <c r="FP103" s="316"/>
      <c r="FQ103" s="317"/>
    </row>
    <row r="104" spans="26:173" ht="15" customHeight="1" x14ac:dyDescent="0.2">
      <c r="Z104" s="172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73"/>
      <c r="BZ104" s="172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73"/>
      <c r="DZ104" s="315"/>
      <c r="EA104" s="316"/>
      <c r="EB104" s="316"/>
      <c r="EC104" s="316"/>
      <c r="ED104" s="316"/>
      <c r="EE104" s="316"/>
      <c r="EF104" s="316"/>
      <c r="EG104" s="316"/>
      <c r="EH104" s="316"/>
      <c r="EI104" s="316"/>
      <c r="EJ104" s="316"/>
      <c r="EK104" s="316"/>
      <c r="EL104" s="316"/>
      <c r="EM104" s="316"/>
      <c r="EN104" s="316"/>
      <c r="EO104" s="316"/>
      <c r="EP104" s="316"/>
      <c r="EQ104" s="316"/>
      <c r="ER104" s="316"/>
      <c r="ES104" s="316"/>
      <c r="ET104" s="316"/>
      <c r="EU104" s="322"/>
      <c r="EV104" s="322"/>
      <c r="EW104" s="316"/>
      <c r="EX104" s="316"/>
      <c r="EY104" s="316"/>
      <c r="EZ104" s="316"/>
      <c r="FA104" s="316"/>
      <c r="FB104" s="316"/>
      <c r="FC104" s="316"/>
      <c r="FD104" s="316"/>
      <c r="FE104" s="316"/>
      <c r="FF104" s="316"/>
      <c r="FG104" s="316"/>
      <c r="FH104" s="316"/>
      <c r="FI104" s="316"/>
      <c r="FJ104" s="316"/>
      <c r="FK104" s="316"/>
      <c r="FL104" s="316"/>
      <c r="FM104" s="316"/>
      <c r="FN104" s="316"/>
      <c r="FO104" s="316"/>
      <c r="FP104" s="316"/>
      <c r="FQ104" s="317"/>
    </row>
    <row r="105" spans="26:173" ht="15" customHeight="1" x14ac:dyDescent="0.25">
      <c r="Z105" s="172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73"/>
      <c r="BZ105" s="172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264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73"/>
      <c r="DZ105" s="315"/>
      <c r="EA105" s="316"/>
      <c r="EB105" s="316"/>
      <c r="EC105" s="316"/>
      <c r="ED105" s="316"/>
      <c r="EE105" s="316"/>
      <c r="EF105" s="316"/>
      <c r="EG105" s="316"/>
      <c r="EH105" s="316"/>
      <c r="EI105" s="316"/>
      <c r="EJ105" s="316"/>
      <c r="EK105" s="316"/>
      <c r="EL105" s="316"/>
      <c r="EM105" s="316"/>
      <c r="EN105" s="316"/>
      <c r="EO105" s="316"/>
      <c r="EP105" s="316"/>
      <c r="EQ105" s="316"/>
      <c r="ER105" s="316"/>
      <c r="ES105" s="316"/>
      <c r="ET105" s="316"/>
      <c r="EU105" s="322"/>
      <c r="EV105" s="322"/>
      <c r="EW105" s="316"/>
      <c r="EX105" s="316"/>
      <c r="EY105" s="316"/>
      <c r="EZ105" s="316"/>
      <c r="FA105" s="316"/>
      <c r="FB105" s="316"/>
      <c r="FC105" s="316"/>
      <c r="FD105" s="316"/>
      <c r="FE105" s="316"/>
      <c r="FF105" s="316"/>
      <c r="FG105" s="316"/>
      <c r="FH105" s="316"/>
      <c r="FI105" s="316"/>
      <c r="FJ105" s="316"/>
      <c r="FK105" s="316"/>
      <c r="FL105" s="316"/>
      <c r="FM105" s="316"/>
      <c r="FN105" s="316"/>
      <c r="FO105" s="316"/>
      <c r="FP105" s="316"/>
      <c r="FQ105" s="317"/>
    </row>
    <row r="106" spans="26:173" ht="15" customHeight="1" x14ac:dyDescent="0.2">
      <c r="Z106" s="172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73"/>
      <c r="BZ106" s="172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252" t="s">
        <v>28</v>
      </c>
      <c r="CP106" s="251" t="str">
        <f>CHOOSE(1,"$","LINK",CO106,CP105)</f>
        <v>$</v>
      </c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73"/>
      <c r="DZ106" s="315"/>
      <c r="EA106" s="316"/>
      <c r="EB106" s="316"/>
      <c r="EC106" s="316"/>
      <c r="ED106" s="316"/>
      <c r="EE106" s="316"/>
      <c r="EF106" s="316"/>
      <c r="EG106" s="316"/>
      <c r="EH106" s="316"/>
      <c r="EI106" s="316"/>
      <c r="EJ106" s="316"/>
      <c r="EK106" s="316"/>
      <c r="EL106" s="316"/>
      <c r="EM106" s="316"/>
      <c r="EN106" s="316"/>
      <c r="EO106" s="316"/>
      <c r="EP106" s="316"/>
      <c r="EQ106" s="316"/>
      <c r="ER106" s="316"/>
      <c r="ES106" s="316"/>
      <c r="ET106" s="316"/>
      <c r="EU106" s="322"/>
      <c r="EV106" s="322"/>
      <c r="EW106" s="316"/>
      <c r="EX106" s="316"/>
      <c r="EY106" s="316"/>
      <c r="EZ106" s="316"/>
      <c r="FA106" s="316"/>
      <c r="FB106" s="316"/>
      <c r="FC106" s="316"/>
      <c r="FD106" s="316"/>
      <c r="FE106" s="316"/>
      <c r="FF106" s="316"/>
      <c r="FG106" s="316"/>
      <c r="FH106" s="316"/>
      <c r="FI106" s="316"/>
      <c r="FJ106" s="316"/>
      <c r="FK106" s="316"/>
      <c r="FL106" s="316"/>
      <c r="FM106" s="316"/>
      <c r="FN106" s="316"/>
      <c r="FO106" s="316"/>
      <c r="FP106" s="316"/>
      <c r="FQ106" s="317"/>
    </row>
    <row r="107" spans="26:173" ht="15" customHeight="1" x14ac:dyDescent="0.2">
      <c r="Z107" s="172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73"/>
      <c r="BZ107" s="172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73"/>
      <c r="DZ107" s="315"/>
      <c r="EA107" s="316"/>
      <c r="EB107" s="316"/>
      <c r="EC107" s="316"/>
      <c r="ED107" s="316"/>
      <c r="EE107" s="316"/>
      <c r="EF107" s="316"/>
      <c r="EG107" s="316"/>
      <c r="EH107" s="316"/>
      <c r="EI107" s="316"/>
      <c r="EJ107" s="316"/>
      <c r="EK107" s="316"/>
      <c r="EL107" s="316"/>
      <c r="EM107" s="316"/>
      <c r="EN107" s="316"/>
      <c r="EO107" s="316"/>
      <c r="EP107" s="316"/>
      <c r="EQ107" s="316"/>
      <c r="ER107" s="316"/>
      <c r="ES107" s="316"/>
      <c r="ET107" s="316"/>
      <c r="EU107" s="322"/>
      <c r="EV107" s="322"/>
      <c r="EW107" s="316"/>
      <c r="EX107" s="316"/>
      <c r="EY107" s="316"/>
      <c r="EZ107" s="316"/>
      <c r="FA107" s="316"/>
      <c r="FB107" s="316"/>
      <c r="FC107" s="316"/>
      <c r="FD107" s="316"/>
      <c r="FE107" s="316"/>
      <c r="FF107" s="316"/>
      <c r="FG107" s="316"/>
      <c r="FH107" s="316"/>
      <c r="FI107" s="316"/>
      <c r="FJ107" s="316"/>
      <c r="FK107" s="316"/>
      <c r="FL107" s="316"/>
      <c r="FM107" s="316"/>
      <c r="FN107" s="316"/>
      <c r="FO107" s="316"/>
      <c r="FP107" s="316"/>
      <c r="FQ107" s="317"/>
    </row>
    <row r="108" spans="26:173" ht="15" customHeight="1" x14ac:dyDescent="0.2">
      <c r="Z108" s="172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73"/>
      <c r="BZ108" s="172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73"/>
      <c r="DZ108" s="315"/>
      <c r="EA108" s="316"/>
      <c r="EB108" s="316"/>
      <c r="EC108" s="316"/>
      <c r="ED108" s="316"/>
      <c r="EE108" s="316"/>
      <c r="EF108" s="316"/>
      <c r="EG108" s="316"/>
      <c r="EH108" s="316"/>
      <c r="EI108" s="316"/>
      <c r="EJ108" s="316"/>
      <c r="EK108" s="316"/>
      <c r="EL108" s="316"/>
      <c r="EM108" s="316"/>
      <c r="EN108" s="316"/>
      <c r="EO108" s="316"/>
      <c r="EP108" s="316"/>
      <c r="EQ108" s="316"/>
      <c r="ER108" s="316"/>
      <c r="ES108" s="316"/>
      <c r="ET108" s="316"/>
      <c r="EU108" s="322"/>
      <c r="EV108" s="322"/>
      <c r="EW108" s="316"/>
      <c r="EX108" s="316"/>
      <c r="EY108" s="316"/>
      <c r="EZ108" s="316"/>
      <c r="FA108" s="316"/>
      <c r="FB108" s="316"/>
      <c r="FC108" s="316"/>
      <c r="FD108" s="316"/>
      <c r="FE108" s="316"/>
      <c r="FF108" s="316"/>
      <c r="FG108" s="316"/>
      <c r="FH108" s="316"/>
      <c r="FI108" s="316"/>
      <c r="FJ108" s="316"/>
      <c r="FK108" s="316"/>
      <c r="FL108" s="316"/>
      <c r="FM108" s="316"/>
      <c r="FN108" s="316"/>
      <c r="FO108" s="316"/>
      <c r="FP108" s="316"/>
      <c r="FQ108" s="317"/>
    </row>
    <row r="109" spans="26:173" ht="15" customHeight="1" x14ac:dyDescent="0.2">
      <c r="Z109" s="172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73"/>
      <c r="BZ109" s="172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73"/>
      <c r="DZ109" s="315"/>
      <c r="EA109" s="316"/>
      <c r="EB109" s="316"/>
      <c r="EC109" s="316"/>
      <c r="ED109" s="316"/>
      <c r="EE109" s="316"/>
      <c r="EF109" s="316"/>
      <c r="EG109" s="316"/>
      <c r="EH109" s="316"/>
      <c r="EI109" s="316"/>
      <c r="EJ109" s="316"/>
      <c r="EK109" s="316"/>
      <c r="EL109" s="316"/>
      <c r="EM109" s="316"/>
      <c r="EN109" s="316"/>
      <c r="EO109" s="316"/>
      <c r="EP109" s="316"/>
      <c r="EQ109" s="316"/>
      <c r="ER109" s="316"/>
      <c r="ES109" s="316"/>
      <c r="ET109" s="316"/>
      <c r="EU109" s="322"/>
      <c r="EV109" s="322"/>
      <c r="EW109" s="316"/>
      <c r="EX109" s="316"/>
      <c r="EY109" s="316"/>
      <c r="EZ109" s="316"/>
      <c r="FA109" s="316"/>
      <c r="FB109" s="316"/>
      <c r="FC109" s="316"/>
      <c r="FD109" s="316"/>
      <c r="FE109" s="316"/>
      <c r="FF109" s="316"/>
      <c r="FG109" s="316"/>
      <c r="FH109" s="316"/>
      <c r="FI109" s="316"/>
      <c r="FJ109" s="316"/>
      <c r="FK109" s="316"/>
      <c r="FL109" s="316"/>
      <c r="FM109" s="316"/>
      <c r="FN109" s="316"/>
      <c r="FO109" s="316"/>
      <c r="FP109" s="316"/>
      <c r="FQ109" s="317"/>
    </row>
    <row r="110" spans="26:173" ht="15" customHeight="1" x14ac:dyDescent="0.2">
      <c r="Z110" s="172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73"/>
      <c r="BZ110" s="172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73"/>
      <c r="DZ110" s="315"/>
      <c r="EA110" s="316"/>
      <c r="EB110" s="316"/>
      <c r="EC110" s="316"/>
      <c r="ED110" s="316"/>
      <c r="EE110" s="316"/>
      <c r="EF110" s="316"/>
      <c r="EG110" s="316"/>
      <c r="EH110" s="316"/>
      <c r="EI110" s="316"/>
      <c r="EJ110" s="316"/>
      <c r="EK110" s="316"/>
      <c r="EL110" s="316"/>
      <c r="EM110" s="316"/>
      <c r="EN110" s="316"/>
      <c r="EO110" s="316"/>
      <c r="EP110" s="316"/>
      <c r="EQ110" s="316"/>
      <c r="ER110" s="316"/>
      <c r="ES110" s="316"/>
      <c r="ET110" s="316"/>
      <c r="EU110" s="322"/>
      <c r="EV110" s="322"/>
      <c r="EW110" s="316"/>
      <c r="EX110" s="316"/>
      <c r="EY110" s="316"/>
      <c r="EZ110" s="316"/>
      <c r="FA110" s="316"/>
      <c r="FB110" s="316"/>
      <c r="FC110" s="316"/>
      <c r="FD110" s="316"/>
      <c r="FE110" s="316"/>
      <c r="FF110" s="316"/>
      <c r="FG110" s="316"/>
      <c r="FH110" s="316"/>
      <c r="FI110" s="316"/>
      <c r="FJ110" s="316"/>
      <c r="FK110" s="316"/>
      <c r="FL110" s="316"/>
      <c r="FM110" s="316"/>
      <c r="FN110" s="316"/>
      <c r="FO110" s="316"/>
      <c r="FP110" s="316"/>
      <c r="FQ110" s="317"/>
    </row>
    <row r="111" spans="26:173" ht="15" customHeight="1" x14ac:dyDescent="0.2">
      <c r="Z111" s="172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73"/>
      <c r="BZ111" s="172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73"/>
      <c r="DZ111" s="315"/>
      <c r="EA111" s="316"/>
      <c r="EB111" s="316"/>
      <c r="EC111" s="316"/>
      <c r="ED111" s="316"/>
      <c r="EE111" s="316"/>
      <c r="EF111" s="316"/>
      <c r="EG111" s="316"/>
      <c r="EH111" s="316"/>
      <c r="EI111" s="316"/>
      <c r="EJ111" s="316"/>
      <c r="EK111" s="316"/>
      <c r="EL111" s="316"/>
      <c r="EM111" s="316"/>
      <c r="EN111" s="316"/>
      <c r="EO111" s="316"/>
      <c r="EP111" s="316"/>
      <c r="EQ111" s="316"/>
      <c r="ER111" s="316"/>
      <c r="ES111" s="316"/>
      <c r="ET111" s="316"/>
      <c r="EU111" s="322"/>
      <c r="EV111" s="322"/>
      <c r="EW111" s="316"/>
      <c r="EX111" s="316"/>
      <c r="EY111" s="316"/>
      <c r="EZ111" s="316"/>
      <c r="FA111" s="316"/>
      <c r="FB111" s="316"/>
      <c r="FC111" s="316"/>
      <c r="FD111" s="316"/>
      <c r="FE111" s="316"/>
      <c r="FF111" s="316"/>
      <c r="FG111" s="316"/>
      <c r="FH111" s="316"/>
      <c r="FI111" s="316"/>
      <c r="FJ111" s="316"/>
      <c r="FK111" s="316"/>
      <c r="FL111" s="316"/>
      <c r="FM111" s="316"/>
      <c r="FN111" s="316"/>
      <c r="FO111" s="316"/>
      <c r="FP111" s="316"/>
      <c r="FQ111" s="317"/>
    </row>
    <row r="112" spans="26:173" ht="15" customHeight="1" x14ac:dyDescent="0.2">
      <c r="Z112" s="172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73"/>
      <c r="BZ112" s="172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73"/>
      <c r="DZ112" s="315"/>
      <c r="EA112" s="316"/>
      <c r="EB112" s="316"/>
      <c r="EC112" s="316"/>
      <c r="ED112" s="316"/>
      <c r="EE112" s="316"/>
      <c r="EF112" s="316"/>
      <c r="EG112" s="316"/>
      <c r="EH112" s="316"/>
      <c r="EI112" s="316"/>
      <c r="EJ112" s="316"/>
      <c r="EK112" s="316"/>
      <c r="EL112" s="316"/>
      <c r="EM112" s="316"/>
      <c r="EN112" s="316"/>
      <c r="EO112" s="316"/>
      <c r="EP112" s="316"/>
      <c r="EQ112" s="316"/>
      <c r="ER112" s="316"/>
      <c r="ES112" s="316"/>
      <c r="ET112" s="316"/>
      <c r="EU112" s="322"/>
      <c r="EV112" s="322"/>
      <c r="EW112" s="316"/>
      <c r="EX112" s="316"/>
      <c r="EY112" s="316"/>
      <c r="EZ112" s="316"/>
      <c r="FA112" s="316"/>
      <c r="FB112" s="316"/>
      <c r="FC112" s="316"/>
      <c r="FD112" s="316"/>
      <c r="FE112" s="316"/>
      <c r="FF112" s="316"/>
      <c r="FG112" s="316"/>
      <c r="FH112" s="316"/>
      <c r="FI112" s="316"/>
      <c r="FJ112" s="316"/>
      <c r="FK112" s="316"/>
      <c r="FL112" s="316"/>
      <c r="FM112" s="316"/>
      <c r="FN112" s="316"/>
      <c r="FO112" s="316"/>
      <c r="FP112" s="316"/>
      <c r="FQ112" s="317"/>
    </row>
    <row r="113" spans="26:173" ht="15" customHeight="1" x14ac:dyDescent="0.2">
      <c r="Z113" s="172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73"/>
      <c r="BZ113" s="172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73"/>
      <c r="DZ113" s="315"/>
      <c r="EA113" s="316"/>
      <c r="EB113" s="316"/>
      <c r="EC113" s="316"/>
      <c r="ED113" s="316"/>
      <c r="EE113" s="316"/>
      <c r="EF113" s="316"/>
      <c r="EG113" s="316"/>
      <c r="EH113" s="316"/>
      <c r="EI113" s="316"/>
      <c r="EJ113" s="316"/>
      <c r="EK113" s="316"/>
      <c r="EL113" s="316"/>
      <c r="EM113" s="316"/>
      <c r="EN113" s="316"/>
      <c r="EO113" s="316"/>
      <c r="EP113" s="316"/>
      <c r="EQ113" s="316"/>
      <c r="ER113" s="316"/>
      <c r="ES113" s="316"/>
      <c r="ET113" s="316"/>
      <c r="EU113" s="322"/>
      <c r="EV113" s="322"/>
      <c r="EW113" s="316"/>
      <c r="EX113" s="316"/>
      <c r="EY113" s="316"/>
      <c r="EZ113" s="316"/>
      <c r="FA113" s="316"/>
      <c r="FB113" s="316"/>
      <c r="FC113" s="316"/>
      <c r="FD113" s="316"/>
      <c r="FE113" s="316"/>
      <c r="FF113" s="316"/>
      <c r="FG113" s="316"/>
      <c r="FH113" s="316"/>
      <c r="FI113" s="316"/>
      <c r="FJ113" s="316"/>
      <c r="FK113" s="316"/>
      <c r="FL113" s="316"/>
      <c r="FM113" s="316"/>
      <c r="FN113" s="316"/>
      <c r="FO113" s="316"/>
      <c r="FP113" s="316"/>
      <c r="FQ113" s="317"/>
    </row>
    <row r="114" spans="26:173" ht="15" customHeight="1" x14ac:dyDescent="0.2">
      <c r="Z114" s="172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73"/>
      <c r="BZ114" s="172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73"/>
      <c r="DZ114" s="315"/>
      <c r="EA114" s="316"/>
      <c r="EB114" s="316"/>
      <c r="EC114" s="316"/>
      <c r="ED114" s="316"/>
      <c r="EE114" s="316"/>
      <c r="EF114" s="316"/>
      <c r="EG114" s="316"/>
      <c r="EH114" s="316"/>
      <c r="EI114" s="316"/>
      <c r="EJ114" s="316"/>
      <c r="EK114" s="316"/>
      <c r="EL114" s="316"/>
      <c r="EM114" s="316"/>
      <c r="EN114" s="316"/>
      <c r="EO114" s="316"/>
      <c r="EP114" s="316"/>
      <c r="EQ114" s="316"/>
      <c r="ER114" s="316"/>
      <c r="ES114" s="316"/>
      <c r="ET114" s="316"/>
      <c r="EU114" s="322"/>
      <c r="EV114" s="322"/>
      <c r="EW114" s="316"/>
      <c r="EX114" s="316"/>
      <c r="EY114" s="316"/>
      <c r="EZ114" s="316"/>
      <c r="FA114" s="316"/>
      <c r="FB114" s="316"/>
      <c r="FC114" s="316"/>
      <c r="FD114" s="316"/>
      <c r="FE114" s="316"/>
      <c r="FF114" s="316"/>
      <c r="FG114" s="316"/>
      <c r="FH114" s="316"/>
      <c r="FI114" s="316"/>
      <c r="FJ114" s="316"/>
      <c r="FK114" s="316"/>
      <c r="FL114" s="316"/>
      <c r="FM114" s="316"/>
      <c r="FN114" s="316"/>
      <c r="FO114" s="316"/>
      <c r="FP114" s="316"/>
      <c r="FQ114" s="317"/>
    </row>
    <row r="115" spans="26:173" ht="15" customHeight="1" x14ac:dyDescent="0.2">
      <c r="Z115" s="172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73"/>
      <c r="BZ115" s="172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73"/>
      <c r="DZ115" s="315"/>
      <c r="EA115" s="316"/>
      <c r="EB115" s="316"/>
      <c r="EC115" s="316"/>
      <c r="ED115" s="316"/>
      <c r="EE115" s="316"/>
      <c r="EF115" s="316"/>
      <c r="EG115" s="316"/>
      <c r="EH115" s="316"/>
      <c r="EI115" s="316"/>
      <c r="EJ115" s="316"/>
      <c r="EK115" s="316"/>
      <c r="EL115" s="316"/>
      <c r="EM115" s="316"/>
      <c r="EN115" s="316"/>
      <c r="EO115" s="316"/>
      <c r="EP115" s="316"/>
      <c r="EQ115" s="316"/>
      <c r="ER115" s="316"/>
      <c r="ES115" s="316"/>
      <c r="ET115" s="316"/>
      <c r="EU115" s="322"/>
      <c r="EV115" s="322"/>
      <c r="EW115" s="316"/>
      <c r="EX115" s="316"/>
      <c r="EY115" s="316"/>
      <c r="EZ115" s="316"/>
      <c r="FA115" s="316"/>
      <c r="FB115" s="316"/>
      <c r="FC115" s="316"/>
      <c r="FD115" s="316"/>
      <c r="FE115" s="316"/>
      <c r="FF115" s="316"/>
      <c r="FG115" s="316"/>
      <c r="FH115" s="316"/>
      <c r="FI115" s="316"/>
      <c r="FJ115" s="316"/>
      <c r="FK115" s="316"/>
      <c r="FL115" s="316"/>
      <c r="FM115" s="316"/>
      <c r="FN115" s="316"/>
      <c r="FO115" s="316"/>
      <c r="FP115" s="316"/>
      <c r="FQ115" s="317"/>
    </row>
    <row r="116" spans="26:173" ht="15" customHeight="1" x14ac:dyDescent="0.2">
      <c r="Z116" s="172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73"/>
      <c r="BZ116" s="172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73"/>
      <c r="DZ116" s="315"/>
      <c r="EA116" s="316"/>
      <c r="EB116" s="316"/>
      <c r="EC116" s="316"/>
      <c r="ED116" s="316"/>
      <c r="EE116" s="316"/>
      <c r="EF116" s="316"/>
      <c r="EG116" s="316"/>
      <c r="EH116" s="316"/>
      <c r="EI116" s="316"/>
      <c r="EJ116" s="316"/>
      <c r="EK116" s="316"/>
      <c r="EL116" s="316"/>
      <c r="EM116" s="316"/>
      <c r="EN116" s="316"/>
      <c r="EO116" s="316"/>
      <c r="EP116" s="316"/>
      <c r="EQ116" s="316"/>
      <c r="ER116" s="316"/>
      <c r="ES116" s="316"/>
      <c r="ET116" s="316"/>
      <c r="EU116" s="322"/>
      <c r="EV116" s="322"/>
      <c r="EW116" s="316"/>
      <c r="EX116" s="316"/>
      <c r="EY116" s="316"/>
      <c r="EZ116" s="316"/>
      <c r="FA116" s="316"/>
      <c r="FB116" s="316"/>
      <c r="FC116" s="316"/>
      <c r="FD116" s="316"/>
      <c r="FE116" s="316"/>
      <c r="FF116" s="316"/>
      <c r="FG116" s="316"/>
      <c r="FH116" s="316"/>
      <c r="FI116" s="316"/>
      <c r="FJ116" s="316"/>
      <c r="FK116" s="316"/>
      <c r="FL116" s="316"/>
      <c r="FM116" s="316"/>
      <c r="FN116" s="316"/>
      <c r="FO116" s="316"/>
      <c r="FP116" s="316"/>
      <c r="FQ116" s="317"/>
    </row>
    <row r="117" spans="26:173" ht="15" customHeight="1" x14ac:dyDescent="0.2">
      <c r="Z117" s="172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73"/>
      <c r="BZ117" s="172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73"/>
      <c r="DZ117" s="315"/>
      <c r="EA117" s="316"/>
      <c r="EB117" s="316"/>
      <c r="EC117" s="316"/>
      <c r="ED117" s="316"/>
      <c r="EE117" s="316"/>
      <c r="EF117" s="316"/>
      <c r="EG117" s="316"/>
      <c r="EH117" s="316"/>
      <c r="EI117" s="316"/>
      <c r="EJ117" s="316"/>
      <c r="EK117" s="316"/>
      <c r="EL117" s="316"/>
      <c r="EM117" s="316"/>
      <c r="EN117" s="316"/>
      <c r="EO117" s="316"/>
      <c r="EP117" s="316"/>
      <c r="EQ117" s="316"/>
      <c r="ER117" s="316"/>
      <c r="ES117" s="316"/>
      <c r="ET117" s="316"/>
      <c r="EU117" s="322"/>
      <c r="EV117" s="322"/>
      <c r="EW117" s="316"/>
      <c r="EX117" s="316"/>
      <c r="EY117" s="316"/>
      <c r="EZ117" s="316"/>
      <c r="FA117" s="316"/>
      <c r="FB117" s="316"/>
      <c r="FC117" s="316"/>
      <c r="FD117" s="316"/>
      <c r="FE117" s="316"/>
      <c r="FF117" s="316"/>
      <c r="FG117" s="316"/>
      <c r="FH117" s="316"/>
      <c r="FI117" s="316"/>
      <c r="FJ117" s="316"/>
      <c r="FK117" s="316"/>
      <c r="FL117" s="316"/>
      <c r="FM117" s="316"/>
      <c r="FN117" s="316"/>
      <c r="FO117" s="316"/>
      <c r="FP117" s="316"/>
      <c r="FQ117" s="317"/>
    </row>
    <row r="118" spans="26:173" ht="15" customHeight="1" x14ac:dyDescent="0.2">
      <c r="Z118" s="172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73"/>
      <c r="BZ118" s="172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73"/>
      <c r="DZ118" s="315"/>
      <c r="EA118" s="316"/>
      <c r="EB118" s="316"/>
      <c r="EC118" s="316"/>
      <c r="ED118" s="316"/>
      <c r="EE118" s="316"/>
      <c r="EF118" s="316"/>
      <c r="EG118" s="316"/>
      <c r="EH118" s="316"/>
      <c r="EI118" s="316"/>
      <c r="EJ118" s="316"/>
      <c r="EK118" s="316"/>
      <c r="EL118" s="316"/>
      <c r="EM118" s="316"/>
      <c r="EN118" s="316"/>
      <c r="EO118" s="316"/>
      <c r="EP118" s="316"/>
      <c r="EQ118" s="316"/>
      <c r="ER118" s="316"/>
      <c r="ES118" s="316"/>
      <c r="ET118" s="316"/>
      <c r="EU118" s="322"/>
      <c r="EV118" s="322"/>
      <c r="EW118" s="316"/>
      <c r="EX118" s="316"/>
      <c r="EY118" s="316"/>
      <c r="EZ118" s="316"/>
      <c r="FA118" s="316"/>
      <c r="FB118" s="316"/>
      <c r="FC118" s="316"/>
      <c r="FD118" s="316"/>
      <c r="FE118" s="316"/>
      <c r="FF118" s="316"/>
      <c r="FG118" s="316"/>
      <c r="FH118" s="316"/>
      <c r="FI118" s="316"/>
      <c r="FJ118" s="316"/>
      <c r="FK118" s="316"/>
      <c r="FL118" s="316"/>
      <c r="FM118" s="316"/>
      <c r="FN118" s="316"/>
      <c r="FO118" s="316"/>
      <c r="FP118" s="316"/>
      <c r="FQ118" s="317"/>
    </row>
    <row r="119" spans="26:173" ht="15" customHeight="1" x14ac:dyDescent="0.2">
      <c r="Z119" s="172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73"/>
      <c r="BZ119" s="172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73"/>
      <c r="DZ119" s="315"/>
      <c r="EA119" s="316"/>
      <c r="EB119" s="316"/>
      <c r="EC119" s="316"/>
      <c r="ED119" s="316"/>
      <c r="EE119" s="316"/>
      <c r="EF119" s="316"/>
      <c r="EG119" s="316"/>
      <c r="EH119" s="316"/>
      <c r="EI119" s="316"/>
      <c r="EJ119" s="316"/>
      <c r="EK119" s="316"/>
      <c r="EL119" s="316"/>
      <c r="EM119" s="316"/>
      <c r="EN119" s="316"/>
      <c r="EO119" s="316"/>
      <c r="EP119" s="316"/>
      <c r="EQ119" s="316"/>
      <c r="ER119" s="316"/>
      <c r="ES119" s="316"/>
      <c r="ET119" s="316"/>
      <c r="EU119" s="322"/>
      <c r="EV119" s="322"/>
      <c r="EW119" s="316"/>
      <c r="EX119" s="316"/>
      <c r="EY119" s="316"/>
      <c r="EZ119" s="316"/>
      <c r="FA119" s="316"/>
      <c r="FB119" s="316"/>
      <c r="FC119" s="316"/>
      <c r="FD119" s="316"/>
      <c r="FE119" s="316"/>
      <c r="FF119" s="316"/>
      <c r="FG119" s="316"/>
      <c r="FH119" s="316"/>
      <c r="FI119" s="316"/>
      <c r="FJ119" s="316"/>
      <c r="FK119" s="316"/>
      <c r="FL119" s="316"/>
      <c r="FM119" s="316"/>
      <c r="FN119" s="316"/>
      <c r="FO119" s="316"/>
      <c r="FP119" s="316"/>
      <c r="FQ119" s="317"/>
    </row>
    <row r="120" spans="26:173" ht="15" customHeight="1" x14ac:dyDescent="0.2">
      <c r="Z120" s="172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73"/>
      <c r="BZ120" s="172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73"/>
      <c r="DZ120" s="315"/>
      <c r="EA120" s="316"/>
      <c r="EB120" s="316"/>
      <c r="EC120" s="316"/>
      <c r="ED120" s="316"/>
      <c r="EE120" s="316"/>
      <c r="EF120" s="316"/>
      <c r="EG120" s="316"/>
      <c r="EH120" s="316"/>
      <c r="EI120" s="316"/>
      <c r="EJ120" s="316"/>
      <c r="EK120" s="316"/>
      <c r="EL120" s="316"/>
      <c r="EM120" s="316"/>
      <c r="EN120" s="316"/>
      <c r="EO120" s="316"/>
      <c r="EP120" s="316"/>
      <c r="EQ120" s="316"/>
      <c r="ER120" s="316"/>
      <c r="ES120" s="316"/>
      <c r="ET120" s="316"/>
      <c r="EU120" s="322"/>
      <c r="EV120" s="322"/>
      <c r="EW120" s="316"/>
      <c r="EX120" s="316"/>
      <c r="EY120" s="316"/>
      <c r="EZ120" s="316"/>
      <c r="FA120" s="316"/>
      <c r="FB120" s="316"/>
      <c r="FC120" s="316"/>
      <c r="FD120" s="316"/>
      <c r="FE120" s="316"/>
      <c r="FF120" s="316"/>
      <c r="FG120" s="316"/>
      <c r="FH120" s="316"/>
      <c r="FI120" s="316"/>
      <c r="FJ120" s="316"/>
      <c r="FK120" s="316"/>
      <c r="FL120" s="316"/>
      <c r="FM120" s="316"/>
      <c r="FN120" s="316"/>
      <c r="FO120" s="316"/>
      <c r="FP120" s="316"/>
      <c r="FQ120" s="317"/>
    </row>
    <row r="121" spans="26:173" ht="15" customHeight="1" x14ac:dyDescent="0.2">
      <c r="Z121" s="172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73"/>
      <c r="BZ121" s="172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73"/>
      <c r="DZ121" s="315"/>
      <c r="EA121" s="316"/>
      <c r="EB121" s="316"/>
      <c r="EC121" s="316"/>
      <c r="ED121" s="316"/>
      <c r="EE121" s="316"/>
      <c r="EF121" s="316"/>
      <c r="EG121" s="316"/>
      <c r="EH121" s="316"/>
      <c r="EI121" s="316"/>
      <c r="EJ121" s="316"/>
      <c r="EK121" s="316"/>
      <c r="EL121" s="316"/>
      <c r="EM121" s="316"/>
      <c r="EN121" s="316"/>
      <c r="EO121" s="316"/>
      <c r="EP121" s="316"/>
      <c r="EQ121" s="316"/>
      <c r="ER121" s="316"/>
      <c r="ES121" s="316"/>
      <c r="ET121" s="316"/>
      <c r="EU121" s="322"/>
      <c r="EV121" s="322"/>
      <c r="EW121" s="316"/>
      <c r="EX121" s="316"/>
      <c r="EY121" s="316"/>
      <c r="EZ121" s="316"/>
      <c r="FA121" s="316"/>
      <c r="FB121" s="316"/>
      <c r="FC121" s="316"/>
      <c r="FD121" s="316"/>
      <c r="FE121" s="316"/>
      <c r="FF121" s="316"/>
      <c r="FG121" s="316"/>
      <c r="FH121" s="316"/>
      <c r="FI121" s="316"/>
      <c r="FJ121" s="316"/>
      <c r="FK121" s="316"/>
      <c r="FL121" s="316"/>
      <c r="FM121" s="316"/>
      <c r="FN121" s="316"/>
      <c r="FO121" s="316"/>
      <c r="FP121" s="316"/>
      <c r="FQ121" s="317"/>
    </row>
    <row r="122" spans="26:173" ht="15" customHeight="1" x14ac:dyDescent="0.2">
      <c r="Z122" s="172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73"/>
      <c r="BZ122" s="172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73"/>
      <c r="DZ122" s="315"/>
      <c r="EA122" s="316"/>
      <c r="EB122" s="316"/>
      <c r="EC122" s="316"/>
      <c r="ED122" s="316"/>
      <c r="EE122" s="316"/>
      <c r="EF122" s="316"/>
      <c r="EG122" s="316"/>
      <c r="EH122" s="316"/>
      <c r="EI122" s="316"/>
      <c r="EJ122" s="316"/>
      <c r="EK122" s="316"/>
      <c r="EL122" s="316"/>
      <c r="EM122" s="316"/>
      <c r="EN122" s="316"/>
      <c r="EO122" s="316"/>
      <c r="EP122" s="316"/>
      <c r="EQ122" s="316"/>
      <c r="ER122" s="316"/>
      <c r="ES122" s="316"/>
      <c r="ET122" s="316"/>
      <c r="EU122" s="322"/>
      <c r="EV122" s="322"/>
      <c r="EW122" s="316"/>
      <c r="EX122" s="316"/>
      <c r="EY122" s="316"/>
      <c r="EZ122" s="316"/>
      <c r="FA122" s="316"/>
      <c r="FB122" s="316"/>
      <c r="FC122" s="316"/>
      <c r="FD122" s="316"/>
      <c r="FE122" s="316"/>
      <c r="FF122" s="316"/>
      <c r="FG122" s="316"/>
      <c r="FH122" s="316"/>
      <c r="FI122" s="316"/>
      <c r="FJ122" s="316"/>
      <c r="FK122" s="316"/>
      <c r="FL122" s="316"/>
      <c r="FM122" s="316"/>
      <c r="FN122" s="316"/>
      <c r="FO122" s="316"/>
      <c r="FP122" s="316"/>
      <c r="FQ122" s="317"/>
    </row>
    <row r="123" spans="26:173" ht="15" customHeight="1" x14ac:dyDescent="0.2">
      <c r="Z123" s="172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73"/>
      <c r="BZ123" s="172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73"/>
      <c r="DZ123" s="315"/>
      <c r="EA123" s="316"/>
      <c r="EB123" s="316"/>
      <c r="EC123" s="316"/>
      <c r="ED123" s="316"/>
      <c r="EE123" s="316"/>
      <c r="EF123" s="316"/>
      <c r="EG123" s="316"/>
      <c r="EH123" s="316"/>
      <c r="EI123" s="316"/>
      <c r="EJ123" s="316"/>
      <c r="EK123" s="316"/>
      <c r="EL123" s="316"/>
      <c r="EM123" s="316"/>
      <c r="EN123" s="316"/>
      <c r="EO123" s="316"/>
      <c r="EP123" s="316"/>
      <c r="EQ123" s="316"/>
      <c r="ER123" s="316"/>
      <c r="ES123" s="316"/>
      <c r="ET123" s="316"/>
      <c r="EU123" s="322"/>
      <c r="EV123" s="322"/>
      <c r="EW123" s="316"/>
      <c r="EX123" s="316"/>
      <c r="EY123" s="316"/>
      <c r="EZ123" s="316"/>
      <c r="FA123" s="316"/>
      <c r="FB123" s="316"/>
      <c r="FC123" s="316"/>
      <c r="FD123" s="316"/>
      <c r="FE123" s="316"/>
      <c r="FF123" s="316"/>
      <c r="FG123" s="316"/>
      <c r="FH123" s="316"/>
      <c r="FI123" s="316"/>
      <c r="FJ123" s="316"/>
      <c r="FK123" s="316"/>
      <c r="FL123" s="316"/>
      <c r="FM123" s="316"/>
      <c r="FN123" s="316"/>
      <c r="FO123" s="316"/>
      <c r="FP123" s="316"/>
      <c r="FQ123" s="317"/>
    </row>
    <row r="124" spans="26:173" ht="15" customHeight="1" x14ac:dyDescent="0.2">
      <c r="Z124" s="172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73"/>
      <c r="BZ124" s="172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73"/>
      <c r="DZ124" s="315"/>
      <c r="EA124" s="316"/>
      <c r="EB124" s="316"/>
      <c r="EC124" s="316"/>
      <c r="ED124" s="316"/>
      <c r="EE124" s="316"/>
      <c r="EF124" s="316"/>
      <c r="EG124" s="316"/>
      <c r="EH124" s="316"/>
      <c r="EI124" s="316"/>
      <c r="EJ124" s="316"/>
      <c r="EK124" s="316"/>
      <c r="EL124" s="316"/>
      <c r="EM124" s="316"/>
      <c r="EN124" s="316"/>
      <c r="EO124" s="316"/>
      <c r="EP124" s="316"/>
      <c r="EQ124" s="316"/>
      <c r="ER124" s="316"/>
      <c r="ES124" s="316"/>
      <c r="ET124" s="316"/>
      <c r="EU124" s="322"/>
      <c r="EV124" s="322"/>
      <c r="EW124" s="316"/>
      <c r="EX124" s="316"/>
      <c r="EY124" s="316"/>
      <c r="EZ124" s="316"/>
      <c r="FA124" s="316"/>
      <c r="FB124" s="316"/>
      <c r="FC124" s="316"/>
      <c r="FD124" s="316"/>
      <c r="FE124" s="316"/>
      <c r="FF124" s="316"/>
      <c r="FG124" s="316"/>
      <c r="FH124" s="316"/>
      <c r="FI124" s="316"/>
      <c r="FJ124" s="316"/>
      <c r="FK124" s="316"/>
      <c r="FL124" s="316"/>
      <c r="FM124" s="316"/>
      <c r="FN124" s="316"/>
      <c r="FO124" s="316"/>
      <c r="FP124" s="316"/>
      <c r="FQ124" s="317"/>
    </row>
    <row r="125" spans="26:173" ht="15" customHeight="1" x14ac:dyDescent="0.2">
      <c r="Z125" s="172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73"/>
      <c r="BZ125" s="172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73"/>
      <c r="DZ125" s="315"/>
      <c r="EA125" s="316"/>
      <c r="EB125" s="316"/>
      <c r="EC125" s="316"/>
      <c r="ED125" s="316"/>
      <c r="EE125" s="316"/>
      <c r="EF125" s="316"/>
      <c r="EG125" s="316"/>
      <c r="EH125" s="316"/>
      <c r="EI125" s="316"/>
      <c r="EJ125" s="316"/>
      <c r="EK125" s="316"/>
      <c r="EL125" s="316"/>
      <c r="EM125" s="316"/>
      <c r="EN125" s="316"/>
      <c r="EO125" s="316"/>
      <c r="EP125" s="316"/>
      <c r="EQ125" s="316"/>
      <c r="ER125" s="316"/>
      <c r="ES125" s="316"/>
      <c r="ET125" s="316"/>
      <c r="EU125" s="322"/>
      <c r="EV125" s="322"/>
      <c r="EW125" s="316"/>
      <c r="EX125" s="316"/>
      <c r="EY125" s="316"/>
      <c r="EZ125" s="316"/>
      <c r="FA125" s="316"/>
      <c r="FB125" s="316"/>
      <c r="FC125" s="316"/>
      <c r="FD125" s="316"/>
      <c r="FE125" s="316"/>
      <c r="FF125" s="316"/>
      <c r="FG125" s="316"/>
      <c r="FH125" s="316"/>
      <c r="FI125" s="316"/>
      <c r="FJ125" s="316"/>
      <c r="FK125" s="316"/>
      <c r="FL125" s="316"/>
      <c r="FM125" s="316"/>
      <c r="FN125" s="316"/>
      <c r="FO125" s="316"/>
      <c r="FP125" s="316"/>
      <c r="FQ125" s="317"/>
    </row>
    <row r="126" spans="26:173" ht="15" customHeight="1" x14ac:dyDescent="0.2">
      <c r="Z126" s="172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73"/>
      <c r="BZ126" s="172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73"/>
      <c r="DZ126" s="315"/>
      <c r="EA126" s="316"/>
      <c r="EB126" s="316"/>
      <c r="EC126" s="316"/>
      <c r="ED126" s="316"/>
      <c r="EE126" s="316"/>
      <c r="EF126" s="316"/>
      <c r="EG126" s="316"/>
      <c r="EH126" s="316"/>
      <c r="EI126" s="316"/>
      <c r="EJ126" s="316"/>
      <c r="EK126" s="316"/>
      <c r="EL126" s="316"/>
      <c r="EM126" s="316"/>
      <c r="EN126" s="316"/>
      <c r="EO126" s="316"/>
      <c r="EP126" s="316"/>
      <c r="EQ126" s="316"/>
      <c r="ER126" s="316"/>
      <c r="ES126" s="316"/>
      <c r="ET126" s="316"/>
      <c r="EU126" s="322"/>
      <c r="EV126" s="322"/>
      <c r="EW126" s="316"/>
      <c r="EX126" s="316"/>
      <c r="EY126" s="316"/>
      <c r="EZ126" s="316"/>
      <c r="FA126" s="316"/>
      <c r="FB126" s="316"/>
      <c r="FC126" s="316"/>
      <c r="FD126" s="316"/>
      <c r="FE126" s="316"/>
      <c r="FF126" s="316"/>
      <c r="FG126" s="316"/>
      <c r="FH126" s="316"/>
      <c r="FI126" s="316"/>
      <c r="FJ126" s="316"/>
      <c r="FK126" s="316"/>
      <c r="FL126" s="316"/>
      <c r="FM126" s="316"/>
      <c r="FN126" s="316"/>
      <c r="FO126" s="316"/>
      <c r="FP126" s="316"/>
      <c r="FQ126" s="317"/>
    </row>
    <row r="127" spans="26:173" ht="15" customHeight="1" x14ac:dyDescent="0.2">
      <c r="Z127" s="172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73"/>
      <c r="BZ127" s="172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73"/>
      <c r="DZ127" s="315"/>
      <c r="EA127" s="316"/>
      <c r="EB127" s="316"/>
      <c r="EC127" s="316"/>
      <c r="ED127" s="316"/>
      <c r="EE127" s="316"/>
      <c r="EF127" s="316"/>
      <c r="EG127" s="316"/>
      <c r="EH127" s="316"/>
      <c r="EI127" s="316"/>
      <c r="EJ127" s="316"/>
      <c r="EK127" s="316"/>
      <c r="EL127" s="316"/>
      <c r="EM127" s="316"/>
      <c r="EN127" s="316"/>
      <c r="EO127" s="316"/>
      <c r="EP127" s="316"/>
      <c r="EQ127" s="316"/>
      <c r="ER127" s="316"/>
      <c r="ES127" s="316"/>
      <c r="ET127" s="316"/>
      <c r="EU127" s="322"/>
      <c r="EV127" s="322"/>
      <c r="EW127" s="316"/>
      <c r="EX127" s="316"/>
      <c r="EY127" s="316"/>
      <c r="EZ127" s="316"/>
      <c r="FA127" s="316"/>
      <c r="FB127" s="316"/>
      <c r="FC127" s="316"/>
      <c r="FD127" s="316"/>
      <c r="FE127" s="316"/>
      <c r="FF127" s="316"/>
      <c r="FG127" s="316"/>
      <c r="FH127" s="316"/>
      <c r="FI127" s="316"/>
      <c r="FJ127" s="316"/>
      <c r="FK127" s="316"/>
      <c r="FL127" s="316"/>
      <c r="FM127" s="316"/>
      <c r="FN127" s="316"/>
      <c r="FO127" s="316"/>
      <c r="FP127" s="316"/>
      <c r="FQ127" s="317"/>
    </row>
    <row r="128" spans="26:173" ht="15" customHeight="1" x14ac:dyDescent="0.2">
      <c r="Z128" s="172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73"/>
      <c r="BZ128" s="172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73"/>
      <c r="DZ128" s="315"/>
      <c r="EA128" s="316"/>
      <c r="EB128" s="316"/>
      <c r="EC128" s="316"/>
      <c r="ED128" s="316"/>
      <c r="EE128" s="316"/>
      <c r="EF128" s="316"/>
      <c r="EG128" s="316"/>
      <c r="EH128" s="316"/>
      <c r="EI128" s="316"/>
      <c r="EJ128" s="316"/>
      <c r="EK128" s="316"/>
      <c r="EL128" s="316"/>
      <c r="EM128" s="316"/>
      <c r="EN128" s="316"/>
      <c r="EO128" s="316"/>
      <c r="EP128" s="316"/>
      <c r="EQ128" s="316"/>
      <c r="ER128" s="316"/>
      <c r="ES128" s="316"/>
      <c r="ET128" s="316"/>
      <c r="EU128" s="322"/>
      <c r="EV128" s="322"/>
      <c r="EW128" s="316"/>
      <c r="EX128" s="316"/>
      <c r="EY128" s="316"/>
      <c r="EZ128" s="316"/>
      <c r="FA128" s="316"/>
      <c r="FB128" s="316"/>
      <c r="FC128" s="316"/>
      <c r="FD128" s="316"/>
      <c r="FE128" s="316"/>
      <c r="FF128" s="316"/>
      <c r="FG128" s="316"/>
      <c r="FH128" s="316"/>
      <c r="FI128" s="316"/>
      <c r="FJ128" s="316"/>
      <c r="FK128" s="316"/>
      <c r="FL128" s="316"/>
      <c r="FM128" s="316"/>
      <c r="FN128" s="316"/>
      <c r="FO128" s="316"/>
      <c r="FP128" s="316"/>
      <c r="FQ128" s="317"/>
    </row>
    <row r="129" spans="26:173" ht="15" customHeight="1" x14ac:dyDescent="0.2">
      <c r="Z129" s="176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8"/>
      <c r="BZ129" s="176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7"/>
      <c r="CO129" s="177"/>
      <c r="CP129" s="177"/>
      <c r="CQ129" s="177"/>
      <c r="CR129" s="177"/>
      <c r="CS129" s="177"/>
      <c r="CT129" s="177"/>
      <c r="CU129" s="177"/>
      <c r="CV129" s="177"/>
      <c r="CW129" s="177"/>
      <c r="CX129" s="177"/>
      <c r="CY129" s="177"/>
      <c r="CZ129" s="177"/>
      <c r="DA129" s="177"/>
      <c r="DB129" s="177"/>
      <c r="DC129" s="177"/>
      <c r="DD129" s="177"/>
      <c r="DE129" s="177"/>
      <c r="DF129" s="177"/>
      <c r="DG129" s="177"/>
      <c r="DH129" s="177"/>
      <c r="DI129" s="177"/>
      <c r="DJ129" s="177"/>
      <c r="DK129" s="177"/>
      <c r="DL129" s="177"/>
      <c r="DM129" s="177"/>
      <c r="DN129" s="177"/>
      <c r="DO129" s="177"/>
      <c r="DP129" s="177"/>
      <c r="DQ129" s="178"/>
      <c r="DZ129" s="318"/>
      <c r="EA129" s="319"/>
      <c r="EB129" s="319"/>
      <c r="EC129" s="319"/>
      <c r="ED129" s="319"/>
      <c r="EE129" s="319"/>
      <c r="EF129" s="319"/>
      <c r="EG129" s="319"/>
      <c r="EH129" s="319"/>
      <c r="EI129" s="319"/>
      <c r="EJ129" s="319"/>
      <c r="EK129" s="319"/>
      <c r="EL129" s="319"/>
      <c r="EM129" s="319"/>
      <c r="EN129" s="319"/>
      <c r="EO129" s="319"/>
      <c r="EP129" s="319"/>
      <c r="EQ129" s="319"/>
      <c r="ER129" s="319"/>
      <c r="ES129" s="319"/>
      <c r="ET129" s="319"/>
      <c r="EU129" s="325"/>
      <c r="EV129" s="325"/>
      <c r="EW129" s="319"/>
      <c r="EX129" s="319"/>
      <c r="EY129" s="319"/>
      <c r="EZ129" s="319"/>
      <c r="FA129" s="319"/>
      <c r="FB129" s="319"/>
      <c r="FC129" s="319"/>
      <c r="FD129" s="319"/>
      <c r="FE129" s="319"/>
      <c r="FF129" s="319"/>
      <c r="FG129" s="319"/>
      <c r="FH129" s="319"/>
      <c r="FI129" s="319"/>
      <c r="FJ129" s="319"/>
      <c r="FK129" s="319"/>
      <c r="FL129" s="319"/>
      <c r="FM129" s="319"/>
      <c r="FN129" s="319"/>
      <c r="FO129" s="319"/>
      <c r="FP129" s="319"/>
      <c r="FQ129" s="320"/>
    </row>
    <row r="138" spans="26:173" ht="15" customHeight="1" x14ac:dyDescent="0.2">
      <c r="Z138" s="206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71"/>
    </row>
    <row r="139" spans="26:173" ht="15" customHeight="1" x14ac:dyDescent="0.2">
      <c r="Z139" s="172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73"/>
    </row>
    <row r="140" spans="26:173" ht="15" customHeight="1" x14ac:dyDescent="0.2">
      <c r="Z140" s="172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73"/>
    </row>
    <row r="141" spans="26:173" ht="15" customHeight="1" x14ac:dyDescent="0.2">
      <c r="Z141" s="172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73"/>
    </row>
    <row r="142" spans="26:173" ht="15" customHeight="1" x14ac:dyDescent="0.2">
      <c r="Z142" s="172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73"/>
    </row>
    <row r="143" spans="26:173" ht="15" customHeight="1" x14ac:dyDescent="0.2">
      <c r="Z143" s="172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73"/>
    </row>
    <row r="144" spans="26:173" ht="15" customHeight="1" x14ac:dyDescent="0.2">
      <c r="Z144" s="172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73"/>
    </row>
    <row r="145" spans="26:69" ht="15" customHeight="1" x14ac:dyDescent="0.2">
      <c r="Z145" s="172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73"/>
    </row>
    <row r="146" spans="26:69" ht="15" customHeight="1" x14ac:dyDescent="0.2">
      <c r="Z146" s="172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73"/>
    </row>
    <row r="147" spans="26:69" ht="15" customHeight="1" x14ac:dyDescent="0.2">
      <c r="Z147" s="172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73"/>
    </row>
    <row r="148" spans="26:69" ht="15" customHeight="1" x14ac:dyDescent="0.2">
      <c r="Z148" s="172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73"/>
    </row>
    <row r="149" spans="26:69" ht="15" customHeight="1" x14ac:dyDescent="0.2">
      <c r="Z149" s="172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73"/>
    </row>
    <row r="150" spans="26:69" ht="15" customHeight="1" x14ac:dyDescent="0.2">
      <c r="Z150" s="172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73"/>
    </row>
    <row r="151" spans="26:69" ht="15" customHeight="1" x14ac:dyDescent="0.2">
      <c r="Z151" s="172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73"/>
    </row>
    <row r="152" spans="26:69" ht="15" customHeight="1" x14ac:dyDescent="0.2">
      <c r="Z152" s="172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73"/>
    </row>
    <row r="153" spans="26:69" ht="15" customHeight="1" x14ac:dyDescent="0.2">
      <c r="Z153" s="172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73"/>
    </row>
    <row r="154" spans="26:69" ht="15" customHeight="1" x14ac:dyDescent="0.2">
      <c r="Z154" s="172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73"/>
    </row>
    <row r="155" spans="26:69" ht="15" customHeight="1" x14ac:dyDescent="0.2">
      <c r="Z155" s="172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73"/>
    </row>
    <row r="156" spans="26:69" ht="15" customHeight="1" x14ac:dyDescent="0.2">
      <c r="Z156" s="172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73"/>
    </row>
    <row r="157" spans="26:69" ht="15" customHeight="1" x14ac:dyDescent="0.2">
      <c r="Z157" s="172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73"/>
    </row>
    <row r="158" spans="26:69" ht="15" customHeight="1" x14ac:dyDescent="0.2">
      <c r="Z158" s="172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73"/>
    </row>
    <row r="159" spans="26:69" ht="15" customHeight="1" x14ac:dyDescent="0.2">
      <c r="Z159" s="172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73"/>
    </row>
    <row r="160" spans="26:69" ht="15" customHeight="1" x14ac:dyDescent="0.2">
      <c r="Z160" s="172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73"/>
    </row>
    <row r="161" spans="26:69" ht="15" customHeight="1" x14ac:dyDescent="0.2">
      <c r="Z161" s="172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73"/>
    </row>
    <row r="162" spans="26:69" ht="15" customHeight="1" x14ac:dyDescent="0.2">
      <c r="Z162" s="172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73"/>
    </row>
    <row r="163" spans="26:69" ht="15" customHeight="1" x14ac:dyDescent="0.2">
      <c r="Z163" s="172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73"/>
    </row>
    <row r="164" spans="26:69" ht="15" customHeight="1" x14ac:dyDescent="0.2">
      <c r="Z164" s="172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73"/>
    </row>
    <row r="165" spans="26:69" ht="15" customHeight="1" x14ac:dyDescent="0.3">
      <c r="Z165" s="172"/>
      <c r="AA165" s="163"/>
      <c r="AB165" s="163"/>
      <c r="AC165" s="163"/>
      <c r="AD165" s="247" t="str">
        <f>CHOOSE(1,AK190&amp;":","IX_NAME",AE165)</f>
        <v>1:</v>
      </c>
      <c r="AE165" s="248" t="s">
        <v>39</v>
      </c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247" t="str">
        <f>CHOOSE(1,BF190&amp;":","IX_NAME",BG165)</f>
        <v>2:</v>
      </c>
      <c r="BG165" s="248" t="s">
        <v>40</v>
      </c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73"/>
    </row>
    <row r="166" spans="26:69" ht="15" customHeight="1" x14ac:dyDescent="0.2">
      <c r="Z166" s="172"/>
      <c r="AA166" s="163"/>
      <c r="AB166" s="163"/>
      <c r="AC166" s="163"/>
      <c r="AD166" s="163"/>
      <c r="AE166" s="193" t="s">
        <v>30</v>
      </c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93" t="s">
        <v>30</v>
      </c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73"/>
    </row>
    <row r="167" spans="26:69" ht="15" customHeight="1" x14ac:dyDescent="0.2">
      <c r="Z167" s="275" t="s">
        <v>24</v>
      </c>
      <c r="AA167" s="179"/>
      <c r="AB167" s="179"/>
      <c r="AC167" s="179"/>
      <c r="AD167" s="179"/>
      <c r="AE167" s="179"/>
      <c r="AF167" s="179"/>
      <c r="AG167" s="179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79" t="s">
        <v>24</v>
      </c>
      <c r="BK167" s="179"/>
      <c r="BL167" s="179"/>
      <c r="BM167" s="179"/>
      <c r="BN167" s="179"/>
      <c r="BO167" s="179"/>
      <c r="BP167" s="179"/>
      <c r="BQ167" s="273"/>
    </row>
    <row r="168" spans="26:69" ht="15" customHeight="1" x14ac:dyDescent="0.2">
      <c r="Z168" s="282" t="str">
        <f>"local_od_raw_"&amp;AK190</f>
        <v>local_od_raw_1</v>
      </c>
      <c r="AA168" s="190">
        <v>2</v>
      </c>
      <c r="AB168" s="190">
        <v>3</v>
      </c>
      <c r="AC168" s="190">
        <v>4</v>
      </c>
      <c r="AD168" s="179" t="s">
        <v>17</v>
      </c>
      <c r="AE168" s="179" t="s">
        <v>18</v>
      </c>
      <c r="AF168" s="179" t="s">
        <v>19</v>
      </c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230" t="str">
        <f>"local_od_raw_"&amp;BF190</f>
        <v>local_od_raw_2</v>
      </c>
      <c r="BK168" s="190">
        <v>2</v>
      </c>
      <c r="BL168" s="190">
        <v>3</v>
      </c>
      <c r="BM168" s="190">
        <v>4</v>
      </c>
      <c r="BN168" s="179" t="s">
        <v>17</v>
      </c>
      <c r="BO168" s="179" t="s">
        <v>18</v>
      </c>
      <c r="BP168" s="179" t="s">
        <v>19</v>
      </c>
      <c r="BQ168" s="173"/>
    </row>
    <row r="169" spans="26:69" ht="15" customHeight="1" x14ac:dyDescent="0.2">
      <c r="Z169" s="283">
        <v>2</v>
      </c>
      <c r="AA169" s="180">
        <f>AM189</f>
        <v>0</v>
      </c>
      <c r="AB169" s="181">
        <v>0</v>
      </c>
      <c r="AC169" s="182">
        <f>AM188</f>
        <v>0</v>
      </c>
      <c r="AD169" s="179">
        <f>SUM(AA169:AC169)</f>
        <v>0</v>
      </c>
      <c r="AE169" s="179">
        <f>AU187</f>
        <v>0</v>
      </c>
      <c r="AF169" s="183">
        <f t="shared" ref="AF169:AF171" si="36">IFERROR(ABS(AD169-AE169)/AE169,0)</f>
        <v>0</v>
      </c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90">
        <v>2</v>
      </c>
      <c r="BK169" s="180">
        <f>BH189</f>
        <v>0</v>
      </c>
      <c r="BL169" s="181">
        <f>BH187</f>
        <v>0</v>
      </c>
      <c r="BM169" s="182">
        <f>BH188</f>
        <v>0</v>
      </c>
      <c r="BN169" s="179">
        <f>SUM(BK169:BM169)</f>
        <v>0</v>
      </c>
      <c r="BO169" s="179">
        <f>BQ187</f>
        <v>0</v>
      </c>
      <c r="BP169" s="183">
        <f t="shared" ref="BP169:BP171" si="37">IFERROR(ABS(BN169-BO169)/BO169,0)</f>
        <v>0</v>
      </c>
      <c r="BQ169" s="173"/>
    </row>
    <row r="170" spans="26:69" ht="15" customHeight="1" x14ac:dyDescent="0.2">
      <c r="Z170" s="283">
        <v>3</v>
      </c>
      <c r="AA170" s="184">
        <f>AJ188</f>
        <v>0</v>
      </c>
      <c r="AB170" s="179">
        <v>0</v>
      </c>
      <c r="AC170" s="185">
        <f>AI188</f>
        <v>0</v>
      </c>
      <c r="AD170" s="179">
        <f>SUM(AA170:AC170)</f>
        <v>0</v>
      </c>
      <c r="AE170" s="179">
        <f>AH179</f>
        <v>0</v>
      </c>
      <c r="AF170" s="183">
        <f t="shared" si="36"/>
        <v>0</v>
      </c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90">
        <v>3</v>
      </c>
      <c r="BK170" s="184">
        <v>0</v>
      </c>
      <c r="BL170" s="179">
        <v>0</v>
      </c>
      <c r="BM170" s="185">
        <v>0</v>
      </c>
      <c r="BN170" s="179">
        <f>SUM(BK170:BM170)</f>
        <v>0</v>
      </c>
      <c r="BO170" s="179">
        <v>0</v>
      </c>
      <c r="BP170" s="183">
        <f t="shared" si="37"/>
        <v>0</v>
      </c>
      <c r="BQ170" s="173"/>
    </row>
    <row r="171" spans="26:69" ht="15" customHeight="1" x14ac:dyDescent="0.2">
      <c r="Z171" s="283">
        <v>4</v>
      </c>
      <c r="AA171" s="186">
        <f>AI192</f>
        <v>0</v>
      </c>
      <c r="AB171" s="187">
        <v>0</v>
      </c>
      <c r="AC171" s="188">
        <f>AI191</f>
        <v>0</v>
      </c>
      <c r="AD171" s="179">
        <f>SUM(AA171:AC171)</f>
        <v>0</v>
      </c>
      <c r="AE171" s="59">
        <f>Z193</f>
        <v>0</v>
      </c>
      <c r="AF171" s="183">
        <f t="shared" si="36"/>
        <v>0</v>
      </c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90">
        <v>4</v>
      </c>
      <c r="BK171" s="186">
        <f>BD193</f>
        <v>0</v>
      </c>
      <c r="BL171" s="187">
        <f>BD192</f>
        <v>0</v>
      </c>
      <c r="BM171" s="188">
        <f>BD191</f>
        <v>0</v>
      </c>
      <c r="BN171" s="179">
        <f>SUM(BK171:BM171)</f>
        <v>0</v>
      </c>
      <c r="BO171" s="59">
        <f>AV193</f>
        <v>0</v>
      </c>
      <c r="BP171" s="183">
        <f t="shared" si="37"/>
        <v>0</v>
      </c>
      <c r="BQ171" s="173"/>
    </row>
    <row r="172" spans="26:69" ht="15" customHeight="1" x14ac:dyDescent="0.2">
      <c r="Z172" s="275" t="s">
        <v>17</v>
      </c>
      <c r="AA172" s="179">
        <f>SUM(AA169:AA171)</f>
        <v>0</v>
      </c>
      <c r="AB172" s="179">
        <f>SUM(AB169:AB171)</f>
        <v>0</v>
      </c>
      <c r="AC172" s="179">
        <f>SUM(AC169:AC171)</f>
        <v>0</v>
      </c>
      <c r="AD172" s="179"/>
      <c r="AE172" s="179"/>
      <c r="AF172" s="179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79" t="s">
        <v>17</v>
      </c>
      <c r="BK172" s="179">
        <f>SUM(BK169:BK171)</f>
        <v>0</v>
      </c>
      <c r="BL172" s="179">
        <f>SUM(BL169:BL171)</f>
        <v>0</v>
      </c>
      <c r="BM172" s="179">
        <f>SUM(BM169:BM171)</f>
        <v>0</v>
      </c>
      <c r="BN172" s="179"/>
      <c r="BO172" s="179"/>
      <c r="BP172" s="179"/>
      <c r="BQ172" s="173"/>
    </row>
    <row r="173" spans="26:69" ht="15" customHeight="1" x14ac:dyDescent="0.2">
      <c r="Z173" s="275" t="s">
        <v>18</v>
      </c>
      <c r="AA173" s="179">
        <f>AS193</f>
        <v>0</v>
      </c>
      <c r="AB173" s="179">
        <v>0</v>
      </c>
      <c r="AC173" s="179">
        <f>AB187</f>
        <v>0</v>
      </c>
      <c r="AD173" s="179"/>
      <c r="AE173" s="179"/>
      <c r="AF173" s="179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79" t="s">
        <v>18</v>
      </c>
      <c r="BK173" s="179">
        <f>BO193</f>
        <v>0</v>
      </c>
      <c r="BL173" s="179">
        <f>BH180</f>
        <v>0</v>
      </c>
      <c r="BM173" s="179">
        <f>AX187</f>
        <v>0</v>
      </c>
      <c r="BN173" s="179"/>
      <c r="BO173" s="179"/>
      <c r="BP173" s="179"/>
      <c r="BQ173" s="173"/>
    </row>
    <row r="174" spans="26:69" ht="15" customHeight="1" x14ac:dyDescent="0.2">
      <c r="Z174" s="275" t="s">
        <v>19</v>
      </c>
      <c r="AA174" s="183">
        <f t="shared" ref="AA174:AC174" si="38">IFERROR(ABS(AA172-AA173)/AA173,0)</f>
        <v>0</v>
      </c>
      <c r="AB174" s="183">
        <f t="shared" si="38"/>
        <v>0</v>
      </c>
      <c r="AC174" s="183">
        <f t="shared" si="38"/>
        <v>0</v>
      </c>
      <c r="AD174" s="179"/>
      <c r="AE174" s="179"/>
      <c r="AF174" s="183">
        <f>SUM(AA174:AC174,AF169:AF171)</f>
        <v>0</v>
      </c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79" t="s">
        <v>19</v>
      </c>
      <c r="BK174" s="183">
        <f t="shared" ref="BK174:BM174" si="39">IFERROR(ABS(BK172-BK173)/BK173,0)</f>
        <v>0</v>
      </c>
      <c r="BL174" s="183">
        <f t="shared" si="39"/>
        <v>0</v>
      </c>
      <c r="BM174" s="183">
        <f t="shared" si="39"/>
        <v>0</v>
      </c>
      <c r="BN174" s="179"/>
      <c r="BO174" s="179"/>
      <c r="BP174" s="183">
        <f>SUM(BK174:BM174,BP169:BP171)</f>
        <v>0</v>
      </c>
      <c r="BQ174" s="173"/>
    </row>
    <row r="175" spans="26:69" ht="15" customHeight="1" x14ac:dyDescent="0.2">
      <c r="Z175" s="172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Q175" s="173"/>
    </row>
    <row r="176" spans="26:69" ht="15" customHeight="1" x14ac:dyDescent="0.25">
      <c r="Z176" s="172"/>
      <c r="AA176" s="163"/>
      <c r="AB176" s="163"/>
      <c r="AC176" s="163"/>
      <c r="AD176" s="163"/>
      <c r="AE176" s="163"/>
      <c r="AF176" s="163"/>
      <c r="AG176" s="163"/>
      <c r="AH176" s="252" t="s">
        <v>28</v>
      </c>
      <c r="AI176" s="264"/>
      <c r="AJ176" s="14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251" t="str">
        <f>CHOOSE(1,"#","LINK",BH176,BG177)</f>
        <v>#</v>
      </c>
      <c r="BH176" s="253" t="s">
        <v>28</v>
      </c>
      <c r="BI176" s="163"/>
      <c r="BJ176" s="163"/>
      <c r="BK176" s="163"/>
      <c r="BL176" s="163"/>
      <c r="BM176" s="163"/>
      <c r="BN176" s="163"/>
      <c r="BO176" s="163"/>
      <c r="BP176" s="163"/>
      <c r="BQ176" s="173"/>
    </row>
    <row r="177" spans="26:69" ht="15" customHeight="1" thickBot="1" x14ac:dyDescent="0.3">
      <c r="Z177" s="172"/>
      <c r="AA177" s="163"/>
      <c r="AB177" s="163"/>
      <c r="AC177" s="163"/>
      <c r="AD177" s="163"/>
      <c r="AE177" s="163"/>
      <c r="AF177" s="163"/>
      <c r="AG177" s="163"/>
      <c r="AH177" s="163"/>
      <c r="AI177" s="251" t="str">
        <f>CHOOSE(1,"$","LINK",AH176,AI176)</f>
        <v>$</v>
      </c>
      <c r="AJ177" s="162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264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73"/>
    </row>
    <row r="178" spans="26:69" ht="15" customHeight="1" thickBot="1" x14ac:dyDescent="0.25">
      <c r="Z178" s="172"/>
      <c r="AA178" s="163"/>
      <c r="AB178" s="163"/>
      <c r="AC178" s="163"/>
      <c r="AD178" s="163"/>
      <c r="AE178" s="163"/>
      <c r="AF178" s="163"/>
      <c r="AG178" s="163"/>
      <c r="AH178" s="221" t="s">
        <v>27</v>
      </c>
      <c r="AI178" s="237">
        <f>IF(AI176&lt;&gt;"",AI179-AI176,0)</f>
        <v>0</v>
      </c>
      <c r="AJ178" s="228">
        <f>IF(AI176&lt;&gt;"",AJ179-AI176,0)</f>
        <v>0</v>
      </c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227">
        <f>IF(BG177&lt;&gt;"",BG177-BF180,0)</f>
        <v>0</v>
      </c>
      <c r="BG178" s="235">
        <f>IF(BG177&lt;&gt;"",BG177-BG180,0)</f>
        <v>0</v>
      </c>
      <c r="BH178" s="263" t="s">
        <v>27</v>
      </c>
      <c r="BI178" s="163"/>
      <c r="BJ178" s="163"/>
      <c r="BK178" s="163"/>
      <c r="BL178" s="163"/>
      <c r="BM178" s="163"/>
      <c r="BN178" s="163"/>
      <c r="BO178" s="163"/>
      <c r="BP178" s="163"/>
      <c r="BQ178" s="173"/>
    </row>
    <row r="179" spans="26:69" ht="15" customHeight="1" x14ac:dyDescent="0.25">
      <c r="Z179" s="172"/>
      <c r="AA179" s="163"/>
      <c r="AB179" s="163"/>
      <c r="AC179" s="163"/>
      <c r="AD179" s="163"/>
      <c r="AE179" s="163"/>
      <c r="AF179" s="163"/>
      <c r="AG179" s="163"/>
      <c r="AH179" s="215">
        <f>IF(AI176&lt;&gt;"",AI176,AI179)</f>
        <v>0</v>
      </c>
      <c r="AI179" s="224">
        <f>SUM(AI185:AJ185)</f>
        <v>0</v>
      </c>
      <c r="AJ179" s="142">
        <f>SUM(AI188:AJ188)</f>
        <v>0</v>
      </c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47" t="s">
        <v>1</v>
      </c>
      <c r="BG179" s="231" t="s">
        <v>1</v>
      </c>
      <c r="BH179" s="217" t="s">
        <v>21</v>
      </c>
      <c r="BI179" s="163"/>
      <c r="BJ179" s="163"/>
      <c r="BK179" s="163"/>
      <c r="BL179" s="163"/>
      <c r="BM179" s="163"/>
      <c r="BN179" s="163"/>
      <c r="BO179" s="163"/>
      <c r="BP179" s="163"/>
      <c r="BQ179" s="173"/>
    </row>
    <row r="180" spans="26:69" ht="15" customHeight="1" thickBot="1" x14ac:dyDescent="0.3">
      <c r="Z180" s="172"/>
      <c r="AA180" s="163"/>
      <c r="AB180" s="163"/>
      <c r="AC180" s="163"/>
      <c r="AD180" s="163"/>
      <c r="AE180" s="163"/>
      <c r="AF180" s="163"/>
      <c r="AG180" s="163"/>
      <c r="AH180" s="216" t="s">
        <v>21</v>
      </c>
      <c r="AI180" s="148" t="s">
        <v>2</v>
      </c>
      <c r="AJ180" s="147" t="s">
        <v>2</v>
      </c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37">
        <f>SUM(BD192,BH187)</f>
        <v>0</v>
      </c>
      <c r="BG180" s="208">
        <f>SUM(BA192,BK187)</f>
        <v>0</v>
      </c>
      <c r="BH180" s="218">
        <f>IF(BG177&lt;&gt;"",BG177,BG180)</f>
        <v>0</v>
      </c>
      <c r="BI180" s="163"/>
      <c r="BJ180" s="163"/>
      <c r="BK180" s="163"/>
      <c r="BL180" s="163"/>
      <c r="BM180" s="163"/>
      <c r="BN180" s="163"/>
      <c r="BO180" s="163"/>
      <c r="BP180" s="163"/>
      <c r="BQ180" s="173"/>
    </row>
    <row r="181" spans="26:69" ht="15" customHeight="1" x14ac:dyDescent="0.2">
      <c r="Z181" s="172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73"/>
    </row>
    <row r="182" spans="26:69" ht="15" customHeight="1" x14ac:dyDescent="0.2">
      <c r="Z182" s="172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73"/>
    </row>
    <row r="183" spans="26:69" ht="15" customHeight="1" x14ac:dyDescent="0.2">
      <c r="Z183" s="172"/>
      <c r="AA183" s="163"/>
      <c r="AB183" s="163"/>
      <c r="AC183" s="163"/>
      <c r="AD183" s="163"/>
      <c r="AE183" s="163"/>
      <c r="AF183" s="163"/>
      <c r="AH183" s="197" t="s">
        <v>29</v>
      </c>
      <c r="AI183" s="196" t="str">
        <f>RNSE(AI185,AI188)</f>
        <v>-</v>
      </c>
      <c r="AJ183" s="196" t="str">
        <f t="shared" ref="AJ183" si="40">RNSE(AJ185,AJ188)</f>
        <v>-</v>
      </c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73"/>
    </row>
    <row r="184" spans="26:69" ht="15" customHeight="1" x14ac:dyDescent="0.2">
      <c r="Z184" s="172"/>
      <c r="AA184" s="163"/>
      <c r="AB184" s="163"/>
      <c r="AC184" s="163"/>
      <c r="AD184" s="163"/>
      <c r="AE184" s="163"/>
      <c r="AF184" s="163"/>
      <c r="AH184" s="194" t="s">
        <v>20</v>
      </c>
      <c r="AI184" s="74" t="e">
        <f>AI185/AI179</f>
        <v>#DIV/0!</v>
      </c>
      <c r="AJ184" s="74" t="e">
        <f>AJ185/AI179</f>
        <v>#DIV/0!</v>
      </c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73"/>
    </row>
    <row r="185" spans="26:69" ht="15" customHeight="1" x14ac:dyDescent="0.25">
      <c r="Z185" s="172"/>
      <c r="AA185" s="163"/>
      <c r="AB185" s="163"/>
      <c r="AC185" s="163"/>
      <c r="AD185" s="163"/>
      <c r="AE185" s="163"/>
      <c r="AF185" s="163"/>
      <c r="AH185" s="198" t="s">
        <v>3</v>
      </c>
      <c r="AI185" s="208">
        <f>AC200</f>
        <v>0</v>
      </c>
      <c r="AJ185" s="208">
        <f>AA200</f>
        <v>0</v>
      </c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73"/>
    </row>
    <row r="186" spans="26:69" ht="15" customHeight="1" thickBot="1" x14ac:dyDescent="0.25">
      <c r="Z186" s="172"/>
      <c r="AA186" s="163"/>
      <c r="AB186" s="163"/>
      <c r="AC186" s="163"/>
      <c r="AD186" s="163"/>
      <c r="AE186" s="163"/>
      <c r="AF186" s="163"/>
      <c r="AH186" s="199"/>
      <c r="AI186" s="148">
        <v>8</v>
      </c>
      <c r="AJ186" s="148">
        <v>9</v>
      </c>
      <c r="AK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38"/>
      <c r="BH186" s="151" t="s">
        <v>4</v>
      </c>
      <c r="BI186" s="201" t="s">
        <v>20</v>
      </c>
      <c r="BJ186" s="152"/>
      <c r="BK186" s="150" t="s">
        <v>3</v>
      </c>
      <c r="BL186" s="194" t="s">
        <v>20</v>
      </c>
      <c r="BM186" s="197" t="s">
        <v>29</v>
      </c>
      <c r="BN186" s="163"/>
      <c r="BO186" s="163"/>
      <c r="BP186" s="163"/>
      <c r="BQ186" s="173"/>
    </row>
    <row r="187" spans="26:69" ht="15" customHeight="1" thickBot="1" x14ac:dyDescent="0.3">
      <c r="Z187" s="225" t="s">
        <v>27</v>
      </c>
      <c r="AA187" s="213" t="s">
        <v>21</v>
      </c>
      <c r="AB187" s="214">
        <f>IF(Y188&lt;&gt;"",AVERAGE(AB188,Y188),AB188)</f>
        <v>0</v>
      </c>
      <c r="AC187" s="163"/>
      <c r="AD187" s="163"/>
      <c r="AE187" s="163"/>
      <c r="AF187" s="163"/>
      <c r="AH187" s="203" t="s">
        <v>20</v>
      </c>
      <c r="AI187" s="79" t="e">
        <f>AI188/AJ179</f>
        <v>#DIV/0!</v>
      </c>
      <c r="AJ187" s="79" t="e">
        <f>AJ188/AJ179</f>
        <v>#DIV/0!</v>
      </c>
      <c r="AK187" s="163"/>
      <c r="AL187" s="163"/>
      <c r="AM187" s="151" t="s">
        <v>4</v>
      </c>
      <c r="AN187" s="201" t="s">
        <v>20</v>
      </c>
      <c r="AO187" s="152"/>
      <c r="AP187" s="150" t="s">
        <v>3</v>
      </c>
      <c r="AQ187" s="194" t="s">
        <v>20</v>
      </c>
      <c r="AR187" s="197" t="s">
        <v>29</v>
      </c>
      <c r="AS187" s="144"/>
      <c r="AT187" s="213" t="s">
        <v>21</v>
      </c>
      <c r="AU187" s="214">
        <f>IF(AX188&lt;&gt;"",AVERAGE(AU188,AX188),AU188)</f>
        <v>0</v>
      </c>
      <c r="AV187" s="225" t="s">
        <v>27</v>
      </c>
      <c r="AW187" s="213" t="s">
        <v>21</v>
      </c>
      <c r="AX187" s="214">
        <f>IF(AU188&lt;&gt;"",AVERAGE(AX188,AU188),AX188)</f>
        <v>0</v>
      </c>
      <c r="AY187" s="163"/>
      <c r="AZ187" s="163"/>
      <c r="BA187" s="163"/>
      <c r="BB187" s="163"/>
      <c r="BC187" s="163"/>
      <c r="BD187" s="163"/>
      <c r="BE187" s="163"/>
      <c r="BF187" s="163"/>
      <c r="BG187" s="232" t="str">
        <f>CHOOSE(1,"&lt;","TURN",8,BF190,BH187,BK187)</f>
        <v>&lt;</v>
      </c>
      <c r="BH187" s="205">
        <v>0</v>
      </c>
      <c r="BI187" s="65" t="e">
        <f>BH187/BQ189</f>
        <v>#DIV/0!</v>
      </c>
      <c r="BJ187" s="148" t="s">
        <v>6</v>
      </c>
      <c r="BK187" s="209">
        <f>BL199</f>
        <v>0</v>
      </c>
      <c r="BL187" s="67" t="e">
        <f>BK187/BQ188</f>
        <v>#DIV/0!</v>
      </c>
      <c r="BM187" s="196" t="str">
        <f>RNSE(BK187,BH187)</f>
        <v>-</v>
      </c>
      <c r="BN187" s="163"/>
      <c r="BO187" s="144"/>
      <c r="BP187" s="213" t="s">
        <v>21</v>
      </c>
      <c r="BQ187" s="254">
        <f>IF(BT188&lt;&gt;"",AVERAGE(BQ188,BT188),BQ188)</f>
        <v>0</v>
      </c>
    </row>
    <row r="188" spans="26:69" ht="15" customHeight="1" x14ac:dyDescent="0.25">
      <c r="Z188" s="255">
        <f>IF(Y188&lt;&gt;"",Y188-AB188,0)</f>
        <v>0</v>
      </c>
      <c r="AA188" s="250" t="s">
        <v>7</v>
      </c>
      <c r="AB188" s="210">
        <f>SUM(AI185,AF191,AP188)</f>
        <v>0</v>
      </c>
      <c r="AC188" s="163"/>
      <c r="AD188" s="163"/>
      <c r="AE188" s="163"/>
      <c r="AF188" s="163"/>
      <c r="AH188" s="204" t="s">
        <v>4</v>
      </c>
      <c r="AI188" s="143">
        <v>0</v>
      </c>
      <c r="AJ188" s="143">
        <v>0</v>
      </c>
      <c r="AK188" s="163"/>
      <c r="AL188" s="232" t="str">
        <f>CHOOSE(1,"!","TURN",7,AK190,AM188,AP188)</f>
        <v>!</v>
      </c>
      <c r="AM188" s="205">
        <v>0</v>
      </c>
      <c r="AN188" s="65" t="e">
        <f>AM188/AU189</f>
        <v>#DIV/0!</v>
      </c>
      <c r="AO188" s="148" t="s">
        <v>7</v>
      </c>
      <c r="AP188" s="209">
        <f>AC199</f>
        <v>0</v>
      </c>
      <c r="AQ188" s="67" t="e">
        <f>AP188/AU188</f>
        <v>#DIV/0!</v>
      </c>
      <c r="AR188" s="196" t="str">
        <f>RNSE(AP188,AM188)</f>
        <v>-</v>
      </c>
      <c r="AS188" s="163"/>
      <c r="AT188" s="148" t="s">
        <v>7</v>
      </c>
      <c r="AU188" s="212">
        <f>SUM(AP188:AP189)</f>
        <v>0</v>
      </c>
      <c r="AV188" s="234">
        <f>IF(AU188&lt;&gt;"",AU188-AX188,0)</f>
        <v>0</v>
      </c>
      <c r="AW188" s="250" t="s">
        <v>7</v>
      </c>
      <c r="AX188" s="210">
        <f>SUM(BK188,BA191)</f>
        <v>0</v>
      </c>
      <c r="AY188" s="163"/>
      <c r="AZ188" s="163"/>
      <c r="BA188" s="163"/>
      <c r="BB188" s="163"/>
      <c r="BC188" s="163"/>
      <c r="BD188" s="163"/>
      <c r="BE188" s="163"/>
      <c r="BF188" s="163"/>
      <c r="BG188" s="232" t="str">
        <f>CHOOSE(1,"!","TURN",7,BF190,BH188,BK188)</f>
        <v>!</v>
      </c>
      <c r="BH188" s="205">
        <v>0</v>
      </c>
      <c r="BI188" s="65" t="e">
        <f>BH188/BQ189</f>
        <v>#DIV/0!</v>
      </c>
      <c r="BJ188" s="148" t="s">
        <v>7</v>
      </c>
      <c r="BK188" s="209">
        <f>BM199</f>
        <v>0</v>
      </c>
      <c r="BL188" s="67" t="e">
        <f>BK188/BQ188</f>
        <v>#DIV/0!</v>
      </c>
      <c r="BM188" s="196" t="str">
        <f>RNSE(BK188,BH188)</f>
        <v>-</v>
      </c>
      <c r="BN188" s="163"/>
      <c r="BO188" s="163"/>
      <c r="BP188" s="148" t="s">
        <v>7</v>
      </c>
      <c r="BQ188" s="212">
        <f>SUM(BK187:BK189)</f>
        <v>0</v>
      </c>
    </row>
    <row r="189" spans="26:69" ht="15" customHeight="1" thickBot="1" x14ac:dyDescent="0.35">
      <c r="Z189" s="256">
        <f>IF(Y189&lt;&gt;"",Y189-AB189,0)</f>
        <v>0</v>
      </c>
      <c r="AA189" s="154" t="s">
        <v>7</v>
      </c>
      <c r="AB189" s="136">
        <f>SUM(AI188,AI191,AM188)</f>
        <v>0</v>
      </c>
      <c r="AC189" s="163"/>
      <c r="AD189" s="163"/>
      <c r="AE189" s="163"/>
      <c r="AF189" s="249" t="s">
        <v>32</v>
      </c>
      <c r="AH189" s="145"/>
      <c r="AI189" s="147">
        <f>CHOOSE(1,8,"TURN",12,AK190,AI188,AI185)</f>
        <v>8</v>
      </c>
      <c r="AJ189" s="232" t="str">
        <f>CHOOSE(1,"9","TURN",10,AK190,AJ188,AJ185)</f>
        <v>9</v>
      </c>
      <c r="AK189" s="163"/>
      <c r="AL189" s="147" t="str">
        <f>CHOOSE(1,"N","TURN",5,AK190,AM189,AP189)</f>
        <v>N</v>
      </c>
      <c r="AM189" s="138">
        <v>0</v>
      </c>
      <c r="AN189" s="65" t="e">
        <f>AM189/AU189</f>
        <v>#DIV/0!</v>
      </c>
      <c r="AO189" s="148" t="s">
        <v>9</v>
      </c>
      <c r="AP189" s="209">
        <f>AA199</f>
        <v>0</v>
      </c>
      <c r="AQ189" s="67" t="e">
        <f>AP189/AU188</f>
        <v>#DIV/0!</v>
      </c>
      <c r="AR189" s="196" t="str">
        <f t="shared" ref="AR189" si="41">RNSE(AP189,AM189)</f>
        <v>-</v>
      </c>
      <c r="AS189" s="145"/>
      <c r="AT189" s="147" t="s">
        <v>7</v>
      </c>
      <c r="AU189" s="140">
        <f>SUM(AM188:AM189)</f>
        <v>0</v>
      </c>
      <c r="AV189" s="226">
        <f>IF(AU189&lt;&gt;"",AU189-AX189,0)</f>
        <v>0</v>
      </c>
      <c r="AW189" s="154" t="s">
        <v>7</v>
      </c>
      <c r="AX189" s="136">
        <f>SUM(BH188,BD191)</f>
        <v>0</v>
      </c>
      <c r="AY189" s="163"/>
      <c r="AZ189" s="163"/>
      <c r="BA189" s="163"/>
      <c r="BB189" s="163"/>
      <c r="BC189" s="163"/>
      <c r="BD189" s="249" t="s">
        <v>32</v>
      </c>
      <c r="BE189" s="163"/>
      <c r="BF189" s="163"/>
      <c r="BG189" s="147" t="str">
        <f>CHOOSE(1,"N","TURN",5,BF190,BH189,BK189)</f>
        <v>N</v>
      </c>
      <c r="BH189" s="138">
        <v>0</v>
      </c>
      <c r="BI189" s="65" t="e">
        <f>BH189/BQ189</f>
        <v>#DIV/0!</v>
      </c>
      <c r="BJ189" s="148" t="s">
        <v>9</v>
      </c>
      <c r="BK189" s="209">
        <f>BK199</f>
        <v>0</v>
      </c>
      <c r="BL189" s="67" t="e">
        <f>BK189/BQ188</f>
        <v>#DIV/0!</v>
      </c>
      <c r="BM189" s="196" t="str">
        <f>RNSE(BK189,BH189)</f>
        <v>-</v>
      </c>
      <c r="BN189" s="163"/>
      <c r="BO189" s="145"/>
      <c r="BP189" s="147" t="s">
        <v>7</v>
      </c>
      <c r="BQ189" s="140">
        <f>SUM(BH187:BH189)</f>
        <v>0</v>
      </c>
    </row>
    <row r="190" spans="26:69" ht="15" customHeight="1" thickBot="1" x14ac:dyDescent="0.25">
      <c r="Z190" s="243"/>
      <c r="AA190" s="168"/>
      <c r="AB190" s="168"/>
      <c r="AC190" s="163"/>
      <c r="AD190" s="163"/>
      <c r="AE190" s="163"/>
      <c r="AF190" s="163"/>
      <c r="AG190" s="163"/>
      <c r="AH190" s="163"/>
      <c r="AI190" s="163"/>
      <c r="AJ190" s="163"/>
      <c r="AK190" s="246">
        <v>1</v>
      </c>
      <c r="AL190" s="163"/>
      <c r="AM190" s="163"/>
      <c r="AN190" s="163"/>
      <c r="AO190" s="163"/>
      <c r="AP190" s="163"/>
      <c r="AQ190" s="163"/>
      <c r="AR190" s="163"/>
      <c r="AS190" s="168"/>
      <c r="AT190" s="168"/>
      <c r="AU190" s="284"/>
      <c r="AV190" s="243"/>
      <c r="AW190" s="168"/>
      <c r="AX190" s="168"/>
      <c r="AY190" s="163"/>
      <c r="AZ190" s="163"/>
      <c r="BA190" s="163"/>
      <c r="BB190" s="163"/>
      <c r="BC190" s="163"/>
      <c r="BD190" s="163"/>
      <c r="BE190" s="163"/>
      <c r="BF190" s="246">
        <v>2</v>
      </c>
      <c r="BG190" s="163"/>
      <c r="BH190" s="163"/>
      <c r="BI190" s="163"/>
      <c r="BJ190" s="163"/>
      <c r="BK190" s="163"/>
      <c r="BL190" s="163"/>
      <c r="BM190" s="163"/>
      <c r="BN190" s="163"/>
      <c r="BO190" s="168"/>
      <c r="BP190" s="168"/>
      <c r="BQ190" s="245"/>
    </row>
    <row r="191" spans="26:69" ht="15" customHeight="1" x14ac:dyDescent="0.25">
      <c r="Z191" s="139">
        <f>SUM(AI191:AI192)</f>
        <v>0</v>
      </c>
      <c r="AA191" s="157" t="s">
        <v>14</v>
      </c>
      <c r="AB191" s="163"/>
      <c r="AC191" s="163"/>
      <c r="AD191" s="200" t="str">
        <f t="shared" ref="AD191" si="42">RNSE(AF191,AI191)</f>
        <v>-</v>
      </c>
      <c r="AE191" s="67" t="e">
        <f>AF191/Z192</f>
        <v>#DIV/0!</v>
      </c>
      <c r="AF191" s="209">
        <f>AC201</f>
        <v>0</v>
      </c>
      <c r="AG191" s="156" t="s">
        <v>10</v>
      </c>
      <c r="AH191" s="81" t="e">
        <f>AI191/Z191</f>
        <v>#DIV/0!</v>
      </c>
      <c r="AI191" s="138">
        <v>0</v>
      </c>
      <c r="AJ191" s="157" t="str">
        <f>CHOOSE(1,"O","TURN",13,AK190,AI191,AF191)</f>
        <v>O</v>
      </c>
      <c r="AK191" s="163"/>
      <c r="AL191" s="163"/>
      <c r="AM191" s="163"/>
      <c r="AN191" s="163"/>
      <c r="AO191" s="163"/>
      <c r="AP191" s="163"/>
      <c r="AQ191" s="163"/>
      <c r="AR191" s="163"/>
      <c r="AS191" s="138">
        <f>SUM(AM189,AJ188,AI192)</f>
        <v>0</v>
      </c>
      <c r="AT191" s="157" t="s">
        <v>14</v>
      </c>
      <c r="AU191" s="229">
        <f>IF(AV191&lt;&gt;"",AV191-AS191,0)</f>
        <v>0</v>
      </c>
      <c r="AV191" s="139">
        <f>SUM(BD191:BD193)</f>
        <v>0</v>
      </c>
      <c r="AW191" s="157" t="s">
        <v>14</v>
      </c>
      <c r="AX191" s="163"/>
      <c r="AY191" s="200" t="str">
        <f t="shared" ref="AY191:AY193" si="43">RNSE(BA191,BD191)</f>
        <v>-</v>
      </c>
      <c r="AZ191" s="67" t="e">
        <f>BA191/AV192</f>
        <v>#DIV/0!</v>
      </c>
      <c r="BA191" s="209">
        <f>BM201</f>
        <v>0</v>
      </c>
      <c r="BB191" s="156" t="s">
        <v>10</v>
      </c>
      <c r="BC191" s="81" t="e">
        <f>BD191/AV191</f>
        <v>#DIV/0!</v>
      </c>
      <c r="BD191" s="138">
        <v>0</v>
      </c>
      <c r="BE191" s="157" t="str">
        <f>CHOOSE(1,"O","TURN",13,BF190,BD191,BA191)</f>
        <v>O</v>
      </c>
      <c r="BF191" s="163"/>
      <c r="BK191" s="163"/>
      <c r="BL191" s="163"/>
      <c r="BM191" s="163"/>
      <c r="BN191" s="163"/>
      <c r="BO191" s="138">
        <f>SUM(BH189,BD193)</f>
        <v>0</v>
      </c>
      <c r="BP191" s="157" t="s">
        <v>14</v>
      </c>
      <c r="BQ191" s="257">
        <f>IF(BR191&lt;&gt;"",BR191-BO191,0)</f>
        <v>0</v>
      </c>
    </row>
    <row r="192" spans="26:69" ht="15" customHeight="1" thickBot="1" x14ac:dyDescent="0.3">
      <c r="Z192" s="258">
        <f>SUM(AF191:AF192)</f>
        <v>0</v>
      </c>
      <c r="AA192" s="156" t="s">
        <v>14</v>
      </c>
      <c r="AB192" s="163"/>
      <c r="AC192" s="163"/>
      <c r="AD192" s="200" t="str">
        <f>RNSE(AF192,AI192)</f>
        <v>-</v>
      </c>
      <c r="AE192" s="67" t="e">
        <f>AF192/Z192</f>
        <v>#DIV/0!</v>
      </c>
      <c r="AF192" s="209">
        <f>AA201</f>
        <v>0</v>
      </c>
      <c r="AG192" s="156" t="s">
        <v>14</v>
      </c>
      <c r="AH192" s="81" t="e">
        <f>AI192/Z191</f>
        <v>#DIV/0!</v>
      </c>
      <c r="AI192" s="205">
        <v>0</v>
      </c>
      <c r="AJ192" s="233" t="str">
        <f>CHOOSE(1,"""","TURN",15,AK190,AI192,AF192)</f>
        <v>"</v>
      </c>
      <c r="AK192" s="163"/>
      <c r="AL192" s="163"/>
      <c r="AM192" s="163"/>
      <c r="AN192" s="163"/>
      <c r="AO192" s="163"/>
      <c r="AP192" s="163"/>
      <c r="AQ192" s="163"/>
      <c r="AR192" s="163"/>
      <c r="AS192" s="210">
        <f>SUM(AP189,AJ185,AF192)</f>
        <v>0</v>
      </c>
      <c r="AT192" s="156" t="s">
        <v>14</v>
      </c>
      <c r="AU192" s="236">
        <f>IF(AV192&lt;&gt;"",AV192-AS192,0)</f>
        <v>0</v>
      </c>
      <c r="AV192" s="210">
        <f>SUM(BA191:BA193)</f>
        <v>0</v>
      </c>
      <c r="AW192" s="156" t="s">
        <v>14</v>
      </c>
      <c r="AX192" s="163"/>
      <c r="AY192" s="200" t="str">
        <f t="shared" si="43"/>
        <v>-</v>
      </c>
      <c r="AZ192" s="67" t="e">
        <f>BA192/AV192</f>
        <v>#DIV/0!</v>
      </c>
      <c r="BA192" s="209">
        <f>BL201</f>
        <v>0</v>
      </c>
      <c r="BB192" s="156" t="s">
        <v>15</v>
      </c>
      <c r="BC192" s="81" t="e">
        <f>BD192/AV191</f>
        <v>#DIV/0!</v>
      </c>
      <c r="BD192" s="205">
        <v>0</v>
      </c>
      <c r="BE192" s="233" t="str">
        <f>CHOOSE(1,"=","TURN",14,BF190,BD192,BA192)</f>
        <v>=</v>
      </c>
      <c r="BF192" s="163"/>
      <c r="BK192" s="163"/>
      <c r="BL192" s="163"/>
      <c r="BM192" s="163"/>
      <c r="BN192" s="163"/>
      <c r="BO192" s="210">
        <f>SUM(BK189,BA193)</f>
        <v>0</v>
      </c>
      <c r="BP192" s="156" t="s">
        <v>14</v>
      </c>
      <c r="BQ192" s="259">
        <f>IF(BR192&lt;&gt;"",BR192-BO192,0)</f>
        <v>0</v>
      </c>
    </row>
    <row r="193" spans="26:69" ht="15" customHeight="1" thickBot="1" x14ac:dyDescent="0.3">
      <c r="Z193" s="260">
        <f>IF(W192&lt;&gt;"",AVERAGE(Z192,W192),Z192)</f>
        <v>0</v>
      </c>
      <c r="AA193" s="220" t="s">
        <v>21</v>
      </c>
      <c r="AB193" s="163"/>
      <c r="AC193" s="163"/>
      <c r="AD193" s="197" t="s">
        <v>29</v>
      </c>
      <c r="AE193" s="194" t="s">
        <v>20</v>
      </c>
      <c r="AF193" s="160" t="s">
        <v>3</v>
      </c>
      <c r="AG193" s="152"/>
      <c r="AH193" s="201" t="s">
        <v>20</v>
      </c>
      <c r="AI193" s="161" t="s">
        <v>4</v>
      </c>
      <c r="AJ193" s="233"/>
      <c r="AK193" s="163"/>
      <c r="AL193" s="163"/>
      <c r="AM193" s="163"/>
      <c r="AN193" s="163"/>
      <c r="AO193" s="163"/>
      <c r="AP193" s="163"/>
      <c r="AQ193" s="163"/>
      <c r="AR193" s="163"/>
      <c r="AS193" s="219">
        <f>IF(AV192&lt;&gt;"",AVERAGE(AS192,AV192),AS192)</f>
        <v>0</v>
      </c>
      <c r="AT193" s="220" t="s">
        <v>21</v>
      </c>
      <c r="AU193" s="222" t="s">
        <v>27</v>
      </c>
      <c r="AV193" s="219">
        <f>IF(AS192&lt;&gt;"",AVERAGE(AV192,AS192),AV192)</f>
        <v>0</v>
      </c>
      <c r="AW193" s="220" t="s">
        <v>21</v>
      </c>
      <c r="AX193" s="163"/>
      <c r="AY193" s="200" t="str">
        <f t="shared" si="43"/>
        <v>-</v>
      </c>
      <c r="AZ193" s="67" t="e">
        <f>BA193/AV192</f>
        <v>#DIV/0!</v>
      </c>
      <c r="BA193" s="209">
        <f>BK201</f>
        <v>0</v>
      </c>
      <c r="BB193" s="156" t="s">
        <v>14</v>
      </c>
      <c r="BC193" s="81" t="e">
        <f>BD193/AV191</f>
        <v>#DIV/0!</v>
      </c>
      <c r="BD193" s="205">
        <v>0</v>
      </c>
      <c r="BE193" s="233" t="str">
        <f>CHOOSE(1,"""","TURN",15,BF190,BD193,BA193)</f>
        <v>"</v>
      </c>
      <c r="BF193" s="163"/>
      <c r="BK193" s="163"/>
      <c r="BL193" s="163"/>
      <c r="BM193" s="163"/>
      <c r="BN193" s="163"/>
      <c r="BO193" s="219">
        <f>IF(BR192&lt;&gt;"",AVERAGE(BO192,BR192),BO192)</f>
        <v>0</v>
      </c>
      <c r="BP193" s="220" t="s">
        <v>21</v>
      </c>
      <c r="BQ193" s="222" t="s">
        <v>27</v>
      </c>
    </row>
    <row r="194" spans="26:69" ht="15" customHeight="1" x14ac:dyDescent="0.2">
      <c r="Z194" s="172"/>
      <c r="AA194" s="163"/>
      <c r="AB194" s="163"/>
      <c r="AC194" s="163"/>
      <c r="AJ194" s="149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97" t="s">
        <v>29</v>
      </c>
      <c r="AZ194" s="194" t="s">
        <v>20</v>
      </c>
      <c r="BA194" s="160" t="s">
        <v>3</v>
      </c>
      <c r="BB194" s="152"/>
      <c r="BC194" s="201" t="s">
        <v>20</v>
      </c>
      <c r="BD194" s="161" t="s">
        <v>4</v>
      </c>
      <c r="BE194" s="149"/>
      <c r="BF194" s="163"/>
      <c r="BK194" s="163"/>
      <c r="BL194" s="163"/>
      <c r="BM194" s="163"/>
      <c r="BN194" s="163"/>
      <c r="BO194" s="163"/>
      <c r="BP194" s="163"/>
      <c r="BQ194" s="173"/>
    </row>
    <row r="195" spans="26:69" ht="15" customHeight="1" x14ac:dyDescent="0.2">
      <c r="Z195" s="172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K195" s="163"/>
      <c r="BL195" s="163"/>
      <c r="BM195" s="163"/>
      <c r="BN195" s="163"/>
      <c r="BO195" s="163"/>
      <c r="BP195" s="163"/>
      <c r="BQ195" s="173"/>
    </row>
    <row r="196" spans="26:69" ht="15" customHeight="1" x14ac:dyDescent="0.2">
      <c r="Z196" s="172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K196" s="163"/>
      <c r="BL196" s="163"/>
      <c r="BM196" s="163"/>
      <c r="BN196" s="163"/>
      <c r="BO196" s="163"/>
      <c r="BP196" s="163"/>
      <c r="BQ196" s="173"/>
    </row>
    <row r="197" spans="26:69" ht="15" customHeight="1" x14ac:dyDescent="0.2">
      <c r="Z197" s="275" t="s">
        <v>23</v>
      </c>
      <c r="AA197" s="183"/>
      <c r="AB197" s="183"/>
      <c r="AC197" s="183"/>
      <c r="AD197" s="183"/>
      <c r="AE197" s="179"/>
      <c r="AF197" s="179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J197" s="179" t="s">
        <v>23</v>
      </c>
      <c r="BK197" s="183"/>
      <c r="BL197" s="183"/>
      <c r="BM197" s="183"/>
      <c r="BN197" s="183"/>
      <c r="BO197" s="179"/>
      <c r="BP197" s="179"/>
      <c r="BQ197" s="173"/>
    </row>
    <row r="198" spans="26:69" ht="15" customHeight="1" x14ac:dyDescent="0.2">
      <c r="Z198" s="282" t="str">
        <f>"local_od_est_"&amp;AK190</f>
        <v>local_od_est_1</v>
      </c>
      <c r="AA198" s="190">
        <v>2</v>
      </c>
      <c r="AB198" s="190">
        <v>3</v>
      </c>
      <c r="AC198" s="190">
        <v>4</v>
      </c>
      <c r="AD198" s="179" t="s">
        <v>17</v>
      </c>
      <c r="AE198" s="179" t="s">
        <v>18</v>
      </c>
      <c r="AF198" s="179" t="s">
        <v>19</v>
      </c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J198" s="230" t="str">
        <f>"local_od_est_"&amp;BF190</f>
        <v>local_od_est_2</v>
      </c>
      <c r="BK198" s="190">
        <v>2</v>
      </c>
      <c r="BL198" s="190">
        <v>3</v>
      </c>
      <c r="BM198" s="190">
        <v>4</v>
      </c>
      <c r="BN198" s="179" t="s">
        <v>17</v>
      </c>
      <c r="BO198" s="179" t="s">
        <v>18</v>
      </c>
      <c r="BP198" s="179" t="s">
        <v>19</v>
      </c>
      <c r="BQ198" s="173"/>
    </row>
    <row r="199" spans="26:69" ht="15" customHeight="1" x14ac:dyDescent="0.2">
      <c r="Z199" s="283">
        <v>2</v>
      </c>
      <c r="AA199" s="180">
        <f t="shared" ref="AA199:AC201" si="44">AA169</f>
        <v>0</v>
      </c>
      <c r="AB199" s="181">
        <f t="shared" si="44"/>
        <v>0</v>
      </c>
      <c r="AC199" s="182">
        <f t="shared" si="44"/>
        <v>0</v>
      </c>
      <c r="AD199" s="179">
        <f>SUM(AA199:AC199)</f>
        <v>0</v>
      </c>
      <c r="AE199" s="179">
        <f>AE169</f>
        <v>0</v>
      </c>
      <c r="AF199" s="183">
        <f t="shared" ref="AF199:AF201" si="45">IFERROR(ABS(AD199-AE199)/AE199,0)</f>
        <v>0</v>
      </c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J199" s="190">
        <v>2</v>
      </c>
      <c r="BK199" s="180">
        <f t="shared" ref="BK199:BM201" si="46">BK169</f>
        <v>0</v>
      </c>
      <c r="BL199" s="181">
        <f t="shared" si="46"/>
        <v>0</v>
      </c>
      <c r="BM199" s="182">
        <f t="shared" si="46"/>
        <v>0</v>
      </c>
      <c r="BN199" s="179">
        <f>SUM(BK199:BM199)</f>
        <v>0</v>
      </c>
      <c r="BO199" s="179">
        <f>BO169</f>
        <v>0</v>
      </c>
      <c r="BP199" s="183">
        <f t="shared" ref="BP199:BP201" si="47">IFERROR(ABS(BN199-BO199)/BO199,0)</f>
        <v>0</v>
      </c>
      <c r="BQ199" s="173"/>
    </row>
    <row r="200" spans="26:69" ht="15" customHeight="1" x14ac:dyDescent="0.2">
      <c r="Z200" s="283">
        <v>3</v>
      </c>
      <c r="AA200" s="184">
        <f t="shared" si="44"/>
        <v>0</v>
      </c>
      <c r="AB200" s="179">
        <f t="shared" si="44"/>
        <v>0</v>
      </c>
      <c r="AC200" s="185">
        <f t="shared" si="44"/>
        <v>0</v>
      </c>
      <c r="AD200" s="179">
        <f>SUM(AA200:AC200)</f>
        <v>0</v>
      </c>
      <c r="AE200" s="179">
        <f>AE170</f>
        <v>0</v>
      </c>
      <c r="AF200" s="183">
        <f t="shared" si="45"/>
        <v>0</v>
      </c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J200" s="190">
        <v>3</v>
      </c>
      <c r="BK200" s="184">
        <f t="shared" si="46"/>
        <v>0</v>
      </c>
      <c r="BL200" s="179">
        <f t="shared" si="46"/>
        <v>0</v>
      </c>
      <c r="BM200" s="185">
        <f t="shared" si="46"/>
        <v>0</v>
      </c>
      <c r="BN200" s="179">
        <f>SUM(BK200:BM200)</f>
        <v>0</v>
      </c>
      <c r="BO200" s="179">
        <f>BO170</f>
        <v>0</v>
      </c>
      <c r="BP200" s="183">
        <f t="shared" si="47"/>
        <v>0</v>
      </c>
      <c r="BQ200" s="173"/>
    </row>
    <row r="201" spans="26:69" ht="15" customHeight="1" x14ac:dyDescent="0.2">
      <c r="Z201" s="283">
        <v>4</v>
      </c>
      <c r="AA201" s="186">
        <f t="shared" si="44"/>
        <v>0</v>
      </c>
      <c r="AB201" s="187">
        <f t="shared" si="44"/>
        <v>0</v>
      </c>
      <c r="AC201" s="188">
        <f t="shared" si="44"/>
        <v>0</v>
      </c>
      <c r="AD201" s="179">
        <f>SUM(AA201:AC201)</f>
        <v>0</v>
      </c>
      <c r="AE201" s="59">
        <f>AE171</f>
        <v>0</v>
      </c>
      <c r="AF201" s="183">
        <f t="shared" si="45"/>
        <v>0</v>
      </c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J201" s="190">
        <v>4</v>
      </c>
      <c r="BK201" s="186">
        <f t="shared" si="46"/>
        <v>0</v>
      </c>
      <c r="BL201" s="187">
        <f t="shared" si="46"/>
        <v>0</v>
      </c>
      <c r="BM201" s="188">
        <f t="shared" si="46"/>
        <v>0</v>
      </c>
      <c r="BN201" s="179">
        <f>SUM(BK201:BM201)</f>
        <v>0</v>
      </c>
      <c r="BO201" s="59">
        <f>BO171</f>
        <v>0</v>
      </c>
      <c r="BP201" s="183">
        <f t="shared" si="47"/>
        <v>0</v>
      </c>
      <c r="BQ201" s="173"/>
    </row>
    <row r="202" spans="26:69" ht="15" customHeight="1" x14ac:dyDescent="0.2">
      <c r="Z202" s="275" t="s">
        <v>17</v>
      </c>
      <c r="AA202" s="179">
        <f>SUM(AA199:AA201)</f>
        <v>0</v>
      </c>
      <c r="AB202" s="179">
        <f>SUM(AB199:AB201)</f>
        <v>0</v>
      </c>
      <c r="AC202" s="179">
        <f>SUM(AC199:AC201)</f>
        <v>0</v>
      </c>
      <c r="AD202" s="179"/>
      <c r="AE202" s="179"/>
      <c r="AF202" s="179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J202" s="179" t="s">
        <v>17</v>
      </c>
      <c r="BK202" s="179">
        <f>SUM(BK199:BK201)</f>
        <v>0</v>
      </c>
      <c r="BL202" s="179">
        <f>SUM(BL199:BL201)</f>
        <v>0</v>
      </c>
      <c r="BM202" s="179">
        <f>SUM(BM199:BM201)</f>
        <v>0</v>
      </c>
      <c r="BN202" s="179"/>
      <c r="BO202" s="179"/>
      <c r="BP202" s="179"/>
      <c r="BQ202" s="173"/>
    </row>
    <row r="203" spans="26:69" ht="15" customHeight="1" x14ac:dyDescent="0.2">
      <c r="Z203" s="275" t="s">
        <v>18</v>
      </c>
      <c r="AA203" s="179">
        <f>AA173</f>
        <v>0</v>
      </c>
      <c r="AB203" s="179">
        <f>AB173</f>
        <v>0</v>
      </c>
      <c r="AC203" s="179">
        <f>AC173</f>
        <v>0</v>
      </c>
      <c r="AD203" s="179"/>
      <c r="AE203" s="179"/>
      <c r="AF203" s="179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J203" s="179" t="s">
        <v>18</v>
      </c>
      <c r="BK203" s="179">
        <f>BK173</f>
        <v>0</v>
      </c>
      <c r="BL203" s="179">
        <f>BL173</f>
        <v>0</v>
      </c>
      <c r="BM203" s="179">
        <f>BM173</f>
        <v>0</v>
      </c>
      <c r="BN203" s="179"/>
      <c r="BO203" s="179"/>
      <c r="BP203" s="179"/>
      <c r="BQ203" s="173"/>
    </row>
    <row r="204" spans="26:69" ht="15" customHeight="1" x14ac:dyDescent="0.2">
      <c r="Z204" s="275" t="s">
        <v>19</v>
      </c>
      <c r="AA204" s="183">
        <f t="shared" ref="AA204:AC204" si="48">IFERROR(ABS(AA202-AA203)/AA203,0)</f>
        <v>0</v>
      </c>
      <c r="AB204" s="183">
        <f t="shared" si="48"/>
        <v>0</v>
      </c>
      <c r="AC204" s="183">
        <f t="shared" si="48"/>
        <v>0</v>
      </c>
      <c r="AD204" s="179"/>
      <c r="AE204" s="179"/>
      <c r="AF204" s="183">
        <f>SUM(AA204:AC204,AF199:AF201)</f>
        <v>0</v>
      </c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J204" s="179" t="s">
        <v>19</v>
      </c>
      <c r="BK204" s="183">
        <f t="shared" ref="BK204:BM204" si="49">IFERROR(ABS(BK202-BK203)/BK203,0)</f>
        <v>0</v>
      </c>
      <c r="BL204" s="183">
        <f t="shared" si="49"/>
        <v>0</v>
      </c>
      <c r="BM204" s="183">
        <f t="shared" si="49"/>
        <v>0</v>
      </c>
      <c r="BN204" s="179"/>
      <c r="BO204" s="179"/>
      <c r="BP204" s="183">
        <f>SUM(BK204:BM204,BP199:BP201)</f>
        <v>0</v>
      </c>
      <c r="BQ204" s="173"/>
    </row>
    <row r="205" spans="26:69" ht="15" customHeight="1" x14ac:dyDescent="0.2">
      <c r="Z205" s="172"/>
      <c r="AA205" s="163"/>
      <c r="AB205" s="163"/>
      <c r="AC205" s="163"/>
      <c r="AD205" s="163"/>
      <c r="AE205" s="163"/>
      <c r="AF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73"/>
    </row>
    <row r="206" spans="26:69" ht="15" customHeight="1" x14ac:dyDescent="0.2">
      <c r="Z206" s="172"/>
      <c r="AG206" s="179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Q206" s="273"/>
    </row>
    <row r="207" spans="26:69" ht="15" customHeight="1" x14ac:dyDescent="0.2">
      <c r="Z207" s="172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Q207" s="173"/>
    </row>
    <row r="208" spans="26:69" ht="15" customHeight="1" x14ac:dyDescent="0.2">
      <c r="Z208" s="172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Q208" s="173"/>
    </row>
    <row r="209" spans="26:69" ht="15" customHeight="1" x14ac:dyDescent="0.2">
      <c r="Z209" s="172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Q209" s="173"/>
    </row>
    <row r="210" spans="26:69" ht="15" customHeight="1" x14ac:dyDescent="0.2">
      <c r="Z210" s="172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Q210" s="173"/>
    </row>
    <row r="211" spans="26:69" ht="15" customHeight="1" x14ac:dyDescent="0.2">
      <c r="Z211" s="172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Q211" s="173"/>
    </row>
    <row r="212" spans="26:69" ht="15" customHeight="1" x14ac:dyDescent="0.2">
      <c r="Z212" s="172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Q212" s="173"/>
    </row>
    <row r="213" spans="26:69" ht="15" customHeight="1" x14ac:dyDescent="0.2">
      <c r="Z213" s="172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Q213" s="173"/>
    </row>
    <row r="214" spans="26:69" ht="15" customHeight="1" x14ac:dyDescent="0.2">
      <c r="Z214" s="172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Q214" s="173"/>
    </row>
    <row r="215" spans="26:69" ht="15" customHeight="1" x14ac:dyDescent="0.2">
      <c r="Z215" s="172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73"/>
    </row>
    <row r="216" spans="26:69" ht="15" customHeight="1" x14ac:dyDescent="0.2">
      <c r="Z216" s="172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73"/>
    </row>
    <row r="217" spans="26:69" ht="15" customHeight="1" x14ac:dyDescent="0.2">
      <c r="Z217" s="172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73"/>
    </row>
    <row r="218" spans="26:69" ht="15" customHeight="1" x14ac:dyDescent="0.2">
      <c r="Z218" s="172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73"/>
    </row>
    <row r="219" spans="26:69" ht="15" customHeight="1" x14ac:dyDescent="0.2">
      <c r="Z219" s="172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73"/>
    </row>
    <row r="220" spans="26:69" ht="15" customHeight="1" x14ac:dyDescent="0.2">
      <c r="Z220" s="172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73"/>
    </row>
    <row r="221" spans="26:69" ht="15" customHeight="1" x14ac:dyDescent="0.2">
      <c r="Z221" s="172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73"/>
    </row>
    <row r="222" spans="26:69" ht="15" customHeight="1" x14ac:dyDescent="0.2">
      <c r="Z222" s="172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73"/>
    </row>
    <row r="223" spans="26:69" ht="15" customHeight="1" x14ac:dyDescent="0.2">
      <c r="Z223" s="172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73"/>
    </row>
    <row r="224" spans="26:69" ht="15" customHeight="1" x14ac:dyDescent="0.2">
      <c r="Z224" s="172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73"/>
    </row>
    <row r="225" spans="26:69" ht="15" customHeight="1" x14ac:dyDescent="0.2">
      <c r="Z225" s="172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73"/>
    </row>
    <row r="226" spans="26:69" ht="15" customHeight="1" x14ac:dyDescent="0.2">
      <c r="Z226" s="172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73"/>
    </row>
    <row r="227" spans="26:69" ht="15" customHeight="1" x14ac:dyDescent="0.2">
      <c r="Z227" s="172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73"/>
    </row>
    <row r="228" spans="26:69" ht="15" customHeight="1" x14ac:dyDescent="0.2">
      <c r="Z228" s="172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73"/>
    </row>
    <row r="229" spans="26:69" ht="15" customHeight="1" x14ac:dyDescent="0.2">
      <c r="Z229" s="172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73"/>
    </row>
    <row r="230" spans="26:69" ht="15" customHeight="1" x14ac:dyDescent="0.2">
      <c r="Z230" s="172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73"/>
    </row>
    <row r="231" spans="26:69" ht="15" customHeight="1" x14ac:dyDescent="0.2">
      <c r="Z231" s="172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73"/>
    </row>
    <row r="232" spans="26:69" ht="15" customHeight="1" x14ac:dyDescent="0.2">
      <c r="Z232" s="172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73"/>
    </row>
    <row r="233" spans="26:69" ht="15" customHeight="1" x14ac:dyDescent="0.2">
      <c r="Z233" s="172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73"/>
    </row>
    <row r="234" spans="26:69" ht="15" customHeight="1" x14ac:dyDescent="0.2">
      <c r="Z234" s="172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73"/>
    </row>
    <row r="235" spans="26:69" ht="15" customHeight="1" x14ac:dyDescent="0.2">
      <c r="Z235" s="172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73"/>
    </row>
    <row r="236" spans="26:69" ht="15" customHeight="1" x14ac:dyDescent="0.2">
      <c r="Z236" s="172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73"/>
    </row>
    <row r="237" spans="26:69" ht="15" customHeight="1" x14ac:dyDescent="0.2">
      <c r="Z237" s="172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73"/>
    </row>
    <row r="238" spans="26:69" ht="15" customHeight="1" x14ac:dyDescent="0.2">
      <c r="Z238" s="172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73"/>
    </row>
    <row r="239" spans="26:69" ht="15" customHeight="1" x14ac:dyDescent="0.2">
      <c r="Z239" s="172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73"/>
    </row>
    <row r="240" spans="26:69" ht="15" customHeight="1" x14ac:dyDescent="0.2">
      <c r="Z240" s="172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73"/>
    </row>
    <row r="241" spans="26:69" ht="15" customHeight="1" x14ac:dyDescent="0.2">
      <c r="Z241" s="172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73"/>
    </row>
    <row r="242" spans="26:69" ht="15" customHeight="1" x14ac:dyDescent="0.2">
      <c r="Z242" s="176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8"/>
    </row>
    <row r="251" spans="26:69" ht="15" customHeight="1" x14ac:dyDescent="0.2">
      <c r="Z251" s="206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71"/>
    </row>
    <row r="252" spans="26:69" ht="15" customHeight="1" x14ac:dyDescent="0.2">
      <c r="Z252" s="172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73"/>
    </row>
    <row r="253" spans="26:69" ht="15" customHeight="1" x14ac:dyDescent="0.2">
      <c r="Z253" s="172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73"/>
    </row>
    <row r="254" spans="26:69" ht="15" customHeight="1" x14ac:dyDescent="0.2">
      <c r="Z254" s="172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73"/>
    </row>
    <row r="255" spans="26:69" ht="15" customHeight="1" x14ac:dyDescent="0.2">
      <c r="Z255" s="172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73"/>
    </row>
    <row r="256" spans="26:69" ht="15" customHeight="1" x14ac:dyDescent="0.2">
      <c r="Z256" s="172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73"/>
    </row>
    <row r="257" spans="26:69" ht="15" customHeight="1" x14ac:dyDescent="0.2">
      <c r="Z257" s="172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73"/>
    </row>
    <row r="258" spans="26:69" ht="15" customHeight="1" x14ac:dyDescent="0.2">
      <c r="Z258" s="172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73"/>
    </row>
    <row r="259" spans="26:69" ht="15" customHeight="1" x14ac:dyDescent="0.2">
      <c r="Z259" s="172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63"/>
      <c r="BQ259" s="173"/>
    </row>
    <row r="260" spans="26:69" ht="15" customHeight="1" x14ac:dyDescent="0.2">
      <c r="Z260" s="172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  <c r="BN260" s="163"/>
      <c r="BO260" s="163"/>
      <c r="BP260" s="163"/>
      <c r="BQ260" s="173"/>
    </row>
    <row r="261" spans="26:69" ht="15" customHeight="1" x14ac:dyDescent="0.2">
      <c r="Z261" s="172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  <c r="BN261" s="163"/>
      <c r="BO261" s="163"/>
      <c r="BP261" s="163"/>
      <c r="BQ261" s="173"/>
    </row>
    <row r="262" spans="26:69" ht="15" customHeight="1" x14ac:dyDescent="0.2">
      <c r="Z262" s="172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  <c r="BN262" s="163"/>
      <c r="BO262" s="163"/>
      <c r="BP262" s="163"/>
      <c r="BQ262" s="173"/>
    </row>
    <row r="263" spans="26:69" ht="15" customHeight="1" x14ac:dyDescent="0.2">
      <c r="Z263" s="172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  <c r="BN263" s="163"/>
      <c r="BO263" s="163"/>
      <c r="BP263" s="163"/>
      <c r="BQ263" s="173"/>
    </row>
    <row r="264" spans="26:69" ht="15" customHeight="1" x14ac:dyDescent="0.2">
      <c r="Z264" s="172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  <c r="BN264" s="163"/>
      <c r="BO264" s="163"/>
      <c r="BP264" s="163"/>
      <c r="BQ264" s="173"/>
    </row>
    <row r="265" spans="26:69" ht="15" customHeight="1" x14ac:dyDescent="0.2">
      <c r="Z265" s="172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63"/>
      <c r="BQ265" s="173"/>
    </row>
    <row r="266" spans="26:69" ht="15" customHeight="1" x14ac:dyDescent="0.2">
      <c r="Z266" s="172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63"/>
      <c r="BQ266" s="173"/>
    </row>
    <row r="267" spans="26:69" ht="15" customHeight="1" x14ac:dyDescent="0.2">
      <c r="Z267" s="172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63"/>
      <c r="BQ267" s="173"/>
    </row>
    <row r="268" spans="26:69" ht="15" customHeight="1" x14ac:dyDescent="0.2">
      <c r="Z268" s="172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  <c r="BN268" s="163"/>
      <c r="BO268" s="163"/>
      <c r="BP268" s="163"/>
      <c r="BQ268" s="173"/>
    </row>
    <row r="269" spans="26:69" ht="15" customHeight="1" x14ac:dyDescent="0.2">
      <c r="Z269" s="172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73"/>
    </row>
    <row r="270" spans="26:69" ht="15" customHeight="1" x14ac:dyDescent="0.2">
      <c r="Z270" s="172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  <c r="BN270" s="163"/>
      <c r="BO270" s="163"/>
      <c r="BP270" s="163"/>
      <c r="BQ270" s="173"/>
    </row>
    <row r="271" spans="26:69" ht="15" customHeight="1" x14ac:dyDescent="0.2">
      <c r="Z271" s="172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63"/>
      <c r="BQ271" s="173"/>
    </row>
    <row r="272" spans="26:69" ht="15" customHeight="1" x14ac:dyDescent="0.2">
      <c r="Z272" s="172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63"/>
      <c r="BQ272" s="173"/>
    </row>
    <row r="273" spans="26:69" ht="15" customHeight="1" x14ac:dyDescent="0.2">
      <c r="Z273" s="172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3"/>
      <c r="BL273" s="163"/>
      <c r="BM273" s="163"/>
      <c r="BN273" s="163"/>
      <c r="BO273" s="163"/>
      <c r="BP273" s="163"/>
      <c r="BQ273" s="173"/>
    </row>
    <row r="274" spans="26:69" ht="15" customHeight="1" x14ac:dyDescent="0.2">
      <c r="Z274" s="172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63"/>
      <c r="BN274" s="163"/>
      <c r="BO274" s="163"/>
      <c r="BP274" s="163"/>
      <c r="BQ274" s="173"/>
    </row>
    <row r="275" spans="26:69" ht="15" customHeight="1" x14ac:dyDescent="0.2">
      <c r="Z275" s="172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63"/>
      <c r="BN275" s="163"/>
      <c r="BO275" s="163"/>
      <c r="BP275" s="163"/>
      <c r="BQ275" s="173"/>
    </row>
    <row r="276" spans="26:69" ht="15" customHeight="1" x14ac:dyDescent="0.2">
      <c r="Z276" s="172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63"/>
      <c r="BN276" s="163"/>
      <c r="BO276" s="163"/>
      <c r="BP276" s="163"/>
      <c r="BQ276" s="173"/>
    </row>
    <row r="277" spans="26:69" ht="15" customHeight="1" x14ac:dyDescent="0.2">
      <c r="Z277" s="172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3"/>
      <c r="BL277" s="163"/>
      <c r="BM277" s="163"/>
      <c r="BN277" s="163"/>
      <c r="BO277" s="163"/>
      <c r="BP277" s="163"/>
      <c r="BQ277" s="173"/>
    </row>
    <row r="278" spans="26:69" ht="15" customHeight="1" x14ac:dyDescent="0.3">
      <c r="Z278" s="172"/>
      <c r="AA278" s="163"/>
      <c r="AB278" s="163"/>
      <c r="AC278" s="163"/>
      <c r="AD278" s="247" t="str">
        <f>CHOOSE(1,AK303&amp;":","IX_NAME",AE278)</f>
        <v>1:</v>
      </c>
      <c r="AE278" s="248" t="s">
        <v>41</v>
      </c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247" t="str">
        <f>CHOOSE(1,BF303&amp;":","IX_NAME",BG278)</f>
        <v>2:</v>
      </c>
      <c r="BG278" s="248" t="s">
        <v>42</v>
      </c>
      <c r="BH278" s="163"/>
      <c r="BI278" s="163"/>
      <c r="BJ278" s="163"/>
      <c r="BK278" s="163"/>
      <c r="BL278" s="163"/>
      <c r="BM278" s="163"/>
      <c r="BN278" s="163"/>
      <c r="BO278" s="163"/>
      <c r="BP278" s="163"/>
      <c r="BQ278" s="173"/>
    </row>
    <row r="279" spans="26:69" ht="15" customHeight="1" x14ac:dyDescent="0.2">
      <c r="Z279" s="172"/>
      <c r="AA279" s="163"/>
      <c r="AB279" s="163"/>
      <c r="AC279" s="163"/>
      <c r="AD279" s="163"/>
      <c r="AE279" s="193" t="s">
        <v>30</v>
      </c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93" t="s">
        <v>30</v>
      </c>
      <c r="BH279" s="163"/>
      <c r="BI279" s="163"/>
      <c r="BJ279" s="163"/>
      <c r="BK279" s="163"/>
      <c r="BL279" s="163"/>
      <c r="BM279" s="163"/>
      <c r="BN279" s="163"/>
      <c r="BO279" s="163"/>
      <c r="BP279" s="163"/>
      <c r="BQ279" s="173"/>
    </row>
    <row r="280" spans="26:69" ht="15" customHeight="1" x14ac:dyDescent="0.2">
      <c r="Z280" s="275" t="s">
        <v>24</v>
      </c>
      <c r="AA280" s="179"/>
      <c r="AB280" s="179"/>
      <c r="AC280" s="179"/>
      <c r="AD280" s="179"/>
      <c r="AE280" s="179"/>
      <c r="AF280" s="179"/>
      <c r="AG280" s="179"/>
      <c r="AH280" s="163"/>
      <c r="AI280" s="163"/>
      <c r="AJ280" s="163"/>
      <c r="AK280" s="163"/>
      <c r="AL280" s="163"/>
      <c r="AM280" s="163"/>
      <c r="AN280" s="163"/>
      <c r="AO280" s="163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79" t="s">
        <v>24</v>
      </c>
      <c r="BK280" s="179"/>
      <c r="BL280" s="179"/>
      <c r="BM280" s="179"/>
      <c r="BN280" s="179"/>
      <c r="BO280" s="179"/>
      <c r="BP280" s="179"/>
      <c r="BQ280" s="273"/>
    </row>
    <row r="281" spans="26:69" ht="15" customHeight="1" x14ac:dyDescent="0.2">
      <c r="Z281" s="282" t="str">
        <f>"local_od_raw_"&amp;AK303</f>
        <v>local_od_raw_1</v>
      </c>
      <c r="AA281" s="190">
        <v>1</v>
      </c>
      <c r="AB281" s="190">
        <v>2</v>
      </c>
      <c r="AC281" s="190">
        <v>4</v>
      </c>
      <c r="AD281" s="179" t="s">
        <v>17</v>
      </c>
      <c r="AE281" s="179" t="s">
        <v>18</v>
      </c>
      <c r="AF281" s="179" t="s">
        <v>19</v>
      </c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230" t="str">
        <f>"local_od_raw_"&amp;BF303</f>
        <v>local_od_raw_2</v>
      </c>
      <c r="BK281" s="190">
        <v>1</v>
      </c>
      <c r="BL281" s="190">
        <v>2</v>
      </c>
      <c r="BM281" s="190">
        <v>4</v>
      </c>
      <c r="BN281" s="179" t="s">
        <v>17</v>
      </c>
      <c r="BO281" s="179" t="s">
        <v>18</v>
      </c>
      <c r="BP281" s="179" t="s">
        <v>19</v>
      </c>
      <c r="BQ281" s="173"/>
    </row>
    <row r="282" spans="26:69" ht="15" customHeight="1" x14ac:dyDescent="0.2">
      <c r="Z282" s="283">
        <v>1</v>
      </c>
      <c r="AA282" s="180">
        <v>0</v>
      </c>
      <c r="AB282" s="181">
        <v>0</v>
      </c>
      <c r="AC282" s="182">
        <v>0</v>
      </c>
      <c r="AD282" s="179">
        <f>SUM(AA282:AC282)</f>
        <v>0</v>
      </c>
      <c r="AE282" s="179">
        <v>0</v>
      </c>
      <c r="AF282" s="183">
        <f>IFERROR(ABS(AD282-AE282)/AE282,0)</f>
        <v>0</v>
      </c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90">
        <v>1</v>
      </c>
      <c r="BK282" s="180">
        <v>0</v>
      </c>
      <c r="BL282" s="181">
        <f>BH305</f>
        <v>0</v>
      </c>
      <c r="BM282" s="182">
        <f>BG305</f>
        <v>0</v>
      </c>
      <c r="BN282" s="179">
        <f>SUM(BK282:BM282)</f>
        <v>0</v>
      </c>
      <c r="BO282" s="179">
        <f>BI314</f>
        <v>0</v>
      </c>
      <c r="BP282" s="183">
        <f>IFERROR(ABS(BN282-BO282)/BO282,0)</f>
        <v>0</v>
      </c>
      <c r="BQ282" s="173"/>
    </row>
    <row r="283" spans="26:69" ht="15" customHeight="1" x14ac:dyDescent="0.2">
      <c r="Z283" s="283">
        <v>2</v>
      </c>
      <c r="AA283" s="184">
        <f>AM301</f>
        <v>0</v>
      </c>
      <c r="AB283" s="179">
        <f>AM302</f>
        <v>0</v>
      </c>
      <c r="AC283" s="185">
        <f>AM300</f>
        <v>0</v>
      </c>
      <c r="AD283" s="179">
        <f>SUM(AA283:AC283)</f>
        <v>0</v>
      </c>
      <c r="AE283" s="179">
        <f>AU300</f>
        <v>0</v>
      </c>
      <c r="AF283" s="183">
        <f t="shared" ref="AF283" si="50">IFERROR(ABS(AD283-AE283)/AE283,0)</f>
        <v>0</v>
      </c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90">
        <v>2</v>
      </c>
      <c r="BK283" s="184">
        <v>0</v>
      </c>
      <c r="BL283" s="179">
        <f>BH302</f>
        <v>0</v>
      </c>
      <c r="BM283" s="185">
        <f>BH301</f>
        <v>0</v>
      </c>
      <c r="BN283" s="179">
        <f>SUM(BK283:BM283)</f>
        <v>0</v>
      </c>
      <c r="BO283" s="179">
        <f>BQ300</f>
        <v>0</v>
      </c>
      <c r="BP283" s="183">
        <f t="shared" ref="BP283" si="51">IFERROR(ABS(BN283-BO283)/BO283,0)</f>
        <v>0</v>
      </c>
      <c r="BQ283" s="173"/>
    </row>
    <row r="284" spans="26:69" ht="15" customHeight="1" x14ac:dyDescent="0.2">
      <c r="Z284" s="283">
        <v>4</v>
      </c>
      <c r="AA284" s="186">
        <f>AI306</f>
        <v>0</v>
      </c>
      <c r="AB284" s="187">
        <f>AI305</f>
        <v>0</v>
      </c>
      <c r="AC284" s="188">
        <f>AI304</f>
        <v>0</v>
      </c>
      <c r="AD284" s="179">
        <f>SUM(AA284:AC284)</f>
        <v>0</v>
      </c>
      <c r="AE284" s="59">
        <f>Z306</f>
        <v>0</v>
      </c>
      <c r="AF284" s="183">
        <f>IFERROR(ABS(AD284-AE284)/AE284,0)</f>
        <v>0</v>
      </c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90">
        <v>4</v>
      </c>
      <c r="BK284" s="186">
        <v>0</v>
      </c>
      <c r="BL284" s="187">
        <f>BD305</f>
        <v>0</v>
      </c>
      <c r="BM284" s="188">
        <f>BD304</f>
        <v>0</v>
      </c>
      <c r="BN284" s="179">
        <f>SUM(BK284:BM284)</f>
        <v>0</v>
      </c>
      <c r="BO284" s="59">
        <f>AV306</f>
        <v>0</v>
      </c>
      <c r="BP284" s="183">
        <f>IFERROR(ABS(BN284-BO284)/BO284,0)</f>
        <v>0</v>
      </c>
      <c r="BQ284" s="173"/>
    </row>
    <row r="285" spans="26:69" ht="15" customHeight="1" x14ac:dyDescent="0.2">
      <c r="Z285" s="275" t="s">
        <v>17</v>
      </c>
      <c r="AA285" s="179">
        <f>SUM(AA282:AA284)</f>
        <v>0</v>
      </c>
      <c r="AB285" s="179">
        <f>SUM(AB282:AB284)</f>
        <v>0</v>
      </c>
      <c r="AC285" s="179">
        <f>SUM(AC282:AC284)</f>
        <v>0</v>
      </c>
      <c r="AD285" s="179"/>
      <c r="AE285" s="179"/>
      <c r="AF285" s="179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79" t="s">
        <v>17</v>
      </c>
      <c r="BK285" s="179">
        <f>SUM(BK282:BK284)</f>
        <v>0</v>
      </c>
      <c r="BL285" s="179">
        <f>SUM(BL282:BL284)</f>
        <v>0</v>
      </c>
      <c r="BM285" s="179">
        <f>SUM(BM282:BM284)</f>
        <v>0</v>
      </c>
      <c r="BN285" s="179"/>
      <c r="BO285" s="179"/>
      <c r="BP285" s="179"/>
      <c r="BQ285" s="173"/>
    </row>
    <row r="286" spans="26:69" ht="15" customHeight="1" x14ac:dyDescent="0.2">
      <c r="Z286" s="275" t="s">
        <v>18</v>
      </c>
      <c r="AA286" s="179">
        <f>AH314</f>
        <v>0</v>
      </c>
      <c r="AB286" s="179">
        <f>AS306</f>
        <v>0</v>
      </c>
      <c r="AC286" s="179">
        <f>AB300</f>
        <v>0</v>
      </c>
      <c r="AD286" s="179"/>
      <c r="AE286" s="179"/>
      <c r="AF286" s="179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79" t="s">
        <v>18</v>
      </c>
      <c r="BK286" s="179">
        <v>0</v>
      </c>
      <c r="BL286" s="179">
        <f>BO306</f>
        <v>0</v>
      </c>
      <c r="BM286" s="179">
        <f>AX300</f>
        <v>0</v>
      </c>
      <c r="BN286" s="179"/>
      <c r="BO286" s="179"/>
      <c r="BP286" s="179"/>
      <c r="BQ286" s="173"/>
    </row>
    <row r="287" spans="26:69" ht="15" customHeight="1" x14ac:dyDescent="0.2">
      <c r="Z287" s="275" t="s">
        <v>19</v>
      </c>
      <c r="AA287" s="183">
        <f>IFERROR(ABS(AA285-AA286)/AA286,0)</f>
        <v>0</v>
      </c>
      <c r="AB287" s="183">
        <f t="shared" ref="AB287" si="52">IFERROR(ABS(AB285-AB286)/AB286,0)</f>
        <v>0</v>
      </c>
      <c r="AC287" s="183">
        <f>IFERROR(ABS(AC285-AC286)/AC286,0)</f>
        <v>0</v>
      </c>
      <c r="AD287" s="179"/>
      <c r="AE287" s="179"/>
      <c r="AF287" s="183">
        <f>SUM(AA287:AC287,AF282:AF284)</f>
        <v>0</v>
      </c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79" t="s">
        <v>19</v>
      </c>
      <c r="BK287" s="183">
        <f>IFERROR(ABS(BK285-BK286)/BK286,0)</f>
        <v>0</v>
      </c>
      <c r="BL287" s="183">
        <f t="shared" ref="BL287" si="53">IFERROR(ABS(BL285-BL286)/BL286,0)</f>
        <v>0</v>
      </c>
      <c r="BM287" s="183">
        <f>IFERROR(ABS(BM285-BM286)/BM286,0)</f>
        <v>0</v>
      </c>
      <c r="BN287" s="179"/>
      <c r="BO287" s="179"/>
      <c r="BP287" s="183">
        <f>SUM(BK287:BM287,BP282:BP284)</f>
        <v>0</v>
      </c>
      <c r="BQ287" s="173"/>
    </row>
    <row r="288" spans="26:69" ht="15" customHeight="1" x14ac:dyDescent="0.2"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I288" s="163"/>
      <c r="BQ288" s="173"/>
    </row>
    <row r="289" spans="26:69" ht="15" customHeight="1" x14ac:dyDescent="0.2">
      <c r="Z289" s="172"/>
      <c r="AA289" s="163"/>
      <c r="AB289" s="163"/>
      <c r="AC289" s="163"/>
      <c r="AD289" s="163"/>
      <c r="AE289" s="163"/>
      <c r="AF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I289" s="163"/>
      <c r="BJ289" s="163"/>
      <c r="BK289" s="163"/>
      <c r="BL289" s="163"/>
      <c r="BM289" s="163"/>
      <c r="BN289" s="163"/>
      <c r="BO289" s="163"/>
      <c r="BP289" s="163"/>
      <c r="BQ289" s="173"/>
    </row>
    <row r="290" spans="26:69" ht="15" customHeight="1" x14ac:dyDescent="0.2">
      <c r="Z290" s="172"/>
      <c r="AA290" s="163"/>
      <c r="AB290" s="163"/>
      <c r="AC290" s="163"/>
      <c r="AD290" s="163"/>
      <c r="AE290" s="163"/>
      <c r="AF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I290" s="163"/>
      <c r="BJ290" s="163"/>
      <c r="BK290" s="163"/>
      <c r="BL290" s="163"/>
      <c r="BM290" s="163"/>
      <c r="BN290" s="163"/>
      <c r="BO290" s="163"/>
      <c r="BP290" s="163"/>
      <c r="BQ290" s="173"/>
    </row>
    <row r="291" spans="26:69" ht="15" customHeight="1" x14ac:dyDescent="0.2">
      <c r="Z291" s="172"/>
      <c r="AA291" s="163"/>
      <c r="AB291" s="163"/>
      <c r="AC291" s="163"/>
      <c r="AD291" s="163"/>
      <c r="AE291" s="163"/>
      <c r="AF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I291" s="163"/>
      <c r="BJ291" s="163"/>
      <c r="BK291" s="163"/>
      <c r="BL291" s="163"/>
      <c r="BM291" s="163"/>
      <c r="BN291" s="163"/>
      <c r="BO291" s="163"/>
      <c r="BP291" s="163"/>
      <c r="BQ291" s="173"/>
    </row>
    <row r="292" spans="26:69" ht="15" customHeight="1" x14ac:dyDescent="0.2">
      <c r="Z292" s="172"/>
      <c r="AA292" s="163"/>
      <c r="AB292" s="163"/>
      <c r="AC292" s="163"/>
      <c r="AD292" s="163"/>
      <c r="AE292" s="163"/>
      <c r="AF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I292" s="163"/>
      <c r="BJ292" s="163"/>
      <c r="BK292" s="163"/>
      <c r="BL292" s="163"/>
      <c r="BM292" s="163"/>
      <c r="BN292" s="163"/>
      <c r="BO292" s="163"/>
      <c r="BP292" s="163"/>
      <c r="BQ292" s="173"/>
    </row>
    <row r="293" spans="26:69" ht="15" customHeight="1" x14ac:dyDescent="0.2">
      <c r="Z293" s="172"/>
      <c r="AA293" s="163"/>
      <c r="AB293" s="163"/>
      <c r="AC293" s="163"/>
      <c r="AD293" s="163"/>
      <c r="AE293" s="163"/>
      <c r="AF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I293" s="163"/>
      <c r="BJ293" s="163"/>
      <c r="BK293" s="163"/>
      <c r="BL293" s="163"/>
      <c r="BM293" s="163"/>
      <c r="BN293" s="163"/>
      <c r="BO293" s="163"/>
      <c r="BP293" s="163"/>
      <c r="BQ293" s="173"/>
    </row>
    <row r="294" spans="26:69" ht="15" customHeight="1" x14ac:dyDescent="0.2">
      <c r="Z294" s="172"/>
      <c r="AA294" s="163"/>
      <c r="AB294" s="163"/>
      <c r="AC294" s="163"/>
      <c r="AD294" s="163"/>
      <c r="AE294" s="163"/>
      <c r="AF294" s="163"/>
      <c r="AK294" s="163"/>
      <c r="AL294" s="163"/>
      <c r="AM294" s="163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3"/>
      <c r="BL294" s="163"/>
      <c r="BM294" s="163"/>
      <c r="BN294" s="163"/>
      <c r="BO294" s="163"/>
      <c r="BP294" s="163"/>
      <c r="BQ294" s="173"/>
    </row>
    <row r="295" spans="26:69" ht="15" customHeight="1" x14ac:dyDescent="0.2">
      <c r="Z295" s="172"/>
      <c r="AA295" s="163"/>
      <c r="AB295" s="163"/>
      <c r="AC295" s="163"/>
      <c r="AD295" s="163"/>
      <c r="AE295" s="163"/>
      <c r="AF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3"/>
      <c r="BL295" s="163"/>
      <c r="BM295" s="163"/>
      <c r="BN295" s="163"/>
      <c r="BO295" s="163"/>
      <c r="BP295" s="163"/>
      <c r="BQ295" s="173"/>
    </row>
    <row r="296" spans="26:69" ht="15" customHeight="1" x14ac:dyDescent="0.2">
      <c r="Z296" s="172"/>
      <c r="AA296" s="163"/>
      <c r="AB296" s="163"/>
      <c r="AC296" s="163"/>
      <c r="AD296" s="163"/>
      <c r="AE296" s="163"/>
      <c r="AF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63"/>
      <c r="BN296" s="163"/>
      <c r="BO296" s="163"/>
      <c r="BP296" s="163"/>
      <c r="BQ296" s="173"/>
    </row>
    <row r="297" spans="26:69" ht="15" customHeight="1" x14ac:dyDescent="0.2">
      <c r="Z297" s="172"/>
      <c r="AA297" s="163"/>
      <c r="AB297" s="163"/>
      <c r="AC297" s="163"/>
      <c r="AD297" s="163"/>
      <c r="AE297" s="163"/>
      <c r="AF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63"/>
      <c r="BQ297" s="173"/>
    </row>
    <row r="298" spans="26:69" ht="15" customHeight="1" x14ac:dyDescent="0.2">
      <c r="Z298" s="172"/>
      <c r="AA298" s="163"/>
      <c r="AB298" s="163"/>
      <c r="AC298" s="163"/>
      <c r="AD298" s="163"/>
      <c r="AE298" s="163"/>
      <c r="AF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  <c r="BN298" s="163"/>
      <c r="BO298" s="163"/>
      <c r="BP298" s="163"/>
      <c r="BQ298" s="173"/>
    </row>
    <row r="299" spans="26:69" ht="15" customHeight="1" thickBot="1" x14ac:dyDescent="0.25">
      <c r="Z299" s="172"/>
      <c r="AA299" s="163"/>
      <c r="AB299" s="163"/>
      <c r="AC299" s="163"/>
      <c r="AD299" s="163"/>
      <c r="AE299" s="163"/>
      <c r="AF299" s="163"/>
      <c r="AK299" s="163"/>
      <c r="AL299" s="163"/>
      <c r="AM299" s="151" t="s">
        <v>4</v>
      </c>
      <c r="AN299" s="201" t="s">
        <v>20</v>
      </c>
      <c r="AO299" s="152"/>
      <c r="AP299" s="150" t="s">
        <v>3</v>
      </c>
      <c r="AQ299" s="194" t="s">
        <v>20</v>
      </c>
      <c r="AR299" s="197" t="s">
        <v>29</v>
      </c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38"/>
      <c r="BN299" s="163"/>
      <c r="BO299" s="163"/>
      <c r="BP299" s="163"/>
      <c r="BQ299" s="173"/>
    </row>
    <row r="300" spans="26:69" ht="15" customHeight="1" thickBot="1" x14ac:dyDescent="0.3">
      <c r="Z300" s="225" t="s">
        <v>27</v>
      </c>
      <c r="AA300" s="213" t="s">
        <v>21</v>
      </c>
      <c r="AB300" s="214">
        <f>IF(Y301&lt;&gt;"",AVERAGE(AB301,Y301),AB301)</f>
        <v>0</v>
      </c>
      <c r="AC300" s="163"/>
      <c r="AD300" s="163"/>
      <c r="AE300" s="163"/>
      <c r="AF300" s="163"/>
      <c r="AK300" s="163"/>
      <c r="AL300" s="232" t="str">
        <f>CHOOSE(1,"!","TURN",7,AK303,AM300,AP300)</f>
        <v>!</v>
      </c>
      <c r="AM300" s="205">
        <v>0</v>
      </c>
      <c r="AN300" s="65" t="e">
        <f>AM300/AU302</f>
        <v>#DIV/0!</v>
      </c>
      <c r="AO300" s="148" t="s">
        <v>7</v>
      </c>
      <c r="AP300" s="209">
        <f>AC322</f>
        <v>0</v>
      </c>
      <c r="AQ300" s="67" t="e">
        <f>AP300/AU301</f>
        <v>#DIV/0!</v>
      </c>
      <c r="AR300" s="196" t="str">
        <f t="shared" ref="AR300:AR302" si="54">RNSE(AP300,AM300)</f>
        <v>-</v>
      </c>
      <c r="AS300" s="144"/>
      <c r="AT300" s="213" t="s">
        <v>21</v>
      </c>
      <c r="AU300" s="214">
        <f>IF(AX301&lt;&gt;"",AVERAGE(AU301,AX301),AU301)</f>
        <v>0</v>
      </c>
      <c r="AV300" s="225" t="s">
        <v>27</v>
      </c>
      <c r="AW300" s="213" t="s">
        <v>21</v>
      </c>
      <c r="AX300" s="214">
        <f>IF(AU301&lt;&gt;"",AVERAGE(AX301,AU301),AX301)</f>
        <v>0</v>
      </c>
      <c r="AY300" s="163"/>
      <c r="AZ300" s="163"/>
      <c r="BA300" s="163"/>
      <c r="BB300" s="163"/>
      <c r="BC300" s="163"/>
      <c r="BD300" s="163"/>
      <c r="BE300" s="163"/>
      <c r="BF300" s="163"/>
      <c r="BH300" s="151" t="s">
        <v>4</v>
      </c>
      <c r="BI300" s="201" t="s">
        <v>20</v>
      </c>
      <c r="BJ300" s="152"/>
      <c r="BK300" s="150" t="s">
        <v>3</v>
      </c>
      <c r="BL300" s="194" t="s">
        <v>20</v>
      </c>
      <c r="BM300" s="197" t="s">
        <v>29</v>
      </c>
      <c r="BN300" s="163"/>
      <c r="BO300" s="144"/>
      <c r="BP300" s="213" t="s">
        <v>21</v>
      </c>
      <c r="BQ300" s="254">
        <f>IF(BT301&lt;&gt;"",AVERAGE(BQ301,BT301),BQ301)</f>
        <v>0</v>
      </c>
    </row>
    <row r="301" spans="26:69" ht="15" customHeight="1" x14ac:dyDescent="0.25">
      <c r="Z301" s="255">
        <f>IF(Y301&lt;&gt;"",Y301-AB301,0)</f>
        <v>0</v>
      </c>
      <c r="AA301" s="250" t="s">
        <v>7</v>
      </c>
      <c r="AB301" s="210">
        <f>SUM(AF304,AP300)</f>
        <v>0</v>
      </c>
      <c r="AC301" s="163"/>
      <c r="AD301" s="163"/>
      <c r="AE301" s="163"/>
      <c r="AF301" s="163"/>
      <c r="AK301" s="163"/>
      <c r="AL301" s="232" t="str">
        <f>CHOOSE(1,"&gt;","TURN",6,AK303,AM301,AP301)</f>
        <v>&gt;</v>
      </c>
      <c r="AM301" s="205">
        <v>0</v>
      </c>
      <c r="AN301" s="65" t="e">
        <f>AM301/AU302</f>
        <v>#DIV/0!</v>
      </c>
      <c r="AO301" s="148" t="s">
        <v>8</v>
      </c>
      <c r="AP301" s="209">
        <f>AA322</f>
        <v>0</v>
      </c>
      <c r="AQ301" s="67" t="e">
        <f>AP301/AU301</f>
        <v>#DIV/0!</v>
      </c>
      <c r="AR301" s="196" t="str">
        <f t="shared" si="54"/>
        <v>-</v>
      </c>
      <c r="AS301" s="163"/>
      <c r="AT301" s="148" t="s">
        <v>7</v>
      </c>
      <c r="AU301" s="212">
        <f>SUM(AP300:AP302)</f>
        <v>0</v>
      </c>
      <c r="AV301" s="234">
        <f>IF(AU301&lt;&gt;"",AU301-AX301,0)</f>
        <v>0</v>
      </c>
      <c r="AW301" s="250" t="s">
        <v>7</v>
      </c>
      <c r="AX301" s="210">
        <f>SUM(BG308,BK301,BA304)</f>
        <v>0</v>
      </c>
      <c r="AY301" s="163"/>
      <c r="AZ301" s="163"/>
      <c r="BA301" s="163"/>
      <c r="BB301" s="163"/>
      <c r="BC301" s="163"/>
      <c r="BD301" s="163"/>
      <c r="BE301" s="163"/>
      <c r="BF301" s="163"/>
      <c r="BG301" s="232" t="str">
        <f>CHOOSE(1,"!","TURN",7,BF303,BH301,BK301)</f>
        <v>!</v>
      </c>
      <c r="BH301" s="205">
        <v>0</v>
      </c>
      <c r="BI301" s="65" t="e">
        <f>BH301/BQ302</f>
        <v>#DIV/0!</v>
      </c>
      <c r="BJ301" s="148" t="s">
        <v>7</v>
      </c>
      <c r="BK301" s="209">
        <f>BM322</f>
        <v>0</v>
      </c>
      <c r="BL301" s="67" t="e">
        <f>BK301/BQ301</f>
        <v>#DIV/0!</v>
      </c>
      <c r="BM301" s="196" t="str">
        <f>RNSE(BK301,BH301)</f>
        <v>-</v>
      </c>
      <c r="BN301" s="163"/>
      <c r="BO301" s="163"/>
      <c r="BP301" s="148" t="s">
        <v>7</v>
      </c>
      <c r="BQ301" s="212">
        <f>SUM(BK301:BK302)</f>
        <v>0</v>
      </c>
    </row>
    <row r="302" spans="26:69" ht="15" customHeight="1" thickBot="1" x14ac:dyDescent="0.35">
      <c r="Z302" s="256">
        <f>IF(Y302&lt;&gt;"",Y302-AB302,0)</f>
        <v>0</v>
      </c>
      <c r="AA302" s="154" t="s">
        <v>7</v>
      </c>
      <c r="AB302" s="136">
        <f>SUM(AI304,AM300)</f>
        <v>0</v>
      </c>
      <c r="AC302" s="163"/>
      <c r="AD302" s="163"/>
      <c r="AE302" s="163"/>
      <c r="AF302" s="249" t="s">
        <v>32</v>
      </c>
      <c r="AK302" s="163"/>
      <c r="AL302" s="147" t="str">
        <f>CHOOSE(1,"N","TURN",5,AK303,AM302,AP302)</f>
        <v>N</v>
      </c>
      <c r="AM302" s="138">
        <v>0</v>
      </c>
      <c r="AN302" s="65" t="e">
        <f>AM302/AU302</f>
        <v>#DIV/0!</v>
      </c>
      <c r="AO302" s="148" t="s">
        <v>9</v>
      </c>
      <c r="AP302" s="209">
        <f>AB322</f>
        <v>0</v>
      </c>
      <c r="AQ302" s="67" t="e">
        <f>AP302/AU301</f>
        <v>#DIV/0!</v>
      </c>
      <c r="AR302" s="196" t="str">
        <f t="shared" si="54"/>
        <v>-</v>
      </c>
      <c r="AS302" s="145"/>
      <c r="AT302" s="147" t="s">
        <v>7</v>
      </c>
      <c r="AU302" s="140">
        <f>SUM(AM300:AM302)</f>
        <v>0</v>
      </c>
      <c r="AV302" s="226">
        <f>IF(AU302&lt;&gt;"",AU302-AX302,0)</f>
        <v>0</v>
      </c>
      <c r="AW302" s="154" t="s">
        <v>7</v>
      </c>
      <c r="AX302" s="136">
        <f>SUM(BG305,BH301,BD304)</f>
        <v>0</v>
      </c>
      <c r="AY302" s="163"/>
      <c r="AZ302" s="163"/>
      <c r="BA302" s="163"/>
      <c r="BB302" s="163"/>
      <c r="BC302" s="163"/>
      <c r="BD302" s="249" t="s">
        <v>32</v>
      </c>
      <c r="BE302" s="163"/>
      <c r="BF302" s="163"/>
      <c r="BG302" s="147" t="str">
        <f>CHOOSE(1,"N","TURN",5,BF303,BH302,BK302)</f>
        <v>N</v>
      </c>
      <c r="BH302" s="138">
        <v>0</v>
      </c>
      <c r="BI302" s="65" t="e">
        <f>BH302/BQ302</f>
        <v>#DIV/0!</v>
      </c>
      <c r="BJ302" s="148" t="s">
        <v>9</v>
      </c>
      <c r="BK302" s="209">
        <f>BL322</f>
        <v>0</v>
      </c>
      <c r="BL302" s="67" t="e">
        <f>BK302/BQ301</f>
        <v>#DIV/0!</v>
      </c>
      <c r="BM302" s="196" t="str">
        <f>RNSE(BK302,BH302)</f>
        <v>-</v>
      </c>
      <c r="BN302" s="163"/>
      <c r="BO302" s="145"/>
      <c r="BP302" s="147" t="s">
        <v>7</v>
      </c>
      <c r="BQ302" s="140">
        <f>SUM(BH301:BH302)</f>
        <v>0</v>
      </c>
    </row>
    <row r="303" spans="26:69" ht="15" customHeight="1" thickBot="1" x14ac:dyDescent="0.25">
      <c r="Z303" s="243"/>
      <c r="AA303" s="168"/>
      <c r="AB303" s="168"/>
      <c r="AC303" s="163"/>
      <c r="AD303" s="163"/>
      <c r="AE303" s="163"/>
      <c r="AF303" s="163"/>
      <c r="AG303" s="163"/>
      <c r="AH303" s="163"/>
      <c r="AI303" s="163"/>
      <c r="AJ303" s="163"/>
      <c r="AK303" s="246">
        <v>1</v>
      </c>
      <c r="AL303" s="163"/>
      <c r="AM303" s="163"/>
      <c r="AN303" s="163"/>
      <c r="AO303" s="163"/>
      <c r="AP303" s="163"/>
      <c r="AQ303" s="163"/>
      <c r="AR303" s="163"/>
      <c r="AS303" s="168"/>
      <c r="AT303" s="168"/>
      <c r="AU303" s="284"/>
      <c r="AV303" s="243"/>
      <c r="AW303" s="168"/>
      <c r="AX303" s="168"/>
      <c r="AY303" s="163"/>
      <c r="AZ303" s="163"/>
      <c r="BA303" s="163"/>
      <c r="BB303" s="163"/>
      <c r="BC303" s="163"/>
      <c r="BD303" s="163"/>
      <c r="BE303" s="163"/>
      <c r="BF303" s="246">
        <v>2</v>
      </c>
      <c r="BG303" s="163"/>
      <c r="BH303" s="163"/>
      <c r="BI303" s="163"/>
      <c r="BJ303" s="163"/>
      <c r="BK303" s="163"/>
      <c r="BL303" s="163"/>
      <c r="BM303" s="163"/>
      <c r="BN303" s="163"/>
      <c r="BO303" s="168"/>
      <c r="BP303" s="168"/>
      <c r="BQ303" s="245"/>
    </row>
    <row r="304" spans="26:69" ht="15" customHeight="1" x14ac:dyDescent="0.25">
      <c r="Z304" s="139">
        <f>SUM(AI304:AI306)</f>
        <v>0</v>
      </c>
      <c r="AA304" s="157" t="s">
        <v>14</v>
      </c>
      <c r="AB304" s="163"/>
      <c r="AC304" s="163"/>
      <c r="AD304" s="200" t="str">
        <f t="shared" ref="AD304" si="55">RNSE(AF304,AI304)</f>
        <v>-</v>
      </c>
      <c r="AE304" s="67" t="e">
        <f>AF304/Z305</f>
        <v>#DIV/0!</v>
      </c>
      <c r="AF304" s="209">
        <f>AC323</f>
        <v>0</v>
      </c>
      <c r="AG304" s="156" t="s">
        <v>10</v>
      </c>
      <c r="AH304" s="81" t="e">
        <f>AI304/Z304</f>
        <v>#DIV/0!</v>
      </c>
      <c r="AI304" s="138">
        <v>0</v>
      </c>
      <c r="AJ304" s="157" t="str">
        <f>CHOOSE(1,"O","TURN",13,AK303,AI304,AF304)</f>
        <v>O</v>
      </c>
      <c r="AK304" s="163"/>
      <c r="AL304" s="163"/>
      <c r="AM304" s="163"/>
      <c r="AN304" s="163"/>
      <c r="AO304" s="163"/>
      <c r="AP304" s="163"/>
      <c r="AQ304" s="163"/>
      <c r="AR304" s="163"/>
      <c r="AS304" s="138">
        <f>SUM(AM302,AI305)</f>
        <v>0</v>
      </c>
      <c r="AT304" s="157" t="s">
        <v>14</v>
      </c>
      <c r="AU304" s="229">
        <f>IF(AV304&lt;&gt;"",AV304-AS304,0)</f>
        <v>0</v>
      </c>
      <c r="AV304" s="139">
        <f>SUM(BD304:BD305)</f>
        <v>0</v>
      </c>
      <c r="AW304" s="157" t="s">
        <v>14</v>
      </c>
      <c r="AX304" s="163"/>
      <c r="AY304" s="200" t="str">
        <f t="shared" ref="AY304" si="56">RNSE(BA304,BD304)</f>
        <v>-</v>
      </c>
      <c r="AZ304" s="67" t="e">
        <f>BA304/AV305</f>
        <v>#DIV/0!</v>
      </c>
      <c r="BA304" s="209">
        <f>BM323</f>
        <v>0</v>
      </c>
      <c r="BB304" s="156" t="s">
        <v>10</v>
      </c>
      <c r="BC304" s="81" t="e">
        <f>BD304/AV304</f>
        <v>#DIV/0!</v>
      </c>
      <c r="BD304" s="138">
        <v>0</v>
      </c>
      <c r="BE304" s="157" t="str">
        <f>CHOOSE(1,"O","TURN",13,BF303,BD304,BA304)</f>
        <v>O</v>
      </c>
      <c r="BF304" s="163"/>
      <c r="BG304" s="232" t="str">
        <f>CHOOSE(1,":","TURN",2,BF303,BG305,BG308)</f>
        <v>:</v>
      </c>
      <c r="BH304" s="232" t="str">
        <f>CHOOSE(1,";","TURN",4,BF303,BH305,BH308)</f>
        <v>;</v>
      </c>
      <c r="BI304" s="138"/>
      <c r="BK304" s="163"/>
      <c r="BL304" s="163"/>
      <c r="BM304" s="163"/>
      <c r="BN304" s="163"/>
      <c r="BO304" s="138">
        <f>SUM(BH302,BD305,BH305)</f>
        <v>0</v>
      </c>
      <c r="BP304" s="157" t="s">
        <v>14</v>
      </c>
      <c r="BQ304" s="257">
        <f>IF(BR304&lt;&gt;"",BR304-BO304,0)</f>
        <v>0</v>
      </c>
    </row>
    <row r="305" spans="26:69" ht="15" customHeight="1" thickBot="1" x14ac:dyDescent="0.3">
      <c r="Z305" s="258">
        <f>SUM(AF304:AF306)</f>
        <v>0</v>
      </c>
      <c r="AA305" s="156" t="s">
        <v>14</v>
      </c>
      <c r="AB305" s="163"/>
      <c r="AC305" s="163"/>
      <c r="AD305" s="200" t="str">
        <f>RNSE(AF305,AI305)</f>
        <v>-</v>
      </c>
      <c r="AE305" s="67" t="e">
        <f>AF305/Z305</f>
        <v>#DIV/0!</v>
      </c>
      <c r="AF305" s="209">
        <f>AB323</f>
        <v>0</v>
      </c>
      <c r="AG305" s="156" t="s">
        <v>14</v>
      </c>
      <c r="AH305" s="81" t="e">
        <f>AI305/Z304</f>
        <v>#DIV/0!</v>
      </c>
      <c r="AI305" s="205">
        <v>0</v>
      </c>
      <c r="AJ305" s="233" t="str">
        <f>CHOOSE(1,"""","TURN",15,AK303,AI305,AF305)</f>
        <v>"</v>
      </c>
      <c r="AK305" s="163"/>
      <c r="AL305" s="163"/>
      <c r="AM305" s="163"/>
      <c r="AN305" s="163"/>
      <c r="AO305" s="163"/>
      <c r="AP305" s="163"/>
      <c r="AQ305" s="163"/>
      <c r="AR305" s="163"/>
      <c r="AS305" s="210">
        <f>SUM(AP302,AF305)</f>
        <v>0</v>
      </c>
      <c r="AT305" s="156" t="s">
        <v>14</v>
      </c>
      <c r="AU305" s="236">
        <f>IF(AV305&lt;&gt;"",AV305-AS305,0)</f>
        <v>0</v>
      </c>
      <c r="AV305" s="210">
        <f>SUM(BA304:BA305)</f>
        <v>0</v>
      </c>
      <c r="AW305" s="156" t="s">
        <v>14</v>
      </c>
      <c r="AX305" s="163"/>
      <c r="AY305" s="200" t="str">
        <f>RNSE(BA305,BD305)</f>
        <v>-</v>
      </c>
      <c r="AZ305" s="67" t="e">
        <f>BA305/AV305</f>
        <v>#DIV/0!</v>
      </c>
      <c r="BA305" s="209">
        <f>BL323</f>
        <v>0</v>
      </c>
      <c r="BB305" s="156" t="s">
        <v>14</v>
      </c>
      <c r="BC305" s="81" t="e">
        <f>BD305/AV304</f>
        <v>#DIV/0!</v>
      </c>
      <c r="BD305" s="205">
        <v>0</v>
      </c>
      <c r="BE305" s="233" t="str">
        <f>CHOOSE(1,"""","TURN",15,BF303,BD305,BA305)</f>
        <v>"</v>
      </c>
      <c r="BF305" s="163"/>
      <c r="BG305" s="143">
        <v>0</v>
      </c>
      <c r="BH305" s="143">
        <v>0</v>
      </c>
      <c r="BI305" s="159" t="s">
        <v>4</v>
      </c>
      <c r="BK305" s="163"/>
      <c r="BL305" s="163"/>
      <c r="BM305" s="163"/>
      <c r="BN305" s="163"/>
      <c r="BO305" s="210">
        <f>SUM(BK302,BA305,BH308)</f>
        <v>0</v>
      </c>
      <c r="BP305" s="156" t="s">
        <v>14</v>
      </c>
      <c r="BQ305" s="259">
        <f>IF(BR305&lt;&gt;"",BR305-BO305,0)</f>
        <v>0</v>
      </c>
    </row>
    <row r="306" spans="26:69" ht="15" customHeight="1" thickBot="1" x14ac:dyDescent="0.3">
      <c r="Z306" s="260">
        <f>IF(W305&lt;&gt;"",AVERAGE(Z305,W305),Z305)</f>
        <v>0</v>
      </c>
      <c r="AA306" s="220" t="s">
        <v>21</v>
      </c>
      <c r="AB306" s="163"/>
      <c r="AC306" s="163"/>
      <c r="AD306" s="200" t="str">
        <f>RNSE(AF306,AI306)</f>
        <v>-</v>
      </c>
      <c r="AE306" s="67" t="e">
        <f>AF306/Z305</f>
        <v>#DIV/0!</v>
      </c>
      <c r="AF306" s="209">
        <f>AA323</f>
        <v>0</v>
      </c>
      <c r="AG306" s="156" t="s">
        <v>16</v>
      </c>
      <c r="AH306" s="81" t="e">
        <f>AI306/Z304</f>
        <v>#DIV/0!</v>
      </c>
      <c r="AI306" s="205">
        <v>0</v>
      </c>
      <c r="AJ306" s="233" t="str">
        <f>CHOOSE(1,"?","TURN",16,AK303,AI306,AF306)</f>
        <v>?</v>
      </c>
      <c r="AK306" s="163"/>
      <c r="AL306" s="163"/>
      <c r="AM306" s="163"/>
      <c r="AN306" s="163"/>
      <c r="AO306" s="163"/>
      <c r="AP306" s="163"/>
      <c r="AQ306" s="163"/>
      <c r="AR306" s="163"/>
      <c r="AS306" s="219">
        <f>IF(AV305&lt;&gt;"",AVERAGE(AS305,AV305),AS305)</f>
        <v>0</v>
      </c>
      <c r="AT306" s="220" t="s">
        <v>21</v>
      </c>
      <c r="AU306" s="222" t="s">
        <v>27</v>
      </c>
      <c r="AV306" s="219">
        <f>IF(AS305&lt;&gt;"",AVERAGE(AV305,AS305),AV305)</f>
        <v>0</v>
      </c>
      <c r="AW306" s="220" t="s">
        <v>21</v>
      </c>
      <c r="AX306" s="163"/>
      <c r="AY306" s="197" t="s">
        <v>29</v>
      </c>
      <c r="AZ306" s="194" t="s">
        <v>20</v>
      </c>
      <c r="BA306" s="160" t="s">
        <v>3</v>
      </c>
      <c r="BB306" s="152"/>
      <c r="BC306" s="201" t="s">
        <v>20</v>
      </c>
      <c r="BD306" s="161" t="s">
        <v>4</v>
      </c>
      <c r="BE306" s="149"/>
      <c r="BF306" s="163"/>
      <c r="BG306" s="80" t="e">
        <f>BG305/BG314</f>
        <v>#DIV/0!</v>
      </c>
      <c r="BH306" s="80" t="e">
        <f>BH305/BG314</f>
        <v>#DIV/0!</v>
      </c>
      <c r="BI306" s="202" t="s">
        <v>20</v>
      </c>
      <c r="BK306" s="163"/>
      <c r="BL306" s="163"/>
      <c r="BM306" s="163"/>
      <c r="BN306" s="163"/>
      <c r="BO306" s="219">
        <f>IF(BR305&lt;&gt;"",AVERAGE(BO305,BR305),BO305)</f>
        <v>0</v>
      </c>
      <c r="BP306" s="220" t="s">
        <v>21</v>
      </c>
      <c r="BQ306" s="222" t="s">
        <v>27</v>
      </c>
    </row>
    <row r="307" spans="26:69" ht="15" customHeight="1" x14ac:dyDescent="0.2">
      <c r="Z307" s="172"/>
      <c r="AA307" s="163"/>
      <c r="AB307" s="163"/>
      <c r="AC307" s="163"/>
      <c r="AD307" s="197" t="s">
        <v>29</v>
      </c>
      <c r="AE307" s="194" t="s">
        <v>20</v>
      </c>
      <c r="AF307" s="160" t="s">
        <v>3</v>
      </c>
      <c r="AG307" s="152"/>
      <c r="AH307" s="201" t="s">
        <v>20</v>
      </c>
      <c r="AI307" s="161" t="s">
        <v>4</v>
      </c>
      <c r="AJ307" s="149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BF307" s="163"/>
      <c r="BG307" s="148" t="s">
        <v>12</v>
      </c>
      <c r="BH307" s="148" t="s">
        <v>13</v>
      </c>
      <c r="BI307" s="152"/>
      <c r="BK307" s="163"/>
      <c r="BL307" s="163"/>
      <c r="BM307" s="163"/>
      <c r="BN307" s="163"/>
      <c r="BO307" s="163"/>
      <c r="BP307" s="163"/>
      <c r="BQ307" s="173"/>
    </row>
    <row r="308" spans="26:69" ht="15" customHeight="1" x14ac:dyDescent="0.25">
      <c r="Z308" s="172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208">
        <f>BM321</f>
        <v>0</v>
      </c>
      <c r="BH308" s="208">
        <f>BL321</f>
        <v>0</v>
      </c>
      <c r="BI308" s="150" t="s">
        <v>3</v>
      </c>
      <c r="BK308" s="163"/>
      <c r="BL308" s="163"/>
      <c r="BM308" s="163"/>
      <c r="BN308" s="163"/>
      <c r="BO308" s="163"/>
      <c r="BP308" s="163"/>
      <c r="BQ308" s="173"/>
    </row>
    <row r="309" spans="26:69" ht="15" customHeight="1" x14ac:dyDescent="0.2">
      <c r="Z309" s="172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74" t="e">
        <f>BG308/BH314</f>
        <v>#DIV/0!</v>
      </c>
      <c r="BH309" s="74" t="e">
        <f>BH308/BH314</f>
        <v>#DIV/0!</v>
      </c>
      <c r="BI309" s="195" t="s">
        <v>20</v>
      </c>
      <c r="BK309" s="163"/>
      <c r="BL309" s="163"/>
      <c r="BM309" s="163"/>
      <c r="BN309" s="163"/>
      <c r="BO309" s="163"/>
      <c r="BP309" s="163"/>
      <c r="BQ309" s="173"/>
    </row>
    <row r="310" spans="26:69" ht="15" customHeight="1" x14ac:dyDescent="0.2">
      <c r="Z310" s="172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200" t="str">
        <f>RNSE(BG308,BG305)</f>
        <v>-</v>
      </c>
      <c r="BH310" s="200" t="str">
        <f>RNSE(BH308,BH305)</f>
        <v>-</v>
      </c>
      <c r="BI310" s="197" t="s">
        <v>29</v>
      </c>
      <c r="BK310" s="163"/>
      <c r="BL310" s="163"/>
      <c r="BM310" s="163"/>
      <c r="BN310" s="163"/>
      <c r="BO310" s="163"/>
      <c r="BP310" s="163"/>
      <c r="BQ310" s="173"/>
    </row>
    <row r="311" spans="26:69" ht="15" customHeight="1" x14ac:dyDescent="0.2">
      <c r="Z311" s="172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63"/>
      <c r="BN311" s="163"/>
      <c r="BO311" s="163"/>
      <c r="BP311" s="163"/>
      <c r="BQ311" s="173"/>
    </row>
    <row r="312" spans="26:69" ht="15" customHeight="1" thickBot="1" x14ac:dyDescent="0.25">
      <c r="Z312" s="172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  <c r="BN312" s="163"/>
      <c r="BO312" s="163"/>
      <c r="BP312" s="163"/>
      <c r="BQ312" s="173"/>
    </row>
    <row r="313" spans="26:69" ht="15" customHeight="1" thickBot="1" x14ac:dyDescent="0.25">
      <c r="Z313" s="172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47" t="s">
        <v>1</v>
      </c>
      <c r="BH313" s="148" t="s">
        <v>1</v>
      </c>
      <c r="BI313" s="217" t="s">
        <v>21</v>
      </c>
      <c r="BJ313" s="163"/>
      <c r="BK313" s="163"/>
      <c r="BL313" s="163"/>
      <c r="BM313" s="163"/>
      <c r="BN313" s="163"/>
      <c r="BO313" s="163"/>
      <c r="BP313" s="163"/>
      <c r="BQ313" s="173"/>
    </row>
    <row r="314" spans="26:69" ht="15" customHeight="1" thickBot="1" x14ac:dyDescent="0.3">
      <c r="Z314" s="172"/>
      <c r="AA314" s="163"/>
      <c r="AB314" s="163"/>
      <c r="AC314" s="163"/>
      <c r="AD314" s="163"/>
      <c r="AE314" s="163"/>
      <c r="AF314" s="163"/>
      <c r="AG314" s="163"/>
      <c r="AH314" s="215">
        <f>IF(AI317&lt;&gt;"",AI317,AI314)</f>
        <v>0</v>
      </c>
      <c r="AI314" s="208">
        <f>SUM(AF306,AP301)</f>
        <v>0</v>
      </c>
      <c r="AJ314" s="143">
        <f>SUM(AI306,AM301)</f>
        <v>0</v>
      </c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41">
        <f>SUM(BG305:BH305)</f>
        <v>0</v>
      </c>
      <c r="BH314" s="211">
        <f>SUM(BG308:BH308)</f>
        <v>0</v>
      </c>
      <c r="BI314" s="218">
        <f>IF(BH317&lt;&gt;"",BH317,BH314)</f>
        <v>0</v>
      </c>
      <c r="BJ314" s="163"/>
      <c r="BK314" s="163"/>
      <c r="BL314" s="163"/>
      <c r="BM314" s="163"/>
      <c r="BN314" s="163"/>
      <c r="BO314" s="163"/>
      <c r="BP314" s="163"/>
      <c r="BQ314" s="173"/>
    </row>
    <row r="315" spans="26:69" ht="15" customHeight="1" thickBot="1" x14ac:dyDescent="0.25">
      <c r="Z315" s="172"/>
      <c r="AA315" s="163"/>
      <c r="AB315" s="163"/>
      <c r="AC315" s="163"/>
      <c r="AD315" s="163"/>
      <c r="AE315" s="163"/>
      <c r="AF315" s="163"/>
      <c r="AG315" s="163"/>
      <c r="AH315" s="216" t="s">
        <v>21</v>
      </c>
      <c r="AI315" s="148" t="s">
        <v>2</v>
      </c>
      <c r="AJ315" s="162" t="s">
        <v>2</v>
      </c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227">
        <f>IF(BH317&lt;&gt;"",BG314-BH317,0)</f>
        <v>0</v>
      </c>
      <c r="BH315" s="235">
        <f>IF(BH317&lt;&gt;"",BH314-BH317,0)</f>
        <v>0</v>
      </c>
      <c r="BI315" s="223" t="s">
        <v>27</v>
      </c>
      <c r="BJ315" s="163"/>
      <c r="BK315" s="163"/>
      <c r="BL315" s="163"/>
      <c r="BM315" s="163"/>
      <c r="BN315" s="163"/>
      <c r="BO315" s="163"/>
      <c r="BP315" s="163"/>
      <c r="BQ315" s="173"/>
    </row>
    <row r="316" spans="26:69" ht="15" customHeight="1" thickBot="1" x14ac:dyDescent="0.25">
      <c r="Z316" s="172"/>
      <c r="AA316" s="163"/>
      <c r="AB316" s="163"/>
      <c r="AC316" s="163"/>
      <c r="AD316" s="163"/>
      <c r="AE316" s="163"/>
      <c r="AF316" s="163"/>
      <c r="AG316" s="163"/>
      <c r="AH316" s="300" t="s">
        <v>27</v>
      </c>
      <c r="AI316" s="237">
        <f>IF(AI317&lt;&gt;"",AI317-AI314,0)</f>
        <v>0</v>
      </c>
      <c r="AJ316" s="228">
        <f>IF(AI317&lt;&gt;"",AI317-AJ314,0)</f>
        <v>0</v>
      </c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47"/>
      <c r="BH316" s="251" t="str">
        <f>CHOOSE(1,"#","LINK",BI317,BH317)</f>
        <v>#</v>
      </c>
      <c r="BI316" s="163"/>
      <c r="BJ316" s="163"/>
      <c r="BK316" s="163"/>
      <c r="BL316" s="163"/>
      <c r="BM316" s="163"/>
      <c r="BN316" s="163"/>
      <c r="BO316" s="163"/>
      <c r="BP316" s="163"/>
      <c r="BQ316" s="173"/>
    </row>
    <row r="317" spans="26:69" ht="15" customHeight="1" x14ac:dyDescent="0.25">
      <c r="Z317" s="172"/>
      <c r="AA317" s="163"/>
      <c r="AB317" s="163"/>
      <c r="AC317" s="163"/>
      <c r="AD317" s="163"/>
      <c r="AE317" s="163"/>
      <c r="AF317" s="163"/>
      <c r="AG317" s="163"/>
      <c r="AH317" s="163"/>
      <c r="AI317" s="264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37"/>
      <c r="BH317" s="264"/>
      <c r="BI317" s="253" t="s">
        <v>28</v>
      </c>
      <c r="BJ317" s="163"/>
      <c r="BK317" s="163"/>
      <c r="BL317" s="163"/>
      <c r="BM317" s="163"/>
      <c r="BN317" s="163"/>
      <c r="BO317" s="163"/>
      <c r="BP317" s="163"/>
      <c r="BQ317" s="173"/>
    </row>
    <row r="318" spans="26:69" ht="15" customHeight="1" x14ac:dyDescent="0.2">
      <c r="Z318" s="172"/>
      <c r="AA318" s="163"/>
      <c r="AB318" s="163"/>
      <c r="AC318" s="163"/>
      <c r="AD318" s="163"/>
      <c r="AE318" s="163"/>
      <c r="AF318" s="163"/>
      <c r="AG318" s="163"/>
      <c r="AH318" s="252" t="s">
        <v>28</v>
      </c>
      <c r="AI318" s="251" t="str">
        <f>CHOOSE(1,"$","LINK",AH318,AI317)</f>
        <v>$</v>
      </c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63"/>
      <c r="BN318" s="163"/>
      <c r="BO318" s="163"/>
      <c r="BP318" s="163"/>
      <c r="BQ318" s="173"/>
    </row>
    <row r="319" spans="26:69" ht="15" customHeight="1" x14ac:dyDescent="0.2">
      <c r="Z319" s="275" t="s">
        <v>23</v>
      </c>
      <c r="AA319" s="183"/>
      <c r="AB319" s="183"/>
      <c r="AC319" s="183"/>
      <c r="AD319" s="183"/>
      <c r="AE319" s="179"/>
      <c r="AF319" s="179"/>
      <c r="AG319" s="179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79" t="s">
        <v>23</v>
      </c>
      <c r="BK319" s="183"/>
      <c r="BL319" s="183"/>
      <c r="BM319" s="183"/>
      <c r="BN319" s="183"/>
      <c r="BO319" s="179"/>
      <c r="BP319" s="179"/>
      <c r="BQ319" s="273"/>
    </row>
    <row r="320" spans="26:69" ht="15" customHeight="1" x14ac:dyDescent="0.2">
      <c r="Z320" s="282" t="str">
        <f>"local_od_est_"&amp;AK303</f>
        <v>local_od_est_1</v>
      </c>
      <c r="AA320" s="190">
        <v>1</v>
      </c>
      <c r="AB320" s="190">
        <v>2</v>
      </c>
      <c r="AC320" s="190">
        <v>4</v>
      </c>
      <c r="AD320" s="179" t="s">
        <v>17</v>
      </c>
      <c r="AE320" s="179" t="s">
        <v>18</v>
      </c>
      <c r="AF320" s="179" t="s">
        <v>19</v>
      </c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230" t="str">
        <f>"local_od_est_"&amp;BF303</f>
        <v>local_od_est_2</v>
      </c>
      <c r="BK320" s="190">
        <v>1</v>
      </c>
      <c r="BL320" s="190">
        <v>2</v>
      </c>
      <c r="BM320" s="190">
        <v>4</v>
      </c>
      <c r="BN320" s="179" t="s">
        <v>17</v>
      </c>
      <c r="BO320" s="179" t="s">
        <v>18</v>
      </c>
      <c r="BP320" s="179" t="s">
        <v>19</v>
      </c>
      <c r="BQ320" s="173"/>
    </row>
    <row r="321" spans="26:69" ht="15" customHeight="1" x14ac:dyDescent="0.2">
      <c r="Z321" s="283">
        <v>1</v>
      </c>
      <c r="AA321" s="180">
        <f t="shared" ref="AA321:AC323" si="57">AA282</f>
        <v>0</v>
      </c>
      <c r="AB321" s="181">
        <f t="shared" si="57"/>
        <v>0</v>
      </c>
      <c r="AC321" s="182">
        <f t="shared" si="57"/>
        <v>0</v>
      </c>
      <c r="AD321" s="179">
        <f>SUM(AA321:AC321)</f>
        <v>0</v>
      </c>
      <c r="AE321" s="179">
        <f>AE282</f>
        <v>0</v>
      </c>
      <c r="AF321" s="183">
        <f>IFERROR(ABS(AD321-AE321)/AE321,0)</f>
        <v>0</v>
      </c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90">
        <v>1</v>
      </c>
      <c r="BK321" s="180">
        <f t="shared" ref="BK321:BM323" si="58">BK282</f>
        <v>0</v>
      </c>
      <c r="BL321" s="181">
        <f t="shared" si="58"/>
        <v>0</v>
      </c>
      <c r="BM321" s="182">
        <f t="shared" si="58"/>
        <v>0</v>
      </c>
      <c r="BN321" s="179">
        <f>SUM(BK321:BM321)</f>
        <v>0</v>
      </c>
      <c r="BO321" s="179">
        <f>BO282</f>
        <v>0</v>
      </c>
      <c r="BP321" s="183">
        <f>IFERROR(ABS(BN321-BO321)/BO321,0)</f>
        <v>0</v>
      </c>
      <c r="BQ321" s="173"/>
    </row>
    <row r="322" spans="26:69" ht="15" customHeight="1" x14ac:dyDescent="0.2">
      <c r="Z322" s="283">
        <v>2</v>
      </c>
      <c r="AA322" s="184">
        <f t="shared" si="57"/>
        <v>0</v>
      </c>
      <c r="AB322" s="179">
        <f t="shared" si="57"/>
        <v>0</v>
      </c>
      <c r="AC322" s="185">
        <f t="shared" si="57"/>
        <v>0</v>
      </c>
      <c r="AD322" s="179">
        <f>SUM(AA322:AC322)</f>
        <v>0</v>
      </c>
      <c r="AE322" s="179">
        <f>AE283</f>
        <v>0</v>
      </c>
      <c r="AF322" s="183">
        <f t="shared" ref="AF322" si="59">IFERROR(ABS(AD322-AE322)/AE322,0)</f>
        <v>0</v>
      </c>
      <c r="AH322" s="163"/>
      <c r="AI322" s="163"/>
      <c r="AJ322" s="163"/>
      <c r="AK322" s="163"/>
      <c r="AL322" s="163"/>
      <c r="AM322" s="163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90">
        <v>2</v>
      </c>
      <c r="BK322" s="184">
        <f t="shared" si="58"/>
        <v>0</v>
      </c>
      <c r="BL322" s="179">
        <f t="shared" si="58"/>
        <v>0</v>
      </c>
      <c r="BM322" s="185">
        <f t="shared" si="58"/>
        <v>0</v>
      </c>
      <c r="BN322" s="179">
        <f>SUM(BK322:BM322)</f>
        <v>0</v>
      </c>
      <c r="BO322" s="179">
        <f>BO283</f>
        <v>0</v>
      </c>
      <c r="BP322" s="183">
        <f t="shared" ref="BP322" si="60">IFERROR(ABS(BN322-BO322)/BO322,0)</f>
        <v>0</v>
      </c>
      <c r="BQ322" s="173"/>
    </row>
    <row r="323" spans="26:69" ht="15" customHeight="1" x14ac:dyDescent="0.2">
      <c r="Z323" s="283">
        <v>4</v>
      </c>
      <c r="AA323" s="186">
        <f t="shared" si="57"/>
        <v>0</v>
      </c>
      <c r="AB323" s="187">
        <f t="shared" si="57"/>
        <v>0</v>
      </c>
      <c r="AC323" s="188">
        <f t="shared" si="57"/>
        <v>0</v>
      </c>
      <c r="AD323" s="179">
        <f>SUM(AA323:AC323)</f>
        <v>0</v>
      </c>
      <c r="AE323" s="59">
        <f>AE284</f>
        <v>0</v>
      </c>
      <c r="AF323" s="183">
        <f>IFERROR(ABS(AD323-AE323)/AE323,0)</f>
        <v>0</v>
      </c>
      <c r="AH323" s="163"/>
      <c r="AI323" s="163"/>
      <c r="AJ323" s="163"/>
      <c r="AK323" s="163"/>
      <c r="AL323" s="163"/>
      <c r="AM323" s="163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63"/>
      <c r="BD323" s="163"/>
      <c r="BE323" s="163"/>
      <c r="BF323" s="163"/>
      <c r="BG323" s="163"/>
      <c r="BH323" s="163"/>
      <c r="BI323" s="163"/>
      <c r="BJ323" s="190">
        <v>4</v>
      </c>
      <c r="BK323" s="186">
        <f t="shared" si="58"/>
        <v>0</v>
      </c>
      <c r="BL323" s="187">
        <f t="shared" si="58"/>
        <v>0</v>
      </c>
      <c r="BM323" s="188">
        <f t="shared" si="58"/>
        <v>0</v>
      </c>
      <c r="BN323" s="179">
        <f>SUM(BK323:BM323)</f>
        <v>0</v>
      </c>
      <c r="BO323" s="59">
        <f>BO284</f>
        <v>0</v>
      </c>
      <c r="BP323" s="183">
        <f>IFERROR(ABS(BN323-BO323)/BO323,0)</f>
        <v>0</v>
      </c>
      <c r="BQ323" s="173"/>
    </row>
    <row r="324" spans="26:69" ht="15" customHeight="1" x14ac:dyDescent="0.2">
      <c r="Z324" s="275" t="s">
        <v>17</v>
      </c>
      <c r="AA324" s="179">
        <f>SUM(AA321:AA323)</f>
        <v>0</v>
      </c>
      <c r="AB324" s="179">
        <f>SUM(AB321:AB323)</f>
        <v>0</v>
      </c>
      <c r="AC324" s="179">
        <f>SUM(AC321:AC323)</f>
        <v>0</v>
      </c>
      <c r="AD324" s="179"/>
      <c r="AE324" s="179"/>
      <c r="AF324" s="179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79" t="s">
        <v>17</v>
      </c>
      <c r="BK324" s="179">
        <f>SUM(BK321:BK323)</f>
        <v>0</v>
      </c>
      <c r="BL324" s="179">
        <f>SUM(BL321:BL323)</f>
        <v>0</v>
      </c>
      <c r="BM324" s="179">
        <f>SUM(BM321:BM323)</f>
        <v>0</v>
      </c>
      <c r="BN324" s="179"/>
      <c r="BO324" s="179"/>
      <c r="BP324" s="179"/>
      <c r="BQ324" s="173"/>
    </row>
    <row r="325" spans="26:69" ht="15" customHeight="1" x14ac:dyDescent="0.2">
      <c r="Z325" s="275" t="s">
        <v>18</v>
      </c>
      <c r="AA325" s="179">
        <f>AA286</f>
        <v>0</v>
      </c>
      <c r="AB325" s="179">
        <f>AB286</f>
        <v>0</v>
      </c>
      <c r="AC325" s="179">
        <f>AC286</f>
        <v>0</v>
      </c>
      <c r="AD325" s="179"/>
      <c r="AE325" s="179"/>
      <c r="AF325" s="179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79" t="s">
        <v>18</v>
      </c>
      <c r="BK325" s="179">
        <f>BK286</f>
        <v>0</v>
      </c>
      <c r="BL325" s="179">
        <f>BL286</f>
        <v>0</v>
      </c>
      <c r="BM325" s="179">
        <f>BM286</f>
        <v>0</v>
      </c>
      <c r="BN325" s="179"/>
      <c r="BO325" s="179"/>
      <c r="BP325" s="179"/>
      <c r="BQ325" s="173"/>
    </row>
    <row r="326" spans="26:69" ht="15" customHeight="1" x14ac:dyDescent="0.2">
      <c r="Z326" s="275" t="s">
        <v>19</v>
      </c>
      <c r="AA326" s="183">
        <f>IFERROR(ABS(AA324-AA325)/AA325,0)</f>
        <v>0</v>
      </c>
      <c r="AB326" s="183">
        <f t="shared" ref="AB326" si="61">IFERROR(ABS(AB324-AB325)/AB325,0)</f>
        <v>0</v>
      </c>
      <c r="AC326" s="183">
        <f>IFERROR(ABS(AC324-AC325)/AC325,0)</f>
        <v>0</v>
      </c>
      <c r="AD326" s="179"/>
      <c r="AE326" s="179"/>
      <c r="AF326" s="183">
        <f>SUM(AA326:AC326,AF321:AF323)</f>
        <v>0</v>
      </c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79" t="s">
        <v>19</v>
      </c>
      <c r="BK326" s="183">
        <f>IFERROR(ABS(BK324-BK325)/BK325,0)</f>
        <v>0</v>
      </c>
      <c r="BL326" s="183">
        <f t="shared" ref="BL326" si="62">IFERROR(ABS(BL324-BL325)/BL325,0)</f>
        <v>0</v>
      </c>
      <c r="BM326" s="183">
        <f>IFERROR(ABS(BM324-BM325)/BM325,0)</f>
        <v>0</v>
      </c>
      <c r="BN326" s="179"/>
      <c r="BO326" s="179"/>
      <c r="BP326" s="183">
        <f>SUM(BK326:BM326,BP321:BP323)</f>
        <v>0</v>
      </c>
      <c r="BQ326" s="173"/>
    </row>
    <row r="327" spans="26:69" ht="15" customHeight="1" x14ac:dyDescent="0.2">
      <c r="Z327" s="172"/>
      <c r="AH327" s="163"/>
      <c r="AI327" s="163"/>
      <c r="AJ327" s="163"/>
      <c r="AK327" s="163"/>
      <c r="AL327" s="163"/>
      <c r="AM327" s="163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3"/>
      <c r="BD327" s="163"/>
      <c r="BE327" s="163"/>
      <c r="BF327" s="163"/>
      <c r="BG327" s="163"/>
      <c r="BH327" s="163"/>
      <c r="BI327" s="163"/>
      <c r="BQ327" s="173"/>
    </row>
    <row r="328" spans="26:69" ht="15" customHeight="1" x14ac:dyDescent="0.2">
      <c r="Z328" s="172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3"/>
      <c r="BL328" s="163"/>
      <c r="BM328" s="163"/>
      <c r="BN328" s="163"/>
      <c r="BO328" s="163"/>
      <c r="BP328" s="163"/>
      <c r="BQ328" s="173"/>
    </row>
    <row r="329" spans="26:69" ht="15" customHeight="1" x14ac:dyDescent="0.2">
      <c r="Z329" s="172"/>
      <c r="AA329" s="163"/>
      <c r="AB329" s="163"/>
      <c r="AC329" s="163"/>
      <c r="AD329" s="163"/>
      <c r="AE329" s="163"/>
      <c r="AF329" s="163"/>
      <c r="AG329" s="163"/>
      <c r="AH329" s="163"/>
      <c r="AI329" s="163"/>
      <c r="AJ329" s="163"/>
      <c r="AK329" s="163"/>
      <c r="AL329" s="163"/>
      <c r="AM329" s="163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  <c r="AX329" s="163"/>
      <c r="AY329" s="163"/>
      <c r="AZ329" s="163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3"/>
      <c r="BL329" s="163"/>
      <c r="BM329" s="163"/>
      <c r="BN329" s="163"/>
      <c r="BO329" s="163"/>
      <c r="BP329" s="163"/>
      <c r="BQ329" s="173"/>
    </row>
    <row r="330" spans="26:69" ht="15" customHeight="1" x14ac:dyDescent="0.2">
      <c r="Z330" s="172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3"/>
      <c r="BL330" s="163"/>
      <c r="BM330" s="163"/>
      <c r="BN330" s="163"/>
      <c r="BO330" s="163"/>
      <c r="BP330" s="163"/>
      <c r="BQ330" s="173"/>
    </row>
    <row r="331" spans="26:69" ht="15" customHeight="1" x14ac:dyDescent="0.2">
      <c r="Z331" s="172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63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63"/>
      <c r="BD331" s="163"/>
      <c r="BE331" s="163"/>
      <c r="BF331" s="163"/>
      <c r="BG331" s="163"/>
      <c r="BH331" s="163"/>
      <c r="BI331" s="163"/>
      <c r="BJ331" s="163"/>
      <c r="BK331" s="163"/>
      <c r="BL331" s="163"/>
      <c r="BM331" s="163"/>
      <c r="BN331" s="163"/>
      <c r="BO331" s="163"/>
      <c r="BP331" s="163"/>
      <c r="BQ331" s="173"/>
    </row>
    <row r="332" spans="26:69" ht="15" customHeight="1" x14ac:dyDescent="0.2">
      <c r="Z332" s="172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73"/>
    </row>
    <row r="333" spans="26:69" ht="15" customHeight="1" x14ac:dyDescent="0.2">
      <c r="Z333" s="172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63"/>
      <c r="BD333" s="163"/>
      <c r="BE333" s="163"/>
      <c r="BF333" s="163"/>
      <c r="BG333" s="163"/>
      <c r="BH333" s="163"/>
      <c r="BI333" s="163"/>
      <c r="BJ333" s="163"/>
      <c r="BK333" s="163"/>
      <c r="BL333" s="163"/>
      <c r="BM333" s="163"/>
      <c r="BN333" s="163"/>
      <c r="BO333" s="163"/>
      <c r="BP333" s="163"/>
      <c r="BQ333" s="173"/>
    </row>
    <row r="334" spans="26:69" ht="15" customHeight="1" x14ac:dyDescent="0.2">
      <c r="Z334" s="172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63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63"/>
      <c r="BD334" s="163"/>
      <c r="BE334" s="163"/>
      <c r="BF334" s="163"/>
      <c r="BG334" s="163"/>
      <c r="BH334" s="163"/>
      <c r="BI334" s="163"/>
      <c r="BJ334" s="163"/>
      <c r="BK334" s="163"/>
      <c r="BL334" s="163"/>
      <c r="BM334" s="163"/>
      <c r="BN334" s="163"/>
      <c r="BO334" s="163"/>
      <c r="BP334" s="163"/>
      <c r="BQ334" s="173"/>
    </row>
    <row r="335" spans="26:69" ht="15" customHeight="1" x14ac:dyDescent="0.2">
      <c r="Z335" s="172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63"/>
      <c r="BD335" s="163"/>
      <c r="BE335" s="163"/>
      <c r="BF335" s="163"/>
      <c r="BG335" s="163"/>
      <c r="BH335" s="163"/>
      <c r="BI335" s="163"/>
      <c r="BJ335" s="163"/>
      <c r="BK335" s="163"/>
      <c r="BL335" s="163"/>
      <c r="BM335" s="163"/>
      <c r="BN335" s="163"/>
      <c r="BO335" s="163"/>
      <c r="BP335" s="163"/>
      <c r="BQ335" s="173"/>
    </row>
    <row r="336" spans="26:69" ht="15" customHeight="1" x14ac:dyDescent="0.2">
      <c r="Z336" s="172"/>
      <c r="AA336" s="163"/>
      <c r="AB336" s="163"/>
      <c r="AC336" s="163"/>
      <c r="AD336" s="163"/>
      <c r="AE336" s="163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3"/>
      <c r="AQ336" s="163"/>
      <c r="AR336" s="163"/>
      <c r="AS336" s="163"/>
      <c r="AT336" s="163"/>
      <c r="AU336" s="163"/>
      <c r="AV336" s="163"/>
      <c r="AW336" s="163"/>
      <c r="AX336" s="163"/>
      <c r="AY336" s="163"/>
      <c r="AZ336" s="163"/>
      <c r="BA336" s="163"/>
      <c r="BB336" s="163"/>
      <c r="BC336" s="163"/>
      <c r="BD336" s="163"/>
      <c r="BE336" s="163"/>
      <c r="BF336" s="163"/>
      <c r="BG336" s="163"/>
      <c r="BH336" s="163"/>
      <c r="BI336" s="163"/>
      <c r="BJ336" s="163"/>
      <c r="BK336" s="163"/>
      <c r="BL336" s="163"/>
      <c r="BM336" s="163"/>
      <c r="BN336" s="163"/>
      <c r="BO336" s="163"/>
      <c r="BP336" s="163"/>
      <c r="BQ336" s="173"/>
    </row>
    <row r="337" spans="26:69" ht="15" customHeight="1" x14ac:dyDescent="0.2">
      <c r="Z337" s="172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63"/>
      <c r="BD337" s="163"/>
      <c r="BE337" s="163"/>
      <c r="BF337" s="163"/>
      <c r="BG337" s="163"/>
      <c r="BH337" s="163"/>
      <c r="BI337" s="163"/>
      <c r="BJ337" s="163"/>
      <c r="BK337" s="163"/>
      <c r="BL337" s="163"/>
      <c r="BM337" s="163"/>
      <c r="BN337" s="163"/>
      <c r="BO337" s="163"/>
      <c r="BP337" s="163"/>
      <c r="BQ337" s="173"/>
    </row>
    <row r="338" spans="26:69" ht="15" customHeight="1" x14ac:dyDescent="0.2">
      <c r="Z338" s="172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63"/>
      <c r="BD338" s="163"/>
      <c r="BE338" s="163"/>
      <c r="BF338" s="163"/>
      <c r="BG338" s="163"/>
      <c r="BH338" s="163"/>
      <c r="BI338" s="163"/>
      <c r="BJ338" s="163"/>
      <c r="BK338" s="163"/>
      <c r="BL338" s="163"/>
      <c r="BM338" s="163"/>
      <c r="BN338" s="163"/>
      <c r="BO338" s="163"/>
      <c r="BP338" s="163"/>
      <c r="BQ338" s="173"/>
    </row>
    <row r="339" spans="26:69" ht="15" customHeight="1" x14ac:dyDescent="0.2">
      <c r="Z339" s="172"/>
      <c r="AA339" s="163"/>
      <c r="AB339" s="163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63"/>
      <c r="BD339" s="163"/>
      <c r="BE339" s="163"/>
      <c r="BF339" s="163"/>
      <c r="BG339" s="163"/>
      <c r="BH339" s="163"/>
      <c r="BI339" s="163"/>
      <c r="BJ339" s="163"/>
      <c r="BK339" s="163"/>
      <c r="BL339" s="163"/>
      <c r="BM339" s="163"/>
      <c r="BN339" s="163"/>
      <c r="BO339" s="163"/>
      <c r="BP339" s="163"/>
      <c r="BQ339" s="173"/>
    </row>
    <row r="340" spans="26:69" ht="15" customHeight="1" x14ac:dyDescent="0.2">
      <c r="Z340" s="172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3"/>
      <c r="BD340" s="163"/>
      <c r="BE340" s="163"/>
      <c r="BF340" s="163"/>
      <c r="BG340" s="163"/>
      <c r="BH340" s="163"/>
      <c r="BI340" s="163"/>
      <c r="BJ340" s="163"/>
      <c r="BK340" s="163"/>
      <c r="BL340" s="163"/>
      <c r="BM340" s="163"/>
      <c r="BN340" s="163"/>
      <c r="BO340" s="163"/>
      <c r="BP340" s="163"/>
      <c r="BQ340" s="173"/>
    </row>
    <row r="341" spans="26:69" ht="15" customHeight="1" x14ac:dyDescent="0.2">
      <c r="Z341" s="172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63"/>
      <c r="BD341" s="163"/>
      <c r="BE341" s="163"/>
      <c r="BF341" s="163"/>
      <c r="BG341" s="163"/>
      <c r="BH341" s="163"/>
      <c r="BI341" s="163"/>
      <c r="BJ341" s="163"/>
      <c r="BK341" s="163"/>
      <c r="BL341" s="163"/>
      <c r="BM341" s="163"/>
      <c r="BN341" s="163"/>
      <c r="BO341" s="163"/>
      <c r="BP341" s="163"/>
      <c r="BQ341" s="173"/>
    </row>
    <row r="342" spans="26:69" ht="15" customHeight="1" x14ac:dyDescent="0.2">
      <c r="Z342" s="172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63"/>
      <c r="BN342" s="163"/>
      <c r="BO342" s="163"/>
      <c r="BP342" s="163"/>
      <c r="BQ342" s="173"/>
    </row>
    <row r="343" spans="26:69" ht="15" customHeight="1" x14ac:dyDescent="0.2">
      <c r="Z343" s="172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63"/>
      <c r="BN343" s="163"/>
      <c r="BO343" s="163"/>
      <c r="BP343" s="163"/>
      <c r="BQ343" s="173"/>
    </row>
    <row r="344" spans="26:69" ht="15" customHeight="1" x14ac:dyDescent="0.2">
      <c r="Z344" s="172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63"/>
      <c r="BN344" s="163"/>
      <c r="BO344" s="163"/>
      <c r="BP344" s="163"/>
      <c r="BQ344" s="173"/>
    </row>
    <row r="345" spans="26:69" ht="15" customHeight="1" x14ac:dyDescent="0.2">
      <c r="Z345" s="172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63"/>
      <c r="BN345" s="163"/>
      <c r="BO345" s="163"/>
      <c r="BP345" s="163"/>
      <c r="BQ345" s="173"/>
    </row>
    <row r="346" spans="26:69" ht="15" customHeight="1" x14ac:dyDescent="0.2">
      <c r="Z346" s="172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3"/>
      <c r="BN346" s="163"/>
      <c r="BO346" s="163"/>
      <c r="BP346" s="163"/>
      <c r="BQ346" s="173"/>
    </row>
    <row r="347" spans="26:69" ht="15" customHeight="1" x14ac:dyDescent="0.2">
      <c r="Z347" s="172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63"/>
      <c r="BD347" s="163"/>
      <c r="BE347" s="163"/>
      <c r="BF347" s="163"/>
      <c r="BG347" s="163"/>
      <c r="BH347" s="163"/>
      <c r="BI347" s="163"/>
      <c r="BJ347" s="163"/>
      <c r="BK347" s="163"/>
      <c r="BL347" s="163"/>
      <c r="BM347" s="163"/>
      <c r="BN347" s="163"/>
      <c r="BO347" s="163"/>
      <c r="BP347" s="163"/>
      <c r="BQ347" s="173"/>
    </row>
    <row r="348" spans="26:69" ht="15" customHeight="1" x14ac:dyDescent="0.2">
      <c r="Z348" s="172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3"/>
      <c r="BL348" s="163"/>
      <c r="BM348" s="163"/>
      <c r="BN348" s="163"/>
      <c r="BO348" s="163"/>
      <c r="BP348" s="163"/>
      <c r="BQ348" s="173"/>
    </row>
    <row r="349" spans="26:69" ht="15" customHeight="1" x14ac:dyDescent="0.2">
      <c r="Z349" s="172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3"/>
      <c r="BL349" s="163"/>
      <c r="BM349" s="163"/>
      <c r="BN349" s="163"/>
      <c r="BO349" s="163"/>
      <c r="BP349" s="163"/>
      <c r="BQ349" s="173"/>
    </row>
    <row r="350" spans="26:69" ht="15" customHeight="1" x14ac:dyDescent="0.2">
      <c r="Z350" s="172"/>
      <c r="AA350" s="163"/>
      <c r="AB350" s="163"/>
      <c r="AC350" s="163"/>
      <c r="AD350" s="163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3"/>
      <c r="AQ350" s="163"/>
      <c r="AR350" s="163"/>
      <c r="AS350" s="163"/>
      <c r="AT350" s="163"/>
      <c r="AU350" s="163"/>
      <c r="AV350" s="163"/>
      <c r="AW350" s="163"/>
      <c r="AX350" s="163"/>
      <c r="AY350" s="163"/>
      <c r="AZ350" s="163"/>
      <c r="BA350" s="163"/>
      <c r="BB350" s="163"/>
      <c r="BC350" s="163"/>
      <c r="BD350" s="163"/>
      <c r="BE350" s="163"/>
      <c r="BF350" s="163"/>
      <c r="BG350" s="163"/>
      <c r="BH350" s="163"/>
      <c r="BI350" s="163"/>
      <c r="BJ350" s="163"/>
      <c r="BK350" s="163"/>
      <c r="BL350" s="163"/>
      <c r="BM350" s="163"/>
      <c r="BN350" s="163"/>
      <c r="BO350" s="163"/>
      <c r="BP350" s="163"/>
      <c r="BQ350" s="173"/>
    </row>
    <row r="351" spans="26:69" ht="15" customHeight="1" x14ac:dyDescent="0.2">
      <c r="Z351" s="172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63"/>
      <c r="BD351" s="163"/>
      <c r="BE351" s="163"/>
      <c r="BF351" s="163"/>
      <c r="BG351" s="163"/>
      <c r="BH351" s="163"/>
      <c r="BI351" s="163"/>
      <c r="BJ351" s="163"/>
      <c r="BK351" s="163"/>
      <c r="BL351" s="163"/>
      <c r="BM351" s="163"/>
      <c r="BN351" s="163"/>
      <c r="BO351" s="163"/>
      <c r="BP351" s="163"/>
      <c r="BQ351" s="173"/>
    </row>
    <row r="352" spans="26:69" ht="15" customHeight="1" x14ac:dyDescent="0.2">
      <c r="Z352" s="172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63"/>
      <c r="BD352" s="163"/>
      <c r="BE352" s="163"/>
      <c r="BF352" s="163"/>
      <c r="BG352" s="163"/>
      <c r="BH352" s="163"/>
      <c r="BI352" s="163"/>
      <c r="BJ352" s="163"/>
      <c r="BK352" s="163"/>
      <c r="BL352" s="163"/>
      <c r="BM352" s="163"/>
      <c r="BN352" s="163"/>
      <c r="BO352" s="163"/>
      <c r="BP352" s="163"/>
      <c r="BQ352" s="173"/>
    </row>
    <row r="353" spans="26:69" ht="15" customHeight="1" x14ac:dyDescent="0.2">
      <c r="Z353" s="172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63"/>
      <c r="BD353" s="163"/>
      <c r="BE353" s="163"/>
      <c r="BF353" s="163"/>
      <c r="BG353" s="163"/>
      <c r="BH353" s="163"/>
      <c r="BI353" s="163"/>
      <c r="BJ353" s="163"/>
      <c r="BK353" s="163"/>
      <c r="BL353" s="163"/>
      <c r="BM353" s="163"/>
      <c r="BN353" s="163"/>
      <c r="BO353" s="163"/>
      <c r="BP353" s="163"/>
      <c r="BQ353" s="173"/>
    </row>
    <row r="354" spans="26:69" ht="15" customHeight="1" x14ac:dyDescent="0.2">
      <c r="Z354" s="172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63"/>
      <c r="BD354" s="163"/>
      <c r="BE354" s="163"/>
      <c r="BF354" s="163"/>
      <c r="BG354" s="163"/>
      <c r="BH354" s="163"/>
      <c r="BI354" s="163"/>
      <c r="BJ354" s="163"/>
      <c r="BK354" s="163"/>
      <c r="BL354" s="163"/>
      <c r="BM354" s="163"/>
      <c r="BN354" s="163"/>
      <c r="BO354" s="163"/>
      <c r="BP354" s="163"/>
      <c r="BQ354" s="173"/>
    </row>
    <row r="355" spans="26:69" ht="15" customHeight="1" x14ac:dyDescent="0.2">
      <c r="Z355" s="176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V15:GY269"/>
  <sheetViews>
    <sheetView topLeftCell="T43" zoomScale="25" zoomScaleNormal="25" workbookViewId="0">
      <selection activeCell="CI77" sqref="CI77"/>
    </sheetView>
  </sheetViews>
  <sheetFormatPr defaultColWidth="5.7109375" defaultRowHeight="15" customHeight="1" x14ac:dyDescent="0.2"/>
  <cols>
    <col min="1" max="53" width="5.7109375" style="135"/>
    <col min="54" max="55" width="5.7109375" style="135" customWidth="1"/>
    <col min="56" max="56" width="5.7109375" style="135"/>
    <col min="57" max="58" width="5.7109375" style="135" customWidth="1"/>
    <col min="59" max="16384" width="5.7109375" style="135"/>
  </cols>
  <sheetData>
    <row r="15" spans="22:140" ht="15" customHeight="1" x14ac:dyDescent="0.2"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</row>
    <row r="16" spans="22:140" ht="15" customHeight="1" x14ac:dyDescent="0.2"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</row>
    <row r="17" spans="22:140" ht="15" customHeight="1" x14ac:dyDescent="0.2"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</row>
    <row r="18" spans="22:140" ht="15" customHeight="1" x14ac:dyDescent="0.2"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</row>
    <row r="19" spans="22:140" ht="15" customHeight="1" x14ac:dyDescent="0.2"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</row>
    <row r="20" spans="22:140" ht="15" customHeight="1" x14ac:dyDescent="0.2"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</row>
    <row r="21" spans="22:140" ht="15" customHeight="1" x14ac:dyDescent="0.2"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</row>
    <row r="22" spans="22:140" ht="15" customHeight="1" x14ac:dyDescent="0.2"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</row>
    <row r="23" spans="22:140" ht="15" customHeight="1" x14ac:dyDescent="0.2"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</row>
    <row r="24" spans="22:140" ht="15" customHeight="1" x14ac:dyDescent="0.2"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</row>
    <row r="25" spans="22:140" ht="15" customHeight="1" x14ac:dyDescent="0.2"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</row>
    <row r="26" spans="22:140" ht="15" customHeight="1" x14ac:dyDescent="0.2"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</row>
    <row r="27" spans="22:140" ht="15" customHeight="1" x14ac:dyDescent="0.2"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</row>
    <row r="28" spans="22:140" ht="15" customHeight="1" x14ac:dyDescent="0.2"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</row>
    <row r="29" spans="22:140" ht="15" customHeight="1" x14ac:dyDescent="0.2"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</row>
    <row r="30" spans="22:140" ht="15" customHeight="1" x14ac:dyDescent="0.2"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</row>
    <row r="31" spans="22:140" ht="15" customHeight="1" x14ac:dyDescent="0.2"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</row>
    <row r="32" spans="22:140" ht="15" customHeight="1" x14ac:dyDescent="0.2"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</row>
    <row r="33" spans="22:207" ht="15" customHeight="1" x14ac:dyDescent="0.2"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</row>
    <row r="34" spans="22:207" ht="15" customHeight="1" x14ac:dyDescent="0.2"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</row>
    <row r="35" spans="22:207" ht="15" customHeight="1" x14ac:dyDescent="0.2"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</row>
    <row r="36" spans="22:207" ht="15" customHeight="1" x14ac:dyDescent="0.2"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</row>
    <row r="37" spans="22:207" ht="15" customHeight="1" x14ac:dyDescent="0.2"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</row>
    <row r="38" spans="22:207" ht="15" customHeight="1" x14ac:dyDescent="0.2"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</row>
    <row r="39" spans="22:207" ht="15" customHeight="1" x14ac:dyDescent="0.2"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</row>
    <row r="40" spans="22:207" ht="15" customHeight="1" x14ac:dyDescent="0.2"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</row>
    <row r="41" spans="22:207" ht="15" customHeight="1" x14ac:dyDescent="0.2"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</row>
    <row r="42" spans="22:207" ht="15" customHeight="1" x14ac:dyDescent="0.2"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</row>
    <row r="43" spans="22:207" ht="15" customHeight="1" x14ac:dyDescent="0.2"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</row>
    <row r="44" spans="22:207" ht="15" customHeight="1" x14ac:dyDescent="0.2"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</row>
    <row r="45" spans="22:207" ht="15" customHeight="1" x14ac:dyDescent="0.2"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</row>
    <row r="46" spans="22:207" ht="15" customHeight="1" thickBot="1" x14ac:dyDescent="0.3">
      <c r="V46"/>
      <c r="W46"/>
      <c r="X46"/>
      <c r="Y46"/>
      <c r="Z46"/>
      <c r="AA46"/>
      <c r="AB46"/>
      <c r="AC46"/>
      <c r="AD46" s="206"/>
      <c r="AE46" s="169"/>
      <c r="AF46" s="169"/>
      <c r="AG46" s="169"/>
      <c r="AH46" s="169"/>
      <c r="AI46" s="169"/>
      <c r="AJ46" s="169"/>
      <c r="AK46" s="169"/>
      <c r="AL46" s="169"/>
      <c r="AM46" s="115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303">
        <f>IF(BB43&lt;&gt;"",AVERAGE(BB46,BB43),BB46)</f>
        <v>0</v>
      </c>
      <c r="BB46" s="224">
        <f>SUM(BA58:BC58)</f>
        <v>0</v>
      </c>
      <c r="BC46" s="142">
        <f>SUM(BA61:BC61)</f>
        <v>0</v>
      </c>
      <c r="BD46" s="239"/>
      <c r="BE46" s="304">
        <f>IF(BE45&lt;&gt;"",BE45-BE48,0)</f>
        <v>0</v>
      </c>
      <c r="BF46" s="305">
        <f>IF(BF45&lt;&gt;"",BF45-BF48,0)</f>
        <v>0</v>
      </c>
      <c r="BG46" s="223" t="s">
        <v>27</v>
      </c>
      <c r="BH46" s="169"/>
      <c r="BI46" s="169"/>
      <c r="BJ46" s="170"/>
      <c r="BK46" s="170"/>
      <c r="BL46" s="170"/>
      <c r="BM46" s="170"/>
      <c r="BN46" s="170"/>
      <c r="BO46" s="170"/>
      <c r="BP46" s="170"/>
      <c r="BQ46" s="170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71"/>
      <c r="CE46"/>
      <c r="CF46"/>
      <c r="CG46"/>
      <c r="CH46"/>
      <c r="CI46"/>
      <c r="CJ46"/>
      <c r="CK46"/>
      <c r="CL46"/>
      <c r="CM46"/>
      <c r="CN46"/>
      <c r="CO46"/>
      <c r="CP46" s="206"/>
      <c r="CQ46" s="169"/>
      <c r="CR46" s="169"/>
      <c r="CS46" s="169"/>
      <c r="CT46" s="169"/>
      <c r="CU46" s="169"/>
      <c r="CV46" s="169"/>
      <c r="CW46" s="169"/>
      <c r="CX46" s="169"/>
      <c r="CY46" s="115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303">
        <f>IF(DN43&lt;&gt;"",AVERAGE(DN46,DN43),DN46)</f>
        <v>0</v>
      </c>
      <c r="DN46" s="224">
        <f>SUM(DM58:DO58)</f>
        <v>0</v>
      </c>
      <c r="DO46" s="142">
        <f>SUM(DM61:DO61)</f>
        <v>0</v>
      </c>
      <c r="DP46" s="239"/>
      <c r="DQ46" s="304">
        <f>IF(DQ45&lt;&gt;"",DQ45-DQ48,0)</f>
        <v>0</v>
      </c>
      <c r="DR46" s="305">
        <f>IF(DR45&lt;&gt;"",DR45-DR48,0)</f>
        <v>0</v>
      </c>
      <c r="DS46" s="223" t="s">
        <v>27</v>
      </c>
      <c r="DT46" s="169"/>
      <c r="DU46" s="169"/>
      <c r="DV46" s="170"/>
      <c r="DW46" s="170"/>
      <c r="DX46" s="170"/>
      <c r="DY46" s="170"/>
      <c r="DZ46" s="170"/>
      <c r="EA46" s="170"/>
      <c r="EB46" s="170"/>
      <c r="EC46" s="170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71"/>
      <c r="EY46" s="312"/>
      <c r="EZ46" s="313"/>
      <c r="FA46" s="313"/>
      <c r="FB46" s="313"/>
      <c r="FC46" s="313"/>
      <c r="FD46" s="313"/>
      <c r="FE46" s="313"/>
      <c r="FF46" s="313"/>
      <c r="FG46" s="313"/>
      <c r="FH46" s="313"/>
      <c r="FI46" s="313"/>
      <c r="FJ46" s="313"/>
      <c r="FK46" s="313"/>
      <c r="FL46" s="313"/>
      <c r="FM46" s="313"/>
      <c r="FN46" s="313"/>
      <c r="FO46" s="313"/>
      <c r="FP46" s="313"/>
      <c r="FQ46" s="313"/>
      <c r="FR46" s="313"/>
      <c r="FS46" s="313"/>
      <c r="FT46" s="313"/>
      <c r="FU46" s="313"/>
      <c r="FV46" s="313"/>
      <c r="FW46" s="313"/>
      <c r="FX46" s="313"/>
      <c r="FY46" s="324"/>
      <c r="FZ46" s="313"/>
      <c r="GA46" s="313"/>
      <c r="GB46" s="313"/>
      <c r="GC46" s="313"/>
      <c r="GD46" s="313"/>
      <c r="GE46" s="313"/>
      <c r="GF46" s="313"/>
      <c r="GG46" s="313"/>
      <c r="GH46" s="313"/>
      <c r="GI46" s="313"/>
      <c r="GJ46" s="313"/>
      <c r="GK46" s="313"/>
      <c r="GL46" s="313"/>
      <c r="GM46" s="313"/>
      <c r="GN46" s="313"/>
      <c r="GO46" s="313"/>
      <c r="GP46" s="313"/>
      <c r="GQ46" s="313"/>
      <c r="GR46" s="313"/>
      <c r="GS46" s="313"/>
      <c r="GT46" s="313"/>
      <c r="GU46" s="313"/>
      <c r="GV46" s="313"/>
      <c r="GW46" s="313"/>
      <c r="GX46" s="313"/>
      <c r="GY46" s="314"/>
    </row>
    <row r="47" spans="22:207" ht="15" customHeight="1" thickBot="1" x14ac:dyDescent="0.25">
      <c r="V47"/>
      <c r="W47"/>
      <c r="X47"/>
      <c r="Y47"/>
      <c r="Z47"/>
      <c r="AA47"/>
      <c r="AB47"/>
      <c r="AC47"/>
      <c r="AD47" s="172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216" t="s">
        <v>21</v>
      </c>
      <c r="BB47" s="148" t="s">
        <v>2</v>
      </c>
      <c r="BC47" s="147" t="s">
        <v>2</v>
      </c>
      <c r="BD47" s="168"/>
      <c r="BE47" s="147" t="s">
        <v>1</v>
      </c>
      <c r="BF47" s="231" t="s">
        <v>1</v>
      </c>
      <c r="BG47" s="217" t="s">
        <v>21</v>
      </c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73"/>
      <c r="CE47"/>
      <c r="CF47"/>
      <c r="CG47"/>
      <c r="CH47"/>
      <c r="CI47"/>
      <c r="CJ47"/>
      <c r="CK47"/>
      <c r="CL47"/>
      <c r="CM47"/>
      <c r="CN47"/>
      <c r="CO47"/>
      <c r="CP47" s="172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216" t="s">
        <v>21</v>
      </c>
      <c r="DN47" s="148" t="s">
        <v>2</v>
      </c>
      <c r="DO47" s="147" t="s">
        <v>2</v>
      </c>
      <c r="DP47" s="168"/>
      <c r="DQ47" s="147" t="s">
        <v>1</v>
      </c>
      <c r="DR47" s="231" t="s">
        <v>1</v>
      </c>
      <c r="DS47" s="217" t="s">
        <v>21</v>
      </c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73"/>
      <c r="EY47" s="315"/>
      <c r="EZ47" s="316"/>
      <c r="FA47" s="316"/>
      <c r="FB47" s="316"/>
      <c r="FC47" s="316"/>
      <c r="FD47" s="316"/>
      <c r="FE47" s="316"/>
      <c r="FF47" s="316"/>
      <c r="FG47" s="316"/>
      <c r="FH47" s="316"/>
      <c r="FI47" s="316"/>
      <c r="FJ47" s="316"/>
      <c r="FK47" s="316"/>
      <c r="FL47" s="316"/>
      <c r="FM47" s="316"/>
      <c r="FN47" s="316"/>
      <c r="FO47" s="316"/>
      <c r="FP47" s="316"/>
      <c r="FQ47" s="316"/>
      <c r="FR47" s="316"/>
      <c r="FS47" s="316"/>
      <c r="FT47" s="316"/>
      <c r="FU47" s="316"/>
      <c r="FV47" s="316"/>
      <c r="FW47" s="316"/>
      <c r="FX47" s="316"/>
      <c r="FY47" s="322"/>
      <c r="FZ47" s="316"/>
      <c r="GA47" s="316"/>
      <c r="GB47" s="316"/>
      <c r="GC47" s="316"/>
      <c r="GD47" s="316"/>
      <c r="GE47" s="316"/>
      <c r="GF47" s="316"/>
      <c r="GG47" s="316"/>
      <c r="GH47" s="316"/>
      <c r="GI47" s="316"/>
      <c r="GJ47" s="316"/>
      <c r="GK47" s="316"/>
      <c r="GL47" s="316"/>
      <c r="GM47" s="316"/>
      <c r="GN47" s="316"/>
      <c r="GO47" s="316"/>
      <c r="GP47" s="316"/>
      <c r="GQ47" s="316"/>
      <c r="GR47" s="316"/>
      <c r="GS47" s="316"/>
      <c r="GT47" s="316"/>
      <c r="GU47" s="316"/>
      <c r="GV47" s="316"/>
      <c r="GW47" s="316"/>
      <c r="GX47" s="316"/>
      <c r="GY47" s="317"/>
    </row>
    <row r="48" spans="22:207" ht="15" customHeight="1" thickBot="1" x14ac:dyDescent="0.3">
      <c r="V48"/>
      <c r="W48"/>
      <c r="X48"/>
      <c r="Y48"/>
      <c r="Z48"/>
      <c r="AA48"/>
      <c r="AB48"/>
      <c r="AC48"/>
      <c r="AD48" s="172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8"/>
      <c r="BE48" s="137">
        <f>SUM(BC61,BG65,BF60)</f>
        <v>0</v>
      </c>
      <c r="BF48" s="208">
        <f>SUM(BC58,BG68,BI60)</f>
        <v>0</v>
      </c>
      <c r="BG48" s="218">
        <f>IF(BF45&lt;&gt;"",AVERAGE(BF48,BF45),BF48)</f>
        <v>0</v>
      </c>
      <c r="BH48" s="163"/>
      <c r="BI48" s="163"/>
      <c r="BJ48" s="191"/>
      <c r="BK48" s="164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73"/>
      <c r="CE48"/>
      <c r="CF48"/>
      <c r="CG48"/>
      <c r="CH48"/>
      <c r="CI48"/>
      <c r="CJ48"/>
      <c r="CK48"/>
      <c r="CL48"/>
      <c r="CM48"/>
      <c r="CN48"/>
      <c r="CO48"/>
      <c r="CP48" s="172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8"/>
      <c r="DQ48" s="137">
        <f>SUM(DO61,DR65,DR60)</f>
        <v>0</v>
      </c>
      <c r="DR48" s="208">
        <f>SUM(DO58,DR68,DU60)</f>
        <v>0</v>
      </c>
      <c r="DS48" s="218">
        <f>IF(DR45&lt;&gt;"",AVERAGE(DR48,DR45),DR48)</f>
        <v>0</v>
      </c>
      <c r="DT48" s="163"/>
      <c r="DU48" s="163"/>
      <c r="DV48" s="191"/>
      <c r="DW48" s="164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73"/>
      <c r="EY48" s="315"/>
      <c r="EZ48" s="316"/>
      <c r="FA48" s="316"/>
      <c r="FB48" s="316"/>
      <c r="FC48" s="316"/>
      <c r="FD48" s="316"/>
      <c r="FE48" s="316"/>
      <c r="FF48" s="316"/>
      <c r="FG48" s="316"/>
      <c r="FH48" s="316"/>
      <c r="FI48" s="316"/>
      <c r="FJ48" s="316"/>
      <c r="FK48" s="316"/>
      <c r="FL48" s="316"/>
      <c r="FM48" s="316"/>
      <c r="FN48" s="316"/>
      <c r="FO48" s="316"/>
      <c r="FP48" s="316"/>
      <c r="FQ48" s="316"/>
      <c r="FR48" s="316"/>
      <c r="FS48" s="316"/>
      <c r="FT48" s="316"/>
      <c r="FU48" s="316"/>
      <c r="FV48" s="316"/>
      <c r="FW48" s="316"/>
      <c r="FX48" s="316"/>
      <c r="FY48" s="322"/>
      <c r="FZ48" s="316"/>
      <c r="GA48" s="316"/>
      <c r="GB48" s="316"/>
      <c r="GC48" s="316"/>
      <c r="GD48" s="316"/>
      <c r="GE48" s="316"/>
      <c r="GF48" s="316"/>
      <c r="GG48" s="316"/>
      <c r="GH48" s="316"/>
      <c r="GI48" s="316"/>
      <c r="GJ48" s="316"/>
      <c r="GK48" s="316"/>
      <c r="GL48" s="316"/>
      <c r="GM48" s="316"/>
      <c r="GN48" s="316"/>
      <c r="GO48" s="316"/>
      <c r="GP48" s="316"/>
      <c r="GQ48" s="316"/>
      <c r="GR48" s="316"/>
      <c r="GS48" s="316"/>
      <c r="GT48" s="316"/>
      <c r="GU48" s="316"/>
      <c r="GV48" s="316"/>
      <c r="GW48" s="316"/>
      <c r="GX48" s="316"/>
      <c r="GY48" s="317"/>
    </row>
    <row r="49" spans="22:207" ht="15" customHeight="1" x14ac:dyDescent="0.3">
      <c r="V49"/>
      <c r="W49"/>
      <c r="X49"/>
      <c r="Y49"/>
      <c r="Z49"/>
      <c r="AA49"/>
      <c r="AB49"/>
      <c r="AC49"/>
      <c r="AD49" s="172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247" t="str">
        <f>CHOOSE(1,BD63&amp;":","IX_NAME",AQ49)</f>
        <v>1:</v>
      </c>
      <c r="AQ49" s="248" t="s">
        <v>36</v>
      </c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8"/>
      <c r="BE49" s="163"/>
      <c r="BF49" s="163"/>
      <c r="BG49" s="163"/>
      <c r="BH49" s="163"/>
      <c r="BI49" s="163"/>
      <c r="BJ49" s="168"/>
      <c r="BK49" s="164"/>
      <c r="BL49" s="163"/>
      <c r="BM49" s="179" t="s">
        <v>24</v>
      </c>
      <c r="BN49" s="179"/>
      <c r="BO49" s="179"/>
      <c r="BP49" s="179"/>
      <c r="BQ49" s="179"/>
      <c r="BR49" s="179"/>
      <c r="BS49" s="179"/>
      <c r="BT49" s="179"/>
      <c r="BU49" s="163"/>
      <c r="BV49" s="179" t="s">
        <v>23</v>
      </c>
      <c r="BW49" s="183"/>
      <c r="BX49" s="183"/>
      <c r="BY49" s="183"/>
      <c r="BZ49" s="183"/>
      <c r="CA49" s="179"/>
      <c r="CB49" s="179"/>
      <c r="CC49" s="179"/>
      <c r="CD49" s="173"/>
      <c r="CE49"/>
      <c r="CF49"/>
      <c r="CG49"/>
      <c r="CH49"/>
      <c r="CI49"/>
      <c r="CJ49"/>
      <c r="CK49"/>
      <c r="CL49"/>
      <c r="CM49"/>
      <c r="CN49"/>
      <c r="CO49"/>
      <c r="CP49" s="172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247" t="str">
        <f>CHOOSE(1,DP63&amp;":","IX_NAME",DC49)</f>
        <v>1:</v>
      </c>
      <c r="DC49" s="248" t="s">
        <v>36</v>
      </c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8"/>
      <c r="DQ49" s="163"/>
      <c r="DR49" s="163"/>
      <c r="DS49" s="163"/>
      <c r="DT49" s="163"/>
      <c r="DU49" s="163"/>
      <c r="DV49" s="168"/>
      <c r="DW49" s="164"/>
      <c r="DX49" s="163"/>
      <c r="DY49" s="179" t="s">
        <v>24</v>
      </c>
      <c r="DZ49" s="179"/>
      <c r="EA49" s="179"/>
      <c r="EB49" s="179"/>
      <c r="EC49" s="179"/>
      <c r="ED49" s="179"/>
      <c r="EE49" s="179"/>
      <c r="EF49" s="179"/>
      <c r="EG49" s="163"/>
      <c r="EH49" s="179" t="s">
        <v>23</v>
      </c>
      <c r="EI49" s="183"/>
      <c r="EJ49" s="183"/>
      <c r="EK49" s="183"/>
      <c r="EL49" s="183"/>
      <c r="EM49" s="179"/>
      <c r="EN49" s="179"/>
      <c r="EO49" s="179"/>
      <c r="EP49" s="173"/>
      <c r="EY49" s="315"/>
      <c r="EZ49" s="316"/>
      <c r="FA49" s="316"/>
      <c r="FB49" s="316"/>
      <c r="FC49" s="316"/>
      <c r="FD49" s="316"/>
      <c r="FE49" s="316"/>
      <c r="FF49" s="316"/>
      <c r="FG49" s="316"/>
      <c r="FH49" s="316"/>
      <c r="FI49" s="316"/>
      <c r="FJ49" s="316"/>
      <c r="FK49" s="316"/>
      <c r="FL49" s="316"/>
      <c r="FM49" s="316"/>
      <c r="FN49" s="316"/>
      <c r="FO49" s="316"/>
      <c r="FP49" s="316"/>
      <c r="FQ49" s="316"/>
      <c r="FR49" s="316"/>
      <c r="FS49" s="316"/>
      <c r="FT49" s="316"/>
      <c r="FU49" s="316"/>
      <c r="FV49" s="316"/>
      <c r="FW49" s="316"/>
      <c r="FX49" s="316"/>
      <c r="FY49" s="322"/>
      <c r="FZ49" s="316"/>
      <c r="GA49" s="316"/>
      <c r="GB49" s="316"/>
      <c r="GC49" s="316"/>
      <c r="GD49" s="316"/>
      <c r="GE49" s="316"/>
      <c r="GF49" s="316"/>
      <c r="GG49" s="316"/>
      <c r="GH49" s="316"/>
      <c r="GI49" s="316"/>
      <c r="GJ49" s="316"/>
      <c r="GK49" s="316"/>
      <c r="GL49" s="316"/>
      <c r="GM49" s="316"/>
      <c r="GN49" s="316"/>
      <c r="GO49" s="316"/>
      <c r="GP49" s="316"/>
      <c r="GQ49" s="316"/>
      <c r="GR49" s="316"/>
      <c r="GS49" s="316"/>
      <c r="GT49" s="316"/>
      <c r="GU49" s="316"/>
      <c r="GV49" s="316"/>
      <c r="GW49" s="316"/>
      <c r="GX49" s="316"/>
      <c r="GY49" s="317"/>
    </row>
    <row r="50" spans="22:207" ht="15" customHeight="1" x14ac:dyDescent="0.25">
      <c r="V50"/>
      <c r="W50"/>
      <c r="X50"/>
      <c r="Y50"/>
      <c r="Z50"/>
      <c r="AA50"/>
      <c r="AB50"/>
      <c r="AC50"/>
      <c r="AD50" s="172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93" t="s">
        <v>30</v>
      </c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8"/>
      <c r="BE50" s="163"/>
      <c r="BF50" s="163"/>
      <c r="BG50" s="163"/>
      <c r="BH50" s="163"/>
      <c r="BI50" s="163"/>
      <c r="BJ50" s="168"/>
      <c r="BK50" s="164"/>
      <c r="BL50" s="163"/>
      <c r="BM50" s="230" t="str">
        <f>"local_od_raw_"&amp;BD63</f>
        <v>local_od_raw_1</v>
      </c>
      <c r="BN50" s="190">
        <v>1</v>
      </c>
      <c r="BO50" s="190">
        <v>2</v>
      </c>
      <c r="BP50" s="190">
        <v>3</v>
      </c>
      <c r="BQ50" s="190">
        <v>4</v>
      </c>
      <c r="BR50" s="179" t="s">
        <v>17</v>
      </c>
      <c r="BS50" s="179" t="s">
        <v>18</v>
      </c>
      <c r="BT50" s="179" t="s">
        <v>19</v>
      </c>
      <c r="BU50" s="163"/>
      <c r="BV50" s="230" t="str">
        <f>"local_od_est_"&amp;BD63</f>
        <v>local_od_est_1</v>
      </c>
      <c r="BW50" s="190">
        <v>1</v>
      </c>
      <c r="BX50" s="190">
        <v>2</v>
      </c>
      <c r="BY50" s="190">
        <v>3</v>
      </c>
      <c r="BZ50" s="190">
        <v>4</v>
      </c>
      <c r="CA50" s="179" t="s">
        <v>17</v>
      </c>
      <c r="CB50" s="179" t="s">
        <v>18</v>
      </c>
      <c r="CC50" s="179" t="s">
        <v>19</v>
      </c>
      <c r="CD50" s="173"/>
      <c r="CE50"/>
      <c r="CF50"/>
      <c r="CG50"/>
      <c r="CH50"/>
      <c r="CI50"/>
      <c r="CJ50"/>
      <c r="CK50"/>
      <c r="CL50"/>
      <c r="CM50"/>
      <c r="CN50"/>
      <c r="CO50"/>
      <c r="CP50" s="172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93" t="s">
        <v>30</v>
      </c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8"/>
      <c r="DQ50" s="163"/>
      <c r="DR50" s="163"/>
      <c r="DS50" s="163"/>
      <c r="DT50" s="163"/>
      <c r="DU50" s="163"/>
      <c r="DV50" s="168"/>
      <c r="DW50" s="164"/>
      <c r="DX50" s="163"/>
      <c r="DY50" s="230" t="str">
        <f>"local_od_raw_"&amp;DP63</f>
        <v>local_od_raw_1</v>
      </c>
      <c r="DZ50" s="190">
        <v>1</v>
      </c>
      <c r="EA50" s="190">
        <v>2</v>
      </c>
      <c r="EB50" s="190">
        <v>3</v>
      </c>
      <c r="EC50" s="190">
        <v>4</v>
      </c>
      <c r="ED50" s="179" t="s">
        <v>17</v>
      </c>
      <c r="EE50" s="179" t="s">
        <v>18</v>
      </c>
      <c r="EF50" s="179" t="s">
        <v>19</v>
      </c>
      <c r="EG50" s="163"/>
      <c r="EH50" s="230" t="str">
        <f>"local_od_est_"&amp;DP63</f>
        <v>local_od_est_1</v>
      </c>
      <c r="EI50" s="190">
        <v>1</v>
      </c>
      <c r="EJ50" s="190">
        <v>2</v>
      </c>
      <c r="EK50" s="190">
        <v>3</v>
      </c>
      <c r="EL50" s="190">
        <v>4</v>
      </c>
      <c r="EM50" s="179" t="s">
        <v>17</v>
      </c>
      <c r="EN50" s="179" t="s">
        <v>18</v>
      </c>
      <c r="EO50" s="179" t="s">
        <v>19</v>
      </c>
      <c r="EP50" s="173"/>
      <c r="EY50" s="315"/>
      <c r="EZ50" s="316"/>
      <c r="FA50" s="316"/>
      <c r="FB50" s="316"/>
      <c r="FC50" s="316"/>
      <c r="FD50" s="316"/>
      <c r="FE50" s="316"/>
      <c r="FF50" s="316"/>
      <c r="FG50" s="316"/>
      <c r="FH50" s="316"/>
      <c r="FI50" s="316"/>
      <c r="FJ50" s="316"/>
      <c r="FK50" s="316"/>
      <c r="FL50" s="316"/>
      <c r="FM50" s="316"/>
      <c r="FN50" s="316"/>
      <c r="FO50" s="316"/>
      <c r="FP50" s="316"/>
      <c r="FQ50" s="316"/>
      <c r="FR50" s="316"/>
      <c r="FS50" s="316"/>
      <c r="FT50" s="316"/>
      <c r="FU50" s="316"/>
      <c r="FV50" s="316"/>
      <c r="FW50" s="316"/>
      <c r="FX50" s="316"/>
      <c r="FY50" s="322"/>
      <c r="FZ50" s="316"/>
      <c r="GA50" s="316"/>
      <c r="GB50" s="316"/>
      <c r="GC50" s="316"/>
      <c r="GD50" s="316"/>
      <c r="GE50" s="316"/>
      <c r="GF50" s="316"/>
      <c r="GG50" s="316"/>
      <c r="GH50" s="316"/>
      <c r="GI50" s="316"/>
      <c r="GJ50" s="316"/>
      <c r="GK50" s="316"/>
      <c r="GL50" s="316"/>
      <c r="GM50" s="316"/>
      <c r="GN50" s="316"/>
      <c r="GO50" s="316"/>
      <c r="GP50" s="316"/>
      <c r="GQ50" s="316"/>
      <c r="GR50" s="316"/>
      <c r="GS50" s="316"/>
      <c r="GT50" s="316"/>
      <c r="GU50" s="316"/>
      <c r="GV50" s="316"/>
      <c r="GW50" s="316"/>
      <c r="GX50" s="316"/>
      <c r="GY50" s="317"/>
    </row>
    <row r="51" spans="22:207" ht="15" customHeight="1" x14ac:dyDescent="0.25">
      <c r="V51"/>
      <c r="W51"/>
      <c r="X51"/>
      <c r="Y51"/>
      <c r="Z51"/>
      <c r="AA51"/>
      <c r="AB51"/>
      <c r="AC51"/>
      <c r="AD51" s="17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8"/>
      <c r="BE51" s="163"/>
      <c r="BF51" s="163"/>
      <c r="BG51" s="163"/>
      <c r="BH51" s="163"/>
      <c r="BI51" s="163"/>
      <c r="BJ51" s="168"/>
      <c r="BK51" s="164"/>
      <c r="BL51" s="163"/>
      <c r="BM51" s="190">
        <v>1</v>
      </c>
      <c r="BN51" s="180">
        <f>BE65</f>
        <v>0</v>
      </c>
      <c r="BO51" s="181">
        <v>0</v>
      </c>
      <c r="BP51" s="181">
        <f>BG65</f>
        <v>0</v>
      </c>
      <c r="BQ51" s="182">
        <f>BF65</f>
        <v>0</v>
      </c>
      <c r="BR51" s="179">
        <f>SUM(BN51:BQ51)</f>
        <v>0</v>
      </c>
      <c r="BS51" s="179">
        <f>BG80</f>
        <v>0</v>
      </c>
      <c r="BT51" s="183">
        <f>IFERROR(ABS(BR51-BS51)/BS51,0)</f>
        <v>0</v>
      </c>
      <c r="BU51" s="163"/>
      <c r="BV51" s="190">
        <v>1</v>
      </c>
      <c r="BW51" s="180">
        <f t="shared" ref="BW51:BZ54" si="0">BN51</f>
        <v>0</v>
      </c>
      <c r="BX51" s="181">
        <f t="shared" si="0"/>
        <v>0</v>
      </c>
      <c r="BY51" s="181">
        <f t="shared" si="0"/>
        <v>0</v>
      </c>
      <c r="BZ51" s="182">
        <f t="shared" si="0"/>
        <v>0</v>
      </c>
      <c r="CA51" s="179">
        <f>SUM(BW51:BZ51)</f>
        <v>0</v>
      </c>
      <c r="CB51" s="179">
        <f>BS51</f>
        <v>0</v>
      </c>
      <c r="CC51" s="183">
        <f>IFERROR(ABS(CA51-CB51)/CB51,0)</f>
        <v>0</v>
      </c>
      <c r="CD51" s="173"/>
      <c r="CE51"/>
      <c r="CF51"/>
      <c r="CG51"/>
      <c r="CH51"/>
      <c r="CI51"/>
      <c r="CJ51"/>
      <c r="CK51"/>
      <c r="CL51"/>
      <c r="CM51"/>
      <c r="CN51"/>
      <c r="CO51"/>
      <c r="CP51" s="172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8"/>
      <c r="DQ51" s="163"/>
      <c r="DR51" s="163"/>
      <c r="DS51" s="163"/>
      <c r="DT51" s="163"/>
      <c r="DU51" s="163"/>
      <c r="DV51" s="168"/>
      <c r="DW51" s="164"/>
      <c r="DX51" s="163"/>
      <c r="DY51" s="190">
        <v>1</v>
      </c>
      <c r="DZ51" s="180">
        <f>DQ65</f>
        <v>0</v>
      </c>
      <c r="EA51" s="181">
        <v>0</v>
      </c>
      <c r="EB51" s="181">
        <f>DR65</f>
        <v>0</v>
      </c>
      <c r="EC51" s="182">
        <v>0</v>
      </c>
      <c r="ED51" s="179">
        <f>SUM(DZ51:EC51)</f>
        <v>0</v>
      </c>
      <c r="EE51" s="179">
        <f>DS80</f>
        <v>0</v>
      </c>
      <c r="EF51" s="183">
        <f>IFERROR(ABS(ED51-EE51)/EE51,0)</f>
        <v>0</v>
      </c>
      <c r="EG51" s="163"/>
      <c r="EH51" s="190">
        <v>1</v>
      </c>
      <c r="EI51" s="180">
        <f t="shared" ref="EI51:EL54" si="1">DZ51</f>
        <v>0</v>
      </c>
      <c r="EJ51" s="181">
        <f t="shared" si="1"/>
        <v>0</v>
      </c>
      <c r="EK51" s="181">
        <f t="shared" si="1"/>
        <v>0</v>
      </c>
      <c r="EL51" s="182">
        <f t="shared" si="1"/>
        <v>0</v>
      </c>
      <c r="EM51" s="179">
        <f>SUM(EI51:EL51)</f>
        <v>0</v>
      </c>
      <c r="EN51" s="179">
        <f>EE51</f>
        <v>0</v>
      </c>
      <c r="EO51" s="183">
        <f>IFERROR(ABS(EM51-EN51)/EN51,0)</f>
        <v>0</v>
      </c>
      <c r="EP51" s="173"/>
      <c r="EY51" s="315"/>
      <c r="EZ51" s="316"/>
      <c r="FA51" s="316"/>
      <c r="FB51" s="316"/>
      <c r="FC51" s="316"/>
      <c r="FD51" s="316"/>
      <c r="FE51" s="316"/>
      <c r="FF51" s="316"/>
      <c r="FG51" s="316"/>
      <c r="FH51" s="316"/>
      <c r="FI51" s="316"/>
      <c r="FJ51" s="316"/>
      <c r="FK51" s="316"/>
      <c r="FL51" s="316"/>
      <c r="FM51" s="316"/>
      <c r="FN51" s="316"/>
      <c r="FO51" s="316"/>
      <c r="FP51" s="316"/>
      <c r="FQ51" s="316"/>
      <c r="FR51" s="316"/>
      <c r="FS51" s="316"/>
      <c r="FT51" s="316"/>
      <c r="FU51" s="316"/>
      <c r="FV51" s="316"/>
      <c r="FW51" s="316"/>
      <c r="FX51" s="316"/>
      <c r="FY51" s="322"/>
      <c r="FZ51" s="316"/>
      <c r="GA51" s="316"/>
      <c r="GB51" s="316"/>
      <c r="GC51" s="316"/>
      <c r="GD51" s="316"/>
      <c r="GE51" s="316"/>
      <c r="GF51" s="316"/>
      <c r="GG51" s="316"/>
      <c r="GH51" s="316"/>
      <c r="GI51" s="316"/>
      <c r="GJ51" s="316"/>
      <c r="GK51" s="316"/>
      <c r="GL51" s="316"/>
      <c r="GM51" s="316"/>
      <c r="GN51" s="316"/>
      <c r="GO51" s="316"/>
      <c r="GP51" s="316"/>
      <c r="GQ51" s="316"/>
      <c r="GR51" s="316"/>
      <c r="GS51" s="316"/>
      <c r="GT51" s="316"/>
      <c r="GU51" s="316"/>
      <c r="GV51" s="316"/>
      <c r="GW51" s="316"/>
      <c r="GX51" s="316"/>
      <c r="GY51" s="317"/>
    </row>
    <row r="52" spans="22:207" ht="15" customHeight="1" x14ac:dyDescent="0.3">
      <c r="V52"/>
      <c r="W52"/>
      <c r="X52"/>
      <c r="Y52"/>
      <c r="Z52"/>
      <c r="AA52"/>
      <c r="AB52"/>
      <c r="AC52"/>
      <c r="AD52" s="172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45"/>
      <c r="AT52" s="145"/>
      <c r="AU52" s="145"/>
      <c r="AV52" s="145"/>
      <c r="AW52" s="145"/>
      <c r="AX52" s="145"/>
      <c r="AY52" s="145"/>
      <c r="AZ52" s="166"/>
      <c r="BA52" s="163"/>
      <c r="BB52" s="163"/>
      <c r="BC52" s="249" t="s">
        <v>32</v>
      </c>
      <c r="BD52" s="163"/>
      <c r="BE52" s="163"/>
      <c r="BF52" s="163"/>
      <c r="BG52" s="163"/>
      <c r="BH52" s="149"/>
      <c r="BI52" s="164"/>
      <c r="BJ52" s="163"/>
      <c r="BK52" s="163"/>
      <c r="BL52" s="163"/>
      <c r="BM52" s="190">
        <v>2</v>
      </c>
      <c r="BN52" s="184">
        <f>BF62</f>
        <v>0</v>
      </c>
      <c r="BO52" s="179">
        <v>0</v>
      </c>
      <c r="BP52" s="179">
        <f>BF60</f>
        <v>0</v>
      </c>
      <c r="BQ52" s="185">
        <f>BF61</f>
        <v>0</v>
      </c>
      <c r="BR52" s="179">
        <f>SUM(BN52:BQ52)</f>
        <v>0</v>
      </c>
      <c r="BS52" s="179">
        <f>BO63</f>
        <v>0</v>
      </c>
      <c r="BT52" s="183">
        <f t="shared" ref="BT52:BT54" si="2">IFERROR(ABS(BR52-BS52)/BS52,0)</f>
        <v>0</v>
      </c>
      <c r="BU52" s="163"/>
      <c r="BV52" s="190">
        <v>2</v>
      </c>
      <c r="BW52" s="184">
        <f t="shared" si="0"/>
        <v>0</v>
      </c>
      <c r="BX52" s="179">
        <f t="shared" si="0"/>
        <v>0</v>
      </c>
      <c r="BY52" s="179">
        <f t="shared" si="0"/>
        <v>0</v>
      </c>
      <c r="BZ52" s="185">
        <f t="shared" si="0"/>
        <v>0</v>
      </c>
      <c r="CA52" s="179">
        <f t="shared" ref="CA52:CA54" si="3">SUM(BW52:BZ52)</f>
        <v>0</v>
      </c>
      <c r="CB52" s="179">
        <f>BS52</f>
        <v>0</v>
      </c>
      <c r="CC52" s="183">
        <f t="shared" ref="CC52:CC54" si="4">IFERROR(ABS(CA52-CB52)/CB52,0)</f>
        <v>0</v>
      </c>
      <c r="CD52" s="173"/>
      <c r="CE52"/>
      <c r="CF52"/>
      <c r="CG52"/>
      <c r="CH52"/>
      <c r="CI52"/>
      <c r="CJ52"/>
      <c r="CK52"/>
      <c r="CL52"/>
      <c r="CM52"/>
      <c r="CN52"/>
      <c r="CO52"/>
      <c r="CP52" s="172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45"/>
      <c r="DF52" s="145"/>
      <c r="DG52" s="145"/>
      <c r="DH52" s="145"/>
      <c r="DI52" s="145"/>
      <c r="DJ52" s="145"/>
      <c r="DK52" s="145"/>
      <c r="DL52" s="166"/>
      <c r="DM52" s="163"/>
      <c r="DN52" s="163"/>
      <c r="DO52" s="249" t="s">
        <v>32</v>
      </c>
      <c r="DP52" s="163"/>
      <c r="DQ52" s="163"/>
      <c r="DR52" s="163"/>
      <c r="DS52" s="163"/>
      <c r="DT52" s="149"/>
      <c r="DU52" s="164"/>
      <c r="DV52" s="163"/>
      <c r="DW52" s="163"/>
      <c r="DX52" s="163"/>
      <c r="DY52" s="190">
        <v>2</v>
      </c>
      <c r="DZ52" s="184">
        <f>DR62</f>
        <v>0</v>
      </c>
      <c r="EA52" s="179">
        <v>0</v>
      </c>
      <c r="EB52" s="179">
        <f>DR60</f>
        <v>0</v>
      </c>
      <c r="EC52" s="185">
        <f>DR61</f>
        <v>0</v>
      </c>
      <c r="ED52" s="179">
        <f>SUM(DZ52:EC52)</f>
        <v>0</v>
      </c>
      <c r="EE52" s="179">
        <f>EA63</f>
        <v>0</v>
      </c>
      <c r="EF52" s="183">
        <f t="shared" ref="EF52:EF54" si="5">IFERROR(ABS(ED52-EE52)/EE52,0)</f>
        <v>0</v>
      </c>
      <c r="EG52" s="163"/>
      <c r="EH52" s="190">
        <v>2</v>
      </c>
      <c r="EI52" s="184">
        <f t="shared" si="1"/>
        <v>0</v>
      </c>
      <c r="EJ52" s="179">
        <f t="shared" si="1"/>
        <v>0</v>
      </c>
      <c r="EK52" s="179">
        <f t="shared" si="1"/>
        <v>0</v>
      </c>
      <c r="EL52" s="185">
        <f t="shared" si="1"/>
        <v>0</v>
      </c>
      <c r="EM52" s="179">
        <f t="shared" ref="EM52:EM54" si="6">SUM(EI52:EL52)</f>
        <v>0</v>
      </c>
      <c r="EN52" s="179">
        <f>EE52</f>
        <v>0</v>
      </c>
      <c r="EO52" s="183">
        <f t="shared" ref="EO52:EO54" si="7">IFERROR(ABS(EM52-EN52)/EN52,0)</f>
        <v>0</v>
      </c>
      <c r="EP52" s="173"/>
      <c r="EY52" s="315"/>
      <c r="EZ52" s="316"/>
      <c r="FA52" s="316"/>
      <c r="FB52" s="316"/>
      <c r="FC52" s="316"/>
      <c r="FD52" s="316"/>
      <c r="FE52" s="316"/>
      <c r="FF52" s="316"/>
      <c r="FG52" s="316"/>
      <c r="FH52" s="316"/>
      <c r="FI52" s="316"/>
      <c r="FJ52" s="316"/>
      <c r="FK52" s="316"/>
      <c r="FL52" s="316"/>
      <c r="FM52" s="316"/>
      <c r="FN52" s="316"/>
      <c r="FO52" s="316"/>
      <c r="FP52" s="316"/>
      <c r="FQ52" s="316"/>
      <c r="FR52" s="316"/>
      <c r="FS52" s="316"/>
      <c r="FT52" s="316"/>
      <c r="FU52" s="316"/>
      <c r="FV52" s="316"/>
      <c r="FW52" s="316"/>
      <c r="FX52" s="316"/>
      <c r="FY52" s="322"/>
      <c r="FZ52" s="316"/>
      <c r="GA52" s="316"/>
      <c r="GB52" s="316"/>
      <c r="GC52" s="316"/>
      <c r="GD52" s="316"/>
      <c r="GE52" s="316"/>
      <c r="GF52" s="316"/>
      <c r="GG52" s="316"/>
      <c r="GH52" s="316"/>
      <c r="GI52" s="316"/>
      <c r="GJ52" s="316"/>
      <c r="GK52" s="316"/>
      <c r="GL52" s="316"/>
      <c r="GM52" s="316"/>
      <c r="GN52" s="316"/>
      <c r="GO52" s="316"/>
      <c r="GP52" s="316"/>
      <c r="GQ52" s="316"/>
      <c r="GR52" s="316"/>
      <c r="GS52" s="316"/>
      <c r="GT52" s="316"/>
      <c r="GU52" s="316"/>
      <c r="GV52" s="316"/>
      <c r="GW52" s="316"/>
      <c r="GX52" s="316"/>
      <c r="GY52" s="317"/>
    </row>
    <row r="53" spans="22:207" ht="15" customHeight="1" x14ac:dyDescent="0.25">
      <c r="V53"/>
      <c r="W53"/>
      <c r="X53"/>
      <c r="Y53"/>
      <c r="Z53"/>
      <c r="AA53"/>
      <c r="AB53"/>
      <c r="AC53"/>
      <c r="AD53" s="172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45"/>
      <c r="AT53" s="145"/>
      <c r="AU53" s="145"/>
      <c r="AV53" s="145"/>
      <c r="AW53" s="145"/>
      <c r="AX53" s="145"/>
      <c r="AY53" s="145"/>
      <c r="AZ53" s="146" t="s">
        <v>0</v>
      </c>
      <c r="BA53" s="163"/>
      <c r="BB53" s="163"/>
      <c r="BC53" s="163"/>
      <c r="BD53" s="241"/>
      <c r="BE53" s="149"/>
      <c r="BF53" s="163"/>
      <c r="BG53" s="163"/>
      <c r="BH53" s="145"/>
      <c r="BI53" s="164"/>
      <c r="BJ53" s="163"/>
      <c r="BK53" s="163"/>
      <c r="BL53" s="163"/>
      <c r="BM53" s="190">
        <v>3</v>
      </c>
      <c r="BN53" s="184">
        <f>BB61</f>
        <v>0</v>
      </c>
      <c r="BO53" s="179">
        <v>0</v>
      </c>
      <c r="BP53" s="179">
        <f>BC61</f>
        <v>0</v>
      </c>
      <c r="BQ53" s="185">
        <f>BA61</f>
        <v>0</v>
      </c>
      <c r="BR53" s="179">
        <f>SUM(BN53:BQ53)</f>
        <v>0</v>
      </c>
      <c r="BS53" s="179">
        <f>BA46</f>
        <v>0</v>
      </c>
      <c r="BT53" s="183">
        <f t="shared" si="2"/>
        <v>0</v>
      </c>
      <c r="BU53" s="163"/>
      <c r="BV53" s="190">
        <v>3</v>
      </c>
      <c r="BW53" s="184">
        <f t="shared" si="0"/>
        <v>0</v>
      </c>
      <c r="BX53" s="179">
        <f t="shared" si="0"/>
        <v>0</v>
      </c>
      <c r="BY53" s="179">
        <f t="shared" si="0"/>
        <v>0</v>
      </c>
      <c r="BZ53" s="185">
        <f t="shared" si="0"/>
        <v>0</v>
      </c>
      <c r="CA53" s="179">
        <f t="shared" si="3"/>
        <v>0</v>
      </c>
      <c r="CB53" s="179">
        <f>BS53</f>
        <v>0</v>
      </c>
      <c r="CC53" s="183">
        <f t="shared" si="4"/>
        <v>0</v>
      </c>
      <c r="CD53" s="173"/>
      <c r="CE53"/>
      <c r="CF53"/>
      <c r="CG53"/>
      <c r="CH53"/>
      <c r="CI53"/>
      <c r="CJ53"/>
      <c r="CK53"/>
      <c r="CL53"/>
      <c r="CM53"/>
      <c r="CN53"/>
      <c r="CO53"/>
      <c r="CP53" s="172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45"/>
      <c r="DF53" s="145"/>
      <c r="DG53" s="145"/>
      <c r="DH53" s="145"/>
      <c r="DI53" s="145"/>
      <c r="DJ53" s="145"/>
      <c r="DK53" s="145"/>
      <c r="DL53" s="146" t="s">
        <v>0</v>
      </c>
      <c r="DM53" s="163"/>
      <c r="DN53" s="163"/>
      <c r="DO53" s="163"/>
      <c r="DP53" s="241"/>
      <c r="DQ53" s="149"/>
      <c r="DR53" s="163"/>
      <c r="DS53" s="163"/>
      <c r="DT53" s="145"/>
      <c r="DU53" s="164"/>
      <c r="DV53" s="163"/>
      <c r="DW53" s="163"/>
      <c r="DX53" s="163"/>
      <c r="DY53" s="190">
        <v>3</v>
      </c>
      <c r="DZ53" s="184">
        <f>DN61</f>
        <v>0</v>
      </c>
      <c r="EA53" s="179">
        <v>0</v>
      </c>
      <c r="EB53" s="179">
        <f>DO61</f>
        <v>0</v>
      </c>
      <c r="EC53" s="185">
        <f>DM61</f>
        <v>0</v>
      </c>
      <c r="ED53" s="179">
        <f>SUM(DZ53:EC53)</f>
        <v>0</v>
      </c>
      <c r="EE53" s="179">
        <f>DM46</f>
        <v>0</v>
      </c>
      <c r="EF53" s="183">
        <f t="shared" si="5"/>
        <v>0</v>
      </c>
      <c r="EG53" s="163"/>
      <c r="EH53" s="190">
        <v>3</v>
      </c>
      <c r="EI53" s="184">
        <f t="shared" si="1"/>
        <v>0</v>
      </c>
      <c r="EJ53" s="179">
        <f t="shared" si="1"/>
        <v>0</v>
      </c>
      <c r="EK53" s="179">
        <f t="shared" si="1"/>
        <v>0</v>
      </c>
      <c r="EL53" s="185">
        <f t="shared" si="1"/>
        <v>0</v>
      </c>
      <c r="EM53" s="179">
        <f t="shared" si="6"/>
        <v>0</v>
      </c>
      <c r="EN53" s="179">
        <f>EE53</f>
        <v>0</v>
      </c>
      <c r="EO53" s="183">
        <f t="shared" si="7"/>
        <v>0</v>
      </c>
      <c r="EP53" s="173"/>
      <c r="EY53" s="315"/>
      <c r="EZ53" s="316"/>
      <c r="FA53" s="316"/>
      <c r="FB53" s="316"/>
      <c r="FC53" s="316"/>
      <c r="FD53" s="316"/>
      <c r="FE53" s="316"/>
      <c r="FF53" s="316"/>
      <c r="FG53" s="316"/>
      <c r="FH53" s="316"/>
      <c r="FI53" s="316"/>
      <c r="FJ53" s="316"/>
      <c r="FK53" s="316"/>
      <c r="FL53" s="316"/>
      <c r="FM53" s="316"/>
      <c r="FN53" s="316"/>
      <c r="FO53" s="316"/>
      <c r="FP53" s="316"/>
      <c r="FQ53" s="316"/>
      <c r="FR53" s="316"/>
      <c r="FS53" s="316"/>
      <c r="FT53" s="316"/>
      <c r="FU53" s="316"/>
      <c r="FV53" s="316"/>
      <c r="FW53" s="316"/>
      <c r="FX53" s="316"/>
      <c r="FY53" s="322"/>
      <c r="FZ53" s="316"/>
      <c r="GA53" s="316"/>
      <c r="GB53" s="316"/>
      <c r="GC53" s="316"/>
      <c r="GD53" s="316"/>
      <c r="GE53" s="316"/>
      <c r="GF53" s="316"/>
      <c r="GG53" s="316"/>
      <c r="GH53" s="316"/>
      <c r="GI53" s="316"/>
      <c r="GJ53" s="316"/>
      <c r="GK53" s="316"/>
      <c r="GL53" s="316"/>
      <c r="GM53" s="316"/>
      <c r="GN53" s="316"/>
      <c r="GO53" s="316"/>
      <c r="GP53" s="316"/>
      <c r="GQ53" s="316"/>
      <c r="GR53" s="316"/>
      <c r="GS53" s="316"/>
      <c r="GT53" s="316"/>
      <c r="GU53" s="316"/>
      <c r="GV53" s="316"/>
      <c r="GW53" s="316"/>
      <c r="GX53" s="316"/>
      <c r="GY53" s="317"/>
    </row>
    <row r="54" spans="22:207" ht="15" customHeight="1" x14ac:dyDescent="0.25">
      <c r="V54"/>
      <c r="W54"/>
      <c r="X54"/>
      <c r="Y54"/>
      <c r="Z54"/>
      <c r="AA54"/>
      <c r="AB54"/>
      <c r="AC54"/>
      <c r="AD54" s="172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241"/>
      <c r="BE54" s="163"/>
      <c r="BF54" s="163"/>
      <c r="BG54" s="163"/>
      <c r="BH54" s="163"/>
      <c r="BI54" s="164"/>
      <c r="BJ54" s="163"/>
      <c r="BK54" s="163"/>
      <c r="BL54" s="163"/>
      <c r="BM54" s="190">
        <v>4</v>
      </c>
      <c r="BN54" s="186">
        <v>0</v>
      </c>
      <c r="BO54" s="187">
        <v>0</v>
      </c>
      <c r="BP54" s="187">
        <v>0</v>
      </c>
      <c r="BQ54" s="188">
        <v>0</v>
      </c>
      <c r="BR54" s="179">
        <f>SUM(BN54:BQ54)</f>
        <v>0</v>
      </c>
      <c r="BS54" s="59">
        <v>0</v>
      </c>
      <c r="BT54" s="183">
        <f t="shared" si="2"/>
        <v>0</v>
      </c>
      <c r="BU54" s="163"/>
      <c r="BV54" s="190">
        <v>4</v>
      </c>
      <c r="BW54" s="186">
        <f t="shared" si="0"/>
        <v>0</v>
      </c>
      <c r="BX54" s="187">
        <f t="shared" si="0"/>
        <v>0</v>
      </c>
      <c r="BY54" s="187">
        <f t="shared" si="0"/>
        <v>0</v>
      </c>
      <c r="BZ54" s="188">
        <f t="shared" si="0"/>
        <v>0</v>
      </c>
      <c r="CA54" s="179">
        <f t="shared" si="3"/>
        <v>0</v>
      </c>
      <c r="CB54" s="59">
        <f>BS54</f>
        <v>0</v>
      </c>
      <c r="CC54" s="183">
        <f t="shared" si="4"/>
        <v>0</v>
      </c>
      <c r="CD54" s="173"/>
      <c r="CE54"/>
      <c r="CF54"/>
      <c r="CG54"/>
      <c r="CH54"/>
      <c r="CI54"/>
      <c r="CJ54"/>
      <c r="CK54"/>
      <c r="CL54"/>
      <c r="CM54"/>
      <c r="CN54"/>
      <c r="CO54"/>
      <c r="CP54" s="172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241"/>
      <c r="DQ54" s="163"/>
      <c r="DR54" s="163"/>
      <c r="DS54" s="163"/>
      <c r="DT54" s="163"/>
      <c r="DU54" s="164"/>
      <c r="DV54" s="163"/>
      <c r="DW54" s="163"/>
      <c r="DX54" s="163"/>
      <c r="DY54" s="190">
        <v>4</v>
      </c>
      <c r="DZ54" s="186">
        <v>0</v>
      </c>
      <c r="EA54" s="187">
        <v>0</v>
      </c>
      <c r="EB54" s="187">
        <v>0</v>
      </c>
      <c r="EC54" s="188">
        <v>0</v>
      </c>
      <c r="ED54" s="179">
        <f>SUM(DZ54:EC54)</f>
        <v>0</v>
      </c>
      <c r="EE54" s="59">
        <v>0</v>
      </c>
      <c r="EF54" s="183">
        <f t="shared" si="5"/>
        <v>0</v>
      </c>
      <c r="EG54" s="163"/>
      <c r="EH54" s="190">
        <v>4</v>
      </c>
      <c r="EI54" s="186">
        <f t="shared" si="1"/>
        <v>0</v>
      </c>
      <c r="EJ54" s="187">
        <f t="shared" si="1"/>
        <v>0</v>
      </c>
      <c r="EK54" s="187">
        <f t="shared" si="1"/>
        <v>0</v>
      </c>
      <c r="EL54" s="188">
        <f t="shared" si="1"/>
        <v>0</v>
      </c>
      <c r="EM54" s="179">
        <f t="shared" si="6"/>
        <v>0</v>
      </c>
      <c r="EN54" s="59">
        <f>EE54</f>
        <v>0</v>
      </c>
      <c r="EO54" s="183">
        <f t="shared" si="7"/>
        <v>0</v>
      </c>
      <c r="EP54" s="173"/>
      <c r="EY54" s="315"/>
      <c r="EZ54" s="316"/>
      <c r="FA54" s="316"/>
      <c r="FB54" s="316"/>
      <c r="FC54" s="316"/>
      <c r="FD54" s="316"/>
      <c r="FE54" s="316"/>
      <c r="FF54" s="316"/>
      <c r="FG54" s="316"/>
      <c r="FH54" s="316"/>
      <c r="FI54" s="316"/>
      <c r="FJ54" s="316"/>
      <c r="FK54" s="316"/>
      <c r="FL54" s="316"/>
      <c r="FM54" s="316"/>
      <c r="FN54" s="316"/>
      <c r="FO54" s="316"/>
      <c r="FP54" s="316"/>
      <c r="FQ54" s="316"/>
      <c r="FR54" s="316"/>
      <c r="FS54" s="316"/>
      <c r="FT54" s="316"/>
      <c r="FU54" s="316"/>
      <c r="FV54" s="316"/>
      <c r="FW54" s="316"/>
      <c r="FX54" s="316"/>
      <c r="FY54" s="322"/>
      <c r="FZ54" s="316"/>
      <c r="GA54" s="316"/>
      <c r="GB54" s="316"/>
      <c r="GC54" s="316"/>
      <c r="GD54" s="316"/>
      <c r="GE54" s="316"/>
      <c r="GF54" s="316"/>
      <c r="GG54" s="316"/>
      <c r="GH54" s="316"/>
      <c r="GI54" s="316"/>
      <c r="GJ54" s="316"/>
      <c r="GK54" s="316"/>
      <c r="GL54" s="316"/>
      <c r="GM54" s="316"/>
      <c r="GN54" s="316"/>
      <c r="GO54" s="316"/>
      <c r="GP54" s="316"/>
      <c r="GQ54" s="316"/>
      <c r="GR54" s="316"/>
      <c r="GS54" s="316"/>
      <c r="GT54" s="316"/>
      <c r="GU54" s="316"/>
      <c r="GV54" s="316"/>
      <c r="GW54" s="316"/>
      <c r="GX54" s="316"/>
      <c r="GY54" s="317"/>
    </row>
    <row r="55" spans="22:207" ht="15" customHeight="1" x14ac:dyDescent="0.25">
      <c r="V55"/>
      <c r="W55"/>
      <c r="X55"/>
      <c r="Y55"/>
      <c r="Z55"/>
      <c r="AA55"/>
      <c r="AB55"/>
      <c r="AC55"/>
      <c r="AD55" s="172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7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241"/>
      <c r="BE55" s="16"/>
      <c r="BF55" s="16"/>
      <c r="BG55" s="17"/>
      <c r="BH55" s="17"/>
      <c r="BI55" s="164"/>
      <c r="BJ55" s="163"/>
      <c r="BK55" s="163"/>
      <c r="BL55" s="163"/>
      <c r="BM55" s="179" t="s">
        <v>17</v>
      </c>
      <c r="BN55" s="179">
        <f>SUM(BN51:BN54)</f>
        <v>0</v>
      </c>
      <c r="BO55" s="179">
        <f>SUM(BO51:BO54)</f>
        <v>0</v>
      </c>
      <c r="BP55" s="179">
        <f>SUM(BP51:BP54)</f>
        <v>0</v>
      </c>
      <c r="BQ55" s="179">
        <f>SUM(BQ51:BQ54)</f>
        <v>0</v>
      </c>
      <c r="BR55" s="179"/>
      <c r="BS55" s="179"/>
      <c r="BT55" s="179"/>
      <c r="BU55" s="163"/>
      <c r="BV55" s="179" t="s">
        <v>17</v>
      </c>
      <c r="BW55" s="179">
        <f>SUM(BW51:BW54)</f>
        <v>0</v>
      </c>
      <c r="BX55" s="179">
        <f t="shared" ref="BX55:BZ55" si="8">SUM(BX51:BX54)</f>
        <v>0</v>
      </c>
      <c r="BY55" s="179">
        <f t="shared" si="8"/>
        <v>0</v>
      </c>
      <c r="BZ55" s="179">
        <f t="shared" si="8"/>
        <v>0</v>
      </c>
      <c r="CA55" s="179"/>
      <c r="CB55" s="179"/>
      <c r="CC55" s="179"/>
      <c r="CD55" s="173"/>
      <c r="CE55"/>
      <c r="CF55"/>
      <c r="CG55"/>
      <c r="CH55"/>
      <c r="CI55"/>
      <c r="CJ55"/>
      <c r="CK55"/>
      <c r="CL55"/>
      <c r="CM55"/>
      <c r="CN55"/>
      <c r="CO55"/>
      <c r="CP55" s="172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7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241"/>
      <c r="DQ55" s="16"/>
      <c r="DR55" s="16"/>
      <c r="DS55" s="17"/>
      <c r="DT55" s="17"/>
      <c r="DU55" s="164"/>
      <c r="DV55" s="163"/>
      <c r="DW55" s="163"/>
      <c r="DX55" s="163"/>
      <c r="DY55" s="179" t="s">
        <v>17</v>
      </c>
      <c r="DZ55" s="179">
        <f>SUM(DZ51:DZ54)</f>
        <v>0</v>
      </c>
      <c r="EA55" s="179">
        <f>SUM(EA51:EA54)</f>
        <v>0</v>
      </c>
      <c r="EB55" s="179">
        <f>SUM(EB51:EB54)</f>
        <v>0</v>
      </c>
      <c r="EC55" s="179">
        <f>SUM(EC51:EC54)</f>
        <v>0</v>
      </c>
      <c r="ED55" s="179"/>
      <c r="EE55" s="179"/>
      <c r="EF55" s="179"/>
      <c r="EG55" s="163"/>
      <c r="EH55" s="179" t="s">
        <v>17</v>
      </c>
      <c r="EI55" s="179">
        <f>SUM(EI51:EI54)</f>
        <v>0</v>
      </c>
      <c r="EJ55" s="179">
        <f t="shared" ref="EJ55:EL55" si="9">SUM(EJ51:EJ54)</f>
        <v>0</v>
      </c>
      <c r="EK55" s="179">
        <f t="shared" si="9"/>
        <v>0</v>
      </c>
      <c r="EL55" s="179">
        <f t="shared" si="9"/>
        <v>0</v>
      </c>
      <c r="EM55" s="179"/>
      <c r="EN55" s="179"/>
      <c r="EO55" s="179"/>
      <c r="EP55" s="173"/>
      <c r="EY55" s="315"/>
      <c r="EZ55" s="316"/>
      <c r="FA55" s="316"/>
      <c r="FB55" s="316"/>
      <c r="FC55" s="316"/>
      <c r="FD55" s="316"/>
      <c r="FE55" s="316"/>
      <c r="FF55" s="316"/>
      <c r="FG55" s="316"/>
      <c r="FH55" s="316"/>
      <c r="FI55" s="316"/>
      <c r="FJ55" s="316"/>
      <c r="FK55" s="316"/>
      <c r="FL55" s="316"/>
      <c r="FM55" s="316"/>
      <c r="FN55" s="316"/>
      <c r="FO55" s="316"/>
      <c r="FP55" s="316"/>
      <c r="FQ55" s="316"/>
      <c r="FR55" s="316"/>
      <c r="FS55" s="316"/>
      <c r="FT55" s="316"/>
      <c r="FU55" s="316"/>
      <c r="FV55" s="316"/>
      <c r="FW55" s="316"/>
      <c r="FX55" s="316"/>
      <c r="FY55" s="322"/>
      <c r="FZ55" s="316"/>
      <c r="GA55" s="316"/>
      <c r="GB55" s="316"/>
      <c r="GC55" s="316"/>
      <c r="GD55" s="316"/>
      <c r="GE55" s="316"/>
      <c r="GF55" s="316"/>
      <c r="GG55" s="316"/>
      <c r="GH55" s="316"/>
      <c r="GI55" s="316"/>
      <c r="GJ55" s="316"/>
      <c r="GK55" s="316"/>
      <c r="GL55" s="316"/>
      <c r="GM55" s="316"/>
      <c r="GN55" s="316"/>
      <c r="GO55" s="316"/>
      <c r="GP55" s="316"/>
      <c r="GQ55" s="316"/>
      <c r="GR55" s="316"/>
      <c r="GS55" s="316"/>
      <c r="GT55" s="316"/>
      <c r="GU55" s="316"/>
      <c r="GV55" s="316"/>
      <c r="GW55" s="316"/>
      <c r="GX55" s="316"/>
      <c r="GY55" s="317"/>
    </row>
    <row r="56" spans="22:207" ht="15" customHeight="1" x14ac:dyDescent="0.2">
      <c r="V56"/>
      <c r="W56"/>
      <c r="X56"/>
      <c r="Y56"/>
      <c r="Z56"/>
      <c r="AA56"/>
      <c r="AB56"/>
      <c r="AC56"/>
      <c r="AD56" s="172"/>
      <c r="AE56" s="163"/>
      <c r="AF56" s="163"/>
      <c r="AG56" s="163"/>
      <c r="AH56" s="163"/>
      <c r="AI56" s="163"/>
      <c r="AJ56" s="163"/>
      <c r="AK56" s="163"/>
      <c r="AL56" s="163"/>
      <c r="AM56" s="168"/>
      <c r="AN56" s="163"/>
      <c r="AO56" s="163"/>
      <c r="AP56" s="163"/>
      <c r="AQ56" s="192"/>
      <c r="AR56" s="168"/>
      <c r="AS56" s="167"/>
      <c r="AT56" s="145"/>
      <c r="AU56" s="145"/>
      <c r="AV56" s="145"/>
      <c r="AW56" s="145"/>
      <c r="AX56" s="145"/>
      <c r="AY56" s="163"/>
      <c r="AZ56" s="197" t="s">
        <v>29</v>
      </c>
      <c r="BA56" s="196" t="str">
        <f>RNSE(BA58,BA61)</f>
        <v>-</v>
      </c>
      <c r="BB56" s="196" t="str">
        <f>RNSE(BB58,BB61)</f>
        <v>-</v>
      </c>
      <c r="BC56" s="196" t="str">
        <f t="shared" ref="BC56" si="10">RNSE(BC58,BC61)</f>
        <v>-</v>
      </c>
      <c r="BD56" s="241"/>
      <c r="BE56" s="18"/>
      <c r="BF56" s="18"/>
      <c r="BG56" s="19"/>
      <c r="BH56" s="19"/>
      <c r="BI56" s="163"/>
      <c r="BJ56" s="145"/>
      <c r="BK56" s="163"/>
      <c r="BL56" s="163"/>
      <c r="BM56" s="179" t="s">
        <v>18</v>
      </c>
      <c r="BN56" s="179">
        <f>BA78</f>
        <v>0</v>
      </c>
      <c r="BO56" s="179">
        <v>0</v>
      </c>
      <c r="BP56" s="179">
        <f>BG48</f>
        <v>0</v>
      </c>
      <c r="BQ56" s="179">
        <f>AU63</f>
        <v>0</v>
      </c>
      <c r="BR56" s="179"/>
      <c r="BS56" s="179"/>
      <c r="BT56" s="179"/>
      <c r="BU56" s="168"/>
      <c r="BV56" s="179" t="s">
        <v>18</v>
      </c>
      <c r="BW56" s="179">
        <f>BN56</f>
        <v>0</v>
      </c>
      <c r="BX56" s="179">
        <f>BO56</f>
        <v>0</v>
      </c>
      <c r="BY56" s="179">
        <f>BP56</f>
        <v>0</v>
      </c>
      <c r="BZ56" s="179">
        <f>BQ56</f>
        <v>0</v>
      </c>
      <c r="CA56" s="179"/>
      <c r="CB56" s="179"/>
      <c r="CC56" s="179"/>
      <c r="CD56" s="173"/>
      <c r="CE56"/>
      <c r="CF56"/>
      <c r="CG56"/>
      <c r="CH56"/>
      <c r="CI56"/>
      <c r="CJ56"/>
      <c r="CK56"/>
      <c r="CL56"/>
      <c r="CM56"/>
      <c r="CN56"/>
      <c r="CO56"/>
      <c r="CP56" s="172"/>
      <c r="CQ56" s="163"/>
      <c r="CR56" s="163"/>
      <c r="CS56" s="163"/>
      <c r="CT56" s="163"/>
      <c r="CU56" s="163"/>
      <c r="CV56" s="163"/>
      <c r="CW56" s="163"/>
      <c r="CX56" s="163"/>
      <c r="CY56" s="168"/>
      <c r="CZ56" s="163"/>
      <c r="DA56" s="163"/>
      <c r="DB56" s="163"/>
      <c r="DC56" s="192"/>
      <c r="DD56" s="168"/>
      <c r="DE56" s="167"/>
      <c r="DF56" s="145"/>
      <c r="DG56" s="145"/>
      <c r="DH56" s="145"/>
      <c r="DI56" s="145"/>
      <c r="DJ56" s="145"/>
      <c r="DK56" s="163"/>
      <c r="DL56" s="197" t="s">
        <v>29</v>
      </c>
      <c r="DM56" s="196" t="str">
        <f>RNSE(DM58,DM61)</f>
        <v>-</v>
      </c>
      <c r="DN56" s="196" t="str">
        <f>RNSE(DN58,DN61)</f>
        <v>-</v>
      </c>
      <c r="DO56" s="196" t="str">
        <f t="shared" ref="DO56" si="11">RNSE(DO58,DO61)</f>
        <v>-</v>
      </c>
      <c r="DP56" s="241"/>
      <c r="DQ56" s="18"/>
      <c r="DR56" s="18"/>
      <c r="DS56" s="19"/>
      <c r="DT56" s="19"/>
      <c r="DU56" s="163"/>
      <c r="DV56" s="145"/>
      <c r="DW56" s="163"/>
      <c r="DX56" s="163"/>
      <c r="DY56" s="179" t="s">
        <v>18</v>
      </c>
      <c r="DZ56" s="179">
        <f>DM78</f>
        <v>0</v>
      </c>
      <c r="EA56" s="179">
        <v>0</v>
      </c>
      <c r="EB56" s="179">
        <f>DS48</f>
        <v>0</v>
      </c>
      <c r="EC56" s="179">
        <f>DG62</f>
        <v>0</v>
      </c>
      <c r="ED56" s="179"/>
      <c r="EE56" s="179"/>
      <c r="EF56" s="179"/>
      <c r="EG56" s="168"/>
      <c r="EH56" s="179" t="s">
        <v>18</v>
      </c>
      <c r="EI56" s="179">
        <f>DZ56</f>
        <v>0</v>
      </c>
      <c r="EJ56" s="179">
        <f>EA56</f>
        <v>0</v>
      </c>
      <c r="EK56" s="179">
        <f>EB56</f>
        <v>0</v>
      </c>
      <c r="EL56" s="179">
        <f>EC56</f>
        <v>0</v>
      </c>
      <c r="EM56" s="179"/>
      <c r="EN56" s="179"/>
      <c r="EO56" s="179"/>
      <c r="EP56" s="173"/>
      <c r="EY56" s="315"/>
      <c r="EZ56" s="316"/>
      <c r="FA56" s="316"/>
      <c r="FB56" s="316"/>
      <c r="FC56" s="316"/>
      <c r="FD56" s="316"/>
      <c r="FE56" s="316"/>
      <c r="FF56" s="316"/>
      <c r="FG56" s="316"/>
      <c r="FH56" s="316"/>
      <c r="FI56" s="316"/>
      <c r="FJ56" s="316"/>
      <c r="FK56" s="316"/>
      <c r="FL56" s="316"/>
      <c r="FM56" s="316"/>
      <c r="FN56" s="316"/>
      <c r="FO56" s="316"/>
      <c r="FP56" s="316"/>
      <c r="FQ56" s="316"/>
      <c r="FR56" s="316"/>
      <c r="FS56" s="316"/>
      <c r="FT56" s="316"/>
      <c r="FU56" s="316"/>
      <c r="FV56" s="316"/>
      <c r="FW56" s="316"/>
      <c r="FX56" s="316"/>
      <c r="FY56" s="322"/>
      <c r="FZ56" s="316"/>
      <c r="GA56" s="316"/>
      <c r="GB56" s="316"/>
      <c r="GC56" s="316"/>
      <c r="GD56" s="316"/>
      <c r="GE56" s="316"/>
      <c r="GF56" s="316"/>
      <c r="GG56" s="316"/>
      <c r="GH56" s="316"/>
      <c r="GI56" s="316"/>
      <c r="GJ56" s="316"/>
      <c r="GK56" s="316"/>
      <c r="GL56" s="316"/>
      <c r="GM56" s="316"/>
      <c r="GN56" s="316"/>
      <c r="GO56" s="316"/>
      <c r="GP56" s="316"/>
      <c r="GQ56" s="316"/>
      <c r="GR56" s="316"/>
      <c r="GS56" s="316"/>
      <c r="GT56" s="316"/>
      <c r="GU56" s="316"/>
      <c r="GV56" s="316"/>
      <c r="GW56" s="316"/>
      <c r="GX56" s="316"/>
      <c r="GY56" s="317"/>
    </row>
    <row r="57" spans="22:207" ht="15" customHeight="1" x14ac:dyDescent="0.2">
      <c r="V57"/>
      <c r="W57"/>
      <c r="X57"/>
      <c r="Y57"/>
      <c r="Z57"/>
      <c r="AA57"/>
      <c r="AB57"/>
      <c r="AC57"/>
      <c r="AD57" s="172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45"/>
      <c r="AT57" s="145"/>
      <c r="AU57" s="145"/>
      <c r="AV57" s="145"/>
      <c r="AW57" s="145"/>
      <c r="AX57" s="145"/>
      <c r="AY57" s="163"/>
      <c r="AZ57" s="194" t="s">
        <v>20</v>
      </c>
      <c r="BA57" s="74" t="e">
        <f>BA58/BB46</f>
        <v>#DIV/0!</v>
      </c>
      <c r="BB57" s="74" t="e">
        <f>BB58/BB46</f>
        <v>#DIV/0!</v>
      </c>
      <c r="BC57" s="74" t="e">
        <f>BC58/BB46</f>
        <v>#DIV/0!</v>
      </c>
      <c r="BD57" s="241"/>
      <c r="BE57" s="144"/>
      <c r="BF57" s="144"/>
      <c r="BG57" s="144"/>
      <c r="BH57" s="144"/>
      <c r="BI57" s="144"/>
      <c r="BJ57" s="145"/>
      <c r="BK57" s="145"/>
      <c r="BL57" s="145"/>
      <c r="BM57" s="179" t="s">
        <v>19</v>
      </c>
      <c r="BN57" s="183">
        <f>IFERROR(ABS(BN55-BN56)/BN56,0)</f>
        <v>0</v>
      </c>
      <c r="BO57" s="183">
        <f t="shared" ref="BO57:BQ57" si="12">IFERROR(ABS(BO55-BO56)/BO56,0)</f>
        <v>0</v>
      </c>
      <c r="BP57" s="183">
        <f t="shared" si="12"/>
        <v>0</v>
      </c>
      <c r="BQ57" s="183">
        <f t="shared" si="12"/>
        <v>0</v>
      </c>
      <c r="BR57" s="179"/>
      <c r="BS57" s="179"/>
      <c r="BT57" s="183">
        <f>SUM(BN57:BQ57,BT51:BT54)</f>
        <v>0</v>
      </c>
      <c r="BU57" s="163"/>
      <c r="BV57" s="179" t="s">
        <v>19</v>
      </c>
      <c r="BW57" s="183">
        <f>IFERROR(ABS(BW55-BW56)/BW56,0)</f>
        <v>0</v>
      </c>
      <c r="BX57" s="183">
        <f t="shared" ref="BX57:BZ57" si="13">IFERROR(ABS(BX55-BX56)/BX56,0)</f>
        <v>0</v>
      </c>
      <c r="BY57" s="183">
        <f t="shared" si="13"/>
        <v>0</v>
      </c>
      <c r="BZ57" s="183">
        <f t="shared" si="13"/>
        <v>0</v>
      </c>
      <c r="CA57" s="179"/>
      <c r="CB57" s="179"/>
      <c r="CC57" s="183">
        <f>SUM(BW57:BZ57,CC51:CC54)</f>
        <v>0</v>
      </c>
      <c r="CD57" s="173"/>
      <c r="CE57"/>
      <c r="CF57"/>
      <c r="CG57"/>
      <c r="CH57"/>
      <c r="CI57"/>
      <c r="CJ57"/>
      <c r="CK57"/>
      <c r="CL57"/>
      <c r="CM57"/>
      <c r="CN57"/>
      <c r="CO57"/>
      <c r="CP57" s="172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45"/>
      <c r="DF57" s="145"/>
      <c r="DG57" s="145"/>
      <c r="DH57" s="145"/>
      <c r="DI57" s="145"/>
      <c r="DJ57" s="145"/>
      <c r="DK57" s="163"/>
      <c r="DL57" s="194" t="s">
        <v>20</v>
      </c>
      <c r="DM57" s="74" t="e">
        <f>DM58/DN46</f>
        <v>#DIV/0!</v>
      </c>
      <c r="DN57" s="74" t="e">
        <f>DN58/DN46</f>
        <v>#DIV/0!</v>
      </c>
      <c r="DO57" s="74" t="e">
        <f>DO58/DN46</f>
        <v>#DIV/0!</v>
      </c>
      <c r="DP57" s="241"/>
      <c r="DQ57" s="144"/>
      <c r="DR57" s="144"/>
      <c r="DS57" s="144"/>
      <c r="DT57" s="144"/>
      <c r="DU57" s="144"/>
      <c r="DV57" s="145"/>
      <c r="DW57" s="145"/>
      <c r="DX57" s="145"/>
      <c r="DY57" s="179" t="s">
        <v>19</v>
      </c>
      <c r="DZ57" s="183">
        <f>IFERROR(ABS(DZ55-DZ56)/DZ56,0)</f>
        <v>0</v>
      </c>
      <c r="EA57" s="183">
        <f t="shared" ref="EA57:EC57" si="14">IFERROR(ABS(EA55-EA56)/EA56,0)</f>
        <v>0</v>
      </c>
      <c r="EB57" s="183">
        <f t="shared" si="14"/>
        <v>0</v>
      </c>
      <c r="EC57" s="183">
        <f t="shared" si="14"/>
        <v>0</v>
      </c>
      <c r="ED57" s="179"/>
      <c r="EE57" s="179"/>
      <c r="EF57" s="183">
        <f>SUM(DZ57:EC57,EF51:EF54)</f>
        <v>0</v>
      </c>
      <c r="EG57" s="163"/>
      <c r="EH57" s="179" t="s">
        <v>19</v>
      </c>
      <c r="EI57" s="183">
        <f>IFERROR(ABS(EI55-EI56)/EI56,0)</f>
        <v>0</v>
      </c>
      <c r="EJ57" s="183">
        <f t="shared" ref="EJ57:EL57" si="15">IFERROR(ABS(EJ55-EJ56)/EJ56,0)</f>
        <v>0</v>
      </c>
      <c r="EK57" s="183">
        <f t="shared" si="15"/>
        <v>0</v>
      </c>
      <c r="EL57" s="183">
        <f t="shared" si="15"/>
        <v>0</v>
      </c>
      <c r="EM57" s="179"/>
      <c r="EN57" s="179"/>
      <c r="EO57" s="183">
        <f>SUM(EI57:EL57,EO51:EO54)</f>
        <v>0</v>
      </c>
      <c r="EP57" s="173"/>
      <c r="EY57" s="315"/>
      <c r="EZ57" s="316"/>
      <c r="FA57" s="316"/>
      <c r="FB57" s="316"/>
      <c r="FC57" s="316"/>
      <c r="FD57" s="316"/>
      <c r="FE57" s="316"/>
      <c r="FF57" s="316"/>
      <c r="FG57" s="316"/>
      <c r="FH57" s="316"/>
      <c r="FI57" s="316"/>
      <c r="FJ57" s="316"/>
      <c r="FK57" s="316"/>
      <c r="FL57" s="316"/>
      <c r="FM57" s="316"/>
      <c r="FN57" s="316"/>
      <c r="FO57" s="316"/>
      <c r="FP57" s="316"/>
      <c r="FQ57" s="316"/>
      <c r="FR57" s="316"/>
      <c r="FS57" s="316"/>
      <c r="FT57" s="316"/>
      <c r="FU57" s="316"/>
      <c r="FV57" s="316"/>
      <c r="FW57" s="316"/>
      <c r="FX57" s="316"/>
      <c r="FY57" s="322"/>
      <c r="FZ57" s="316"/>
      <c r="GA57" s="316"/>
      <c r="GB57" s="316"/>
      <c r="GC57" s="316"/>
      <c r="GD57" s="316"/>
      <c r="GE57" s="316"/>
      <c r="GF57" s="316"/>
      <c r="GG57" s="316"/>
      <c r="GH57" s="316"/>
      <c r="GI57" s="316"/>
      <c r="GJ57" s="316"/>
      <c r="GK57" s="316"/>
      <c r="GL57" s="316"/>
      <c r="GM57" s="316"/>
      <c r="GN57" s="316"/>
      <c r="GO57" s="316"/>
      <c r="GP57" s="316"/>
      <c r="GQ57" s="316"/>
      <c r="GR57" s="316"/>
      <c r="GS57" s="316"/>
      <c r="GT57" s="316"/>
      <c r="GU57" s="316"/>
      <c r="GV57" s="316"/>
      <c r="GW57" s="316"/>
      <c r="GX57" s="316"/>
      <c r="GY57" s="317"/>
    </row>
    <row r="58" spans="22:207" ht="15" customHeight="1" x14ac:dyDescent="0.25">
      <c r="V58"/>
      <c r="W58"/>
      <c r="X58"/>
      <c r="Y58"/>
      <c r="Z58"/>
      <c r="AA58"/>
      <c r="AB58"/>
      <c r="AC58"/>
      <c r="AD58" s="172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7"/>
      <c r="AT58" s="145"/>
      <c r="AU58" s="163"/>
      <c r="AV58" s="163"/>
      <c r="AW58" s="163"/>
      <c r="AX58" s="144"/>
      <c r="AY58" s="163"/>
      <c r="AZ58" s="198" t="s">
        <v>3</v>
      </c>
      <c r="BA58" s="208">
        <f>BZ53</f>
        <v>0</v>
      </c>
      <c r="BB58" s="208">
        <f>BW53</f>
        <v>0</v>
      </c>
      <c r="BC58" s="208">
        <f>BY53</f>
        <v>0</v>
      </c>
      <c r="BD58" s="241"/>
      <c r="BE58" s="163"/>
      <c r="BF58" s="163"/>
      <c r="BG58" s="163"/>
      <c r="BH58" s="163"/>
      <c r="BI58" s="163"/>
      <c r="BJ58" s="163"/>
      <c r="BK58" s="163"/>
      <c r="BL58" s="145"/>
      <c r="BM58" s="145"/>
      <c r="BN58" s="145"/>
      <c r="BO58" s="145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73"/>
      <c r="CE58"/>
      <c r="CF58"/>
      <c r="CG58"/>
      <c r="CH58"/>
      <c r="CI58"/>
      <c r="CJ58"/>
      <c r="CK58"/>
      <c r="CL58"/>
      <c r="CM58"/>
      <c r="CN58"/>
      <c r="CO58"/>
      <c r="CP58" s="172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7"/>
      <c r="DF58" s="145"/>
      <c r="DG58" s="163"/>
      <c r="DH58" s="163"/>
      <c r="DI58" s="163"/>
      <c r="DJ58" s="144"/>
      <c r="DK58" s="163"/>
      <c r="DL58" s="198" t="s">
        <v>3</v>
      </c>
      <c r="DM58" s="208">
        <f>EL53</f>
        <v>0</v>
      </c>
      <c r="DN58" s="208">
        <f>EI53</f>
        <v>0</v>
      </c>
      <c r="DO58" s="208">
        <f>EK53</f>
        <v>0</v>
      </c>
      <c r="DP58" s="241"/>
      <c r="DQ58" s="163"/>
      <c r="DR58" s="163"/>
      <c r="DS58" s="163"/>
      <c r="DT58" s="163"/>
      <c r="DU58" s="163"/>
      <c r="DV58" s="163"/>
      <c r="DW58" s="163"/>
      <c r="DX58" s="145"/>
      <c r="DY58" s="145"/>
      <c r="DZ58" s="145"/>
      <c r="EA58" s="145"/>
      <c r="EB58" s="163"/>
      <c r="EC58" s="163"/>
      <c r="ED58" s="163"/>
      <c r="EE58" s="163"/>
      <c r="EF58" s="163"/>
      <c r="EG58" s="163"/>
      <c r="EH58" s="163"/>
      <c r="EI58" s="163"/>
      <c r="EJ58" s="163"/>
      <c r="EK58" s="163"/>
      <c r="EL58" s="163"/>
      <c r="EM58" s="163"/>
      <c r="EN58" s="163"/>
      <c r="EO58" s="163"/>
      <c r="EP58" s="173"/>
      <c r="EY58" s="315"/>
      <c r="EZ58" s="316"/>
      <c r="FA58" s="316"/>
      <c r="FB58" s="316"/>
      <c r="FC58" s="316"/>
      <c r="FD58" s="316"/>
      <c r="FE58" s="316"/>
      <c r="FF58" s="316"/>
      <c r="FG58" s="316"/>
      <c r="FH58" s="316"/>
      <c r="FI58" s="316"/>
      <c r="FJ58" s="316"/>
      <c r="FK58" s="316"/>
      <c r="FL58" s="316"/>
      <c r="FM58" s="316"/>
      <c r="FN58" s="316"/>
      <c r="FO58" s="316"/>
      <c r="FP58" s="316"/>
      <c r="FQ58" s="316"/>
      <c r="FR58" s="316"/>
      <c r="FS58" s="316"/>
      <c r="FT58" s="316"/>
      <c r="FU58" s="316"/>
      <c r="FV58" s="316"/>
      <c r="FW58" s="316"/>
      <c r="FX58" s="316"/>
      <c r="FY58" s="322"/>
      <c r="FZ58" s="316"/>
      <c r="GA58" s="316"/>
      <c r="GB58" s="316"/>
      <c r="GC58" s="316"/>
      <c r="GD58" s="316"/>
      <c r="GE58" s="316"/>
      <c r="GF58" s="316"/>
      <c r="GG58" s="316"/>
      <c r="GH58" s="316"/>
      <c r="GI58" s="316"/>
      <c r="GJ58" s="316"/>
      <c r="GK58" s="316"/>
      <c r="GL58" s="316"/>
      <c r="GM58" s="316"/>
      <c r="GN58" s="316"/>
      <c r="GO58" s="316"/>
      <c r="GP58" s="316"/>
      <c r="GQ58" s="316"/>
      <c r="GR58" s="316"/>
      <c r="GS58" s="316"/>
      <c r="GT58" s="316"/>
      <c r="GU58" s="316"/>
      <c r="GV58" s="316"/>
      <c r="GW58" s="316"/>
      <c r="GX58" s="316"/>
      <c r="GY58" s="317"/>
    </row>
    <row r="59" spans="22:207" ht="15" customHeight="1" x14ac:dyDescent="0.2">
      <c r="V59"/>
      <c r="W59"/>
      <c r="X59"/>
      <c r="Y59"/>
      <c r="Z59"/>
      <c r="AA59"/>
      <c r="AB59"/>
      <c r="AC59"/>
      <c r="AD59" s="172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45"/>
      <c r="AT59" s="145"/>
      <c r="AU59" s="163"/>
      <c r="AV59" s="163"/>
      <c r="AW59" s="163"/>
      <c r="AX59" s="144"/>
      <c r="AY59" s="163"/>
      <c r="AZ59" s="199"/>
      <c r="BA59" s="148">
        <v>8</v>
      </c>
      <c r="BB59" s="148" t="s">
        <v>2</v>
      </c>
      <c r="BC59" s="148" t="s">
        <v>5</v>
      </c>
      <c r="BD59" s="241"/>
      <c r="BE59" s="138"/>
      <c r="BF59" s="151" t="s">
        <v>4</v>
      </c>
      <c r="BG59" s="201" t="s">
        <v>20</v>
      </c>
      <c r="BH59" s="152"/>
      <c r="BI59" s="150" t="s">
        <v>3</v>
      </c>
      <c r="BJ59" s="194" t="s">
        <v>20</v>
      </c>
      <c r="BK59" s="197" t="s">
        <v>29</v>
      </c>
      <c r="BL59" s="145"/>
      <c r="BM59" s="145"/>
      <c r="BN59" s="153" t="s">
        <v>0</v>
      </c>
      <c r="BO59" s="15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73"/>
      <c r="CE59"/>
      <c r="CF59"/>
      <c r="CG59"/>
      <c r="CH59"/>
      <c r="CI59"/>
      <c r="CJ59"/>
      <c r="CK59"/>
      <c r="CL59"/>
      <c r="CM59"/>
      <c r="CN59"/>
      <c r="CO59"/>
      <c r="CP59" s="172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45"/>
      <c r="DF59" s="145"/>
      <c r="DG59" s="163"/>
      <c r="DH59" s="163"/>
      <c r="DI59" s="163"/>
      <c r="DJ59" s="144"/>
      <c r="DK59" s="163"/>
      <c r="DL59" s="199"/>
      <c r="DM59" s="148">
        <v>8</v>
      </c>
      <c r="DN59" s="148" t="s">
        <v>2</v>
      </c>
      <c r="DO59" s="148" t="s">
        <v>5</v>
      </c>
      <c r="DP59" s="241"/>
      <c r="DQ59" s="138"/>
      <c r="DR59" s="151" t="s">
        <v>4</v>
      </c>
      <c r="DS59" s="201" t="s">
        <v>20</v>
      </c>
      <c r="DT59" s="152"/>
      <c r="DU59" s="150" t="s">
        <v>3</v>
      </c>
      <c r="DV59" s="194" t="s">
        <v>20</v>
      </c>
      <c r="DW59" s="197" t="s">
        <v>29</v>
      </c>
      <c r="DX59" s="145"/>
      <c r="DY59" s="145"/>
      <c r="DZ59" s="153" t="s">
        <v>0</v>
      </c>
      <c r="EA59" s="153"/>
      <c r="EB59" s="163"/>
      <c r="EC59" s="163"/>
      <c r="ED59" s="163"/>
      <c r="EE59" s="163"/>
      <c r="EF59" s="163"/>
      <c r="EG59" s="163"/>
      <c r="EH59" s="163"/>
      <c r="EI59" s="163"/>
      <c r="EJ59" s="163"/>
      <c r="EK59" s="163"/>
      <c r="EL59" s="163"/>
      <c r="EM59" s="163"/>
      <c r="EN59" s="163"/>
      <c r="EO59" s="163"/>
      <c r="EP59" s="173"/>
      <c r="EY59" s="315"/>
      <c r="EZ59" s="316"/>
      <c r="FA59" s="316"/>
      <c r="FB59" s="316"/>
      <c r="FC59" s="316"/>
      <c r="FD59" s="316"/>
      <c r="FE59" s="316"/>
      <c r="FF59" s="316"/>
      <c r="FG59" s="316"/>
      <c r="FH59" s="316"/>
      <c r="FI59" s="316"/>
      <c r="FJ59" s="316"/>
      <c r="FK59" s="316"/>
      <c r="FL59" s="316"/>
      <c r="FM59" s="316"/>
      <c r="FN59" s="316"/>
      <c r="FO59" s="316"/>
      <c r="FP59" s="316"/>
      <c r="FQ59" s="316"/>
      <c r="FR59" s="316"/>
      <c r="FS59" s="316"/>
      <c r="FT59" s="316"/>
      <c r="FU59" s="316"/>
      <c r="FV59" s="316"/>
      <c r="FW59" s="316"/>
      <c r="FX59" s="316"/>
      <c r="FY59" s="322"/>
      <c r="FZ59" s="316"/>
      <c r="GA59" s="316"/>
      <c r="GB59" s="316"/>
      <c r="GC59" s="316"/>
      <c r="GD59" s="316"/>
      <c r="GE59" s="316"/>
      <c r="GF59" s="316"/>
      <c r="GG59" s="316"/>
      <c r="GH59" s="316"/>
      <c r="GI59" s="316"/>
      <c r="GJ59" s="316"/>
      <c r="GK59" s="316"/>
      <c r="GL59" s="316"/>
      <c r="GM59" s="316"/>
      <c r="GN59" s="316"/>
      <c r="GO59" s="316"/>
      <c r="GP59" s="316"/>
      <c r="GQ59" s="316"/>
      <c r="GR59" s="316"/>
      <c r="GS59" s="316"/>
      <c r="GT59" s="316"/>
      <c r="GU59" s="316"/>
      <c r="GV59" s="316"/>
      <c r="GW59" s="316"/>
      <c r="GX59" s="316"/>
      <c r="GY59" s="317"/>
    </row>
    <row r="60" spans="22:207" ht="15" customHeight="1" x14ac:dyDescent="0.25">
      <c r="V60"/>
      <c r="W60"/>
      <c r="X60"/>
      <c r="Y60"/>
      <c r="Z60"/>
      <c r="AA60"/>
      <c r="AB60"/>
      <c r="AC60"/>
      <c r="AD60" s="172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44"/>
      <c r="AY60" s="163"/>
      <c r="AZ60" s="203" t="s">
        <v>20</v>
      </c>
      <c r="BA60" s="79" t="e">
        <f>BA61/BC46</f>
        <v>#DIV/0!</v>
      </c>
      <c r="BB60" s="79" t="e">
        <f>BB61/BC46</f>
        <v>#DIV/0!</v>
      </c>
      <c r="BC60" s="79" t="e">
        <f>BC61/BC46</f>
        <v>#DIV/0!</v>
      </c>
      <c r="BD60" s="241"/>
      <c r="BE60" s="232" t="str">
        <f>CHOOSE(1,"&lt;","TURN",8,BD63,BF60,BI60)</f>
        <v>&lt;</v>
      </c>
      <c r="BF60" s="205">
        <v>0</v>
      </c>
      <c r="BG60" s="65" t="e">
        <f>BF60/BO65</f>
        <v>#DIV/0!</v>
      </c>
      <c r="BH60" s="148" t="s">
        <v>6</v>
      </c>
      <c r="BI60" s="209">
        <f>BY52</f>
        <v>0</v>
      </c>
      <c r="BJ60" s="67" t="e">
        <f>BI60/BO64</f>
        <v>#DIV/0!</v>
      </c>
      <c r="BK60" s="196" t="str">
        <f>RNSE(BI60,BF60)</f>
        <v>-</v>
      </c>
      <c r="BL60" s="145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73"/>
      <c r="CE60"/>
      <c r="CF60"/>
      <c r="CG60"/>
      <c r="CH60"/>
      <c r="CI60"/>
      <c r="CJ60"/>
      <c r="CK60"/>
      <c r="CL60"/>
      <c r="CM60"/>
      <c r="CN60"/>
      <c r="CO60"/>
      <c r="CP60" s="172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44"/>
      <c r="DK60" s="163"/>
      <c r="DL60" s="203" t="s">
        <v>20</v>
      </c>
      <c r="DM60" s="79" t="e">
        <f>DM61/DO46</f>
        <v>#DIV/0!</v>
      </c>
      <c r="DN60" s="79" t="e">
        <f>DN61/DO46</f>
        <v>#DIV/0!</v>
      </c>
      <c r="DO60" s="79" t="e">
        <f>DO61/DO46</f>
        <v>#DIV/0!</v>
      </c>
      <c r="DP60" s="241"/>
      <c r="DQ60" s="232" t="str">
        <f>CHOOSE(1,"&lt;","TURN",8,DP63,DR60,DU60)</f>
        <v>&lt;</v>
      </c>
      <c r="DR60" s="205">
        <v>0</v>
      </c>
      <c r="DS60" s="65" t="e">
        <f>DR60/EA65</f>
        <v>#DIV/0!</v>
      </c>
      <c r="DT60" s="148" t="s">
        <v>6</v>
      </c>
      <c r="DU60" s="209">
        <f>EK52</f>
        <v>0</v>
      </c>
      <c r="DV60" s="67" t="e">
        <f>DU60/EA64</f>
        <v>#DIV/0!</v>
      </c>
      <c r="DW60" s="196" t="str">
        <f>RNSE(DU60,DR60)</f>
        <v>-</v>
      </c>
      <c r="DX60" s="145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73"/>
      <c r="EY60" s="315"/>
      <c r="EZ60" s="316"/>
      <c r="FA60" s="316"/>
      <c r="FB60" s="316"/>
      <c r="FC60" s="316"/>
      <c r="FD60" s="316"/>
      <c r="FE60" s="316"/>
      <c r="FF60" s="316"/>
      <c r="FG60" s="316"/>
      <c r="FH60" s="316"/>
      <c r="FI60" s="316"/>
      <c r="FJ60" s="316"/>
      <c r="FK60" s="316"/>
      <c r="FL60" s="316"/>
      <c r="FM60" s="316"/>
      <c r="FN60" s="316"/>
      <c r="FO60" s="316"/>
      <c r="FP60" s="316"/>
      <c r="FQ60" s="316"/>
      <c r="FR60" s="316"/>
      <c r="FS60" s="316"/>
      <c r="FT60" s="316"/>
      <c r="FU60" s="316"/>
      <c r="FV60" s="316"/>
      <c r="FW60" s="316"/>
      <c r="FX60" s="316"/>
      <c r="FY60" s="322"/>
      <c r="FZ60" s="316"/>
      <c r="GA60" s="316"/>
      <c r="GB60" s="316"/>
      <c r="GC60" s="316"/>
      <c r="GD60" s="316"/>
      <c r="GE60" s="316"/>
      <c r="GF60" s="316"/>
      <c r="GG60" s="316"/>
      <c r="GH60" s="316"/>
      <c r="GI60" s="316"/>
      <c r="GJ60" s="316"/>
      <c r="GK60" s="316"/>
      <c r="GL60" s="316"/>
      <c r="GM60" s="316"/>
      <c r="GN60" s="316"/>
      <c r="GO60" s="316"/>
      <c r="GP60" s="316"/>
      <c r="GQ60" s="316"/>
      <c r="GR60" s="316"/>
      <c r="GS60" s="316"/>
      <c r="GT60" s="316"/>
      <c r="GU60" s="316"/>
      <c r="GV60" s="316"/>
      <c r="GW60" s="316"/>
      <c r="GX60" s="316"/>
      <c r="GY60" s="317"/>
    </row>
    <row r="61" spans="22:207" ht="15" customHeight="1" thickBot="1" x14ac:dyDescent="0.3">
      <c r="V61"/>
      <c r="W61"/>
      <c r="X61"/>
      <c r="Y61"/>
      <c r="Z61"/>
      <c r="AA61"/>
      <c r="AB61"/>
      <c r="AC61"/>
      <c r="AD61" s="172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44"/>
      <c r="AY61" s="163"/>
      <c r="AZ61" s="204" t="s">
        <v>4</v>
      </c>
      <c r="BA61" s="143">
        <v>0</v>
      </c>
      <c r="BB61" s="143">
        <v>0</v>
      </c>
      <c r="BC61" s="143">
        <v>0</v>
      </c>
      <c r="BD61" s="241"/>
      <c r="BE61" s="232" t="str">
        <f>CHOOSE(1,"!","TURN",7,BD63,BF61,BI61)</f>
        <v>!</v>
      </c>
      <c r="BF61" s="205">
        <v>0</v>
      </c>
      <c r="BG61" s="65" t="e">
        <f>BF61/BO65</f>
        <v>#DIV/0!</v>
      </c>
      <c r="BH61" s="148" t="s">
        <v>7</v>
      </c>
      <c r="BI61" s="209">
        <f>BZ52</f>
        <v>0</v>
      </c>
      <c r="BJ61" s="67" t="e">
        <f>BI61/BO64</f>
        <v>#DIV/0!</v>
      </c>
      <c r="BK61" s="196" t="str">
        <f>RNSE(BI61,BF61)</f>
        <v>-</v>
      </c>
      <c r="BL61" s="145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73"/>
      <c r="CE61"/>
      <c r="CF61"/>
      <c r="CG61"/>
      <c r="CH61"/>
      <c r="CI61"/>
      <c r="CJ61"/>
      <c r="CK61"/>
      <c r="CL61"/>
      <c r="CM61"/>
      <c r="CN61"/>
      <c r="CO61"/>
      <c r="CP61" s="172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H61" s="263" t="s">
        <v>27</v>
      </c>
      <c r="DK61" s="163"/>
      <c r="DL61" s="204" t="s">
        <v>4</v>
      </c>
      <c r="DM61" s="143">
        <v>0</v>
      </c>
      <c r="DN61" s="143">
        <v>0</v>
      </c>
      <c r="DO61" s="143">
        <v>0</v>
      </c>
      <c r="DP61" s="241"/>
      <c r="DQ61" s="232" t="str">
        <f>CHOOSE(1,"!","TURN",7,DP63,DR61,DU61)</f>
        <v>!</v>
      </c>
      <c r="DR61" s="205">
        <v>0</v>
      </c>
      <c r="DS61" s="65" t="e">
        <f>DR61/EA65</f>
        <v>#DIV/0!</v>
      </c>
      <c r="DT61" s="148" t="s">
        <v>7</v>
      </c>
      <c r="DU61" s="209">
        <f>EL52</f>
        <v>0</v>
      </c>
      <c r="DV61" s="67" t="e">
        <f>DU61/EA64</f>
        <v>#DIV/0!</v>
      </c>
      <c r="DW61" s="196" t="str">
        <f>RNSE(DU61,DR61)</f>
        <v>-</v>
      </c>
      <c r="DX61" s="145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73"/>
      <c r="EY61" s="315"/>
      <c r="EZ61" s="316"/>
      <c r="FA61" s="316"/>
      <c r="FB61" s="316"/>
      <c r="FC61" s="316"/>
      <c r="FD61" s="316"/>
      <c r="FE61" s="316"/>
      <c r="FF61" s="316"/>
      <c r="FG61" s="316"/>
      <c r="FH61" s="316"/>
      <c r="FI61" s="316"/>
      <c r="FJ61" s="316"/>
      <c r="FK61" s="316"/>
      <c r="FL61" s="316"/>
      <c r="FM61" s="316"/>
      <c r="FN61" s="316"/>
      <c r="FO61" s="316"/>
      <c r="FP61" s="316"/>
      <c r="FQ61" s="316"/>
      <c r="FR61" s="316"/>
      <c r="FS61" s="316"/>
      <c r="FT61" s="316"/>
      <c r="FU61" s="316"/>
      <c r="FV61" s="316"/>
      <c r="FW61" s="316"/>
      <c r="FX61" s="316"/>
      <c r="FY61" s="322"/>
      <c r="FZ61" s="316"/>
      <c r="GA61" s="316"/>
      <c r="GB61" s="316"/>
      <c r="GC61" s="316"/>
      <c r="GD61" s="316"/>
      <c r="GE61" s="316"/>
      <c r="GF61" s="316"/>
      <c r="GG61" s="316"/>
      <c r="GH61" s="316"/>
      <c r="GI61" s="316"/>
      <c r="GJ61" s="316"/>
      <c r="GK61" s="316"/>
      <c r="GL61" s="316"/>
      <c r="GM61" s="316"/>
      <c r="GN61" s="316"/>
      <c r="GO61" s="316"/>
      <c r="GP61" s="316"/>
      <c r="GQ61" s="316"/>
      <c r="GR61" s="316"/>
      <c r="GS61" s="316"/>
      <c r="GT61" s="316"/>
      <c r="GU61" s="316"/>
      <c r="GV61" s="316"/>
      <c r="GW61" s="316"/>
      <c r="GX61" s="316"/>
      <c r="GY61" s="317"/>
    </row>
    <row r="62" spans="22:207" ht="15" customHeight="1" thickBot="1" x14ac:dyDescent="0.3">
      <c r="V62"/>
      <c r="W62"/>
      <c r="X62"/>
      <c r="Y62"/>
      <c r="Z62"/>
      <c r="AA62"/>
      <c r="AB62"/>
      <c r="AC62"/>
      <c r="AD62" s="172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44"/>
      <c r="AY62" s="163"/>
      <c r="AZ62" s="145"/>
      <c r="BA62" s="147">
        <f>CHOOSE(1,8,"TURN",12,BD63,BA61,BA58)</f>
        <v>8</v>
      </c>
      <c r="BB62" s="232" t="str">
        <f>CHOOSE(1,"$","TURN",11,BD63,BB61,BB58)</f>
        <v>$</v>
      </c>
      <c r="BC62" s="232" t="str">
        <f>CHOOSE(1,"M","TURN",9,BD63,BC61,BC58)</f>
        <v>M</v>
      </c>
      <c r="BD62" s="241"/>
      <c r="BE62" s="232" t="str">
        <f>CHOOSE(1,"&gt;","TURN",6,BD63,BF62,BI62)</f>
        <v>&gt;</v>
      </c>
      <c r="BF62" s="205">
        <v>0</v>
      </c>
      <c r="BG62" s="65" t="e">
        <f>BF62/BO65</f>
        <v>#DIV/0!</v>
      </c>
      <c r="BH62" s="148" t="s">
        <v>8</v>
      </c>
      <c r="BI62" s="209">
        <f>BW52</f>
        <v>0</v>
      </c>
      <c r="BJ62" s="67" t="e">
        <f>BI62/BO64</f>
        <v>#DIV/0!</v>
      </c>
      <c r="BK62" s="196" t="str">
        <f>RNSE(BI62,BF62)</f>
        <v>-</v>
      </c>
      <c r="BL62" s="145"/>
      <c r="BM62" s="163"/>
      <c r="BN62" s="163"/>
      <c r="BO62" s="163"/>
      <c r="BP62" s="163"/>
      <c r="BQ62" s="163"/>
      <c r="BR62" s="163"/>
      <c r="BS62" s="163"/>
      <c r="BT62" s="144"/>
      <c r="BU62" s="163"/>
      <c r="BV62" s="163"/>
      <c r="BW62" s="163"/>
      <c r="BX62" s="163"/>
      <c r="BY62" s="163"/>
      <c r="BZ62" s="163"/>
      <c r="CA62" s="163"/>
      <c r="CB62" s="163"/>
      <c r="CC62" s="163"/>
      <c r="CD62" s="173"/>
      <c r="CE62"/>
      <c r="CF62"/>
      <c r="CG62"/>
      <c r="CH62"/>
      <c r="CI62"/>
      <c r="CJ62"/>
      <c r="CK62"/>
      <c r="CL62"/>
      <c r="CM62"/>
      <c r="CN62"/>
      <c r="CO62"/>
      <c r="CP62" s="172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F62" s="213" t="s">
        <v>21</v>
      </c>
      <c r="DG62" s="214">
        <f>IF(AND(DF86&lt;&gt;"",DA72&lt;&gt;""),DF86+DA72,DJ62)</f>
        <v>0</v>
      </c>
      <c r="DH62" s="280">
        <f>IF(AND(DA72&lt;&gt;"",DF86&lt;&gt;""),DG62-DJ62,0)</f>
        <v>0</v>
      </c>
      <c r="DI62" s="250" t="s">
        <v>7</v>
      </c>
      <c r="DJ62" s="210">
        <f>SUM(DU61,DM58)</f>
        <v>0</v>
      </c>
      <c r="DK62" s="163"/>
      <c r="DL62" s="145"/>
      <c r="DM62" s="147">
        <f>CHOOSE(1,8,"TURN",12,DP63,DM61,DM58)</f>
        <v>8</v>
      </c>
      <c r="DN62" s="232" t="str">
        <f>CHOOSE(1,"$","TURN",11,DP63,DN61,DN58)</f>
        <v>$</v>
      </c>
      <c r="DO62" s="232" t="str">
        <f>CHOOSE(1,"M","TURN",9,DP63,DO61,DO58)</f>
        <v>M</v>
      </c>
      <c r="DP62" s="241"/>
      <c r="DQ62" s="232" t="str">
        <f>CHOOSE(1,"&gt;","TURN",6,DP63,DR62,DU62)</f>
        <v>&gt;</v>
      </c>
      <c r="DR62" s="205">
        <v>0</v>
      </c>
      <c r="DS62" s="65" t="e">
        <f>DR62/EA65</f>
        <v>#DIV/0!</v>
      </c>
      <c r="DT62" s="148" t="s">
        <v>8</v>
      </c>
      <c r="DU62" s="209">
        <f>EI52</f>
        <v>0</v>
      </c>
      <c r="DV62" s="67" t="e">
        <f>DU62/EA64</f>
        <v>#DIV/0!</v>
      </c>
      <c r="DW62" s="196" t="str">
        <f>RNSE(DU62,DR62)</f>
        <v>-</v>
      </c>
      <c r="DX62" s="145"/>
      <c r="DY62" s="163"/>
      <c r="DZ62" s="163"/>
      <c r="EA62" s="163"/>
      <c r="EB62" s="163"/>
      <c r="EC62" s="163"/>
      <c r="ED62" s="163"/>
      <c r="EE62" s="163"/>
      <c r="EF62" s="144"/>
      <c r="EG62" s="163"/>
      <c r="EH62" s="163"/>
      <c r="EI62" s="163"/>
      <c r="EJ62" s="163"/>
      <c r="EK62" s="163"/>
      <c r="EL62" s="163"/>
      <c r="EM62" s="163"/>
      <c r="EN62" s="163"/>
      <c r="EO62" s="163"/>
      <c r="EP62" s="173"/>
      <c r="EY62" s="315"/>
      <c r="EZ62" s="316"/>
      <c r="FA62" s="316"/>
      <c r="FB62" s="316"/>
      <c r="FC62" s="316"/>
      <c r="FD62" s="316"/>
      <c r="FE62" s="316"/>
      <c r="FF62" s="316"/>
      <c r="FG62" s="316"/>
      <c r="FH62" s="316"/>
      <c r="FI62" s="316"/>
      <c r="FJ62" s="316"/>
      <c r="FK62" s="316"/>
      <c r="FL62" s="316"/>
      <c r="FM62" s="316"/>
      <c r="FN62" s="316"/>
      <c r="FO62" s="316"/>
      <c r="FP62" s="316"/>
      <c r="FQ62" s="316"/>
      <c r="FR62" s="316"/>
      <c r="FS62" s="316"/>
      <c r="FT62" s="316"/>
      <c r="FU62" s="316"/>
      <c r="FV62" s="316"/>
      <c r="FW62" s="316"/>
      <c r="FX62" s="316"/>
      <c r="FY62" s="322"/>
      <c r="FZ62" s="316"/>
      <c r="GA62" s="316"/>
      <c r="GB62" s="316"/>
      <c r="GC62" s="316"/>
      <c r="GD62" s="316"/>
      <c r="GE62" s="316"/>
      <c r="GF62" s="316"/>
      <c r="GG62" s="316"/>
      <c r="GH62" s="316"/>
      <c r="GI62" s="316"/>
      <c r="GJ62" s="316"/>
      <c r="GK62" s="316"/>
      <c r="GL62" s="316"/>
      <c r="GM62" s="316"/>
      <c r="GN62" s="316"/>
      <c r="GO62" s="316"/>
      <c r="GP62" s="316"/>
      <c r="GQ62" s="316"/>
      <c r="GR62" s="316"/>
      <c r="GS62" s="316"/>
      <c r="GT62" s="316"/>
      <c r="GU62" s="316"/>
      <c r="GV62" s="316"/>
      <c r="GW62" s="316"/>
      <c r="GX62" s="316"/>
      <c r="GY62" s="317"/>
    </row>
    <row r="63" spans="22:207" ht="15" customHeight="1" thickBot="1" x14ac:dyDescent="0.25">
      <c r="V63"/>
      <c r="W63"/>
      <c r="X63"/>
      <c r="Y63"/>
      <c r="Z63"/>
      <c r="AA63"/>
      <c r="AB63"/>
      <c r="AC63"/>
      <c r="AD63" s="172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8"/>
      <c r="AQ63" s="252" t="s">
        <v>28</v>
      </c>
      <c r="AR63" s="163"/>
      <c r="AS63" s="263" t="s">
        <v>27</v>
      </c>
      <c r="AT63" s="213" t="s">
        <v>21</v>
      </c>
      <c r="AU63" s="214">
        <f>IF(AR64&lt;&gt;"",AR64,AU64)</f>
        <v>0</v>
      </c>
      <c r="AV63" s="163"/>
      <c r="AW63" s="244"/>
      <c r="AX63" s="244"/>
      <c r="AY63" s="244"/>
      <c r="AZ63" s="244"/>
      <c r="BA63" s="244"/>
      <c r="BB63" s="244"/>
      <c r="BC63" s="244"/>
      <c r="BD63" s="246">
        <v>1</v>
      </c>
      <c r="BE63" s="244"/>
      <c r="BF63" s="244"/>
      <c r="BG63" s="244"/>
      <c r="BH63" s="244"/>
      <c r="BI63" s="244"/>
      <c r="BJ63" s="244"/>
      <c r="BK63" s="244"/>
      <c r="BL63" s="244"/>
      <c r="BM63" s="244"/>
      <c r="BN63" s="213" t="s">
        <v>21</v>
      </c>
      <c r="BO63" s="214">
        <f>IF(BR64&lt;&gt;"",BR64,BO64)</f>
        <v>0</v>
      </c>
      <c r="BP63" s="225" t="s">
        <v>27</v>
      </c>
      <c r="BQ63" s="163"/>
      <c r="BR63" s="253" t="s">
        <v>28</v>
      </c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73"/>
      <c r="CE63"/>
      <c r="CF63"/>
      <c r="CG63"/>
      <c r="CH63"/>
      <c r="CI63"/>
      <c r="CJ63"/>
      <c r="CK63"/>
      <c r="CL63"/>
      <c r="CM63"/>
      <c r="CN63"/>
      <c r="CO63"/>
      <c r="CP63" s="172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E63" s="163"/>
      <c r="DF63" s="163"/>
      <c r="DG63" s="163"/>
      <c r="DH63" s="292">
        <f>IF(AND(DA72&lt;&gt;"",DF86&lt;&gt;""),DG62-DJ63,0)</f>
        <v>0</v>
      </c>
      <c r="DI63" s="154" t="s">
        <v>7</v>
      </c>
      <c r="DJ63" s="136">
        <f>SUM(DR61,DM61)</f>
        <v>0</v>
      </c>
      <c r="DK63" s="244"/>
      <c r="DL63" s="244"/>
      <c r="DM63" s="244"/>
      <c r="DN63" s="244"/>
      <c r="DO63" s="244"/>
      <c r="DP63" s="246">
        <v>1</v>
      </c>
      <c r="DQ63" s="244"/>
      <c r="DR63" s="244"/>
      <c r="DS63" s="244"/>
      <c r="DT63" s="244"/>
      <c r="DU63" s="244"/>
      <c r="DV63" s="244"/>
      <c r="DW63" s="244"/>
      <c r="DX63" s="244"/>
      <c r="DY63" s="244"/>
      <c r="DZ63" s="213" t="s">
        <v>21</v>
      </c>
      <c r="EA63" s="214">
        <f>IF(ED64&lt;&gt;"",ED64,EA64)</f>
        <v>0</v>
      </c>
      <c r="EB63" s="225" t="s">
        <v>27</v>
      </c>
      <c r="EC63" s="163"/>
      <c r="ED63" s="253" t="s">
        <v>28</v>
      </c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73"/>
      <c r="EY63" s="315"/>
      <c r="EZ63" s="316"/>
      <c r="FA63" s="316"/>
      <c r="FB63" s="316"/>
      <c r="FC63" s="316"/>
      <c r="FD63" s="316"/>
      <c r="FE63" s="316"/>
      <c r="FF63" s="316"/>
      <c r="FG63" s="316"/>
      <c r="FH63" s="316"/>
      <c r="FI63" s="316"/>
      <c r="FJ63" s="316"/>
      <c r="FK63" s="316"/>
      <c r="FL63" s="316"/>
      <c r="FM63" s="316"/>
      <c r="FN63" s="316"/>
      <c r="FO63" s="316"/>
      <c r="FP63" s="316"/>
      <c r="FQ63" s="316"/>
      <c r="FR63" s="316"/>
      <c r="FS63" s="316"/>
      <c r="FT63" s="316"/>
      <c r="FU63" s="316"/>
      <c r="FV63" s="316"/>
      <c r="FW63" s="316"/>
      <c r="FX63" s="316"/>
      <c r="FY63" s="322"/>
      <c r="FZ63" s="316"/>
      <c r="GA63" s="316"/>
      <c r="GB63" s="316"/>
      <c r="GC63" s="316"/>
      <c r="GD63" s="316"/>
      <c r="GE63" s="316"/>
      <c r="GF63" s="316"/>
      <c r="GG63" s="316"/>
      <c r="GH63" s="316"/>
      <c r="GI63" s="316"/>
      <c r="GJ63" s="316"/>
      <c r="GK63" s="316"/>
      <c r="GL63" s="316"/>
      <c r="GM63" s="316"/>
      <c r="GN63" s="316"/>
      <c r="GO63" s="316"/>
      <c r="GP63" s="316"/>
      <c r="GQ63" s="316"/>
      <c r="GR63" s="316"/>
      <c r="GS63" s="316"/>
      <c r="GT63" s="316"/>
      <c r="GU63" s="316"/>
      <c r="GV63" s="316"/>
      <c r="GW63" s="316"/>
      <c r="GX63" s="316"/>
      <c r="GY63" s="317"/>
    </row>
    <row r="64" spans="22:207" ht="15" customHeight="1" thickBot="1" x14ac:dyDescent="0.3">
      <c r="V64"/>
      <c r="W64"/>
      <c r="X64"/>
      <c r="Y64"/>
      <c r="Z64"/>
      <c r="AA64"/>
      <c r="AB64"/>
      <c r="AC64"/>
      <c r="AD64" s="172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251" t="str">
        <f>CHOOSE(1,"!","LINK",AQ63,AR64)</f>
        <v>!</v>
      </c>
      <c r="AR64" s="266"/>
      <c r="AS64" s="280">
        <f>IF(AR64&lt;&gt;"",AR64-AU64,0)</f>
        <v>0</v>
      </c>
      <c r="AT64" s="250" t="s">
        <v>7</v>
      </c>
      <c r="AU64" s="210">
        <f>SUM(BF68,BA58,BI61)</f>
        <v>0</v>
      </c>
      <c r="AV64" s="163"/>
      <c r="AW64" s="163"/>
      <c r="AX64" s="163"/>
      <c r="AY64" s="163"/>
      <c r="AZ64" s="163"/>
      <c r="BA64" s="163"/>
      <c r="BB64" s="163"/>
      <c r="BC64" s="163"/>
      <c r="BD64" s="241"/>
      <c r="BE64" s="232" t="str">
        <f>CHOOSE(1,"L","TURN",1,BD63,BE65,BE68)</f>
        <v>L</v>
      </c>
      <c r="BF64" s="232" t="str">
        <f>CHOOSE(1,":","TURN",2,BD63,BF65,BF68)</f>
        <v>:</v>
      </c>
      <c r="BG64" s="232" t="str">
        <f>CHOOSE(1,"#","TURN",3,BD63,BG65,BG68)</f>
        <v>#</v>
      </c>
      <c r="BH64" s="232"/>
      <c r="BI64" s="138"/>
      <c r="BJ64" s="144"/>
      <c r="BK64" s="19"/>
      <c r="BL64" s="17"/>
      <c r="BM64" s="163"/>
      <c r="BN64" s="148" t="s">
        <v>7</v>
      </c>
      <c r="BO64" s="210">
        <f>SUM(BI60:BI62)</f>
        <v>0</v>
      </c>
      <c r="BP64" s="234">
        <f>IF(BR64&lt;&gt;"",BO64-BR64,0)</f>
        <v>0</v>
      </c>
      <c r="BQ64" s="251" t="str">
        <f>CHOOSE(1,"!","LINK",BR63,BR64)</f>
        <v>!</v>
      </c>
      <c r="BR64" s="266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73"/>
      <c r="CE64"/>
      <c r="CF64"/>
      <c r="CG64"/>
      <c r="CH64"/>
      <c r="CI64"/>
      <c r="CJ64"/>
      <c r="CK64"/>
      <c r="CL64"/>
      <c r="CM64"/>
      <c r="CN64"/>
      <c r="CO64"/>
      <c r="CP64" s="172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H64" s="163"/>
      <c r="DI64" s="163"/>
      <c r="DJ64" s="163"/>
      <c r="DK64" s="163"/>
      <c r="DL64" s="163"/>
      <c r="DM64" s="163"/>
      <c r="DN64" s="163"/>
      <c r="DO64" s="163"/>
      <c r="DP64" s="241"/>
      <c r="DQ64" s="232" t="str">
        <f>CHOOSE(1,"L","TURN",1,DP63,DQ65,DQ68)</f>
        <v>L</v>
      </c>
      <c r="DR64" s="232" t="str">
        <f>CHOOSE(1,"#","TURN",3,DP63,DR65,DR68)</f>
        <v>#</v>
      </c>
      <c r="DS64" s="232"/>
      <c r="DU64" s="138"/>
      <c r="DV64" s="144"/>
      <c r="DW64" s="19"/>
      <c r="DX64" s="17"/>
      <c r="DY64" s="163"/>
      <c r="DZ64" s="148" t="s">
        <v>7</v>
      </c>
      <c r="EA64" s="210">
        <f>SUM(DU60:DU62)</f>
        <v>0</v>
      </c>
      <c r="EB64" s="234">
        <f>IF(ED64&lt;&gt;"",EA64-ED64,0)</f>
        <v>0</v>
      </c>
      <c r="EC64" s="251" t="str">
        <f>CHOOSE(1,"!","LINK",ED63,ED64)</f>
        <v>!</v>
      </c>
      <c r="ED64" s="266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73"/>
      <c r="EY64" s="315"/>
      <c r="EZ64" s="316"/>
      <c r="FA64" s="316"/>
      <c r="FB64" s="316"/>
      <c r="FC64" s="316"/>
      <c r="FD64" s="316"/>
      <c r="FE64" s="316"/>
      <c r="FF64" s="316"/>
      <c r="FG64" s="316"/>
      <c r="FH64" s="316"/>
      <c r="FI64" s="316"/>
      <c r="FJ64" s="316"/>
      <c r="FK64" s="316"/>
      <c r="FL64" s="316"/>
      <c r="FM64" s="316"/>
      <c r="FN64" s="316"/>
      <c r="FO64" s="316"/>
      <c r="FP64" s="316"/>
      <c r="FQ64" s="316"/>
      <c r="FR64" s="316"/>
      <c r="FS64" s="316"/>
      <c r="FT64" s="316"/>
      <c r="FU64" s="316"/>
      <c r="FV64" s="316"/>
      <c r="FW64" s="316"/>
      <c r="FX64" s="316"/>
      <c r="FY64" s="322"/>
      <c r="FZ64" s="316"/>
      <c r="GA64" s="316"/>
      <c r="GB64" s="316"/>
      <c r="GC64" s="316"/>
      <c r="GD64" s="316"/>
      <c r="GE64" s="316"/>
      <c r="GF64" s="316"/>
      <c r="GG64" s="316"/>
      <c r="GH64" s="316"/>
      <c r="GI64" s="316"/>
      <c r="GJ64" s="316"/>
      <c r="GK64" s="316"/>
      <c r="GL64" s="316"/>
      <c r="GM64" s="316"/>
      <c r="GN64" s="316"/>
      <c r="GO64" s="316"/>
      <c r="GP64" s="316"/>
      <c r="GQ64" s="316"/>
      <c r="GR64" s="316"/>
      <c r="GS64" s="316"/>
      <c r="GT64" s="316"/>
      <c r="GU64" s="316"/>
      <c r="GV64" s="316"/>
      <c r="GW64" s="316"/>
      <c r="GX64" s="316"/>
      <c r="GY64" s="317"/>
    </row>
    <row r="65" spans="22:207" ht="15" customHeight="1" thickBot="1" x14ac:dyDescent="0.25">
      <c r="V65"/>
      <c r="W65"/>
      <c r="X65"/>
      <c r="Y65"/>
      <c r="Z65"/>
      <c r="AA65"/>
      <c r="AB65"/>
      <c r="AC65"/>
      <c r="AD65" s="172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292">
        <f>IF(AR64&lt;&gt;"",AR64-AU65,0)</f>
        <v>0</v>
      </c>
      <c r="AT65" s="154" t="s">
        <v>7</v>
      </c>
      <c r="AU65" s="136">
        <f>SUM(BF65,BA61,BF61)</f>
        <v>0</v>
      </c>
      <c r="AV65" s="149"/>
      <c r="AW65" s="163"/>
      <c r="AX65" s="163"/>
      <c r="AY65" s="163"/>
      <c r="AZ65" s="163"/>
      <c r="BA65" s="163"/>
      <c r="BB65" s="163"/>
      <c r="BC65" s="163"/>
      <c r="BD65" s="241"/>
      <c r="BE65" s="143">
        <v>0</v>
      </c>
      <c r="BF65" s="143">
        <v>0</v>
      </c>
      <c r="BG65" s="143">
        <v>0</v>
      </c>
      <c r="BH65" s="159" t="s">
        <v>4</v>
      </c>
      <c r="BI65" s="163"/>
      <c r="BJ65" s="144"/>
      <c r="BK65" s="19"/>
      <c r="BL65" s="17"/>
      <c r="BM65" s="163"/>
      <c r="BN65" s="147" t="s">
        <v>7</v>
      </c>
      <c r="BO65" s="138">
        <f>SUM(BF60:BF62)</f>
        <v>0</v>
      </c>
      <c r="BP65" s="226">
        <f>IF(BR64&lt;&gt;"",BO65-BR64,0)</f>
        <v>0</v>
      </c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73"/>
      <c r="CE65"/>
      <c r="CF65"/>
      <c r="CG65"/>
      <c r="CH65"/>
      <c r="CI65"/>
      <c r="CJ65"/>
      <c r="CK65"/>
      <c r="CL65"/>
      <c r="CM65"/>
      <c r="CN65"/>
      <c r="CO65"/>
      <c r="CP65" s="172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H65" s="149"/>
      <c r="DI65" s="163"/>
      <c r="DJ65" s="163"/>
      <c r="DK65" s="163"/>
      <c r="DL65" s="163"/>
      <c r="DM65" s="163"/>
      <c r="DN65" s="163"/>
      <c r="DO65" s="163"/>
      <c r="DP65" s="241"/>
      <c r="DQ65" s="143">
        <v>0</v>
      </c>
      <c r="DR65" s="143">
        <v>0</v>
      </c>
      <c r="DS65" s="159" t="s">
        <v>4</v>
      </c>
      <c r="DU65" s="163"/>
      <c r="DV65" s="144"/>
      <c r="DW65" s="19"/>
      <c r="DX65" s="17"/>
      <c r="DY65" s="163"/>
      <c r="DZ65" s="147" t="s">
        <v>7</v>
      </c>
      <c r="EA65" s="138">
        <f>SUM(DR60:DR62)</f>
        <v>0</v>
      </c>
      <c r="EB65" s="226">
        <f>IF(ED64&lt;&gt;"",EA65-ED64,0)</f>
        <v>0</v>
      </c>
      <c r="EC65" s="163"/>
      <c r="ED65" s="163"/>
      <c r="EE65" s="163"/>
      <c r="EF65" s="163"/>
      <c r="EG65" s="163"/>
      <c r="EH65" s="163"/>
      <c r="EI65" s="163"/>
      <c r="EJ65" s="163"/>
      <c r="EK65" s="163"/>
      <c r="EL65" s="163"/>
      <c r="EM65" s="163"/>
      <c r="EN65" s="163"/>
      <c r="EO65" s="163"/>
      <c r="EP65" s="173"/>
      <c r="EY65" s="315"/>
      <c r="EZ65" s="316"/>
      <c r="FA65" s="316"/>
      <c r="FB65" s="316"/>
      <c r="FC65" s="316"/>
      <c r="FD65" s="316"/>
      <c r="FE65" s="316"/>
      <c r="FF65" s="316"/>
      <c r="FG65" s="316"/>
      <c r="FH65" s="316"/>
      <c r="FI65" s="316"/>
      <c r="FJ65" s="316"/>
      <c r="FK65" s="316"/>
      <c r="FL65" s="316"/>
      <c r="FM65" s="316"/>
      <c r="FN65" s="316"/>
      <c r="FO65" s="316"/>
      <c r="FP65" s="316"/>
      <c r="FQ65" s="316"/>
      <c r="FR65" s="316"/>
      <c r="FS65" s="316"/>
      <c r="FT65" s="316"/>
      <c r="FU65" s="316"/>
      <c r="FV65" s="316"/>
      <c r="FW65" s="316"/>
      <c r="FX65" s="316"/>
      <c r="FY65" s="322"/>
      <c r="FZ65" s="316"/>
      <c r="GA65" s="316"/>
      <c r="GB65" s="316"/>
      <c r="GC65" s="316"/>
      <c r="GD65" s="316"/>
      <c r="GE65" s="316"/>
      <c r="GF65" s="316"/>
      <c r="GG65" s="316"/>
      <c r="GH65" s="316"/>
      <c r="GI65" s="316"/>
      <c r="GJ65" s="316"/>
      <c r="GK65" s="316"/>
      <c r="GL65" s="316"/>
      <c r="GM65" s="316"/>
      <c r="GN65" s="316"/>
      <c r="GO65" s="316"/>
      <c r="GP65" s="316"/>
      <c r="GQ65" s="316"/>
      <c r="GR65" s="316"/>
      <c r="GS65" s="316"/>
      <c r="GT65" s="316"/>
      <c r="GU65" s="316"/>
      <c r="GV65" s="316"/>
      <c r="GW65" s="316"/>
      <c r="GX65" s="316"/>
      <c r="GY65" s="317"/>
    </row>
    <row r="66" spans="22:207" ht="15" customHeight="1" x14ac:dyDescent="0.2">
      <c r="V66"/>
      <c r="W66"/>
      <c r="X66"/>
      <c r="Y66"/>
      <c r="Z66"/>
      <c r="AA66"/>
      <c r="AB66"/>
      <c r="AC66"/>
      <c r="AD66" s="172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49"/>
      <c r="AV66" s="149"/>
      <c r="AW66" s="163"/>
      <c r="AX66" s="163"/>
      <c r="AY66" s="163"/>
      <c r="AZ66" s="163"/>
      <c r="BA66" s="163"/>
      <c r="BB66" s="163"/>
      <c r="BC66" s="163"/>
      <c r="BD66" s="241"/>
      <c r="BE66" s="80" t="e">
        <f>BE65/BE80</f>
        <v>#DIV/0!</v>
      </c>
      <c r="BF66" s="80" t="e">
        <f>BF65/BE80</f>
        <v>#DIV/0!</v>
      </c>
      <c r="BG66" s="80" t="e">
        <f>BG65/BE80</f>
        <v>#DIV/0!</v>
      </c>
      <c r="BH66" s="202" t="s">
        <v>20</v>
      </c>
      <c r="BI66" s="163"/>
      <c r="BJ66" s="144"/>
      <c r="BK66" s="19"/>
      <c r="BL66" s="17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73"/>
      <c r="CE66"/>
      <c r="CF66"/>
      <c r="CG66"/>
      <c r="CH66"/>
      <c r="CI66"/>
      <c r="CJ66"/>
      <c r="CK66"/>
      <c r="CL66"/>
      <c r="CM66"/>
      <c r="CN66"/>
      <c r="CO66"/>
      <c r="CP66" s="172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49"/>
      <c r="DH66" s="149"/>
      <c r="DI66" s="163"/>
      <c r="DJ66" s="163"/>
      <c r="DK66" s="163"/>
      <c r="DL66" s="163"/>
      <c r="DM66" s="163"/>
      <c r="DN66" s="163"/>
      <c r="DO66" s="163"/>
      <c r="DP66" s="241"/>
      <c r="DQ66" s="80" t="e">
        <f>DQ65/DQ80</f>
        <v>#DIV/0!</v>
      </c>
      <c r="DR66" s="80" t="e">
        <f>DR65/DQ80</f>
        <v>#DIV/0!</v>
      </c>
      <c r="DS66" s="202" t="s">
        <v>20</v>
      </c>
      <c r="DU66" s="163"/>
      <c r="DV66" s="144"/>
      <c r="DW66" s="19"/>
      <c r="DX66" s="17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73"/>
      <c r="EY66" s="315"/>
      <c r="EZ66" s="316"/>
      <c r="FA66" s="316"/>
      <c r="FB66" s="316"/>
      <c r="FC66" s="316"/>
      <c r="FD66" s="316"/>
      <c r="FE66" s="316"/>
      <c r="FF66" s="316"/>
      <c r="FG66" s="316"/>
      <c r="FH66" s="316"/>
      <c r="FI66" s="316"/>
      <c r="FJ66" s="316"/>
      <c r="FK66" s="316"/>
      <c r="FL66" s="316"/>
      <c r="FM66" s="316"/>
      <c r="FN66" s="316"/>
      <c r="FO66" s="316"/>
      <c r="FP66" s="316"/>
      <c r="FQ66" s="316"/>
      <c r="FR66" s="316"/>
      <c r="FS66" s="316"/>
      <c r="FT66" s="316"/>
      <c r="FU66" s="316"/>
      <c r="FV66" s="316"/>
      <c r="FW66" s="316"/>
      <c r="FX66" s="316"/>
      <c r="FY66" s="322"/>
      <c r="FZ66" s="316"/>
      <c r="GA66" s="316"/>
      <c r="GB66" s="316"/>
      <c r="GC66" s="316"/>
      <c r="GD66" s="316"/>
      <c r="GE66" s="316"/>
      <c r="GF66" s="316"/>
      <c r="GG66" s="316"/>
      <c r="GH66" s="316"/>
      <c r="GI66" s="316"/>
      <c r="GJ66" s="316"/>
      <c r="GK66" s="316"/>
      <c r="GL66" s="316"/>
      <c r="GM66" s="316"/>
      <c r="GN66" s="316"/>
      <c r="GO66" s="316"/>
      <c r="GP66" s="316"/>
      <c r="GQ66" s="316"/>
      <c r="GR66" s="316"/>
      <c r="GS66" s="316"/>
      <c r="GT66" s="316"/>
      <c r="GU66" s="316"/>
      <c r="GV66" s="316"/>
      <c r="GW66" s="316"/>
      <c r="GX66" s="316"/>
      <c r="GY66" s="317"/>
    </row>
    <row r="67" spans="22:207" ht="15" customHeight="1" x14ac:dyDescent="0.2">
      <c r="V67"/>
      <c r="W67"/>
      <c r="X67"/>
      <c r="Y67"/>
      <c r="Z67"/>
      <c r="AA67"/>
      <c r="AB67"/>
      <c r="AC67"/>
      <c r="AD67" s="17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6"/>
      <c r="AT67" s="153" t="s">
        <v>0</v>
      </c>
      <c r="AU67" s="149"/>
      <c r="AV67" s="149"/>
      <c r="AW67" s="163"/>
      <c r="AX67" s="163"/>
      <c r="AY67" s="163"/>
      <c r="AZ67" s="163"/>
      <c r="BA67" s="163"/>
      <c r="BB67" s="163"/>
      <c r="BC67" s="163"/>
      <c r="BD67" s="241"/>
      <c r="BE67" s="148" t="s">
        <v>11</v>
      </c>
      <c r="BF67" s="148" t="s">
        <v>12</v>
      </c>
      <c r="BG67" s="148" t="s">
        <v>1</v>
      </c>
      <c r="BH67" s="152"/>
      <c r="BI67" s="163"/>
      <c r="BJ67" s="144"/>
      <c r="BK67" s="163"/>
      <c r="BL67" s="163"/>
      <c r="BM67" s="163"/>
      <c r="BN67" s="163"/>
      <c r="BO67" s="163"/>
      <c r="BP67" s="163"/>
      <c r="BQ67" s="163"/>
      <c r="BR67" s="163"/>
      <c r="BS67" s="163"/>
      <c r="BT67" s="193"/>
      <c r="BU67" s="138"/>
      <c r="BV67" s="163"/>
      <c r="BW67" s="163"/>
      <c r="BX67" s="163"/>
      <c r="BY67" s="163"/>
      <c r="BZ67" s="163"/>
      <c r="CA67" s="163"/>
      <c r="CB67" s="163"/>
      <c r="CC67" s="163"/>
      <c r="CD67" s="173"/>
      <c r="CE67"/>
      <c r="CF67"/>
      <c r="CG67"/>
      <c r="CH67"/>
      <c r="CI67"/>
      <c r="CJ67"/>
      <c r="CK67"/>
      <c r="CL67"/>
      <c r="CM67"/>
      <c r="CN67"/>
      <c r="CO67"/>
      <c r="CP67" s="172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6"/>
      <c r="DF67" s="153" t="s">
        <v>0</v>
      </c>
      <c r="DG67" s="149"/>
      <c r="DH67" s="149"/>
      <c r="DI67" s="163"/>
      <c r="DJ67" s="163"/>
      <c r="DK67" s="163"/>
      <c r="DL67" s="163"/>
      <c r="DM67" s="163"/>
      <c r="DN67" s="163"/>
      <c r="DO67" s="163"/>
      <c r="DP67" s="241"/>
      <c r="DQ67" s="148" t="s">
        <v>11</v>
      </c>
      <c r="DR67" s="148" t="s">
        <v>1</v>
      </c>
      <c r="DS67" s="152"/>
      <c r="DU67" s="163"/>
      <c r="DV67" s="144"/>
      <c r="DW67" s="163"/>
      <c r="DX67" s="163"/>
      <c r="DY67" s="163"/>
      <c r="DZ67" s="163"/>
      <c r="EA67" s="163"/>
      <c r="EB67" s="163"/>
      <c r="EC67" s="163"/>
      <c r="ED67" s="163"/>
      <c r="EE67" s="163"/>
      <c r="EF67" s="193"/>
      <c r="EG67" s="138"/>
      <c r="EH67" s="163"/>
      <c r="EI67" s="163"/>
      <c r="EJ67" s="163"/>
      <c r="EK67" s="163"/>
      <c r="EL67" s="163"/>
      <c r="EM67" s="163"/>
      <c r="EN67" s="163"/>
      <c r="EO67" s="163"/>
      <c r="EP67" s="173"/>
      <c r="EY67" s="315"/>
      <c r="EZ67" s="316"/>
      <c r="FA67" s="316"/>
      <c r="FB67" s="316"/>
      <c r="FC67" s="316"/>
      <c r="FD67" s="316"/>
      <c r="FE67" s="316"/>
      <c r="FF67" s="316"/>
      <c r="FG67" s="316"/>
      <c r="FH67" s="316"/>
      <c r="FI67" s="316"/>
      <c r="FJ67" s="316"/>
      <c r="FK67" s="316"/>
      <c r="FL67" s="316"/>
      <c r="FM67" s="316"/>
      <c r="FN67" s="316"/>
      <c r="FO67" s="316"/>
      <c r="FP67" s="316"/>
      <c r="FQ67" s="316"/>
      <c r="FR67" s="316"/>
      <c r="FS67" s="316"/>
      <c r="FT67" s="316"/>
      <c r="FU67" s="316"/>
      <c r="FV67" s="316"/>
      <c r="FW67" s="316"/>
      <c r="FX67" s="316"/>
      <c r="FY67" s="322"/>
      <c r="FZ67" s="316"/>
      <c r="GA67" s="316"/>
      <c r="GB67" s="316"/>
      <c r="GC67" s="316"/>
      <c r="GD67" s="316"/>
      <c r="GE67" s="316"/>
      <c r="GF67" s="316"/>
      <c r="GG67" s="316"/>
      <c r="GH67" s="316"/>
      <c r="GI67" s="316"/>
      <c r="GJ67" s="316"/>
      <c r="GK67" s="316"/>
      <c r="GL67" s="316"/>
      <c r="GM67" s="316"/>
      <c r="GN67" s="316"/>
      <c r="GO67" s="316"/>
      <c r="GP67" s="316"/>
      <c r="GQ67" s="316"/>
      <c r="GR67" s="316"/>
      <c r="GS67" s="316"/>
      <c r="GT67" s="316"/>
      <c r="GU67" s="316"/>
      <c r="GV67" s="316"/>
      <c r="GW67" s="316"/>
      <c r="GX67" s="316"/>
      <c r="GY67" s="317"/>
    </row>
    <row r="68" spans="22:207" ht="15" customHeight="1" x14ac:dyDescent="0.25">
      <c r="V68"/>
      <c r="W68"/>
      <c r="X68"/>
      <c r="Y68"/>
      <c r="Z68"/>
      <c r="AA68"/>
      <c r="AB68"/>
      <c r="AC68"/>
      <c r="AD68" s="172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49"/>
      <c r="AT68" s="149"/>
      <c r="AU68" s="149"/>
      <c r="AV68" s="149"/>
      <c r="AW68" s="163"/>
      <c r="AX68" s="163"/>
      <c r="AY68" s="163"/>
      <c r="AZ68" s="163"/>
      <c r="BA68" s="163"/>
      <c r="BB68" s="163"/>
      <c r="BC68" s="163"/>
      <c r="BD68" s="241"/>
      <c r="BE68" s="208">
        <f>BW51</f>
        <v>0</v>
      </c>
      <c r="BF68" s="208">
        <f>BZ51</f>
        <v>0</v>
      </c>
      <c r="BG68" s="208">
        <f>BY51</f>
        <v>0</v>
      </c>
      <c r="BH68" s="150" t="s">
        <v>3</v>
      </c>
      <c r="BI68" s="163"/>
      <c r="BJ68" s="144"/>
      <c r="BK68" s="163"/>
      <c r="BL68" s="163"/>
      <c r="BU68" s="149"/>
      <c r="BV68" s="163"/>
      <c r="BW68" s="163"/>
      <c r="BX68" s="163"/>
      <c r="BY68" s="163"/>
      <c r="BZ68" s="163"/>
      <c r="CA68" s="163"/>
      <c r="CB68" s="163"/>
      <c r="CC68" s="163"/>
      <c r="CD68" s="173"/>
      <c r="CE68"/>
      <c r="CF68"/>
      <c r="CG68"/>
      <c r="CH68"/>
      <c r="CI68"/>
      <c r="CJ68"/>
      <c r="CK68"/>
      <c r="CL68"/>
      <c r="CM68"/>
      <c r="CN68"/>
      <c r="CO68"/>
      <c r="CP68" s="172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49"/>
      <c r="DF68" s="149"/>
      <c r="DG68" s="149"/>
      <c r="DH68" s="149"/>
      <c r="DI68" s="163"/>
      <c r="DJ68" s="163"/>
      <c r="DK68" s="163"/>
      <c r="DL68" s="163"/>
      <c r="DM68" s="163"/>
      <c r="DN68" s="163"/>
      <c r="DO68" s="163"/>
      <c r="DP68" s="241"/>
      <c r="DQ68" s="208">
        <f>EI51</f>
        <v>0</v>
      </c>
      <c r="DR68" s="208">
        <f>EK51</f>
        <v>0</v>
      </c>
      <c r="DS68" s="150" t="s">
        <v>3</v>
      </c>
      <c r="DU68" s="163"/>
      <c r="DV68" s="144"/>
      <c r="DW68" s="163"/>
      <c r="DX68" s="163"/>
      <c r="EG68" s="149"/>
      <c r="EH68" s="163"/>
      <c r="EI68" s="163"/>
      <c r="EJ68" s="163"/>
      <c r="EK68" s="163"/>
      <c r="EL68" s="163"/>
      <c r="EM68" s="163"/>
      <c r="EN68" s="163"/>
      <c r="EO68" s="163"/>
      <c r="EP68" s="173"/>
      <c r="EY68" s="315"/>
      <c r="EZ68" s="316"/>
      <c r="FA68" s="316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L68" s="316"/>
      <c r="FM68" s="316"/>
      <c r="FN68" s="316"/>
      <c r="FO68" s="316"/>
      <c r="FP68" s="316"/>
      <c r="FQ68" s="316"/>
      <c r="FR68" s="316"/>
      <c r="FS68" s="316"/>
      <c r="FT68" s="316"/>
      <c r="FU68" s="316"/>
      <c r="FV68" s="316"/>
      <c r="FW68" s="316"/>
      <c r="FX68" s="316"/>
      <c r="FY68" s="322"/>
      <c r="FZ68" s="316"/>
      <c r="GA68" s="316"/>
      <c r="GB68" s="316"/>
      <c r="GC68" s="316"/>
      <c r="GD68" s="316"/>
      <c r="GE68" s="316"/>
      <c r="GF68" s="316"/>
      <c r="GG68" s="316"/>
      <c r="GH68" s="316"/>
      <c r="GI68" s="316"/>
      <c r="GJ68" s="316"/>
      <c r="GK68" s="316"/>
      <c r="GL68" s="316"/>
      <c r="GM68" s="316"/>
      <c r="GN68" s="316"/>
      <c r="GO68" s="316"/>
      <c r="GP68" s="316"/>
      <c r="GQ68" s="316"/>
      <c r="GR68" s="316"/>
      <c r="GS68" s="316"/>
      <c r="GT68" s="316"/>
      <c r="GU68" s="316"/>
      <c r="GV68" s="316"/>
      <c r="GW68" s="316"/>
      <c r="GX68" s="316"/>
      <c r="GY68" s="317"/>
    </row>
    <row r="69" spans="22:207" ht="15" customHeight="1" x14ac:dyDescent="0.2">
      <c r="V69"/>
      <c r="W69"/>
      <c r="X69"/>
      <c r="Y69"/>
      <c r="Z69"/>
      <c r="AA69"/>
      <c r="AB69"/>
      <c r="AC69"/>
      <c r="AD69" s="172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49"/>
      <c r="AT69" s="149"/>
      <c r="AU69" s="149"/>
      <c r="AV69" s="149"/>
      <c r="AW69" s="149"/>
      <c r="AX69" s="149"/>
      <c r="AY69" s="144"/>
      <c r="AZ69" s="144"/>
      <c r="BA69" s="144"/>
      <c r="BB69" s="144"/>
      <c r="BC69" s="144"/>
      <c r="BD69" s="241"/>
      <c r="BE69" s="74" t="e">
        <f>BE68/BF80</f>
        <v>#DIV/0!</v>
      </c>
      <c r="BF69" s="74" t="e">
        <f>BF68/BF80</f>
        <v>#DIV/0!</v>
      </c>
      <c r="BG69" s="74" t="e">
        <f>BG68/BF80</f>
        <v>#DIV/0!</v>
      </c>
      <c r="BH69" s="195" t="s">
        <v>20</v>
      </c>
      <c r="BI69" s="163"/>
      <c r="BJ69" s="163"/>
      <c r="BK69" s="163"/>
      <c r="BL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73"/>
      <c r="CE69"/>
      <c r="CF69"/>
      <c r="CG69"/>
      <c r="CH69"/>
      <c r="CI69"/>
      <c r="CJ69"/>
      <c r="CK69"/>
      <c r="CL69"/>
      <c r="CM69"/>
      <c r="CN69"/>
      <c r="CO69"/>
      <c r="CP69" s="172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49"/>
      <c r="DF69" s="149"/>
      <c r="DG69" s="149"/>
      <c r="DH69" s="149"/>
      <c r="DI69" s="149"/>
      <c r="DJ69" s="149"/>
      <c r="DK69" s="144"/>
      <c r="DL69" s="144"/>
      <c r="DM69" s="144"/>
      <c r="DN69" s="144"/>
      <c r="DO69" s="144"/>
      <c r="DP69" s="241"/>
      <c r="DQ69" s="74" t="e">
        <f>DQ68/DR80</f>
        <v>#DIV/0!</v>
      </c>
      <c r="DR69" s="74" t="e">
        <f>DR68/DR80</f>
        <v>#DIV/0!</v>
      </c>
      <c r="DS69" s="195" t="s">
        <v>20</v>
      </c>
      <c r="DU69" s="163"/>
      <c r="DV69" s="163"/>
      <c r="DW69" s="163"/>
      <c r="DX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73"/>
      <c r="EY69" s="315"/>
      <c r="EZ69" s="316"/>
      <c r="FA69" s="316"/>
      <c r="FB69" s="316"/>
      <c r="FC69" s="316"/>
      <c r="FD69" s="316"/>
      <c r="FE69" s="316"/>
      <c r="FF69" s="316"/>
      <c r="FG69" s="316"/>
      <c r="FH69" s="316"/>
      <c r="FI69" s="316"/>
      <c r="FJ69" s="316"/>
      <c r="FK69" s="316"/>
      <c r="FL69" s="316"/>
      <c r="FM69" s="316"/>
      <c r="FN69" s="316"/>
      <c r="FO69" s="316"/>
      <c r="FP69" s="316"/>
      <c r="FQ69" s="316"/>
      <c r="FR69" s="316"/>
      <c r="FS69" s="316"/>
      <c r="FT69" s="316"/>
      <c r="FU69" s="316"/>
      <c r="FV69" s="316"/>
      <c r="FW69" s="316"/>
      <c r="FX69" s="316"/>
      <c r="FY69" s="322"/>
      <c r="FZ69" s="316"/>
      <c r="GA69" s="316"/>
      <c r="GB69" s="316"/>
      <c r="GC69" s="316"/>
      <c r="GD69" s="316"/>
      <c r="GE69" s="316"/>
      <c r="GF69" s="316"/>
      <c r="GG69" s="316"/>
      <c r="GH69" s="316"/>
      <c r="GI69" s="316"/>
      <c r="GJ69" s="316"/>
      <c r="GK69" s="316"/>
      <c r="GL69" s="316"/>
      <c r="GM69" s="316"/>
      <c r="GN69" s="316"/>
      <c r="GO69" s="316"/>
      <c r="GP69" s="316"/>
      <c r="GQ69" s="316"/>
      <c r="GR69" s="316"/>
      <c r="GS69" s="316"/>
      <c r="GT69" s="316"/>
      <c r="GU69" s="316"/>
      <c r="GV69" s="316"/>
      <c r="GW69" s="316"/>
      <c r="GX69" s="316"/>
      <c r="GY69" s="317"/>
    </row>
    <row r="70" spans="22:207" ht="15" customHeight="1" x14ac:dyDescent="0.25">
      <c r="V70"/>
      <c r="W70"/>
      <c r="X70"/>
      <c r="Y70"/>
      <c r="Z70"/>
      <c r="AA70"/>
      <c r="AB70"/>
      <c r="AC70"/>
      <c r="AD70" s="172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49"/>
      <c r="AT70" s="149"/>
      <c r="AU70" s="149"/>
      <c r="AV70" s="149"/>
      <c r="AW70" s="149"/>
      <c r="AX70" s="149"/>
      <c r="AY70" s="163"/>
      <c r="AZ70" s="18"/>
      <c r="BA70" s="18"/>
      <c r="BB70" s="18"/>
      <c r="BC70" s="18"/>
      <c r="BD70" s="241"/>
      <c r="BE70" s="200" t="str">
        <f t="shared" ref="BE70:BG70" si="16">RNSE(BE68,BE65)</f>
        <v>-</v>
      </c>
      <c r="BF70" s="200" t="str">
        <f t="shared" si="16"/>
        <v>-</v>
      </c>
      <c r="BG70" s="200" t="str">
        <f t="shared" si="16"/>
        <v>-</v>
      </c>
      <c r="BH70" s="197" t="s">
        <v>29</v>
      </c>
      <c r="BI70" s="163"/>
      <c r="BJ70" s="164"/>
      <c r="BK70" s="163"/>
      <c r="BL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73"/>
      <c r="CE70"/>
      <c r="CF70"/>
      <c r="CG70"/>
      <c r="CH70"/>
      <c r="CI70"/>
      <c r="CJ70"/>
      <c r="CK70"/>
      <c r="CL70"/>
      <c r="CM70"/>
      <c r="CN70"/>
      <c r="CO70"/>
      <c r="CP70" s="172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49"/>
      <c r="DF70" s="149"/>
      <c r="DG70" s="149"/>
      <c r="DH70" s="149"/>
      <c r="DI70" s="149"/>
      <c r="DJ70" s="149"/>
      <c r="DK70" s="163"/>
      <c r="DL70" s="18"/>
      <c r="DM70" s="18"/>
      <c r="DN70" s="18"/>
      <c r="DO70" s="18"/>
      <c r="DP70" s="241"/>
      <c r="DQ70" s="200" t="str">
        <f t="shared" ref="DQ70" si="17">RNSE(DQ68,DQ65)</f>
        <v>-</v>
      </c>
      <c r="DR70" s="200" t="str">
        <f>RNSE(DR68,DR65)</f>
        <v>-</v>
      </c>
      <c r="DS70" s="197" t="s">
        <v>29</v>
      </c>
      <c r="DU70" s="163"/>
      <c r="DV70" s="164"/>
      <c r="DW70" s="163"/>
      <c r="DX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73"/>
      <c r="EY70" s="315"/>
      <c r="EZ70" s="316"/>
      <c r="FA70" s="316"/>
      <c r="FB70" s="316"/>
      <c r="FC70" s="316"/>
      <c r="FD70" s="316"/>
      <c r="FE70" s="316"/>
      <c r="FF70" s="316"/>
      <c r="FG70" s="316"/>
      <c r="FH70" s="316"/>
      <c r="FI70" s="316"/>
      <c r="FJ70" s="316"/>
      <c r="FK70" s="316"/>
      <c r="FL70" s="316"/>
      <c r="FM70" s="316"/>
      <c r="FN70" s="316"/>
      <c r="FO70" s="316"/>
      <c r="FP70" s="316"/>
      <c r="FQ70" s="316"/>
      <c r="FR70" s="316"/>
      <c r="FS70" s="316"/>
      <c r="FT70" s="316"/>
      <c r="FU70" s="316"/>
      <c r="FV70" s="316"/>
      <c r="FW70" s="316"/>
      <c r="FX70" s="316"/>
      <c r="FY70" s="322"/>
      <c r="FZ70" s="316"/>
      <c r="GA70" s="316"/>
      <c r="GB70" s="316"/>
      <c r="GC70" s="316"/>
      <c r="GD70" s="316"/>
      <c r="GE70" s="316"/>
      <c r="GF70" s="316"/>
      <c r="GG70" s="316"/>
      <c r="GH70" s="316"/>
      <c r="GI70" s="316"/>
      <c r="GJ70" s="316"/>
      <c r="GK70" s="316"/>
      <c r="GL70" s="316"/>
      <c r="GM70" s="316"/>
      <c r="GN70" s="316"/>
      <c r="GO70" s="316"/>
      <c r="GP70" s="316"/>
      <c r="GQ70" s="316"/>
      <c r="GR70" s="316"/>
      <c r="GS70" s="316"/>
      <c r="GT70" s="316"/>
      <c r="GU70" s="316"/>
      <c r="GV70" s="316"/>
      <c r="GW70" s="316"/>
      <c r="GX70" s="316"/>
      <c r="GY70" s="317"/>
    </row>
    <row r="71" spans="22:207" ht="15" customHeight="1" x14ac:dyDescent="0.25">
      <c r="V71"/>
      <c r="W71"/>
      <c r="X71"/>
      <c r="Y71"/>
      <c r="Z71"/>
      <c r="AA71"/>
      <c r="AB71"/>
      <c r="AC71"/>
      <c r="AD71" s="172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49"/>
      <c r="AT71" s="149"/>
      <c r="AU71" s="149"/>
      <c r="AV71" s="149"/>
      <c r="AW71" s="149"/>
      <c r="AX71" s="149"/>
      <c r="AY71" s="163"/>
      <c r="AZ71" s="16"/>
      <c r="BA71" s="16"/>
      <c r="BB71" s="16"/>
      <c r="BC71" s="16"/>
      <c r="BD71" s="241"/>
      <c r="BE71" s="149"/>
      <c r="BF71" s="149"/>
      <c r="BG71" s="149"/>
      <c r="BH71" s="149"/>
      <c r="BI71" s="163"/>
      <c r="BJ71" s="164"/>
      <c r="BK71" s="163"/>
      <c r="BL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73"/>
      <c r="CE71"/>
      <c r="CF71"/>
      <c r="CG71"/>
      <c r="CH71"/>
      <c r="CI71"/>
      <c r="CJ71"/>
      <c r="CK71"/>
      <c r="CL71"/>
      <c r="CM71"/>
      <c r="CN71"/>
      <c r="CO71"/>
      <c r="CP71" s="172"/>
      <c r="CQ71" s="163"/>
      <c r="CR71" s="163"/>
      <c r="CS71" s="163"/>
      <c r="CT71" s="163"/>
      <c r="CU71" s="163"/>
      <c r="CV71" s="163"/>
      <c r="CW71" s="163"/>
      <c r="CX71" s="163"/>
      <c r="CY71" s="168"/>
      <c r="CZ71" s="252" t="s">
        <v>28</v>
      </c>
      <c r="DA71" s="163"/>
      <c r="DB71" s="163"/>
      <c r="DC71" s="163"/>
      <c r="DD71" s="163"/>
      <c r="DE71" s="149"/>
      <c r="DF71" s="149"/>
      <c r="DG71" s="149"/>
      <c r="DH71" s="149"/>
      <c r="DI71" s="149"/>
      <c r="DJ71" s="149"/>
      <c r="DK71" s="163"/>
      <c r="DL71" s="16"/>
      <c r="DM71" s="16"/>
      <c r="DN71" s="16"/>
      <c r="DO71" s="16"/>
      <c r="DP71" s="241"/>
      <c r="DQ71" s="149"/>
      <c r="DR71" s="149"/>
      <c r="DS71" s="149"/>
      <c r="DT71" s="149"/>
      <c r="DU71" s="163"/>
      <c r="DV71" s="164"/>
      <c r="DW71" s="163"/>
      <c r="DX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73"/>
      <c r="EY71" s="315"/>
      <c r="EZ71" s="316"/>
      <c r="FA71" s="316"/>
      <c r="FB71" s="316"/>
      <c r="FC71" s="316"/>
      <c r="FD71" s="316"/>
      <c r="FE71" s="316"/>
      <c r="FF71" s="316"/>
      <c r="FG71" s="316"/>
      <c r="FH71" s="316"/>
      <c r="FI71" s="316"/>
      <c r="FJ71" s="316"/>
      <c r="FK71" s="316"/>
      <c r="FL71" s="316"/>
      <c r="FM71" s="316"/>
      <c r="FN71" s="316"/>
      <c r="FO71" s="316"/>
      <c r="FP71" s="316"/>
      <c r="FQ71" s="316"/>
      <c r="FR71" s="316"/>
      <c r="FS71" s="316"/>
      <c r="FT71" s="316"/>
      <c r="FU71" s="316"/>
      <c r="FV71" s="316"/>
      <c r="FW71" s="316"/>
      <c r="FX71" s="316"/>
      <c r="FY71" s="322"/>
      <c r="FZ71" s="316"/>
      <c r="GA71" s="316"/>
      <c r="GB71" s="316"/>
      <c r="GC71" s="316"/>
      <c r="GD71" s="316"/>
      <c r="GE71" s="316"/>
      <c r="GF71" s="316"/>
      <c r="GG71" s="316"/>
      <c r="GH71" s="316"/>
      <c r="GI71" s="316"/>
      <c r="GJ71" s="316"/>
      <c r="GK71" s="316"/>
      <c r="GL71" s="316"/>
      <c r="GM71" s="316"/>
      <c r="GN71" s="316"/>
      <c r="GO71" s="316"/>
      <c r="GP71" s="316"/>
      <c r="GQ71" s="316"/>
      <c r="GR71" s="316"/>
      <c r="GS71" s="316"/>
      <c r="GT71" s="316"/>
      <c r="GU71" s="316"/>
      <c r="GV71" s="316"/>
      <c r="GW71" s="316"/>
      <c r="GX71" s="316"/>
      <c r="GY71" s="317"/>
    </row>
    <row r="72" spans="22:207" ht="15" customHeight="1" x14ac:dyDescent="0.25">
      <c r="V72"/>
      <c r="W72"/>
      <c r="X72"/>
      <c r="Y72"/>
      <c r="Z72"/>
      <c r="AA72"/>
      <c r="AB72"/>
      <c r="AC72"/>
      <c r="AD72" s="172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49"/>
      <c r="AT72" s="149"/>
      <c r="AU72" s="149"/>
      <c r="AV72" s="149"/>
      <c r="AW72" s="149"/>
      <c r="AX72" s="149"/>
      <c r="AY72" s="155"/>
      <c r="AZ72" s="163"/>
      <c r="BA72" s="163"/>
      <c r="BB72" s="163"/>
      <c r="BC72" s="163"/>
      <c r="BD72" s="241"/>
      <c r="BE72" s="149"/>
      <c r="BF72" s="149"/>
      <c r="BG72" s="149"/>
      <c r="BH72" s="149"/>
      <c r="BI72" s="163"/>
      <c r="BJ72" s="165"/>
      <c r="BK72" s="163"/>
      <c r="BL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73"/>
      <c r="CE72"/>
      <c r="CF72"/>
      <c r="CG72"/>
      <c r="CH72"/>
      <c r="CI72"/>
      <c r="CJ72"/>
      <c r="CK72"/>
      <c r="CL72"/>
      <c r="CM72"/>
      <c r="CN72"/>
      <c r="CO72"/>
      <c r="CP72" s="172"/>
      <c r="CQ72" s="163"/>
      <c r="CR72" s="163"/>
      <c r="CS72" s="163"/>
      <c r="CT72" s="163"/>
      <c r="CU72" s="163"/>
      <c r="CV72" s="163"/>
      <c r="CW72" s="163"/>
      <c r="CX72" s="163"/>
      <c r="CY72" s="163"/>
      <c r="CZ72" s="251" t="str">
        <f>CHOOSE(1,"!","LINK",CZ71,DA72)</f>
        <v>!</v>
      </c>
      <c r="DA72" s="266"/>
      <c r="DB72" s="163"/>
      <c r="DC72" s="163"/>
      <c r="DD72" s="163"/>
      <c r="DE72" s="149"/>
      <c r="DF72" s="149"/>
      <c r="DG72" s="149"/>
      <c r="DH72" s="149"/>
      <c r="DI72" s="149"/>
      <c r="DJ72" s="149"/>
      <c r="DK72" s="155"/>
      <c r="DL72" s="163"/>
      <c r="DM72" s="163"/>
      <c r="DN72" s="163"/>
      <c r="DO72" s="163"/>
      <c r="DP72" s="241"/>
      <c r="DQ72" s="149"/>
      <c r="DR72" s="149"/>
      <c r="DS72" s="149"/>
      <c r="DT72" s="149"/>
      <c r="DU72" s="163"/>
      <c r="DV72" s="165"/>
      <c r="EG72" s="163"/>
      <c r="EH72" s="163"/>
      <c r="EI72" s="163"/>
      <c r="EJ72" s="163"/>
      <c r="EK72" s="163"/>
      <c r="EL72" s="163"/>
      <c r="EM72" s="163"/>
      <c r="EN72" s="163"/>
      <c r="EO72" s="163"/>
      <c r="EP72" s="173"/>
      <c r="EY72" s="315"/>
      <c r="EZ72" s="316"/>
      <c r="FA72" s="316"/>
      <c r="FB72" s="316"/>
      <c r="FC72" s="316"/>
      <c r="FD72" s="316"/>
      <c r="FE72" s="316"/>
      <c r="FF72" s="316"/>
      <c r="FG72" s="316"/>
      <c r="FH72" s="316"/>
      <c r="FI72" s="316"/>
      <c r="FJ72" s="316"/>
      <c r="FK72" s="316"/>
      <c r="FL72" s="316"/>
      <c r="FM72" s="316"/>
      <c r="FN72" s="316"/>
      <c r="FO72" s="316"/>
      <c r="FP72" s="316"/>
      <c r="FQ72" s="316"/>
      <c r="FR72" s="316"/>
      <c r="FS72" s="316"/>
      <c r="FT72" s="316"/>
      <c r="FU72" s="316"/>
      <c r="FV72" s="316"/>
      <c r="FW72" s="316"/>
      <c r="FX72" s="316"/>
      <c r="FY72" s="322"/>
      <c r="FZ72" s="316"/>
      <c r="GA72" s="316"/>
      <c r="GB72" s="316"/>
      <c r="GC72" s="316"/>
      <c r="GD72" s="316"/>
      <c r="GE72" s="316"/>
      <c r="GF72" s="316"/>
      <c r="GG72" s="316"/>
      <c r="GH72" s="316"/>
      <c r="GI72" s="316"/>
      <c r="GJ72" s="316"/>
      <c r="GK72" s="316"/>
      <c r="GL72" s="316"/>
      <c r="GM72" s="316"/>
      <c r="GN72" s="316"/>
      <c r="GO72" s="316"/>
      <c r="GP72" s="316"/>
      <c r="GQ72" s="316"/>
      <c r="GR72" s="316"/>
      <c r="GS72" s="316"/>
      <c r="GT72" s="316"/>
      <c r="GU72" s="316"/>
      <c r="GV72" s="316"/>
      <c r="GW72" s="316"/>
      <c r="GX72" s="316"/>
      <c r="GY72" s="317"/>
    </row>
    <row r="73" spans="22:207" ht="15" customHeight="1" x14ac:dyDescent="0.25">
      <c r="V73"/>
      <c r="W73"/>
      <c r="X73"/>
      <c r="Y73"/>
      <c r="Z73"/>
      <c r="AA73"/>
      <c r="AB73"/>
      <c r="AC73"/>
      <c r="AD73" s="172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49"/>
      <c r="AT73" s="149"/>
      <c r="AU73" s="149"/>
      <c r="AV73" s="149"/>
      <c r="AW73" s="149"/>
      <c r="AX73" s="149"/>
      <c r="AY73" s="149"/>
      <c r="AZ73" s="149"/>
      <c r="BA73" s="163"/>
      <c r="BB73" s="163"/>
      <c r="BC73" s="163"/>
      <c r="BD73" s="241"/>
      <c r="BE73" s="163"/>
      <c r="BF73" s="163"/>
      <c r="BG73" s="163"/>
      <c r="BH73" s="153" t="s">
        <v>0</v>
      </c>
      <c r="BI73" s="163"/>
      <c r="BJ73" s="165"/>
      <c r="BK73" s="163"/>
      <c r="BL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73"/>
      <c r="CE73"/>
      <c r="CF73"/>
      <c r="CG73"/>
      <c r="CH73"/>
      <c r="CI73"/>
      <c r="CJ73"/>
      <c r="CK73"/>
      <c r="CL73"/>
      <c r="CM73"/>
      <c r="CN73"/>
      <c r="CO73"/>
      <c r="CP73" s="172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49"/>
      <c r="DF73" s="149"/>
      <c r="DG73" s="149"/>
      <c r="DH73" s="149"/>
      <c r="DI73" s="149"/>
      <c r="DJ73" s="149"/>
      <c r="DK73" s="149"/>
      <c r="DL73" s="149"/>
      <c r="DM73" s="163"/>
      <c r="DN73" s="163"/>
      <c r="DO73" s="163"/>
      <c r="DP73" s="241"/>
      <c r="DQ73" s="163"/>
      <c r="DR73" s="163"/>
      <c r="DS73" s="163"/>
      <c r="DT73" s="153" t="s">
        <v>0</v>
      </c>
      <c r="DU73" s="163"/>
      <c r="DV73" s="165"/>
      <c r="DX73" s="163"/>
      <c r="DY73" s="253" t="s">
        <v>28</v>
      </c>
      <c r="EG73" s="163"/>
      <c r="EH73" s="163"/>
      <c r="EI73" s="163"/>
      <c r="EJ73" s="163"/>
      <c r="EK73" s="163"/>
      <c r="EL73" s="163"/>
      <c r="EM73" s="163"/>
      <c r="EN73" s="163"/>
      <c r="EO73" s="163"/>
      <c r="EP73" s="173"/>
      <c r="EY73" s="315"/>
      <c r="EZ73" s="316"/>
      <c r="FA73" s="316"/>
      <c r="FB73" s="316"/>
      <c r="FC73" s="316"/>
      <c r="FD73" s="316"/>
      <c r="FE73" s="316"/>
      <c r="FF73" s="316"/>
      <c r="FG73" s="316"/>
      <c r="FH73" s="316"/>
      <c r="FI73" s="316"/>
      <c r="FJ73" s="316"/>
      <c r="FK73" s="316"/>
      <c r="FL73" s="316"/>
      <c r="FM73" s="316"/>
      <c r="FN73" s="316"/>
      <c r="FO73" s="316"/>
      <c r="FP73" s="316"/>
      <c r="FQ73" s="316"/>
      <c r="FR73" s="316"/>
      <c r="FS73" s="316"/>
      <c r="FT73" s="316"/>
      <c r="FU73" s="316"/>
      <c r="FV73" s="316"/>
      <c r="FW73" s="316"/>
      <c r="FX73" s="316"/>
      <c r="FY73" s="322"/>
      <c r="FZ73" s="316"/>
      <c r="GA73" s="316"/>
      <c r="GB73" s="316"/>
      <c r="GC73" s="316"/>
      <c r="GD73" s="316"/>
      <c r="GE73" s="316"/>
      <c r="GF73" s="316"/>
      <c r="GG73" s="316"/>
      <c r="GH73" s="316"/>
      <c r="GI73" s="316"/>
      <c r="GJ73" s="316"/>
      <c r="GK73" s="316"/>
      <c r="GL73" s="316"/>
      <c r="GM73" s="316"/>
      <c r="GN73" s="316"/>
      <c r="GO73" s="316"/>
      <c r="GP73" s="316"/>
      <c r="GQ73" s="316"/>
      <c r="GR73" s="316"/>
      <c r="GS73" s="316"/>
      <c r="GT73" s="316"/>
      <c r="GU73" s="316"/>
      <c r="GV73" s="316"/>
      <c r="GW73" s="316"/>
      <c r="GX73" s="316"/>
      <c r="GY73" s="317"/>
    </row>
    <row r="74" spans="22:207" ht="15" customHeight="1" x14ac:dyDescent="0.25">
      <c r="V74"/>
      <c r="W74"/>
      <c r="X74"/>
      <c r="Y74"/>
      <c r="Z74"/>
      <c r="AA74"/>
      <c r="AB74"/>
      <c r="AC74"/>
      <c r="AD74" s="172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240"/>
      <c r="BE74" s="163"/>
      <c r="BF74" s="163"/>
      <c r="BG74" s="163"/>
      <c r="BH74" s="166"/>
      <c r="BI74" s="163"/>
      <c r="BJ74" s="165"/>
      <c r="BK74" s="163"/>
      <c r="BL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73"/>
      <c r="CE74"/>
      <c r="CF74"/>
      <c r="CG74"/>
      <c r="CH74"/>
      <c r="CI74"/>
      <c r="CJ74"/>
      <c r="CK74"/>
      <c r="CL74"/>
      <c r="CM74"/>
      <c r="CN74"/>
      <c r="CO74"/>
      <c r="CP74" s="172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3"/>
      <c r="DN74" s="163"/>
      <c r="DO74" s="163"/>
      <c r="DP74" s="240"/>
      <c r="DQ74" s="163"/>
      <c r="DR74" s="163"/>
      <c r="DS74" s="163"/>
      <c r="DT74" s="166"/>
      <c r="DU74" s="163"/>
      <c r="DV74" s="165"/>
      <c r="DW74" s="163"/>
      <c r="DX74" s="251" t="str">
        <f>CHOOSE(1,"!","LINK",DY73,DY74)</f>
        <v>!</v>
      </c>
      <c r="DY74" s="266"/>
      <c r="EG74" s="163"/>
      <c r="EH74" s="163"/>
      <c r="EI74" s="163"/>
      <c r="EJ74" s="163"/>
      <c r="EK74" s="163"/>
      <c r="EL74" s="163"/>
      <c r="EM74" s="163"/>
      <c r="EN74" s="163"/>
      <c r="EO74" s="163"/>
      <c r="EP74" s="173"/>
      <c r="EY74" s="315"/>
      <c r="EZ74" s="316"/>
      <c r="FA74" s="316"/>
      <c r="FB74" s="316"/>
      <c r="FC74" s="316"/>
      <c r="FD74" s="316"/>
      <c r="FE74" s="316"/>
      <c r="FF74" s="316"/>
      <c r="FG74" s="316"/>
      <c r="FH74" s="316"/>
      <c r="FI74" s="316"/>
      <c r="FJ74" s="316"/>
      <c r="FK74" s="316"/>
      <c r="FL74" s="316"/>
      <c r="FM74" s="316"/>
      <c r="FN74" s="316"/>
      <c r="FO74" s="316"/>
      <c r="FP74" s="316"/>
      <c r="FQ74" s="316"/>
      <c r="FR74" s="316"/>
      <c r="FS74" s="316"/>
      <c r="FT74" s="316"/>
      <c r="FU74" s="316"/>
      <c r="FV74" s="316"/>
      <c r="FW74" s="316"/>
      <c r="FX74" s="316"/>
      <c r="FY74" s="322"/>
      <c r="FZ74" s="316"/>
      <c r="GA74" s="316"/>
      <c r="GB74" s="316"/>
      <c r="GC74" s="316"/>
      <c r="GD74" s="316"/>
      <c r="GE74" s="316"/>
      <c r="GF74" s="316"/>
      <c r="GG74" s="316"/>
      <c r="GH74" s="316"/>
      <c r="GI74" s="316"/>
      <c r="GJ74" s="316"/>
      <c r="GK74" s="316"/>
      <c r="GL74" s="316"/>
      <c r="GM74" s="316"/>
      <c r="GN74" s="316"/>
      <c r="GO74" s="316"/>
      <c r="GP74" s="316"/>
      <c r="GQ74" s="316"/>
      <c r="GR74" s="316"/>
      <c r="GS74" s="316"/>
      <c r="GT74" s="316"/>
      <c r="GU74" s="316"/>
      <c r="GV74" s="316"/>
      <c r="GW74" s="316"/>
      <c r="GX74" s="316"/>
      <c r="GY74" s="317"/>
    </row>
    <row r="75" spans="22:207" ht="15" customHeight="1" x14ac:dyDescent="0.25">
      <c r="V75"/>
      <c r="W75"/>
      <c r="X75"/>
      <c r="Y75"/>
      <c r="Z75"/>
      <c r="AA75"/>
      <c r="AB75"/>
      <c r="AC75"/>
      <c r="AD75" s="172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8"/>
      <c r="BE75" s="163"/>
      <c r="BF75" s="163"/>
      <c r="BG75" s="163"/>
      <c r="BH75" s="168"/>
      <c r="BI75" s="163"/>
      <c r="BJ75" s="165"/>
      <c r="BK75" s="163"/>
      <c r="BL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73"/>
      <c r="CE75"/>
      <c r="CF75"/>
      <c r="CG75"/>
      <c r="CH75"/>
      <c r="CI75"/>
      <c r="CJ75"/>
      <c r="CK75"/>
      <c r="CL75"/>
      <c r="CM75"/>
      <c r="CN75"/>
      <c r="CO75"/>
      <c r="CP75" s="172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/>
      <c r="DL75" s="163"/>
      <c r="DM75" s="163"/>
      <c r="DN75" s="163"/>
      <c r="DO75" s="163"/>
      <c r="DP75" s="168"/>
      <c r="DQ75" s="163"/>
      <c r="DR75" s="163"/>
      <c r="DS75" s="163"/>
      <c r="DT75" s="168"/>
      <c r="DU75" s="163"/>
      <c r="DV75" s="165"/>
      <c r="DW75" s="163"/>
      <c r="DX75" s="163"/>
      <c r="EG75" s="163"/>
      <c r="EH75" s="163"/>
      <c r="EI75" s="163"/>
      <c r="EJ75" s="163"/>
      <c r="EK75" s="163"/>
      <c r="EL75" s="163"/>
      <c r="EM75" s="163"/>
      <c r="EN75" s="163"/>
      <c r="EO75" s="163"/>
      <c r="EP75" s="173"/>
      <c r="EY75" s="315"/>
      <c r="EZ75" s="316"/>
      <c r="FA75" s="316"/>
      <c r="FB75" s="316"/>
      <c r="FC75" s="316"/>
      <c r="FD75" s="316"/>
      <c r="FE75" s="316"/>
      <c r="FF75" s="316"/>
      <c r="FG75" s="316"/>
      <c r="FH75" s="316"/>
      <c r="FI75" s="316"/>
      <c r="FJ75" s="316"/>
      <c r="FK75" s="316"/>
      <c r="FL75" s="316"/>
      <c r="FM75" s="316"/>
      <c r="FN75" s="316"/>
      <c r="FO75" s="316"/>
      <c r="FP75" s="316"/>
      <c r="FQ75" s="316"/>
      <c r="FR75" s="316"/>
      <c r="FS75" s="316"/>
      <c r="FT75" s="316"/>
      <c r="FU75" s="316"/>
      <c r="FV75" s="316"/>
      <c r="FW75" s="316"/>
      <c r="FX75" s="316"/>
      <c r="FY75" s="322"/>
      <c r="FZ75" s="316"/>
      <c r="GA75" s="316"/>
      <c r="GB75" s="316"/>
      <c r="GC75" s="316"/>
      <c r="GD75" s="316"/>
      <c r="GE75" s="316"/>
      <c r="GF75" s="316"/>
      <c r="GG75" s="316"/>
      <c r="GH75" s="316"/>
      <c r="GI75" s="316"/>
      <c r="GJ75" s="316"/>
      <c r="GK75" s="316"/>
      <c r="GL75" s="316"/>
      <c r="GM75" s="316"/>
      <c r="GN75" s="316"/>
      <c r="GO75" s="316"/>
      <c r="GP75" s="316"/>
      <c r="GQ75" s="316"/>
      <c r="GR75" s="316"/>
      <c r="GS75" s="316"/>
      <c r="GT75" s="316"/>
      <c r="GU75" s="316"/>
      <c r="GV75" s="316"/>
      <c r="GW75" s="316"/>
      <c r="GX75" s="316"/>
      <c r="GY75" s="317"/>
    </row>
    <row r="76" spans="22:207" ht="15" customHeight="1" x14ac:dyDescent="0.25">
      <c r="V76"/>
      <c r="W76"/>
      <c r="X76"/>
      <c r="Y76"/>
      <c r="Z76"/>
      <c r="AA76"/>
      <c r="AB76"/>
      <c r="AC76"/>
      <c r="AD76" s="172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8"/>
      <c r="BE76" s="163"/>
      <c r="BF76" s="163"/>
      <c r="BG76" s="163"/>
      <c r="BH76" s="168"/>
      <c r="BI76" s="163"/>
      <c r="BJ76" s="164"/>
      <c r="BK76" s="163"/>
      <c r="BL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73"/>
      <c r="CE76"/>
      <c r="CF76"/>
      <c r="CG76"/>
      <c r="CH76"/>
      <c r="CI76"/>
      <c r="CJ76"/>
      <c r="CK76"/>
      <c r="CL76"/>
      <c r="CM76"/>
      <c r="CN76"/>
      <c r="CO76"/>
      <c r="CP76" s="172"/>
      <c r="CQ76" s="163"/>
      <c r="CR76" s="163"/>
      <c r="CS76" s="163"/>
      <c r="CT76" s="163"/>
      <c r="CU76" s="163"/>
      <c r="CV76" s="163"/>
      <c r="CW76" s="163"/>
      <c r="CX76" s="163"/>
      <c r="CY76" s="163"/>
      <c r="CZ76" s="163"/>
      <c r="DA76" s="163"/>
      <c r="DB76" s="163"/>
      <c r="DC76" s="163"/>
      <c r="DD76" s="163"/>
      <c r="DE76" s="163"/>
      <c r="DF76" s="163"/>
      <c r="DG76" s="163"/>
      <c r="DH76" s="163"/>
      <c r="DI76" s="163"/>
      <c r="DJ76" s="163"/>
      <c r="DK76" s="163"/>
      <c r="DL76" s="163"/>
      <c r="DM76" s="163"/>
      <c r="DN76" s="163"/>
      <c r="DO76" s="163"/>
      <c r="DP76" s="168"/>
      <c r="DQ76" s="163"/>
      <c r="DR76" s="163"/>
      <c r="DS76" s="163"/>
      <c r="DT76" s="168"/>
      <c r="DU76" s="163"/>
      <c r="DV76" s="164"/>
      <c r="DW76" s="163"/>
      <c r="DX76" s="163"/>
      <c r="EG76" s="163"/>
      <c r="EH76" s="163"/>
      <c r="EI76" s="163"/>
      <c r="EJ76" s="163"/>
      <c r="EK76" s="163"/>
      <c r="EL76" s="163"/>
      <c r="EM76" s="163"/>
      <c r="EN76" s="163"/>
      <c r="EO76" s="163"/>
      <c r="EP76" s="173"/>
      <c r="EY76" s="315"/>
      <c r="EZ76" s="316"/>
      <c r="FA76" s="316"/>
      <c r="FB76" s="316"/>
      <c r="FC76" s="316"/>
      <c r="FD76" s="316"/>
      <c r="FE76" s="316"/>
      <c r="FF76" s="316"/>
      <c r="FG76" s="316"/>
      <c r="FH76" s="316"/>
      <c r="FI76" s="316"/>
      <c r="FJ76" s="316"/>
      <c r="FK76" s="316"/>
      <c r="FL76" s="316"/>
      <c r="FM76" s="316"/>
      <c r="FN76" s="316"/>
      <c r="FO76" s="316"/>
      <c r="FP76" s="316"/>
      <c r="FQ76" s="316"/>
      <c r="FR76" s="316"/>
      <c r="FS76" s="316"/>
      <c r="FT76" s="316"/>
      <c r="FU76" s="316"/>
      <c r="FV76" s="316"/>
      <c r="FW76" s="316"/>
      <c r="FX76" s="316"/>
      <c r="FY76" s="322"/>
      <c r="FZ76" s="316"/>
      <c r="GA76" s="316"/>
      <c r="GB76" s="316"/>
      <c r="GC76" s="316"/>
      <c r="GD76" s="316"/>
      <c r="GE76" s="316"/>
      <c r="GF76" s="316"/>
      <c r="GG76" s="316"/>
      <c r="GH76" s="316"/>
      <c r="GI76" s="316"/>
      <c r="GJ76" s="316"/>
      <c r="GK76" s="316"/>
      <c r="GL76" s="316"/>
      <c r="GM76" s="316"/>
      <c r="GN76" s="316"/>
      <c r="GO76" s="316"/>
      <c r="GP76" s="316"/>
      <c r="GQ76" s="316"/>
      <c r="GR76" s="316"/>
      <c r="GS76" s="316"/>
      <c r="GT76" s="316"/>
      <c r="GU76" s="316"/>
      <c r="GV76" s="316"/>
      <c r="GW76" s="316"/>
      <c r="GX76" s="316"/>
      <c r="GY76" s="317"/>
    </row>
    <row r="77" spans="22:207" ht="15" customHeight="1" thickBot="1" x14ac:dyDescent="0.3">
      <c r="V77"/>
      <c r="W77"/>
      <c r="X77"/>
      <c r="Y77"/>
      <c r="Z77"/>
      <c r="AA77"/>
      <c r="AB77"/>
      <c r="AC77"/>
      <c r="AD77" s="172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8"/>
      <c r="BE77" s="163"/>
      <c r="BF77" s="163"/>
      <c r="BG77" s="163"/>
      <c r="BH77" s="168"/>
      <c r="BI77" s="163"/>
      <c r="BJ77" s="164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73"/>
      <c r="CE77"/>
      <c r="CF77"/>
      <c r="CG77"/>
      <c r="CH77"/>
      <c r="CI77"/>
      <c r="CJ77"/>
      <c r="CK77"/>
      <c r="CL77"/>
      <c r="CM77"/>
      <c r="CN77"/>
      <c r="CO77"/>
      <c r="CP77" s="172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3"/>
      <c r="DP77" s="168"/>
      <c r="DQ77" s="163"/>
      <c r="DR77" s="163"/>
      <c r="DS77" s="163"/>
      <c r="DT77" s="168"/>
      <c r="DU77" s="163"/>
      <c r="DV77" s="164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73"/>
      <c r="EY77" s="315"/>
      <c r="EZ77" s="316"/>
      <c r="FA77" s="316"/>
      <c r="FB77" s="316"/>
      <c r="FC77" s="316"/>
      <c r="FD77" s="316"/>
      <c r="FE77" s="316"/>
      <c r="FF77" s="316"/>
      <c r="FG77" s="316"/>
      <c r="FH77" s="316"/>
      <c r="FI77" s="316"/>
      <c r="FJ77" s="316"/>
      <c r="FK77" s="316"/>
      <c r="FL77" s="316"/>
      <c r="FM77" s="316"/>
      <c r="FN77" s="316"/>
      <c r="FO77" s="316"/>
      <c r="FP77" s="316"/>
      <c r="FQ77" s="316"/>
      <c r="FR77" s="316"/>
      <c r="FS77" s="316"/>
      <c r="FT77" s="316"/>
      <c r="FU77" s="316"/>
      <c r="FV77" s="316"/>
      <c r="FW77" s="316"/>
      <c r="FX77" s="316"/>
      <c r="FY77" s="322"/>
      <c r="FZ77" s="316"/>
      <c r="GA77" s="316"/>
      <c r="GB77" s="316"/>
      <c r="GC77" s="316"/>
      <c r="GD77" s="316"/>
      <c r="GE77" s="316"/>
      <c r="GF77" s="316"/>
      <c r="GG77" s="316"/>
      <c r="GH77" s="316"/>
      <c r="GI77" s="316"/>
      <c r="GJ77" s="316"/>
      <c r="GK77" s="316"/>
      <c r="GL77" s="316"/>
      <c r="GM77" s="316"/>
      <c r="GN77" s="316"/>
      <c r="GO77" s="316"/>
      <c r="GP77" s="316"/>
      <c r="GQ77" s="316"/>
      <c r="GR77" s="316"/>
      <c r="GS77" s="316"/>
      <c r="GT77" s="316"/>
      <c r="GU77" s="316"/>
      <c r="GV77" s="316"/>
      <c r="GW77" s="316"/>
      <c r="GX77" s="316"/>
      <c r="GY77" s="317"/>
    </row>
    <row r="78" spans="22:207" ht="15" customHeight="1" thickBot="1" x14ac:dyDescent="0.3">
      <c r="V78"/>
      <c r="W78"/>
      <c r="X78"/>
      <c r="Y78"/>
      <c r="Z78"/>
      <c r="AA78"/>
      <c r="AB78"/>
      <c r="AC78"/>
      <c r="AD78" s="172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215">
        <f>IF(BB81&lt;&gt;"",AVERAGE(BB78,BB81),BB78)</f>
        <v>0</v>
      </c>
      <c r="BB78" s="208">
        <f>SUM(BE68,BI62,BB58,AY67)</f>
        <v>0</v>
      </c>
      <c r="BC78" s="143">
        <f>SUM(BE65,BF62,BB61,BB67)</f>
        <v>0</v>
      </c>
      <c r="BD78" s="168"/>
      <c r="BE78" s="163"/>
      <c r="BF78" s="163"/>
      <c r="BG78" s="163"/>
      <c r="BH78" s="168"/>
      <c r="BI78" s="163"/>
      <c r="BJ78" s="164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73"/>
      <c r="CE78"/>
      <c r="CF78"/>
      <c r="CG78"/>
      <c r="CH78"/>
      <c r="CI78"/>
      <c r="CJ78"/>
      <c r="CK78"/>
      <c r="CL78"/>
      <c r="CM78"/>
      <c r="CN78"/>
      <c r="CO78"/>
      <c r="CP78" s="172"/>
      <c r="CQ78" s="163"/>
      <c r="CR78" s="163"/>
      <c r="CS78" s="163"/>
      <c r="CT78" s="163"/>
      <c r="CU78" s="163"/>
      <c r="CV78" s="163"/>
      <c r="CW78" s="163"/>
      <c r="CX78" s="163"/>
      <c r="CY78" s="163"/>
      <c r="CZ78" s="163"/>
      <c r="DA78" s="163"/>
      <c r="DB78" s="163"/>
      <c r="DC78" s="163"/>
      <c r="DD78" s="163"/>
      <c r="DE78" s="163"/>
      <c r="DF78" s="163"/>
      <c r="DG78" s="163"/>
      <c r="DH78" s="163"/>
      <c r="DI78" s="163"/>
      <c r="DJ78" s="163"/>
      <c r="DK78" s="163"/>
      <c r="DL78" s="163"/>
      <c r="DM78" s="215">
        <f>IF(DN81&lt;&gt;"",AVERAGE(DN78,DN81),DN78)</f>
        <v>0</v>
      </c>
      <c r="DN78" s="208">
        <f>SUM(DQ68,DU62,DN58,DK67)</f>
        <v>0</v>
      </c>
      <c r="DO78" s="143">
        <f>SUM(DQ65,DR62,DN61,DN67)</f>
        <v>0</v>
      </c>
      <c r="DP78" s="168"/>
      <c r="DQ78" s="163"/>
      <c r="DR78" s="163"/>
      <c r="DS78" s="163"/>
      <c r="DT78" s="168"/>
      <c r="DU78" s="163"/>
      <c r="DV78" s="164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G78" s="163"/>
      <c r="EH78" s="163"/>
      <c r="EI78" s="163"/>
      <c r="EJ78" s="163"/>
      <c r="EK78" s="163"/>
      <c r="EL78" s="163"/>
      <c r="EM78" s="163"/>
      <c r="EN78" s="163"/>
      <c r="EO78" s="163"/>
      <c r="EP78" s="173"/>
      <c r="EY78" s="315"/>
      <c r="EZ78" s="316"/>
      <c r="FA78" s="316"/>
      <c r="FB78" s="316"/>
      <c r="FC78" s="316"/>
      <c r="FD78" s="316"/>
      <c r="FE78" s="316"/>
      <c r="FF78" s="316"/>
      <c r="FG78" s="316"/>
      <c r="FH78" s="316"/>
      <c r="FI78" s="316"/>
      <c r="FJ78" s="316"/>
      <c r="FK78" s="316"/>
      <c r="FL78" s="316"/>
      <c r="FM78" s="316"/>
      <c r="FN78" s="316"/>
      <c r="FO78" s="316"/>
      <c r="FP78" s="316"/>
      <c r="FQ78" s="316"/>
      <c r="FR78" s="316"/>
      <c r="FS78" s="316"/>
      <c r="FT78" s="316"/>
      <c r="FU78" s="316"/>
      <c r="FV78" s="316"/>
      <c r="FW78" s="316"/>
      <c r="FX78" s="316"/>
      <c r="FY78" s="322"/>
      <c r="FZ78" s="316"/>
      <c r="GA78" s="316"/>
      <c r="GB78" s="316"/>
      <c r="GC78" s="316"/>
      <c r="GD78" s="316"/>
      <c r="GE78" s="316"/>
      <c r="GF78" s="316"/>
      <c r="GG78" s="316"/>
      <c r="GH78" s="316"/>
      <c r="GI78" s="316"/>
      <c r="GJ78" s="316"/>
      <c r="GK78" s="316"/>
      <c r="GL78" s="316"/>
      <c r="GM78" s="316"/>
      <c r="GN78" s="316"/>
      <c r="GO78" s="316"/>
      <c r="GP78" s="316"/>
      <c r="GQ78" s="316"/>
      <c r="GR78" s="316"/>
      <c r="GS78" s="316"/>
      <c r="GT78" s="316"/>
      <c r="GU78" s="316"/>
      <c r="GV78" s="316"/>
      <c r="GW78" s="316"/>
      <c r="GX78" s="316"/>
      <c r="GY78" s="317"/>
    </row>
    <row r="79" spans="22:207" ht="15" customHeight="1" thickBot="1" x14ac:dyDescent="0.25">
      <c r="V79"/>
      <c r="W79"/>
      <c r="X79"/>
      <c r="Y79"/>
      <c r="Z79"/>
      <c r="AA79"/>
      <c r="AB79"/>
      <c r="AC79"/>
      <c r="AD79" s="172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216" t="s">
        <v>21</v>
      </c>
      <c r="BB79" s="148" t="s">
        <v>2</v>
      </c>
      <c r="BC79" s="162" t="s">
        <v>2</v>
      </c>
      <c r="BD79" s="168"/>
      <c r="BE79" s="147" t="s">
        <v>1</v>
      </c>
      <c r="BF79" s="148" t="s">
        <v>1</v>
      </c>
      <c r="BG79" s="217" t="s">
        <v>21</v>
      </c>
      <c r="BH79" s="207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73"/>
      <c r="CE79"/>
      <c r="CF79"/>
      <c r="CG79"/>
      <c r="CH79"/>
      <c r="CI79"/>
      <c r="CJ79"/>
      <c r="CK79"/>
      <c r="CL79"/>
      <c r="CM79"/>
      <c r="CN79"/>
      <c r="CO79"/>
      <c r="CP79" s="172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216" t="s">
        <v>21</v>
      </c>
      <c r="DN79" s="148" t="s">
        <v>2</v>
      </c>
      <c r="DO79" s="162" t="s">
        <v>2</v>
      </c>
      <c r="DP79" s="168"/>
      <c r="DQ79" s="147" t="s">
        <v>1</v>
      </c>
      <c r="DR79" s="148" t="s">
        <v>1</v>
      </c>
      <c r="DS79" s="217" t="s">
        <v>21</v>
      </c>
      <c r="DT79" s="207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73"/>
      <c r="EY79" s="315"/>
      <c r="EZ79" s="316"/>
      <c r="FA79" s="316"/>
      <c r="FB79" s="316"/>
      <c r="FC79" s="316"/>
      <c r="FD79" s="316"/>
      <c r="FE79" s="316"/>
      <c r="FF79" s="316"/>
      <c r="FG79" s="316"/>
      <c r="FH79" s="316"/>
      <c r="FI79" s="316"/>
      <c r="FJ79" s="316"/>
      <c r="FK79" s="316"/>
      <c r="FL79" s="316"/>
      <c r="FM79" s="316"/>
      <c r="FN79" s="316"/>
      <c r="FO79" s="316"/>
      <c r="FP79" s="316"/>
      <c r="FQ79" s="316"/>
      <c r="FR79" s="316"/>
      <c r="FS79" s="316"/>
      <c r="FT79" s="316"/>
      <c r="FU79" s="316"/>
      <c r="FV79" s="316"/>
      <c r="FW79" s="316"/>
      <c r="FX79" s="316"/>
      <c r="FY79" s="322"/>
      <c r="FZ79" s="316"/>
      <c r="GA79" s="316"/>
      <c r="GB79" s="316"/>
      <c r="GC79" s="316"/>
      <c r="GD79" s="316"/>
      <c r="GE79" s="316"/>
      <c r="GF79" s="316"/>
      <c r="GG79" s="316"/>
      <c r="GH79" s="316"/>
      <c r="GI79" s="316"/>
      <c r="GJ79" s="316"/>
      <c r="GK79" s="316"/>
      <c r="GL79" s="316"/>
      <c r="GM79" s="316"/>
      <c r="GN79" s="316"/>
      <c r="GO79" s="316"/>
      <c r="GP79" s="316"/>
      <c r="GQ79" s="316"/>
      <c r="GR79" s="316"/>
      <c r="GS79" s="316"/>
      <c r="GT79" s="316"/>
      <c r="GU79" s="316"/>
      <c r="GV79" s="316"/>
      <c r="GW79" s="316"/>
      <c r="GX79" s="316"/>
      <c r="GY79" s="317"/>
    </row>
    <row r="80" spans="22:207" ht="15" customHeight="1" thickBot="1" x14ac:dyDescent="0.3">
      <c r="V80"/>
      <c r="W80"/>
      <c r="X80"/>
      <c r="Y80"/>
      <c r="Z80"/>
      <c r="AA80"/>
      <c r="AB80"/>
      <c r="AC80"/>
      <c r="AD80" s="172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263" t="s">
        <v>27</v>
      </c>
      <c r="BB80" s="287">
        <f>IF(BB81&lt;&gt;"",BB81-BB78,0)</f>
        <v>0</v>
      </c>
      <c r="BC80" s="292">
        <f>IF(BC81&lt;&gt;"",BC81-BC78,0)</f>
        <v>0</v>
      </c>
      <c r="BD80" s="265"/>
      <c r="BE80" s="137">
        <f>SUM(BE65:BH65)</f>
        <v>0</v>
      </c>
      <c r="BF80" s="208">
        <f>SUM(BE68:BH68)</f>
        <v>0</v>
      </c>
      <c r="BG80" s="218">
        <f>IF(BF83&lt;&gt;"",AVERAGE(BF80,BF83),BF80)</f>
        <v>0</v>
      </c>
      <c r="BH80" s="207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73"/>
      <c r="CE80"/>
      <c r="CF80"/>
      <c r="CG80"/>
      <c r="CH80"/>
      <c r="CI80"/>
      <c r="CJ80"/>
      <c r="CK80"/>
      <c r="CL80"/>
      <c r="CM80"/>
      <c r="CN80"/>
      <c r="CO80"/>
      <c r="CP80" s="172"/>
      <c r="CQ80" s="163"/>
      <c r="CR80" s="163"/>
      <c r="CS80" s="163"/>
      <c r="CT80" s="163"/>
      <c r="CU80" s="163"/>
      <c r="CV80" s="163"/>
      <c r="CW80" s="163"/>
      <c r="CX80" s="163"/>
      <c r="CY80" s="163"/>
      <c r="CZ80" s="163"/>
      <c r="DA80" s="163"/>
      <c r="DB80" s="163"/>
      <c r="DC80" s="163"/>
      <c r="DD80" s="163"/>
      <c r="DE80" s="163"/>
      <c r="DF80" s="163"/>
      <c r="DG80" s="163"/>
      <c r="DH80" s="163"/>
      <c r="DI80" s="163"/>
      <c r="DJ80" s="163"/>
      <c r="DK80" s="163"/>
      <c r="DL80" s="163"/>
      <c r="DM80" s="263" t="s">
        <v>27</v>
      </c>
      <c r="DN80" s="287">
        <f>IF(DN81&lt;&gt;"",DN81-DN78,0)</f>
        <v>0</v>
      </c>
      <c r="DO80" s="292">
        <f>IF(DO81&lt;&gt;"",DO81-DO78,0)</f>
        <v>0</v>
      </c>
      <c r="DP80" s="265"/>
      <c r="DQ80" s="137">
        <f>SUM(DQ65:DS65)</f>
        <v>0</v>
      </c>
      <c r="DR80" s="208">
        <f>SUM(DQ68:DS68)</f>
        <v>0</v>
      </c>
      <c r="DS80" s="218">
        <f>IF(DR83&lt;&gt;"",AVERAGE(DR80,DR83),DR80)</f>
        <v>0</v>
      </c>
      <c r="DT80" s="207"/>
      <c r="DU80" s="163"/>
      <c r="DV80" s="163"/>
      <c r="DW80" s="163"/>
      <c r="DX80" s="163"/>
      <c r="DY80" s="163"/>
      <c r="DZ80" s="163"/>
      <c r="EA80" s="163"/>
      <c r="EB80" s="163"/>
      <c r="EC80" s="163"/>
      <c r="ED80" s="163"/>
      <c r="EE80" s="163"/>
      <c r="EF80" s="163"/>
      <c r="EG80" s="163"/>
      <c r="EH80" s="163"/>
      <c r="EI80" s="163"/>
      <c r="EJ80" s="163"/>
      <c r="EK80" s="163"/>
      <c r="EL80" s="163"/>
      <c r="EM80" s="163"/>
      <c r="EN80" s="163"/>
      <c r="EO80" s="163"/>
      <c r="EP80" s="173"/>
      <c r="EY80" s="321"/>
      <c r="EZ80" s="322"/>
      <c r="FA80" s="322"/>
      <c r="FB80" s="322"/>
      <c r="FC80" s="322"/>
      <c r="FD80" s="322"/>
      <c r="FE80" s="322"/>
      <c r="FF80" s="322"/>
      <c r="FG80" s="322"/>
      <c r="FH80" s="322"/>
      <c r="FI80" s="322"/>
      <c r="FJ80" s="322"/>
      <c r="FK80" s="322"/>
      <c r="FL80" s="322"/>
      <c r="FM80" s="322"/>
      <c r="FN80" s="322"/>
      <c r="FO80" s="322"/>
      <c r="FP80" s="322"/>
      <c r="FQ80" s="322"/>
      <c r="FR80" s="322"/>
      <c r="FS80" s="322"/>
      <c r="FT80" s="322"/>
      <c r="FU80" s="322"/>
      <c r="FV80" s="322"/>
      <c r="FW80" s="322"/>
      <c r="FX80" s="322"/>
      <c r="FY80" s="322"/>
      <c r="FZ80" s="322"/>
      <c r="GA80" s="322"/>
      <c r="GB80" s="322"/>
      <c r="GC80" s="322"/>
      <c r="GD80" s="322"/>
      <c r="GE80" s="322"/>
      <c r="GF80" s="322"/>
      <c r="GG80" s="322"/>
      <c r="GH80" s="322"/>
      <c r="GI80" s="322"/>
      <c r="GJ80" s="322"/>
      <c r="GK80" s="322"/>
      <c r="GL80" s="322"/>
      <c r="GM80" s="322"/>
      <c r="GN80" s="322"/>
      <c r="GO80" s="322"/>
      <c r="GP80" s="322"/>
      <c r="GQ80" s="322"/>
      <c r="GR80" s="322"/>
      <c r="GS80" s="322"/>
      <c r="GT80" s="322"/>
      <c r="GU80" s="322"/>
      <c r="GV80" s="322"/>
      <c r="GW80" s="322"/>
      <c r="GX80" s="322"/>
      <c r="GY80" s="323"/>
    </row>
    <row r="81" spans="22:207" ht="15" customHeight="1" thickBot="1" x14ac:dyDescent="0.3">
      <c r="V81"/>
      <c r="W81"/>
      <c r="X81"/>
      <c r="Y81"/>
      <c r="Z81"/>
      <c r="AA81"/>
      <c r="AB81"/>
      <c r="AC81"/>
      <c r="AD81" s="172"/>
      <c r="AE81" s="163"/>
      <c r="AF81" s="163"/>
      <c r="AG81" s="163"/>
      <c r="AH81" s="163"/>
      <c r="AI81" s="163"/>
      <c r="AJ81" s="163"/>
      <c r="AK81" s="163"/>
      <c r="AL81" s="163"/>
      <c r="AM81" s="168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215">
        <f>IF(BB78&lt;&gt;"",AVERAGE(BB81,BB78),BB81)</f>
        <v>0</v>
      </c>
      <c r="BB81" s="208">
        <f>SUM(AZ93:BC93)</f>
        <v>0</v>
      </c>
      <c r="BC81" s="137">
        <f>SUM(AZ96:BC96)</f>
        <v>0</v>
      </c>
      <c r="BD81" s="262"/>
      <c r="BE81" s="292">
        <f>IF(BE80&lt;&gt;"",BE80-BE83,0)</f>
        <v>0</v>
      </c>
      <c r="BF81" s="310">
        <f>IF(BF80&lt;&gt;"",BF80-BF83,0)</f>
        <v>0</v>
      </c>
      <c r="BG81" s="263" t="s">
        <v>27</v>
      </c>
      <c r="BH81" s="163"/>
      <c r="BI81" s="163"/>
      <c r="BJ81" s="164"/>
      <c r="BK81" s="164"/>
      <c r="BL81" s="164"/>
      <c r="BM81" s="164"/>
      <c r="BN81" s="164"/>
      <c r="BO81" s="164"/>
      <c r="BP81" s="164"/>
      <c r="BQ81" s="164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73"/>
      <c r="CE81"/>
      <c r="CF81"/>
      <c r="CG81"/>
      <c r="CH81"/>
      <c r="CI81"/>
      <c r="CJ81"/>
      <c r="CK81"/>
      <c r="CL81"/>
      <c r="CM81"/>
      <c r="CN81"/>
      <c r="CO81"/>
      <c r="CP81" s="172"/>
      <c r="CQ81" s="163"/>
      <c r="CR81" s="163"/>
      <c r="CS81" s="163"/>
      <c r="CT81" s="163"/>
      <c r="CU81" s="163"/>
      <c r="CV81" s="163"/>
      <c r="CW81" s="163"/>
      <c r="CX81" s="163"/>
      <c r="CY81" s="168"/>
      <c r="CZ81" s="163"/>
      <c r="DA81" s="163"/>
      <c r="DB81" s="163"/>
      <c r="DC81" s="163"/>
      <c r="DD81" s="163"/>
      <c r="DE81" s="163"/>
      <c r="DF81" s="163"/>
      <c r="DG81" s="163"/>
      <c r="DH81" s="163"/>
      <c r="DI81" s="163"/>
      <c r="DJ81" s="163"/>
      <c r="DK81" s="163"/>
      <c r="DL81" s="163"/>
      <c r="DM81" s="215">
        <f>IF(DN78&lt;&gt;"",AVERAGE(DN81,DN78),DN81)</f>
        <v>0</v>
      </c>
      <c r="DN81" s="208">
        <f>SUM(DM93:DO93)</f>
        <v>0</v>
      </c>
      <c r="DO81" s="137">
        <f>SUM(DM96:DO96)</f>
        <v>0</v>
      </c>
      <c r="DP81" s="262"/>
      <c r="DQ81" s="292">
        <f>IF(DQ80&lt;&gt;"",DQ80-DQ83,0)</f>
        <v>0</v>
      </c>
      <c r="DR81" s="310">
        <f>IF(DR80&lt;&gt;"",DR80-DR83,0)</f>
        <v>0</v>
      </c>
      <c r="DS81" s="263" t="s">
        <v>27</v>
      </c>
      <c r="DT81" s="163"/>
      <c r="DU81" s="163"/>
      <c r="DV81" s="164"/>
      <c r="DW81" s="164"/>
      <c r="DX81" s="164"/>
      <c r="DY81" s="164"/>
      <c r="DZ81" s="164"/>
      <c r="EA81" s="164"/>
      <c r="EB81" s="164"/>
      <c r="EC81" s="164"/>
      <c r="ED81" s="163"/>
      <c r="EE81" s="163"/>
      <c r="EF81" s="163"/>
      <c r="EG81" s="163"/>
      <c r="EH81" s="163"/>
      <c r="EI81" s="163"/>
      <c r="EJ81" s="163"/>
      <c r="EK81" s="163"/>
      <c r="EL81" s="163"/>
      <c r="EM81" s="163"/>
      <c r="EN81" s="163"/>
      <c r="EO81" s="163"/>
      <c r="EP81" s="173"/>
      <c r="EY81" s="321"/>
      <c r="EZ81" s="322"/>
      <c r="FA81" s="322"/>
      <c r="FB81" s="322"/>
      <c r="FC81" s="322"/>
      <c r="FD81" s="322"/>
      <c r="FE81" s="322"/>
      <c r="FF81" s="322"/>
      <c r="FG81" s="322"/>
      <c r="FH81" s="322"/>
      <c r="FI81" s="322"/>
      <c r="FJ81" s="322"/>
      <c r="FK81" s="322"/>
      <c r="FL81" s="322"/>
      <c r="FM81" s="322"/>
      <c r="FN81" s="322"/>
      <c r="FO81" s="322"/>
      <c r="FP81" s="322"/>
      <c r="FQ81" s="322"/>
      <c r="FR81" s="322"/>
      <c r="FS81" s="322"/>
      <c r="FT81" s="322"/>
      <c r="FU81" s="322"/>
      <c r="FV81" s="322"/>
      <c r="FW81" s="322"/>
      <c r="FX81" s="322"/>
      <c r="FY81" s="322"/>
      <c r="FZ81" s="322"/>
      <c r="GA81" s="322"/>
      <c r="GB81" s="322"/>
      <c r="GC81" s="322"/>
      <c r="GD81" s="322"/>
      <c r="GE81" s="322"/>
      <c r="GF81" s="322"/>
      <c r="GG81" s="322"/>
      <c r="GH81" s="322"/>
      <c r="GI81" s="322"/>
      <c r="GJ81" s="322"/>
      <c r="GK81" s="322"/>
      <c r="GL81" s="322"/>
      <c r="GM81" s="322"/>
      <c r="GN81" s="322"/>
      <c r="GO81" s="322"/>
      <c r="GP81" s="322"/>
      <c r="GQ81" s="322"/>
      <c r="GR81" s="322"/>
      <c r="GS81" s="322"/>
      <c r="GT81" s="322"/>
      <c r="GU81" s="322"/>
      <c r="GV81" s="322"/>
      <c r="GW81" s="322"/>
      <c r="GX81" s="322"/>
      <c r="GY81" s="323"/>
    </row>
    <row r="82" spans="22:207" ht="15" customHeight="1" thickBot="1" x14ac:dyDescent="0.25">
      <c r="V82"/>
      <c r="W82"/>
      <c r="X82"/>
      <c r="Y82"/>
      <c r="Z82"/>
      <c r="AA82"/>
      <c r="AB82"/>
      <c r="AC82"/>
      <c r="AD82" s="172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216" t="s">
        <v>21</v>
      </c>
      <c r="BB82" s="148" t="s">
        <v>2</v>
      </c>
      <c r="BC82" s="147" t="s">
        <v>2</v>
      </c>
      <c r="BD82" s="168"/>
      <c r="BE82" s="147" t="s">
        <v>1</v>
      </c>
      <c r="BF82" s="231" t="s">
        <v>1</v>
      </c>
      <c r="BG82" s="217" t="s">
        <v>21</v>
      </c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73"/>
      <c r="CE82"/>
      <c r="CF82"/>
      <c r="CG82"/>
      <c r="CH82"/>
      <c r="CI82"/>
      <c r="CJ82"/>
      <c r="CK82"/>
      <c r="CL82"/>
      <c r="CM82"/>
      <c r="CN82"/>
      <c r="CO82"/>
      <c r="CP82" s="172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216" t="s">
        <v>21</v>
      </c>
      <c r="DN82" s="148" t="s">
        <v>2</v>
      </c>
      <c r="DO82" s="147" t="s">
        <v>2</v>
      </c>
      <c r="DP82" s="168"/>
      <c r="DQ82" s="147" t="s">
        <v>1</v>
      </c>
      <c r="DR82" s="231" t="s">
        <v>1</v>
      </c>
      <c r="DS82" s="217" t="s">
        <v>21</v>
      </c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73"/>
      <c r="EY82" s="315"/>
      <c r="EZ82" s="316"/>
      <c r="FA82" s="316"/>
      <c r="FB82" s="316"/>
      <c r="FC82" s="316"/>
      <c r="FD82" s="316"/>
      <c r="FE82" s="316"/>
      <c r="FF82" s="316"/>
      <c r="FG82" s="316"/>
      <c r="FH82" s="316"/>
      <c r="FI82" s="316"/>
      <c r="FJ82" s="316"/>
      <c r="FK82" s="316"/>
      <c r="FL82" s="316"/>
      <c r="FM82" s="316"/>
      <c r="FN82" s="316"/>
      <c r="FO82" s="316"/>
      <c r="FP82" s="316"/>
      <c r="FQ82" s="316"/>
      <c r="FR82" s="316"/>
      <c r="FS82" s="316"/>
      <c r="FT82" s="316"/>
      <c r="FU82" s="316"/>
      <c r="FV82" s="316"/>
      <c r="FW82" s="316"/>
      <c r="FX82" s="316"/>
      <c r="FY82" s="322"/>
      <c r="FZ82" s="316"/>
      <c r="GA82" s="316"/>
      <c r="GB82" s="316"/>
      <c r="GC82" s="316"/>
      <c r="GD82" s="316"/>
      <c r="GE82" s="316"/>
      <c r="GF82" s="316"/>
      <c r="GG82" s="316"/>
      <c r="GH82" s="316"/>
      <c r="GI82" s="316"/>
      <c r="GJ82" s="316"/>
      <c r="GK82" s="316"/>
      <c r="GL82" s="316"/>
      <c r="GM82" s="316"/>
      <c r="GN82" s="316"/>
      <c r="GO82" s="316"/>
      <c r="GP82" s="316"/>
      <c r="GQ82" s="316"/>
      <c r="GR82" s="316"/>
      <c r="GS82" s="316"/>
      <c r="GT82" s="316"/>
      <c r="GU82" s="316"/>
      <c r="GV82" s="316"/>
      <c r="GW82" s="316"/>
      <c r="GX82" s="316"/>
      <c r="GY82" s="317"/>
    </row>
    <row r="83" spans="22:207" ht="15" customHeight="1" thickBot="1" x14ac:dyDescent="0.3">
      <c r="V83"/>
      <c r="W83"/>
      <c r="X83"/>
      <c r="Y83"/>
      <c r="Z83"/>
      <c r="AA83"/>
      <c r="AB83"/>
      <c r="AC83"/>
      <c r="AD83" s="172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8"/>
      <c r="BE83" s="137">
        <f>SUM(BC96,BB99,BF100,BF94)</f>
        <v>0</v>
      </c>
      <c r="BF83" s="208">
        <f>SUM(BC93,AY99,BF103,BI94)</f>
        <v>0</v>
      </c>
      <c r="BG83" s="218">
        <f>IF(BF80&lt;&gt;"",AVERAGE(BF83,BF80),BF83)</f>
        <v>0</v>
      </c>
      <c r="BH83" s="163"/>
      <c r="BI83" s="163"/>
      <c r="BJ83" s="191"/>
      <c r="BK83" s="164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73"/>
      <c r="CE83"/>
      <c r="CF83"/>
      <c r="CG83"/>
      <c r="CH83"/>
      <c r="CI83"/>
      <c r="CJ83"/>
      <c r="CK83"/>
      <c r="CL83"/>
      <c r="CM83"/>
      <c r="CN83"/>
      <c r="CO83"/>
      <c r="CP83" s="172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8"/>
      <c r="DQ83" s="137">
        <f>SUM(DO96,DN99,DR100,DR94)</f>
        <v>0</v>
      </c>
      <c r="DR83" s="208">
        <f>SUM(DO93,DK99,DR103,DU94)</f>
        <v>0</v>
      </c>
      <c r="DS83" s="218">
        <f>IF(DR80&lt;&gt;"",AVERAGE(DR83,DR80),DR83)</f>
        <v>0</v>
      </c>
      <c r="DT83" s="163"/>
      <c r="DU83" s="163"/>
      <c r="DV83" s="191"/>
      <c r="DW83" s="164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73"/>
      <c r="EY83" s="315"/>
      <c r="EZ83" s="316"/>
      <c r="FA83" s="316"/>
      <c r="FB83" s="316"/>
      <c r="FC83" s="316"/>
      <c r="FD83" s="316"/>
      <c r="FE83" s="316"/>
      <c r="FF83" s="316"/>
      <c r="FG83" s="316"/>
      <c r="FH83" s="316"/>
      <c r="FI83" s="316"/>
      <c r="FJ83" s="316"/>
      <c r="FK83" s="316"/>
      <c r="FL83" s="316"/>
      <c r="FM83" s="316"/>
      <c r="FN83" s="316"/>
      <c r="FO83" s="316"/>
      <c r="FP83" s="316"/>
      <c r="FQ83" s="316"/>
      <c r="FR83" s="316"/>
      <c r="FS83" s="316"/>
      <c r="FT83" s="316"/>
      <c r="FU83" s="316"/>
      <c r="FV83" s="316"/>
      <c r="FW83" s="316"/>
      <c r="FX83" s="316"/>
      <c r="FY83" s="322"/>
      <c r="FZ83" s="316"/>
      <c r="GA83" s="316"/>
      <c r="GB83" s="316"/>
      <c r="GC83" s="316"/>
      <c r="GD83" s="316"/>
      <c r="GE83" s="316"/>
      <c r="GF83" s="316"/>
      <c r="GG83" s="316"/>
      <c r="GH83" s="316"/>
      <c r="GI83" s="316"/>
      <c r="GJ83" s="316"/>
      <c r="GK83" s="316"/>
      <c r="GL83" s="316"/>
      <c r="GM83" s="316"/>
      <c r="GN83" s="316"/>
      <c r="GO83" s="316"/>
      <c r="GP83" s="316"/>
      <c r="GQ83" s="316"/>
      <c r="GR83" s="316"/>
      <c r="GS83" s="316"/>
      <c r="GT83" s="316"/>
      <c r="GU83" s="316"/>
      <c r="GV83" s="316"/>
      <c r="GW83" s="316"/>
      <c r="GX83" s="316"/>
      <c r="GY83" s="317"/>
    </row>
    <row r="84" spans="22:207" ht="15" customHeight="1" x14ac:dyDescent="0.25">
      <c r="V84"/>
      <c r="W84"/>
      <c r="X84"/>
      <c r="Y84"/>
      <c r="Z84"/>
      <c r="AA84"/>
      <c r="AB84"/>
      <c r="AC84"/>
      <c r="AD84" s="172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8"/>
      <c r="BE84" s="163"/>
      <c r="BF84" s="163"/>
      <c r="BG84" s="163"/>
      <c r="BH84" s="163"/>
      <c r="BI84" s="163"/>
      <c r="BJ84" s="168"/>
      <c r="BK84" s="164"/>
      <c r="BL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73"/>
      <c r="CE84"/>
      <c r="CF84"/>
      <c r="CG84"/>
      <c r="CH84"/>
      <c r="CI84"/>
      <c r="CJ84"/>
      <c r="CK84"/>
      <c r="CL84"/>
      <c r="CM84"/>
      <c r="CN84"/>
      <c r="CO84"/>
      <c r="CP84" s="172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8"/>
      <c r="DQ84" s="163"/>
      <c r="DR84" s="163"/>
      <c r="DS84" s="163"/>
      <c r="DT84" s="163"/>
      <c r="DU84" s="163"/>
      <c r="DV84" s="168"/>
      <c r="DW84" s="164"/>
      <c r="DX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73"/>
      <c r="EY84" s="315"/>
      <c r="EZ84" s="316"/>
      <c r="FA84" s="316"/>
      <c r="FB84" s="316"/>
      <c r="FC84" s="316"/>
      <c r="FD84" s="316"/>
      <c r="FE84" s="316"/>
      <c r="FF84" s="316"/>
      <c r="FG84" s="316"/>
      <c r="FH84" s="316"/>
      <c r="FI84" s="316"/>
      <c r="FJ84" s="316"/>
      <c r="FK84" s="316"/>
      <c r="FL84" s="316"/>
      <c r="FM84" s="316"/>
      <c r="FN84" s="316"/>
      <c r="FO84" s="316"/>
      <c r="FP84" s="316"/>
      <c r="FQ84" s="316"/>
      <c r="FR84" s="316"/>
      <c r="FS84" s="316"/>
      <c r="FT84" s="316"/>
      <c r="FU84" s="316"/>
      <c r="FV84" s="316"/>
      <c r="FW84" s="316"/>
      <c r="FX84" s="316"/>
      <c r="FY84" s="322"/>
      <c r="FZ84" s="316"/>
      <c r="GA84" s="316"/>
      <c r="GB84" s="316"/>
      <c r="GC84" s="316"/>
      <c r="GD84" s="316"/>
      <c r="GE84" s="316"/>
      <c r="GF84" s="316"/>
      <c r="GG84" s="316"/>
      <c r="GH84" s="316"/>
      <c r="GI84" s="316"/>
      <c r="GJ84" s="316"/>
      <c r="GK84" s="316"/>
      <c r="GL84" s="316"/>
      <c r="GM84" s="316"/>
      <c r="GN84" s="316"/>
      <c r="GO84" s="316"/>
      <c r="GP84" s="316"/>
      <c r="GQ84" s="316"/>
      <c r="GR84" s="316"/>
      <c r="GS84" s="316"/>
      <c r="GT84" s="316"/>
      <c r="GU84" s="316"/>
      <c r="GV84" s="316"/>
      <c r="GW84" s="316"/>
      <c r="GX84" s="316"/>
      <c r="GY84" s="317"/>
    </row>
    <row r="85" spans="22:207" ht="15" customHeight="1" x14ac:dyDescent="0.25">
      <c r="V85"/>
      <c r="W85"/>
      <c r="X85"/>
      <c r="Y85"/>
      <c r="Z85"/>
      <c r="AA85"/>
      <c r="AB85"/>
      <c r="AC85"/>
      <c r="AD85" s="172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8"/>
      <c r="BE85" s="163"/>
      <c r="BF85" s="163"/>
      <c r="BG85" s="163"/>
      <c r="BH85" s="163"/>
      <c r="BI85" s="163"/>
      <c r="BJ85" s="168"/>
      <c r="BK85" s="164"/>
      <c r="BL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73"/>
      <c r="CE85"/>
      <c r="CF85"/>
      <c r="CG85"/>
      <c r="CH85"/>
      <c r="CI85"/>
      <c r="CJ85"/>
      <c r="CK85"/>
      <c r="CL85"/>
      <c r="CM85"/>
      <c r="CN85"/>
      <c r="CO85"/>
      <c r="CP85" s="172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8"/>
      <c r="DQ85" s="163"/>
      <c r="DR85" s="163"/>
      <c r="DS85" s="163"/>
      <c r="DT85" s="163"/>
      <c r="DU85" s="163"/>
      <c r="DV85" s="168"/>
      <c r="DW85" s="164"/>
      <c r="DX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73"/>
      <c r="EY85" s="315"/>
      <c r="EZ85" s="316"/>
      <c r="FA85" s="316"/>
      <c r="FB85" s="316"/>
      <c r="FC85" s="316"/>
      <c r="FD85" s="316"/>
      <c r="FE85" s="316"/>
      <c r="FF85" s="316"/>
      <c r="FG85" s="316"/>
      <c r="FH85" s="316"/>
      <c r="FI85" s="316"/>
      <c r="FJ85" s="316"/>
      <c r="FK85" s="316"/>
      <c r="FL85" s="316"/>
      <c r="FM85" s="316"/>
      <c r="FN85" s="316"/>
      <c r="FO85" s="316"/>
      <c r="FP85" s="316"/>
      <c r="FQ85" s="316"/>
      <c r="FR85" s="316"/>
      <c r="FS85" s="316"/>
      <c r="FT85" s="316"/>
      <c r="FU85" s="316"/>
      <c r="FV85" s="316"/>
      <c r="FW85" s="316"/>
      <c r="FX85" s="316"/>
      <c r="FY85" s="322"/>
      <c r="FZ85" s="316"/>
      <c r="GA85" s="316"/>
      <c r="GB85" s="316"/>
      <c r="GC85" s="316"/>
      <c r="GD85" s="316"/>
      <c r="GE85" s="316"/>
      <c r="GF85" s="316"/>
      <c r="GG85" s="316"/>
      <c r="GH85" s="316"/>
      <c r="GI85" s="316"/>
      <c r="GJ85" s="316"/>
      <c r="GK85" s="316"/>
      <c r="GL85" s="316"/>
      <c r="GM85" s="316"/>
      <c r="GN85" s="316"/>
      <c r="GO85" s="316"/>
      <c r="GP85" s="316"/>
      <c r="GQ85" s="316"/>
      <c r="GR85" s="316"/>
      <c r="GS85" s="316"/>
      <c r="GT85" s="316"/>
      <c r="GU85" s="316"/>
      <c r="GV85" s="316"/>
      <c r="GW85" s="316"/>
      <c r="GX85" s="316"/>
      <c r="GY85" s="317"/>
    </row>
    <row r="86" spans="22:207" ht="15" customHeight="1" x14ac:dyDescent="0.25">
      <c r="V86"/>
      <c r="W86"/>
      <c r="X86"/>
      <c r="Y86"/>
      <c r="Z86"/>
      <c r="AA86"/>
      <c r="AB86"/>
      <c r="AC86"/>
      <c r="AD86" s="172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8"/>
      <c r="BE86" s="163"/>
      <c r="BF86" s="163"/>
      <c r="BG86" s="163"/>
      <c r="BH86" s="163"/>
      <c r="BI86" s="163"/>
      <c r="BJ86" s="168"/>
      <c r="BK86" s="164"/>
      <c r="BL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73"/>
      <c r="CE86"/>
      <c r="CF86"/>
      <c r="CG86"/>
      <c r="CH86"/>
      <c r="CI86"/>
      <c r="CJ86"/>
      <c r="CK86"/>
      <c r="CL86"/>
      <c r="CM86"/>
      <c r="CN86"/>
      <c r="CO86"/>
      <c r="CP86" s="172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266"/>
      <c r="DG86" s="251" t="str">
        <f>CHOOSE(1,"""","LINK",DF87,DF86)</f>
        <v>"</v>
      </c>
      <c r="DH86" s="163"/>
      <c r="DI86" s="163"/>
      <c r="DJ86" s="163"/>
      <c r="DK86" s="163"/>
      <c r="DL86" s="163"/>
      <c r="DM86" s="163"/>
      <c r="DN86" s="163"/>
      <c r="DO86" s="163"/>
      <c r="DP86" s="168"/>
      <c r="DQ86" s="163"/>
      <c r="DR86" s="163"/>
      <c r="DS86" s="163"/>
      <c r="DT86" s="163"/>
      <c r="DU86" s="163"/>
      <c r="DV86" s="168"/>
      <c r="DW86" s="164"/>
      <c r="DX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73"/>
      <c r="EY86" s="315"/>
      <c r="EZ86" s="316"/>
      <c r="FA86" s="316"/>
      <c r="FB86" s="316"/>
      <c r="FC86" s="316"/>
      <c r="FD86" s="316"/>
      <c r="FE86" s="316"/>
      <c r="FF86" s="316"/>
      <c r="FG86" s="316"/>
      <c r="FH86" s="316"/>
      <c r="FI86" s="316"/>
      <c r="FJ86" s="316"/>
      <c r="FK86" s="316"/>
      <c r="FL86" s="316"/>
      <c r="FM86" s="316"/>
      <c r="FN86" s="316"/>
      <c r="FO86" s="316"/>
      <c r="FP86" s="316"/>
      <c r="FQ86" s="316"/>
      <c r="FR86" s="316"/>
      <c r="FS86" s="316"/>
      <c r="FT86" s="316"/>
      <c r="FU86" s="316"/>
      <c r="FV86" s="316"/>
      <c r="FW86" s="316"/>
      <c r="FX86" s="316"/>
      <c r="FY86" s="322"/>
      <c r="FZ86" s="316"/>
      <c r="GA86" s="316"/>
      <c r="GB86" s="316"/>
      <c r="GC86" s="316"/>
      <c r="GD86" s="316"/>
      <c r="GE86" s="316"/>
      <c r="GF86" s="316"/>
      <c r="GG86" s="316"/>
      <c r="GH86" s="316"/>
      <c r="GI86" s="316"/>
      <c r="GJ86" s="316"/>
      <c r="GK86" s="316"/>
      <c r="GL86" s="316"/>
      <c r="GM86" s="316"/>
      <c r="GN86" s="316"/>
      <c r="GO86" s="316"/>
      <c r="GP86" s="316"/>
      <c r="GQ86" s="316"/>
      <c r="GR86" s="316"/>
      <c r="GS86" s="316"/>
      <c r="GT86" s="316"/>
      <c r="GU86" s="316"/>
      <c r="GV86" s="316"/>
      <c r="GW86" s="316"/>
      <c r="GX86" s="316"/>
      <c r="GY86" s="317"/>
    </row>
    <row r="87" spans="22:207" ht="15" customHeight="1" x14ac:dyDescent="0.3">
      <c r="V87"/>
      <c r="W87"/>
      <c r="X87"/>
      <c r="Y87"/>
      <c r="Z87"/>
      <c r="AA87"/>
      <c r="AB87"/>
      <c r="AC87"/>
      <c r="AD87" s="172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45"/>
      <c r="AT87" s="145"/>
      <c r="AU87" s="145"/>
      <c r="AV87" s="145"/>
      <c r="AW87" s="145"/>
      <c r="AX87" s="145"/>
      <c r="AY87" s="145"/>
      <c r="AZ87" s="166"/>
      <c r="BA87" s="163"/>
      <c r="BB87" s="163"/>
      <c r="BC87" s="249"/>
      <c r="BD87" s="163"/>
      <c r="BE87" s="163"/>
      <c r="BF87" s="163"/>
      <c r="BG87" s="163"/>
      <c r="BH87" s="149"/>
      <c r="BI87" s="164"/>
      <c r="BJ87" s="163"/>
      <c r="BK87" s="163"/>
      <c r="BL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73"/>
      <c r="CE87"/>
      <c r="CF87"/>
      <c r="CG87"/>
      <c r="CH87"/>
      <c r="CI87"/>
      <c r="CJ87"/>
      <c r="CK87"/>
      <c r="CL87"/>
      <c r="CM87"/>
      <c r="CN87"/>
      <c r="CO87"/>
      <c r="CP87" s="172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45"/>
      <c r="DF87" s="252" t="s">
        <v>28</v>
      </c>
      <c r="DG87" s="163"/>
      <c r="DI87" s="145"/>
      <c r="DJ87" s="145"/>
      <c r="DK87" s="145"/>
      <c r="DL87" s="166"/>
      <c r="DM87" s="163"/>
      <c r="DN87" s="163"/>
      <c r="DO87" s="249"/>
      <c r="DP87" s="163"/>
      <c r="DQ87" s="163"/>
      <c r="DR87" s="163"/>
      <c r="DS87" s="163"/>
      <c r="DT87" s="149"/>
      <c r="DU87" s="164"/>
      <c r="DV87" s="163"/>
      <c r="DW87" s="163"/>
      <c r="DX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73"/>
      <c r="EY87" s="315"/>
      <c r="EZ87" s="316"/>
      <c r="FA87" s="316"/>
      <c r="FB87" s="316"/>
      <c r="FC87" s="316"/>
      <c r="FD87" s="316"/>
      <c r="FE87" s="316"/>
      <c r="FF87" s="316"/>
      <c r="FG87" s="316"/>
      <c r="FH87" s="316"/>
      <c r="FI87" s="316"/>
      <c r="FJ87" s="316"/>
      <c r="FK87" s="316"/>
      <c r="FL87" s="316"/>
      <c r="FM87" s="316"/>
      <c r="FN87" s="316"/>
      <c r="FO87" s="316"/>
      <c r="FP87" s="316"/>
      <c r="FQ87" s="316"/>
      <c r="FR87" s="316"/>
      <c r="FS87" s="316"/>
      <c r="FT87" s="316"/>
      <c r="FU87" s="316"/>
      <c r="FV87" s="316"/>
      <c r="FW87" s="316"/>
      <c r="FX87" s="316"/>
      <c r="FY87" s="322"/>
      <c r="FZ87" s="316"/>
      <c r="GA87" s="316"/>
      <c r="GB87" s="316"/>
      <c r="GC87" s="316"/>
      <c r="GD87" s="316"/>
      <c r="GE87" s="316"/>
      <c r="GF87" s="316"/>
      <c r="GG87" s="316"/>
      <c r="GH87" s="316"/>
      <c r="GI87" s="316"/>
      <c r="GJ87" s="316"/>
      <c r="GK87" s="316"/>
      <c r="GL87" s="316"/>
      <c r="GM87" s="316"/>
      <c r="GN87" s="316"/>
      <c r="GO87" s="316"/>
      <c r="GP87" s="316"/>
      <c r="GQ87" s="316"/>
      <c r="GR87" s="316"/>
      <c r="GS87" s="316"/>
      <c r="GT87" s="316"/>
      <c r="GU87" s="316"/>
      <c r="GV87" s="316"/>
      <c r="GW87" s="316"/>
      <c r="GX87" s="316"/>
      <c r="GY87" s="317"/>
    </row>
    <row r="88" spans="22:207" ht="15" customHeight="1" x14ac:dyDescent="0.25">
      <c r="V88"/>
      <c r="W88"/>
      <c r="X88"/>
      <c r="Y88"/>
      <c r="Z88"/>
      <c r="AA88"/>
      <c r="AB88"/>
      <c r="AC88"/>
      <c r="AD88" s="172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45"/>
      <c r="AT88" s="145"/>
      <c r="AU88" s="145"/>
      <c r="AV88" s="145"/>
      <c r="AW88" s="145"/>
      <c r="AX88" s="145"/>
      <c r="AY88" s="145"/>
      <c r="AZ88" s="146" t="s">
        <v>0</v>
      </c>
      <c r="BA88" s="163"/>
      <c r="BB88" s="163"/>
      <c r="BC88" s="163"/>
      <c r="BD88" s="241"/>
      <c r="BF88" s="163"/>
      <c r="BG88" s="163"/>
      <c r="BH88" s="145"/>
      <c r="BI88" s="164"/>
      <c r="BJ88" s="163"/>
      <c r="BK88" s="163"/>
      <c r="BL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73"/>
      <c r="CE88"/>
      <c r="CF88"/>
      <c r="CG88"/>
      <c r="CH88"/>
      <c r="CI88"/>
      <c r="CJ88"/>
      <c r="CK88"/>
      <c r="CL88"/>
      <c r="CM88"/>
      <c r="CN88"/>
      <c r="CO88"/>
      <c r="CP88" s="172"/>
      <c r="CQ88" s="163"/>
      <c r="CR88" s="163"/>
      <c r="CS88" s="163"/>
      <c r="CT88" s="163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45"/>
      <c r="DF88" s="145"/>
      <c r="DJ88" s="145"/>
      <c r="DK88" s="145"/>
      <c r="DL88" s="146" t="s">
        <v>0</v>
      </c>
      <c r="DM88" s="163"/>
      <c r="DN88" s="163"/>
      <c r="DO88" s="163"/>
      <c r="DP88" s="241"/>
      <c r="DR88" s="163"/>
      <c r="DS88" s="163"/>
      <c r="DT88" s="145"/>
      <c r="DU88" s="164"/>
      <c r="DV88" s="163"/>
      <c r="DW88" s="163"/>
      <c r="DX88" s="163"/>
      <c r="EG88" s="163"/>
      <c r="EH88" s="163"/>
      <c r="EI88" s="163"/>
      <c r="EJ88" s="163"/>
      <c r="EK88" s="163"/>
      <c r="EL88" s="163"/>
      <c r="EM88" s="163"/>
      <c r="EN88" s="163"/>
      <c r="EO88" s="163"/>
      <c r="EP88" s="173"/>
      <c r="EY88" s="315"/>
      <c r="EZ88" s="316"/>
      <c r="FA88" s="316"/>
      <c r="FB88" s="316"/>
      <c r="FC88" s="316"/>
      <c r="FD88" s="316"/>
      <c r="FE88" s="316"/>
      <c r="FF88" s="316"/>
      <c r="FG88" s="316"/>
      <c r="FH88" s="316"/>
      <c r="FI88" s="316"/>
      <c r="FJ88" s="316"/>
      <c r="FK88" s="316"/>
      <c r="FL88" s="316"/>
      <c r="FM88" s="316"/>
      <c r="FN88" s="316"/>
      <c r="FO88" s="316"/>
      <c r="FP88" s="316"/>
      <c r="FQ88" s="316"/>
      <c r="FR88" s="316"/>
      <c r="FS88" s="316"/>
      <c r="FT88" s="316"/>
      <c r="FU88" s="316"/>
      <c r="FV88" s="316"/>
      <c r="FW88" s="316"/>
      <c r="FX88" s="316"/>
      <c r="FY88" s="322"/>
      <c r="FZ88" s="316"/>
      <c r="GA88" s="316"/>
      <c r="GB88" s="316"/>
      <c r="GC88" s="316"/>
      <c r="GD88" s="316"/>
      <c r="GE88" s="316"/>
      <c r="GF88" s="316"/>
      <c r="GG88" s="316"/>
      <c r="GH88" s="316"/>
      <c r="GI88" s="316"/>
      <c r="GJ88" s="316"/>
      <c r="GK88" s="316"/>
      <c r="GL88" s="316"/>
      <c r="GM88" s="316"/>
      <c r="GN88" s="316"/>
      <c r="GO88" s="316"/>
      <c r="GP88" s="316"/>
      <c r="GQ88" s="316"/>
      <c r="GR88" s="316"/>
      <c r="GS88" s="316"/>
      <c r="GT88" s="316"/>
      <c r="GU88" s="316"/>
      <c r="GV88" s="316"/>
      <c r="GW88" s="316"/>
      <c r="GX88" s="316"/>
      <c r="GY88" s="317"/>
    </row>
    <row r="89" spans="22:207" ht="15" customHeight="1" x14ac:dyDescent="0.25">
      <c r="V89"/>
      <c r="W89"/>
      <c r="X89"/>
      <c r="Y89"/>
      <c r="Z89"/>
      <c r="AA89"/>
      <c r="AB89"/>
      <c r="AC89"/>
      <c r="AD89" s="172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241"/>
      <c r="BE89" s="163"/>
      <c r="BF89" s="163"/>
      <c r="BG89" s="163"/>
      <c r="BH89" s="163"/>
      <c r="BI89" s="164"/>
      <c r="BJ89" s="163"/>
      <c r="BK89" s="163"/>
      <c r="BL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73"/>
      <c r="CE89"/>
      <c r="CF89"/>
      <c r="CG89"/>
      <c r="CH89"/>
      <c r="CI89"/>
      <c r="CJ89"/>
      <c r="CK89"/>
      <c r="CL89"/>
      <c r="CM89"/>
      <c r="CN89"/>
      <c r="CO89"/>
      <c r="CP89" s="172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45"/>
      <c r="DF89" s="145"/>
      <c r="DG89" s="145"/>
      <c r="DJ89" s="145"/>
      <c r="DK89" s="145"/>
      <c r="DL89" s="145"/>
      <c r="DM89" s="145"/>
      <c r="DN89" s="145"/>
      <c r="DO89" s="145"/>
      <c r="DP89" s="241"/>
      <c r="DQ89" s="163"/>
      <c r="DR89" s="163"/>
      <c r="DS89" s="163"/>
      <c r="DT89" s="163"/>
      <c r="DU89" s="164"/>
      <c r="DV89" s="163"/>
      <c r="DW89" s="163"/>
      <c r="DX89" s="163"/>
      <c r="EE89" s="264"/>
      <c r="EF89" s="251" t="str">
        <f>CHOOSE(1,"""","LINK",EF90,EE89)</f>
        <v>"</v>
      </c>
      <c r="EG89" s="168"/>
      <c r="EH89" s="163"/>
      <c r="EI89" s="163"/>
      <c r="EJ89" s="163"/>
      <c r="EK89" s="163"/>
      <c r="EL89" s="163"/>
      <c r="EM89" s="163"/>
      <c r="EN89" s="163"/>
      <c r="EO89" s="163"/>
      <c r="EP89" s="173"/>
      <c r="EY89" s="315"/>
      <c r="EZ89" s="316"/>
      <c r="FA89" s="316"/>
      <c r="FB89" s="316"/>
      <c r="FC89" s="316"/>
      <c r="FD89" s="316"/>
      <c r="FE89" s="316"/>
      <c r="FF89" s="316"/>
      <c r="FG89" s="316"/>
      <c r="FH89" s="316"/>
      <c r="FI89" s="316"/>
      <c r="FJ89" s="316"/>
      <c r="FK89" s="316"/>
      <c r="FL89" s="316"/>
      <c r="FM89" s="316"/>
      <c r="FN89" s="316"/>
      <c r="FO89" s="316"/>
      <c r="FP89" s="316"/>
      <c r="FQ89" s="316"/>
      <c r="FR89" s="316"/>
      <c r="FS89" s="316"/>
      <c r="FT89" s="316"/>
      <c r="FU89" s="316"/>
      <c r="FV89" s="316"/>
      <c r="FW89" s="316"/>
      <c r="FX89" s="316"/>
      <c r="FY89" s="322"/>
      <c r="FZ89" s="316"/>
      <c r="GA89" s="316"/>
      <c r="GB89" s="316"/>
      <c r="GC89" s="316"/>
      <c r="GD89" s="316"/>
      <c r="GE89" s="316"/>
      <c r="GF89" s="316"/>
      <c r="GG89" s="316"/>
      <c r="GH89" s="316"/>
      <c r="GI89" s="316"/>
      <c r="GJ89" s="316"/>
      <c r="GK89" s="316"/>
      <c r="GL89" s="316"/>
      <c r="GM89" s="316"/>
      <c r="GN89" s="316"/>
      <c r="GO89" s="316"/>
      <c r="GP89" s="316"/>
      <c r="GQ89" s="316"/>
      <c r="GR89" s="316"/>
      <c r="GS89" s="316"/>
      <c r="GT89" s="316"/>
      <c r="GU89" s="316"/>
      <c r="GV89" s="316"/>
      <c r="GW89" s="316"/>
      <c r="GX89" s="316"/>
      <c r="GY89" s="317"/>
    </row>
    <row r="90" spans="22:207" ht="15" customHeight="1" x14ac:dyDescent="0.25">
      <c r="V90"/>
      <c r="W90"/>
      <c r="X90"/>
      <c r="Y90"/>
      <c r="Z90"/>
      <c r="AA90"/>
      <c r="AB90"/>
      <c r="AC90"/>
      <c r="AD90" s="172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7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241"/>
      <c r="BE90" s="16"/>
      <c r="BF90" s="16"/>
      <c r="BG90" s="17"/>
      <c r="BH90" s="17"/>
      <c r="BI90" s="164"/>
      <c r="BJ90" s="163"/>
      <c r="BK90" s="163"/>
      <c r="BL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73"/>
      <c r="CE90"/>
      <c r="CF90"/>
      <c r="CG90"/>
      <c r="CH90"/>
      <c r="CI90"/>
      <c r="CJ90"/>
      <c r="CK90"/>
      <c r="CL90"/>
      <c r="CM90"/>
      <c r="CN90"/>
      <c r="CO90"/>
      <c r="CP90" s="172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7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241"/>
      <c r="DQ90" s="16"/>
      <c r="DR90" s="16"/>
      <c r="DS90" s="17"/>
      <c r="DT90" s="17"/>
      <c r="DU90" s="164"/>
      <c r="DV90" s="163"/>
      <c r="DW90" s="163"/>
      <c r="DX90" s="163"/>
      <c r="EE90" s="163"/>
      <c r="EF90" s="253" t="s">
        <v>28</v>
      </c>
      <c r="EG90" s="163"/>
      <c r="EH90" s="163"/>
      <c r="EI90" s="163"/>
      <c r="EJ90" s="163"/>
      <c r="EK90" s="163"/>
      <c r="EL90" s="163"/>
      <c r="EM90" s="163"/>
      <c r="EN90" s="163"/>
      <c r="EO90" s="163"/>
      <c r="EP90" s="173"/>
      <c r="EY90" s="315"/>
      <c r="EZ90" s="316"/>
      <c r="FA90" s="316"/>
      <c r="FB90" s="316"/>
      <c r="FC90" s="316"/>
      <c r="FD90" s="316"/>
      <c r="FE90" s="316"/>
      <c r="FF90" s="316"/>
      <c r="FG90" s="316"/>
      <c r="FH90" s="316"/>
      <c r="FI90" s="316"/>
      <c r="FJ90" s="316"/>
      <c r="FK90" s="316"/>
      <c r="FL90" s="316"/>
      <c r="FM90" s="316"/>
      <c r="FN90" s="316"/>
      <c r="FO90" s="316"/>
      <c r="FP90" s="316"/>
      <c r="FQ90" s="316"/>
      <c r="FR90" s="316"/>
      <c r="FS90" s="316"/>
      <c r="FT90" s="316"/>
      <c r="FU90" s="316"/>
      <c r="FV90" s="316"/>
      <c r="FW90" s="316"/>
      <c r="FX90" s="316"/>
      <c r="FY90" s="322"/>
      <c r="FZ90" s="316"/>
      <c r="GA90" s="316"/>
      <c r="GB90" s="316"/>
      <c r="GC90" s="316"/>
      <c r="GD90" s="316"/>
      <c r="GE90" s="316"/>
      <c r="GF90" s="316"/>
      <c r="GG90" s="316"/>
      <c r="GH90" s="316"/>
      <c r="GI90" s="316"/>
      <c r="GJ90" s="316"/>
      <c r="GK90" s="316"/>
      <c r="GL90" s="316"/>
      <c r="GM90" s="316"/>
      <c r="GN90" s="316"/>
      <c r="GO90" s="316"/>
      <c r="GP90" s="316"/>
      <c r="GQ90" s="316"/>
      <c r="GR90" s="316"/>
      <c r="GS90" s="316"/>
      <c r="GT90" s="316"/>
      <c r="GU90" s="316"/>
      <c r="GV90" s="316"/>
      <c r="GW90" s="316"/>
      <c r="GX90" s="316"/>
      <c r="GY90" s="317"/>
    </row>
    <row r="91" spans="22:207" ht="15" customHeight="1" x14ac:dyDescent="0.2">
      <c r="V91"/>
      <c r="W91"/>
      <c r="X91"/>
      <c r="Y91"/>
      <c r="Z91"/>
      <c r="AA91"/>
      <c r="AB91"/>
      <c r="AC91"/>
      <c r="AD91" s="172"/>
      <c r="AE91" s="163"/>
      <c r="AF91" s="163"/>
      <c r="AG91" s="163"/>
      <c r="AH91" s="163"/>
      <c r="AI91" s="163"/>
      <c r="AJ91" s="163"/>
      <c r="AK91" s="163"/>
      <c r="AL91" s="163"/>
      <c r="AM91" s="168"/>
      <c r="AN91" s="163"/>
      <c r="AO91" s="163"/>
      <c r="AP91" s="163"/>
      <c r="AQ91" s="192"/>
      <c r="AR91" s="168"/>
      <c r="AS91" s="167"/>
      <c r="AT91" s="145"/>
      <c r="AU91" s="145"/>
      <c r="AV91" s="145"/>
      <c r="AW91" s="145"/>
      <c r="AX91" s="145"/>
      <c r="AY91" s="163"/>
      <c r="AZ91" s="197" t="s">
        <v>29</v>
      </c>
      <c r="BA91" s="196" t="str">
        <f t="shared" ref="BA91:BC91" si="18">RNSE(BA93,BA96)</f>
        <v>-</v>
      </c>
      <c r="BB91" s="196" t="str">
        <f t="shared" si="18"/>
        <v>-</v>
      </c>
      <c r="BC91" s="196" t="str">
        <f t="shared" si="18"/>
        <v>-</v>
      </c>
      <c r="BD91" s="241"/>
      <c r="BE91" s="18"/>
      <c r="BF91" s="18"/>
      <c r="BG91" s="19"/>
      <c r="BH91" s="19"/>
      <c r="BI91" s="163"/>
      <c r="BJ91" s="145"/>
      <c r="BK91" s="163"/>
      <c r="BL91" s="163"/>
      <c r="BU91" s="168"/>
      <c r="BV91" s="163"/>
      <c r="BW91" s="163"/>
      <c r="BX91" s="163"/>
      <c r="BY91" s="163"/>
      <c r="BZ91" s="163"/>
      <c r="CA91" s="163"/>
      <c r="CB91" s="163"/>
      <c r="CC91" s="163"/>
      <c r="CD91" s="173"/>
      <c r="CE91"/>
      <c r="CF91"/>
      <c r="CG91"/>
      <c r="CH91"/>
      <c r="CI91"/>
      <c r="CJ91"/>
      <c r="CK91"/>
      <c r="CL91"/>
      <c r="CM91"/>
      <c r="CN91"/>
      <c r="CO91"/>
      <c r="CP91" s="172"/>
      <c r="CQ91" s="163"/>
      <c r="CR91" s="163"/>
      <c r="CS91" s="163"/>
      <c r="CT91" s="163"/>
      <c r="CU91" s="163"/>
      <c r="CV91" s="163"/>
      <c r="CW91" s="163"/>
      <c r="CX91" s="163"/>
      <c r="CY91" s="168"/>
      <c r="CZ91" s="163"/>
      <c r="DA91" s="163"/>
      <c r="DB91" s="163"/>
      <c r="DC91" s="192"/>
      <c r="DD91" s="168"/>
      <c r="DE91" s="167"/>
      <c r="DF91" s="145"/>
      <c r="DG91" s="145"/>
      <c r="DH91" s="145"/>
      <c r="DI91" s="145"/>
      <c r="DJ91" s="145"/>
      <c r="DK91" s="163"/>
      <c r="DM91" s="197" t="s">
        <v>29</v>
      </c>
      <c r="DN91" s="196" t="str">
        <f>RNSE(DN93,DN96)</f>
        <v>-</v>
      </c>
      <c r="DO91" s="196" t="str">
        <f t="shared" ref="DO91" si="19">RNSE(DO93,DO96)</f>
        <v>-</v>
      </c>
      <c r="DP91" s="241"/>
      <c r="DQ91" s="18"/>
      <c r="DR91" s="18"/>
      <c r="DS91" s="19"/>
      <c r="DT91" s="19"/>
      <c r="DU91" s="163"/>
      <c r="DV91" s="145"/>
      <c r="DW91" s="163"/>
      <c r="DX91" s="163"/>
      <c r="EG91" s="168"/>
      <c r="EH91" s="163"/>
      <c r="EI91" s="163"/>
      <c r="EJ91" s="163"/>
      <c r="EK91" s="163"/>
      <c r="EL91" s="163"/>
      <c r="EM91" s="163"/>
      <c r="EN91" s="163"/>
      <c r="EO91" s="163"/>
      <c r="EP91" s="173"/>
      <c r="EY91" s="315"/>
      <c r="EZ91" s="316"/>
      <c r="FA91" s="316"/>
      <c r="FB91" s="316"/>
      <c r="FC91" s="316"/>
      <c r="FD91" s="316"/>
      <c r="FE91" s="316"/>
      <c r="FF91" s="316"/>
      <c r="FG91" s="316"/>
      <c r="FH91" s="316"/>
      <c r="FI91" s="316"/>
      <c r="FJ91" s="316"/>
      <c r="FK91" s="316"/>
      <c r="FL91" s="316"/>
      <c r="FM91" s="316"/>
      <c r="FN91" s="316"/>
      <c r="FO91" s="316"/>
      <c r="FP91" s="316"/>
      <c r="FQ91" s="316"/>
      <c r="FR91" s="316"/>
      <c r="FS91" s="316"/>
      <c r="FT91" s="316"/>
      <c r="FU91" s="316"/>
      <c r="FV91" s="316"/>
      <c r="FW91" s="316"/>
      <c r="FX91" s="316"/>
      <c r="FY91" s="322"/>
      <c r="FZ91" s="316"/>
      <c r="GA91" s="316"/>
      <c r="GB91" s="316"/>
      <c r="GC91" s="316"/>
      <c r="GD91" s="316"/>
      <c r="GE91" s="316"/>
      <c r="GF91" s="316"/>
      <c r="GG91" s="316"/>
      <c r="GH91" s="316"/>
      <c r="GI91" s="316"/>
      <c r="GJ91" s="316"/>
      <c r="GK91" s="316"/>
      <c r="GL91" s="316"/>
      <c r="GM91" s="316"/>
      <c r="GN91" s="316"/>
      <c r="GO91" s="316"/>
      <c r="GP91" s="316"/>
      <c r="GQ91" s="316"/>
      <c r="GR91" s="316"/>
      <c r="GS91" s="316"/>
      <c r="GT91" s="316"/>
      <c r="GU91" s="316"/>
      <c r="GV91" s="316"/>
      <c r="GW91" s="316"/>
      <c r="GX91" s="316"/>
      <c r="GY91" s="317"/>
    </row>
    <row r="92" spans="22:207" ht="15" customHeight="1" x14ac:dyDescent="0.2">
      <c r="V92"/>
      <c r="W92"/>
      <c r="X92"/>
      <c r="Y92"/>
      <c r="Z92"/>
      <c r="AA92"/>
      <c r="AB92"/>
      <c r="AC92"/>
      <c r="AD92" s="172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45"/>
      <c r="AT92" s="145"/>
      <c r="AU92" s="145"/>
      <c r="AV92" s="145"/>
      <c r="AW92" s="145"/>
      <c r="AX92" s="145"/>
      <c r="AY92" s="163"/>
      <c r="AZ92" s="194" t="s">
        <v>20</v>
      </c>
      <c r="BA92" s="74" t="e">
        <f>BA93/BB81</f>
        <v>#DIV/0!</v>
      </c>
      <c r="BB92" s="74" t="e">
        <f>BB93/BB81</f>
        <v>#DIV/0!</v>
      </c>
      <c r="BC92" s="74" t="e">
        <f>BC93/BB81</f>
        <v>#DIV/0!</v>
      </c>
      <c r="BD92" s="241"/>
      <c r="BE92" s="144"/>
      <c r="BF92" s="144"/>
      <c r="BG92" s="144"/>
      <c r="BH92" s="144"/>
      <c r="BI92" s="144"/>
      <c r="BJ92" s="145"/>
      <c r="BK92" s="145"/>
      <c r="BL92" s="145"/>
      <c r="BU92" s="163"/>
      <c r="BV92" s="163"/>
      <c r="BW92" s="163"/>
      <c r="BX92" s="163"/>
      <c r="BY92" s="163"/>
      <c r="BZ92" s="163"/>
      <c r="CA92" s="163"/>
      <c r="CB92" s="163"/>
      <c r="CC92" s="163"/>
      <c r="CD92" s="173"/>
      <c r="CE92"/>
      <c r="CF92"/>
      <c r="CG92"/>
      <c r="CH92"/>
      <c r="CI92"/>
      <c r="CJ92"/>
      <c r="CK92"/>
      <c r="CL92"/>
      <c r="CM92"/>
      <c r="CN92"/>
      <c r="CO92"/>
      <c r="CP92" s="172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45"/>
      <c r="DF92" s="145"/>
      <c r="DG92" s="145"/>
      <c r="DH92" s="145"/>
      <c r="DI92" s="145"/>
      <c r="DJ92" s="145"/>
      <c r="DK92" s="163"/>
      <c r="DM92" s="194" t="s">
        <v>20</v>
      </c>
      <c r="DN92" s="74" t="e">
        <f>DN93/DN81</f>
        <v>#DIV/0!</v>
      </c>
      <c r="DO92" s="74" t="e">
        <f>DO93/DN81</f>
        <v>#DIV/0!</v>
      </c>
      <c r="DP92" s="241"/>
      <c r="DQ92" s="144"/>
      <c r="DR92" s="144"/>
      <c r="DS92" s="144"/>
      <c r="DT92" s="144"/>
      <c r="DU92" s="144"/>
      <c r="DV92" s="145"/>
      <c r="DW92" s="145"/>
      <c r="DX92" s="145"/>
      <c r="EG92" s="163"/>
      <c r="EH92" s="163"/>
      <c r="EI92" s="163"/>
      <c r="EJ92" s="163"/>
      <c r="EK92" s="163"/>
      <c r="EL92" s="163"/>
      <c r="EM92" s="163"/>
      <c r="EN92" s="163"/>
      <c r="EO92" s="163"/>
      <c r="EP92" s="173"/>
      <c r="EY92" s="315"/>
      <c r="EZ92" s="316"/>
      <c r="FA92" s="316"/>
      <c r="FB92" s="316"/>
      <c r="FC92" s="316"/>
      <c r="FD92" s="316"/>
      <c r="FE92" s="316"/>
      <c r="FF92" s="316"/>
      <c r="FG92" s="316"/>
      <c r="FH92" s="316"/>
      <c r="FI92" s="316"/>
      <c r="FJ92" s="316"/>
      <c r="FK92" s="316"/>
      <c r="FL92" s="316"/>
      <c r="FM92" s="316"/>
      <c r="FN92" s="316"/>
      <c r="FO92" s="316"/>
      <c r="FP92" s="316"/>
      <c r="FQ92" s="316"/>
      <c r="FR92" s="316"/>
      <c r="FS92" s="316"/>
      <c r="FT92" s="316"/>
      <c r="FU92" s="316"/>
      <c r="FV92" s="316"/>
      <c r="FW92" s="316"/>
      <c r="FX92" s="316"/>
      <c r="FY92" s="322"/>
      <c r="FZ92" s="316"/>
      <c r="GA92" s="316"/>
      <c r="GB92" s="316"/>
      <c r="GC92" s="316"/>
      <c r="GD92" s="316"/>
      <c r="GE92" s="316"/>
      <c r="GF92" s="316"/>
      <c r="GG92" s="316"/>
      <c r="GH92" s="316"/>
      <c r="GI92" s="316"/>
      <c r="GJ92" s="316"/>
      <c r="GK92" s="316"/>
      <c r="GL92" s="316"/>
      <c r="GM92" s="316"/>
      <c r="GN92" s="316"/>
      <c r="GO92" s="316"/>
      <c r="GP92" s="316"/>
      <c r="GQ92" s="316"/>
      <c r="GR92" s="316"/>
      <c r="GS92" s="316"/>
      <c r="GT92" s="316"/>
      <c r="GU92" s="316"/>
      <c r="GV92" s="316"/>
      <c r="GW92" s="316"/>
      <c r="GX92" s="316"/>
      <c r="GY92" s="317"/>
    </row>
    <row r="93" spans="22:207" ht="15" customHeight="1" x14ac:dyDescent="0.25">
      <c r="V93"/>
      <c r="W93"/>
      <c r="X93"/>
      <c r="Y93"/>
      <c r="Z93"/>
      <c r="AA93"/>
      <c r="AB93"/>
      <c r="AC93"/>
      <c r="AD93" s="172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7"/>
      <c r="AT93" s="145"/>
      <c r="AU93" s="163"/>
      <c r="AV93" s="163"/>
      <c r="AW93" s="163"/>
      <c r="AX93" s="144"/>
      <c r="AY93" s="163"/>
      <c r="AZ93" s="198" t="s">
        <v>3</v>
      </c>
      <c r="BA93" s="208">
        <f>BW108</f>
        <v>0</v>
      </c>
      <c r="BB93" s="208">
        <f>BX108</f>
        <v>0</v>
      </c>
      <c r="BC93" s="208">
        <f>BY108</f>
        <v>0</v>
      </c>
      <c r="BD93" s="241"/>
      <c r="BE93" s="163"/>
      <c r="BF93" s="163"/>
      <c r="BG93" s="163"/>
      <c r="BH93" s="163"/>
      <c r="BI93" s="163"/>
      <c r="BJ93" s="163"/>
      <c r="BK93" s="163"/>
      <c r="BL93" s="145"/>
      <c r="BM93" s="145"/>
      <c r="BN93" s="145"/>
      <c r="BO93" s="145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73"/>
      <c r="CE93"/>
      <c r="CF93"/>
      <c r="CG93"/>
      <c r="CH93"/>
      <c r="CI93"/>
      <c r="CJ93"/>
      <c r="CK93"/>
      <c r="CL93"/>
      <c r="CM93"/>
      <c r="CN93"/>
      <c r="CO93"/>
      <c r="CP93" s="172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7"/>
      <c r="DF93" s="145"/>
      <c r="DG93" s="163"/>
      <c r="DH93" s="163"/>
      <c r="DI93" s="163"/>
      <c r="DJ93" s="144"/>
      <c r="DK93" s="163"/>
      <c r="DM93" s="198" t="s">
        <v>3</v>
      </c>
      <c r="DN93" s="208">
        <f>EI108</f>
        <v>0</v>
      </c>
      <c r="DO93" s="208">
        <f>EK108</f>
        <v>0</v>
      </c>
      <c r="DP93" s="241"/>
      <c r="DQ93" s="163"/>
      <c r="DR93" s="163"/>
      <c r="DS93" s="163"/>
      <c r="DT93" s="163"/>
      <c r="DU93" s="163"/>
      <c r="DV93" s="163"/>
      <c r="DW93" s="163"/>
      <c r="DX93" s="145"/>
      <c r="DY93" s="145"/>
      <c r="DZ93" s="145"/>
      <c r="EA93" s="145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73"/>
      <c r="EY93" s="315"/>
      <c r="EZ93" s="316"/>
      <c r="FA93" s="316"/>
      <c r="FB93" s="316"/>
      <c r="FC93" s="316"/>
      <c r="FD93" s="316"/>
      <c r="FE93" s="316"/>
      <c r="FF93" s="316"/>
      <c r="FG93" s="316"/>
      <c r="FH93" s="316"/>
      <c r="FI93" s="316"/>
      <c r="FJ93" s="316"/>
      <c r="FK93" s="316"/>
      <c r="FL93" s="316"/>
      <c r="FM93" s="316"/>
      <c r="FN93" s="316"/>
      <c r="FO93" s="316"/>
      <c r="FP93" s="316"/>
      <c r="FQ93" s="316"/>
      <c r="FR93" s="316"/>
      <c r="FS93" s="316"/>
      <c r="FT93" s="316"/>
      <c r="FU93" s="316"/>
      <c r="FV93" s="316"/>
      <c r="FW93" s="316"/>
      <c r="FX93" s="316"/>
      <c r="FY93" s="322"/>
      <c r="FZ93" s="316"/>
      <c r="GA93" s="316"/>
      <c r="GB93" s="316"/>
      <c r="GC93" s="316"/>
      <c r="GD93" s="316"/>
      <c r="GE93" s="316"/>
      <c r="GF93" s="316"/>
      <c r="GG93" s="316"/>
      <c r="GH93" s="316"/>
      <c r="GI93" s="316"/>
      <c r="GJ93" s="316"/>
      <c r="GK93" s="316"/>
      <c r="GL93" s="316"/>
      <c r="GM93" s="316"/>
      <c r="GN93" s="316"/>
      <c r="GO93" s="316"/>
      <c r="GP93" s="316"/>
      <c r="GQ93" s="316"/>
      <c r="GR93" s="316"/>
      <c r="GS93" s="316"/>
      <c r="GT93" s="316"/>
      <c r="GU93" s="316"/>
      <c r="GV93" s="316"/>
      <c r="GW93" s="316"/>
      <c r="GX93" s="316"/>
      <c r="GY93" s="317"/>
    </row>
    <row r="94" spans="22:207" ht="15" customHeight="1" x14ac:dyDescent="0.2">
      <c r="V94"/>
      <c r="W94"/>
      <c r="X94"/>
      <c r="Y94"/>
      <c r="Z94"/>
      <c r="AA94"/>
      <c r="AB94"/>
      <c r="AC94"/>
      <c r="AD94" s="172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45"/>
      <c r="AT94" s="145"/>
      <c r="AU94" s="163"/>
      <c r="AV94" s="163"/>
      <c r="AW94" s="163"/>
      <c r="AX94" s="144"/>
      <c r="AY94" s="163"/>
      <c r="AZ94" s="199"/>
      <c r="BA94" s="148" t="s">
        <v>2</v>
      </c>
      <c r="BB94" s="148">
        <v>9</v>
      </c>
      <c r="BC94" s="148" t="s">
        <v>5</v>
      </c>
      <c r="BD94" s="241"/>
      <c r="BE94" s="163"/>
      <c r="BF94" s="163"/>
      <c r="BG94" s="163"/>
      <c r="BH94" s="163"/>
      <c r="BI94" s="163"/>
      <c r="BJ94" s="163"/>
      <c r="BK94" s="163"/>
      <c r="BL94" s="145"/>
      <c r="BM94" s="145"/>
      <c r="BN94" s="153" t="s">
        <v>0</v>
      </c>
      <c r="BO94" s="15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73"/>
      <c r="CE94"/>
      <c r="CF94"/>
      <c r="CG94"/>
      <c r="CH94"/>
      <c r="CI94"/>
      <c r="CJ94"/>
      <c r="CK94"/>
      <c r="CL94"/>
      <c r="CM94"/>
      <c r="CN94"/>
      <c r="CO94"/>
      <c r="CP94" s="172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45"/>
      <c r="DF94" s="145"/>
      <c r="DG94" s="163"/>
      <c r="DH94" s="163"/>
      <c r="DI94" s="163"/>
      <c r="DJ94" s="144"/>
      <c r="DK94" s="163"/>
      <c r="DM94" s="199"/>
      <c r="DN94" s="148" t="s">
        <v>2</v>
      </c>
      <c r="DO94" s="148" t="s">
        <v>5</v>
      </c>
      <c r="DP94" s="241"/>
      <c r="DQ94" s="163"/>
      <c r="DR94" s="163"/>
      <c r="DS94" s="163"/>
      <c r="DT94" s="163"/>
      <c r="DU94" s="163"/>
      <c r="DV94" s="163"/>
      <c r="DW94" s="163"/>
      <c r="DX94" s="145"/>
      <c r="DY94" s="145"/>
      <c r="DZ94" s="153" t="s">
        <v>0</v>
      </c>
      <c r="EA94" s="15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73"/>
      <c r="EY94" s="315"/>
      <c r="EZ94" s="316"/>
      <c r="FA94" s="316"/>
      <c r="FB94" s="316"/>
      <c r="FC94" s="316"/>
      <c r="FD94" s="316"/>
      <c r="FE94" s="316"/>
      <c r="FF94" s="316"/>
      <c r="FG94" s="316"/>
      <c r="FH94" s="316"/>
      <c r="FI94" s="316"/>
      <c r="FJ94" s="316"/>
      <c r="FK94" s="316"/>
      <c r="FL94" s="316"/>
      <c r="FM94" s="316"/>
      <c r="FN94" s="316"/>
      <c r="FO94" s="316"/>
      <c r="FP94" s="316"/>
      <c r="FQ94" s="316"/>
      <c r="FR94" s="316"/>
      <c r="FS94" s="316"/>
      <c r="FT94" s="316"/>
      <c r="FU94" s="316"/>
      <c r="FV94" s="316"/>
      <c r="FW94" s="316"/>
      <c r="FX94" s="316"/>
      <c r="FY94" s="322"/>
      <c r="FZ94" s="316"/>
      <c r="GA94" s="316"/>
      <c r="GB94" s="316"/>
      <c r="GC94" s="316"/>
      <c r="GD94" s="316"/>
      <c r="GE94" s="316"/>
      <c r="GF94" s="316"/>
      <c r="GG94" s="316"/>
      <c r="GH94" s="316"/>
      <c r="GI94" s="316"/>
      <c r="GJ94" s="316"/>
      <c r="GK94" s="316"/>
      <c r="GL94" s="316"/>
      <c r="GM94" s="316"/>
      <c r="GN94" s="316"/>
      <c r="GO94" s="316"/>
      <c r="GP94" s="316"/>
      <c r="GQ94" s="316"/>
      <c r="GR94" s="316"/>
      <c r="GS94" s="316"/>
      <c r="GT94" s="316"/>
      <c r="GU94" s="316"/>
      <c r="GV94" s="316"/>
      <c r="GW94" s="316"/>
      <c r="GX94" s="316"/>
      <c r="GY94" s="317"/>
    </row>
    <row r="95" spans="22:207" ht="15" customHeight="1" x14ac:dyDescent="0.2">
      <c r="V95"/>
      <c r="W95"/>
      <c r="X95"/>
      <c r="Y95"/>
      <c r="Z95"/>
      <c r="AA95"/>
      <c r="AB95"/>
      <c r="AC95"/>
      <c r="AD95" s="172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44"/>
      <c r="AY95" s="163"/>
      <c r="AZ95" s="203" t="s">
        <v>20</v>
      </c>
      <c r="BA95" s="79" t="e">
        <f>BA96/BC81</f>
        <v>#DIV/0!</v>
      </c>
      <c r="BB95" s="79" t="e">
        <f>BB96/BC81</f>
        <v>#DIV/0!</v>
      </c>
      <c r="BC95" s="79" t="e">
        <f>BC96/BC81</f>
        <v>#DIV/0!</v>
      </c>
      <c r="BD95" s="241"/>
      <c r="BE95" s="163"/>
      <c r="BF95" s="163"/>
      <c r="BG95" s="163"/>
      <c r="BH95" s="163"/>
      <c r="BI95" s="163"/>
      <c r="BJ95" s="163"/>
      <c r="BK95" s="163"/>
      <c r="BL95" s="145"/>
      <c r="BM95" s="163"/>
      <c r="BN95" s="163"/>
      <c r="BO95" s="163"/>
      <c r="BP95" s="163"/>
      <c r="BQ95" s="163"/>
      <c r="BR95" s="163"/>
      <c r="BS95" s="144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73"/>
      <c r="CE95"/>
      <c r="CF95"/>
      <c r="CG95"/>
      <c r="CH95"/>
      <c r="CI95"/>
      <c r="CJ95"/>
      <c r="CK95"/>
      <c r="CL95"/>
      <c r="CM95"/>
      <c r="CN95"/>
      <c r="CO95"/>
      <c r="CP95" s="172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  <c r="DH95" s="163"/>
      <c r="DI95" s="163"/>
      <c r="DJ95" s="144"/>
      <c r="DK95" s="163"/>
      <c r="DM95" s="203" t="s">
        <v>20</v>
      </c>
      <c r="DN95" s="79" t="e">
        <f>DN96/DO81</f>
        <v>#DIV/0!</v>
      </c>
      <c r="DO95" s="79" t="e">
        <f>DO96/DO81</f>
        <v>#DIV/0!</v>
      </c>
      <c r="DP95" s="241"/>
      <c r="DQ95" s="163"/>
      <c r="DR95" s="163"/>
      <c r="DS95" s="163"/>
      <c r="DT95" s="163"/>
      <c r="DU95" s="163"/>
      <c r="DV95" s="163"/>
      <c r="DW95" s="163"/>
      <c r="DX95" s="145"/>
      <c r="DY95" s="163"/>
      <c r="DZ95" s="163"/>
      <c r="EA95" s="163"/>
      <c r="EB95" s="163"/>
      <c r="EC95" s="163"/>
      <c r="ED95" s="163"/>
      <c r="EE95" s="144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73"/>
      <c r="EY95" s="315"/>
      <c r="EZ95" s="316"/>
      <c r="FA95" s="316"/>
      <c r="FB95" s="316"/>
      <c r="FC95" s="316"/>
      <c r="FD95" s="316"/>
      <c r="FE95" s="316"/>
      <c r="FF95" s="316"/>
      <c r="FG95" s="316"/>
      <c r="FH95" s="316"/>
      <c r="FI95" s="316"/>
      <c r="FJ95" s="316"/>
      <c r="FK95" s="316"/>
      <c r="FL95" s="316"/>
      <c r="FM95" s="316"/>
      <c r="FN95" s="316"/>
      <c r="FO95" s="316"/>
      <c r="FP95" s="316"/>
      <c r="FQ95" s="316"/>
      <c r="FR95" s="316"/>
      <c r="FS95" s="316"/>
      <c r="FT95" s="316"/>
      <c r="FU95" s="316"/>
      <c r="FV95" s="316"/>
      <c r="FW95" s="316"/>
      <c r="FX95" s="316"/>
      <c r="FY95" s="322"/>
      <c r="FZ95" s="316"/>
      <c r="GA95" s="316"/>
      <c r="GB95" s="316"/>
      <c r="GC95" s="316"/>
      <c r="GD95" s="316"/>
      <c r="GE95" s="316"/>
      <c r="GF95" s="316"/>
      <c r="GG95" s="316"/>
      <c r="GH95" s="316"/>
      <c r="GI95" s="316"/>
      <c r="GJ95" s="316"/>
      <c r="GK95" s="316"/>
      <c r="GL95" s="316"/>
      <c r="GM95" s="316"/>
      <c r="GN95" s="316"/>
      <c r="GO95" s="316"/>
      <c r="GP95" s="316"/>
      <c r="GQ95" s="316"/>
      <c r="GR95" s="316"/>
      <c r="GS95" s="316"/>
      <c r="GT95" s="316"/>
      <c r="GU95" s="316"/>
      <c r="GV95" s="316"/>
      <c r="GW95" s="316"/>
      <c r="GX95" s="316"/>
      <c r="GY95" s="317"/>
    </row>
    <row r="96" spans="22:207" ht="15" customHeight="1" thickBot="1" x14ac:dyDescent="0.25">
      <c r="V96"/>
      <c r="W96"/>
      <c r="X96"/>
      <c r="Y96"/>
      <c r="Z96"/>
      <c r="AA96"/>
      <c r="AB96"/>
      <c r="AC96"/>
      <c r="AD96" s="172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44"/>
      <c r="AY96" s="163"/>
      <c r="AZ96" s="204" t="s">
        <v>4</v>
      </c>
      <c r="BA96" s="143">
        <v>0</v>
      </c>
      <c r="BB96" s="143">
        <v>0</v>
      </c>
      <c r="BC96" s="143">
        <v>0</v>
      </c>
      <c r="BD96" s="241"/>
      <c r="BE96" s="163"/>
      <c r="BF96" s="163"/>
      <c r="BG96" s="163"/>
      <c r="BH96" s="163"/>
      <c r="BI96" s="163"/>
      <c r="BJ96" s="163"/>
      <c r="BK96" s="163"/>
      <c r="BL96" s="145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73"/>
      <c r="CE96"/>
      <c r="CF96"/>
      <c r="CG96"/>
      <c r="CH96"/>
      <c r="CI96"/>
      <c r="CJ96"/>
      <c r="CK96"/>
      <c r="CL96"/>
      <c r="CM96"/>
      <c r="CN96"/>
      <c r="CO96"/>
      <c r="CP96" s="172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44"/>
      <c r="DK96" s="163"/>
      <c r="DM96" s="204" t="s">
        <v>4</v>
      </c>
      <c r="DN96" s="143">
        <v>0</v>
      </c>
      <c r="DO96" s="143">
        <v>0</v>
      </c>
      <c r="DP96" s="241"/>
      <c r="DQ96" s="163"/>
      <c r="DR96" s="163"/>
      <c r="DS96" s="163"/>
      <c r="DT96" s="163"/>
      <c r="DU96" s="163"/>
      <c r="DV96" s="163"/>
      <c r="DW96" s="163"/>
      <c r="DX96" s="145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73"/>
      <c r="EY96" s="315"/>
      <c r="EZ96" s="316"/>
      <c r="FA96" s="316"/>
      <c r="FB96" s="316"/>
      <c r="FC96" s="316"/>
      <c r="FD96" s="316"/>
      <c r="FE96" s="316"/>
      <c r="FF96" s="316"/>
      <c r="FG96" s="316"/>
      <c r="FH96" s="316"/>
      <c r="FI96" s="316"/>
      <c r="FJ96" s="316"/>
      <c r="FK96" s="316"/>
      <c r="FL96" s="316"/>
      <c r="FM96" s="316"/>
      <c r="FN96" s="316"/>
      <c r="FO96" s="316"/>
      <c r="FP96" s="316"/>
      <c r="FQ96" s="316"/>
      <c r="FR96" s="316"/>
      <c r="FS96" s="316"/>
      <c r="FT96" s="316"/>
      <c r="FU96" s="316"/>
      <c r="FV96" s="316"/>
      <c r="FW96" s="316"/>
      <c r="FX96" s="316"/>
      <c r="FY96" s="322"/>
      <c r="FZ96" s="316"/>
      <c r="GA96" s="316"/>
      <c r="GB96" s="316"/>
      <c r="GC96" s="316"/>
      <c r="GD96" s="316"/>
      <c r="GE96" s="316"/>
      <c r="GF96" s="316"/>
      <c r="GG96" s="316"/>
      <c r="GH96" s="316"/>
      <c r="GI96" s="316"/>
      <c r="GJ96" s="316"/>
      <c r="GK96" s="316"/>
      <c r="GL96" s="316"/>
      <c r="GM96" s="316"/>
      <c r="GN96" s="316"/>
      <c r="GO96" s="316"/>
      <c r="GP96" s="316"/>
      <c r="GQ96" s="316"/>
      <c r="GR96" s="316"/>
      <c r="GS96" s="316"/>
      <c r="GT96" s="316"/>
      <c r="GU96" s="316"/>
      <c r="GV96" s="316"/>
      <c r="GW96" s="316"/>
      <c r="GX96" s="316"/>
      <c r="GY96" s="317"/>
    </row>
    <row r="97" spans="22:207" ht="15" customHeight="1" thickBot="1" x14ac:dyDescent="0.25">
      <c r="V97"/>
      <c r="W97"/>
      <c r="X97"/>
      <c r="Y97"/>
      <c r="Z97"/>
      <c r="AA97"/>
      <c r="AB97"/>
      <c r="AC97"/>
      <c r="AD97" s="172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45"/>
      <c r="AU97" s="163"/>
      <c r="AV97" s="163"/>
      <c r="AW97" s="163"/>
      <c r="AX97" s="144"/>
      <c r="AY97" s="145"/>
      <c r="AZ97" s="147"/>
      <c r="BA97" s="232" t="str">
        <f>CHOOSE(1,"$","TURN",11,BD98,BA96,BA93)</f>
        <v>$</v>
      </c>
      <c r="BB97" s="232" t="str">
        <f>CHOOSE(1,"9","TURN",10,BD98,BB96,BB93)</f>
        <v>9</v>
      </c>
      <c r="BC97" s="232" t="str">
        <f>CHOOSE(1,"M","TURN",9,BD98,BC96,BC93)</f>
        <v>M</v>
      </c>
      <c r="BD97" s="241"/>
      <c r="BE97" s="163"/>
      <c r="BF97" s="163"/>
      <c r="BG97" s="163"/>
      <c r="BH97" s="163"/>
      <c r="BI97" s="163"/>
      <c r="BJ97" s="163"/>
      <c r="BK97" s="163"/>
      <c r="BL97" s="138">
        <f>SUM(BB100,BB96,BG100)</f>
        <v>0</v>
      </c>
      <c r="BM97" s="157" t="s">
        <v>14</v>
      </c>
      <c r="BN97" s="292">
        <f>IF(BO98&lt;&gt;"",BO98-BL97,0)</f>
        <v>0</v>
      </c>
      <c r="BO97" s="149"/>
      <c r="BP97" s="149"/>
      <c r="BQ97" s="163"/>
      <c r="BR97" s="163"/>
      <c r="BS97" s="145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73"/>
      <c r="CE97"/>
      <c r="CF97"/>
      <c r="CG97"/>
      <c r="CH97"/>
      <c r="CI97"/>
      <c r="CJ97"/>
      <c r="CK97"/>
      <c r="CL97"/>
      <c r="CM97"/>
      <c r="CN97"/>
      <c r="CO97"/>
      <c r="CP97" s="172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45"/>
      <c r="DG97" s="163"/>
      <c r="DH97" s="163"/>
      <c r="DI97" s="163"/>
      <c r="DJ97" s="144"/>
      <c r="DK97" s="145"/>
      <c r="DM97" s="147"/>
      <c r="DN97" s="232" t="str">
        <f>CHOOSE(1,"$","TURN",11,DP98,DN96,DN93)</f>
        <v>$</v>
      </c>
      <c r="DO97" s="232" t="str">
        <f>CHOOSE(1,"M","TURN",9,DP98,DO96,DO93)</f>
        <v>M</v>
      </c>
      <c r="DP97" s="241"/>
      <c r="DQ97" s="163"/>
      <c r="DR97" s="163"/>
      <c r="DS97" s="163"/>
      <c r="DT97" s="163"/>
      <c r="DU97" s="163"/>
      <c r="DV97" s="163"/>
      <c r="DW97" s="163"/>
      <c r="DX97" s="138">
        <f>SUM(DN100,,DS100)</f>
        <v>0</v>
      </c>
      <c r="DY97" s="157" t="s">
        <v>14</v>
      </c>
      <c r="DZ97" s="292">
        <f>IF(AND(EE89&lt;&gt;"",DY74&lt;&gt;""),EA98-DX97,0)</f>
        <v>0</v>
      </c>
      <c r="EA97" s="149"/>
      <c r="EB97" s="149"/>
      <c r="EC97" s="163"/>
      <c r="ED97" s="163"/>
      <c r="EE97" s="145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73"/>
      <c r="EY97" s="315"/>
      <c r="EZ97" s="316"/>
      <c r="FA97" s="316"/>
      <c r="FB97" s="316"/>
      <c r="FC97" s="316"/>
      <c r="FD97" s="316"/>
      <c r="FE97" s="316"/>
      <c r="FF97" s="316"/>
      <c r="FG97" s="316"/>
      <c r="FH97" s="316"/>
      <c r="FI97" s="316"/>
      <c r="FJ97" s="316"/>
      <c r="FK97" s="316"/>
      <c r="FL97" s="316"/>
      <c r="FM97" s="316"/>
      <c r="FN97" s="316"/>
      <c r="FO97" s="316"/>
      <c r="FP97" s="316"/>
      <c r="FQ97" s="316"/>
      <c r="FR97" s="316"/>
      <c r="FS97" s="316"/>
      <c r="FT97" s="316"/>
      <c r="FU97" s="316"/>
      <c r="FV97" s="316"/>
      <c r="FW97" s="316"/>
      <c r="FX97" s="316"/>
      <c r="FY97" s="322"/>
      <c r="FZ97" s="316"/>
      <c r="GA97" s="316"/>
      <c r="GB97" s="316"/>
      <c r="GC97" s="316"/>
      <c r="GD97" s="316"/>
      <c r="GE97" s="316"/>
      <c r="GF97" s="316"/>
      <c r="GG97" s="316"/>
      <c r="GH97" s="316"/>
      <c r="GI97" s="316"/>
      <c r="GJ97" s="316"/>
      <c r="GK97" s="316"/>
      <c r="GL97" s="316"/>
      <c r="GM97" s="316"/>
      <c r="GN97" s="316"/>
      <c r="GO97" s="316"/>
      <c r="GP97" s="316"/>
      <c r="GQ97" s="316"/>
      <c r="GR97" s="316"/>
      <c r="GS97" s="316"/>
      <c r="GT97" s="316"/>
      <c r="GU97" s="316"/>
      <c r="GV97" s="316"/>
      <c r="GW97" s="316"/>
      <c r="GX97" s="316"/>
      <c r="GY97" s="317"/>
    </row>
    <row r="98" spans="22:207" ht="15" customHeight="1" thickBot="1" x14ac:dyDescent="0.3">
      <c r="V98"/>
      <c r="W98"/>
      <c r="X98"/>
      <c r="Y98"/>
      <c r="Z98"/>
      <c r="AA98"/>
      <c r="AB98"/>
      <c r="AC98"/>
      <c r="AD98" s="172"/>
      <c r="AE98" s="163"/>
      <c r="AF98" s="163"/>
      <c r="AG98" s="163"/>
      <c r="AH98" s="163"/>
      <c r="AI98" s="163"/>
      <c r="AJ98" s="163"/>
      <c r="AK98" s="163"/>
      <c r="AP98" s="168"/>
      <c r="AQ98" s="168"/>
      <c r="AR98" s="168"/>
      <c r="AS98" s="240"/>
      <c r="AT98" s="244"/>
      <c r="AU98" s="244"/>
      <c r="AV98" s="244"/>
      <c r="AW98" s="244"/>
      <c r="AX98" s="244"/>
      <c r="AY98" s="244"/>
      <c r="AZ98" s="244"/>
      <c r="BA98" s="244"/>
      <c r="BB98" s="244"/>
      <c r="BC98" s="244"/>
      <c r="BD98" s="246">
        <v>2</v>
      </c>
      <c r="BE98" s="244"/>
      <c r="BF98" s="244"/>
      <c r="BG98" s="244"/>
      <c r="BH98" s="244"/>
      <c r="BI98" s="244"/>
      <c r="BJ98" s="163"/>
      <c r="BK98" s="163"/>
      <c r="BL98" s="210">
        <f>SUM(AY100,BB93,BG103)</f>
        <v>0</v>
      </c>
      <c r="BM98" s="156" t="s">
        <v>14</v>
      </c>
      <c r="BN98" s="285">
        <f>IF(BO98&lt;&gt;"",BO98-BL98,0)</f>
        <v>0</v>
      </c>
      <c r="BO98" s="264"/>
      <c r="BP98" s="251" t="str">
        <f>CHOOSE(1,"""","LINK",BP99,BO98)</f>
        <v>"</v>
      </c>
      <c r="BQ98" s="168"/>
      <c r="BR98" s="168"/>
      <c r="BS98" s="168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73"/>
      <c r="CE98"/>
      <c r="CF98"/>
      <c r="CG98"/>
      <c r="CH98"/>
      <c r="CI98"/>
      <c r="CJ98"/>
      <c r="CK98"/>
      <c r="CL98"/>
      <c r="CM98"/>
      <c r="CN98"/>
      <c r="CO98"/>
      <c r="CP98" s="172"/>
      <c r="CQ98" s="163"/>
      <c r="CR98" s="163"/>
      <c r="CS98" s="163"/>
      <c r="CT98" s="163"/>
      <c r="CU98" s="163"/>
      <c r="CV98" s="163"/>
      <c r="CW98" s="163"/>
      <c r="DB98" s="168"/>
      <c r="DC98" s="168"/>
      <c r="DD98" s="168"/>
      <c r="DE98" s="240"/>
      <c r="DF98" s="244"/>
      <c r="DG98" s="244"/>
      <c r="DH98" s="244"/>
      <c r="DI98" s="244"/>
      <c r="DJ98" s="244"/>
      <c r="DK98" s="244"/>
      <c r="DL98" s="244"/>
      <c r="DM98" s="244"/>
      <c r="DN98" s="244"/>
      <c r="DO98" s="244"/>
      <c r="DP98" s="246">
        <v>2</v>
      </c>
      <c r="DQ98" s="244"/>
      <c r="DR98" s="244"/>
      <c r="DS98" s="244"/>
      <c r="DT98" s="244"/>
      <c r="DU98" s="244"/>
      <c r="DV98" s="163"/>
      <c r="DW98" s="163"/>
      <c r="DX98" s="210">
        <f>SUM(DK100,DS103)</f>
        <v>0</v>
      </c>
      <c r="DY98" s="156" t="s">
        <v>14</v>
      </c>
      <c r="DZ98" s="285">
        <f>IF(AND(EE89&lt;&gt;"",DY74&lt;&gt;""),EA98-DX98,0)</f>
        <v>0</v>
      </c>
      <c r="EA98" s="219">
        <f>IF(AND(EE89&lt;&gt;"",DY74&lt;&gt;""),EE89+DY74,DX98)</f>
        <v>0</v>
      </c>
      <c r="EB98" s="220" t="s">
        <v>21</v>
      </c>
      <c r="ED98" s="168"/>
      <c r="EE98" s="168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73"/>
      <c r="EY98" s="315"/>
      <c r="EZ98" s="316"/>
      <c r="FA98" s="316"/>
      <c r="FB98" s="316"/>
      <c r="FC98" s="316"/>
      <c r="FD98" s="316"/>
      <c r="FE98" s="316"/>
      <c r="FF98" s="316"/>
      <c r="FG98" s="316"/>
      <c r="FH98" s="316"/>
      <c r="FI98" s="316"/>
      <c r="FJ98" s="316"/>
      <c r="FK98" s="316"/>
      <c r="FL98" s="316"/>
      <c r="FM98" s="316"/>
      <c r="FN98" s="316"/>
      <c r="FO98" s="316"/>
      <c r="FP98" s="316"/>
      <c r="FQ98" s="316"/>
      <c r="FR98" s="316"/>
      <c r="FS98" s="316"/>
      <c r="FT98" s="316"/>
      <c r="FU98" s="316"/>
      <c r="FV98" s="316"/>
      <c r="FW98" s="316"/>
      <c r="FX98" s="316"/>
      <c r="FY98" s="322"/>
      <c r="FZ98" s="316"/>
      <c r="GA98" s="316"/>
      <c r="GB98" s="316"/>
      <c r="GC98" s="316"/>
      <c r="GD98" s="316"/>
      <c r="GE98" s="316"/>
      <c r="GF98" s="316"/>
      <c r="GG98" s="316"/>
      <c r="GH98" s="316"/>
      <c r="GI98" s="316"/>
      <c r="GJ98" s="316"/>
      <c r="GK98" s="316"/>
      <c r="GL98" s="316"/>
      <c r="GM98" s="316"/>
      <c r="GN98" s="316"/>
      <c r="GO98" s="316"/>
      <c r="GP98" s="316"/>
      <c r="GQ98" s="316"/>
      <c r="GR98" s="316"/>
      <c r="GS98" s="316"/>
      <c r="GT98" s="316"/>
      <c r="GU98" s="316"/>
      <c r="GV98" s="316"/>
      <c r="GW98" s="316"/>
      <c r="GX98" s="316"/>
      <c r="GY98" s="317"/>
    </row>
    <row r="99" spans="22:207" ht="15" customHeight="1" thickBot="1" x14ac:dyDescent="0.3">
      <c r="V99"/>
      <c r="W99"/>
      <c r="X99"/>
      <c r="Y99"/>
      <c r="Z99"/>
      <c r="AA99"/>
      <c r="AB99"/>
      <c r="AC99"/>
      <c r="AD99" s="172"/>
      <c r="AE99" s="163"/>
      <c r="AF99" s="163"/>
      <c r="AG99" s="163"/>
      <c r="AH99" s="163"/>
      <c r="AI99" s="163"/>
      <c r="AJ99" s="163"/>
      <c r="AK99" s="163"/>
      <c r="AP99" s="163"/>
      <c r="AQ99" s="163"/>
      <c r="AR99" s="163"/>
      <c r="AS99" s="229">
        <f>IF(AQ100&lt;&gt;"",AT99-AQ100,0)</f>
        <v>0</v>
      </c>
      <c r="AT99" s="139">
        <f>SUM(BB99:BB101)</f>
        <v>0</v>
      </c>
      <c r="AU99" s="157" t="s">
        <v>14</v>
      </c>
      <c r="AV99" s="149"/>
      <c r="AW99" s="200" t="str">
        <f>RNSE(AY99,BB99)</f>
        <v>-</v>
      </c>
      <c r="AX99" s="67" t="e">
        <f>AY99/AT100</f>
        <v>#DIV/0!</v>
      </c>
      <c r="AY99" s="209">
        <f>BY109</f>
        <v>0</v>
      </c>
      <c r="AZ99" s="156" t="s">
        <v>15</v>
      </c>
      <c r="BA99" s="81" t="e">
        <f>BB99/AT99</f>
        <v>#DIV/0!</v>
      </c>
      <c r="BB99" s="205">
        <v>0</v>
      </c>
      <c r="BC99" s="233" t="str">
        <f>CHOOSE(1,"=","TURN",14,BD98,BB99,AY99)</f>
        <v>=</v>
      </c>
      <c r="BD99" s="241"/>
      <c r="BE99" s="232" t="str">
        <f>CHOOSE(1,"L","TURN",1,BD98,BE100,BE103)</f>
        <v>L</v>
      </c>
      <c r="BF99" s="232" t="str">
        <f>CHOOSE(1,"#","TURN",3,BD98,BF100,BF103)</f>
        <v>#</v>
      </c>
      <c r="BG99" s="232" t="str">
        <f>CHOOSE(1,";","TURN",4,BD98,BG100,BG103)</f>
        <v>;</v>
      </c>
      <c r="BH99" s="138"/>
      <c r="BI99" s="163"/>
      <c r="BJ99" s="163"/>
      <c r="BK99" s="163"/>
      <c r="BL99" s="219">
        <f>IF(BO98&lt;&gt;"",BO98,BL98)</f>
        <v>0</v>
      </c>
      <c r="BM99" s="220" t="s">
        <v>21</v>
      </c>
      <c r="BN99" s="286" t="s">
        <v>27</v>
      </c>
      <c r="BO99" s="163"/>
      <c r="BP99" s="253" t="s">
        <v>28</v>
      </c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73"/>
      <c r="CE99"/>
      <c r="CF99"/>
      <c r="CG99"/>
      <c r="CH99"/>
      <c r="CI99"/>
      <c r="CJ99"/>
      <c r="CK99"/>
      <c r="CL99"/>
      <c r="CM99"/>
      <c r="CN99"/>
      <c r="CO99"/>
      <c r="CP99" s="172"/>
      <c r="CQ99" s="163"/>
      <c r="CR99" s="163"/>
      <c r="CS99" s="163"/>
      <c r="CT99" s="163"/>
      <c r="CU99" s="163"/>
      <c r="CV99" s="163"/>
      <c r="CW99" s="163"/>
      <c r="DB99" s="163"/>
      <c r="DC99" s="163"/>
      <c r="DD99" s="163"/>
      <c r="DE99" s="229">
        <f>IF(DC100&lt;&gt;"",DF99-DC100,0)</f>
        <v>0</v>
      </c>
      <c r="DF99" s="139">
        <f>SUM(DN99:DN101)</f>
        <v>0</v>
      </c>
      <c r="DG99" s="157" t="s">
        <v>14</v>
      </c>
      <c r="DH99" s="149"/>
      <c r="DI99" s="200" t="str">
        <f>RNSE(DK99,DN99)</f>
        <v>-</v>
      </c>
      <c r="DJ99" s="67" t="e">
        <f>DK99/DF100</f>
        <v>#DIV/0!</v>
      </c>
      <c r="DK99" s="209">
        <f>EK109</f>
        <v>0</v>
      </c>
      <c r="DL99" s="156" t="s">
        <v>15</v>
      </c>
      <c r="DM99" s="81" t="e">
        <f>DN99/DF99</f>
        <v>#DIV/0!</v>
      </c>
      <c r="DN99" s="205">
        <v>0</v>
      </c>
      <c r="DO99" s="233" t="str">
        <f>CHOOSE(1,"=","TURN",14,DP98,DN99,DK99)</f>
        <v>=</v>
      </c>
      <c r="DP99" s="241"/>
      <c r="DQ99" s="232" t="str">
        <f>CHOOSE(1,"L","TURN",1,DP98,DQ100,DQ103)</f>
        <v>L</v>
      </c>
      <c r="DR99" s="232" t="str">
        <f>CHOOSE(1,"#","TURN",3,DP98,DR100,DR103)</f>
        <v>#</v>
      </c>
      <c r="DS99" s="232" t="str">
        <f>CHOOSE(1,";","TURN",4,DP98,DS100,DS103)</f>
        <v>;</v>
      </c>
      <c r="DT99" s="138"/>
      <c r="DU99" s="163"/>
      <c r="DV99" s="163"/>
      <c r="DW99" s="163"/>
      <c r="DZ99" s="286" t="s">
        <v>27</v>
      </c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73"/>
      <c r="EY99" s="315"/>
      <c r="EZ99" s="316"/>
      <c r="FA99" s="316"/>
      <c r="FB99" s="316"/>
      <c r="FC99" s="316"/>
      <c r="FD99" s="316"/>
      <c r="FE99" s="316"/>
      <c r="FF99" s="316"/>
      <c r="FG99" s="316"/>
      <c r="FH99" s="316"/>
      <c r="FI99" s="316"/>
      <c r="FJ99" s="316"/>
      <c r="FK99" s="316"/>
      <c r="FL99" s="316"/>
      <c r="FM99" s="316"/>
      <c r="FN99" s="316"/>
      <c r="FO99" s="316"/>
      <c r="FP99" s="316"/>
      <c r="FQ99" s="316"/>
      <c r="FR99" s="316"/>
      <c r="FS99" s="316"/>
      <c r="FT99" s="316"/>
      <c r="FU99" s="316"/>
      <c r="FV99" s="316"/>
      <c r="FW99" s="316"/>
      <c r="FX99" s="316"/>
      <c r="FY99" s="322"/>
      <c r="FZ99" s="316"/>
      <c r="GA99" s="316"/>
      <c r="GB99" s="316"/>
      <c r="GC99" s="316"/>
      <c r="GD99" s="316"/>
      <c r="GE99" s="316"/>
      <c r="GF99" s="316"/>
      <c r="GG99" s="316"/>
      <c r="GH99" s="316"/>
      <c r="GI99" s="316"/>
      <c r="GJ99" s="316"/>
      <c r="GK99" s="316"/>
      <c r="GL99" s="316"/>
      <c r="GM99" s="316"/>
      <c r="GN99" s="316"/>
      <c r="GO99" s="316"/>
      <c r="GP99" s="316"/>
      <c r="GQ99" s="316"/>
      <c r="GR99" s="316"/>
      <c r="GS99" s="316"/>
      <c r="GT99" s="316"/>
      <c r="GU99" s="316"/>
      <c r="GV99" s="316"/>
      <c r="GW99" s="316"/>
      <c r="GX99" s="316"/>
      <c r="GY99" s="317"/>
    </row>
    <row r="100" spans="22:207" ht="15" customHeight="1" thickBot="1" x14ac:dyDescent="0.3">
      <c r="V100"/>
      <c r="W100"/>
      <c r="X100"/>
      <c r="Y100"/>
      <c r="Z100"/>
      <c r="AA100"/>
      <c r="AB100"/>
      <c r="AC100"/>
      <c r="AD100" s="172"/>
      <c r="AE100" s="163"/>
      <c r="AF100" s="163"/>
      <c r="AG100" s="163"/>
      <c r="AH100" s="163"/>
      <c r="AI100" s="163"/>
      <c r="AJ100" s="163"/>
      <c r="AK100" s="163"/>
      <c r="AP100" s="163"/>
      <c r="AQ100" s="266"/>
      <c r="AR100" s="251" t="str">
        <f>CHOOSE(1,"""","LINK",AQ101,AQ100)</f>
        <v>"</v>
      </c>
      <c r="AS100" s="236">
        <f>IF(AQ100&lt;&gt;"",AT100-AQ100,0)</f>
        <v>0</v>
      </c>
      <c r="AT100" s="210">
        <f>SUM(AY99:AY101)</f>
        <v>0</v>
      </c>
      <c r="AU100" s="156" t="s">
        <v>14</v>
      </c>
      <c r="AV100" s="149"/>
      <c r="AW100" s="200" t="str">
        <f>RNSE(AY100,BB100)</f>
        <v>-</v>
      </c>
      <c r="AX100" s="67" t="e">
        <f>AY100/AT100</f>
        <v>#DIV/0!</v>
      </c>
      <c r="AY100" s="209">
        <f>BX109</f>
        <v>0</v>
      </c>
      <c r="AZ100" s="156" t="s">
        <v>14</v>
      </c>
      <c r="BA100" s="81" t="e">
        <f>BB100/AT99</f>
        <v>#DIV/0!</v>
      </c>
      <c r="BB100" s="205">
        <v>0</v>
      </c>
      <c r="BC100" s="233" t="str">
        <f>CHOOSE(1,"""","TURN",15,BD98,BB100,AY100)</f>
        <v>"</v>
      </c>
      <c r="BD100" s="241"/>
      <c r="BE100" s="143">
        <v>0</v>
      </c>
      <c r="BF100" s="143">
        <v>0</v>
      </c>
      <c r="BG100" s="143">
        <v>0</v>
      </c>
      <c r="BH100" s="159" t="s">
        <v>4</v>
      </c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73"/>
      <c r="CE100"/>
      <c r="CF100"/>
      <c r="CG100"/>
      <c r="CH100"/>
      <c r="CI100"/>
      <c r="CJ100"/>
      <c r="CK100"/>
      <c r="CL100"/>
      <c r="CM100"/>
      <c r="CN100"/>
      <c r="CO100"/>
      <c r="CP100" s="172"/>
      <c r="CQ100" s="163"/>
      <c r="CR100" s="163"/>
      <c r="CS100" s="163"/>
      <c r="CT100" s="163"/>
      <c r="CU100" s="163"/>
      <c r="CV100" s="163"/>
      <c r="CW100" s="163"/>
      <c r="DB100" s="163"/>
      <c r="DC100" s="266"/>
      <c r="DD100" s="251" t="str">
        <f>CHOOSE(1,"""","LINK",DC101,DC100)</f>
        <v>"</v>
      </c>
      <c r="DE100" s="236">
        <f>IF(DC100&lt;&gt;"",DF100-DC100,0)</f>
        <v>0</v>
      </c>
      <c r="DF100" s="210">
        <f>SUM(DK99:DK101)</f>
        <v>0</v>
      </c>
      <c r="DG100" s="156" t="s">
        <v>14</v>
      </c>
      <c r="DH100" s="149"/>
      <c r="DI100" s="200" t="str">
        <f>RNSE(DK100,DN100)</f>
        <v>-</v>
      </c>
      <c r="DJ100" s="67" t="e">
        <f>DK100/DF100</f>
        <v>#DIV/0!</v>
      </c>
      <c r="DK100" s="209">
        <f>EJ109</f>
        <v>0</v>
      </c>
      <c r="DL100" s="156" t="s">
        <v>14</v>
      </c>
      <c r="DM100" s="81" t="e">
        <f>DN100/DF99</f>
        <v>#DIV/0!</v>
      </c>
      <c r="DN100" s="205">
        <v>0</v>
      </c>
      <c r="DO100" s="233" t="str">
        <f>CHOOSE(1,"""","TURN",15,DP98,DN100,DK100)</f>
        <v>"</v>
      </c>
      <c r="DP100" s="241"/>
      <c r="DQ100" s="143">
        <v>0</v>
      </c>
      <c r="DR100" s="143">
        <v>0</v>
      </c>
      <c r="DS100" s="143">
        <v>0</v>
      </c>
      <c r="DT100" s="159" t="s">
        <v>4</v>
      </c>
      <c r="DU100" s="163"/>
      <c r="DV100" s="163"/>
      <c r="DW100" s="163"/>
      <c r="DX100" s="163"/>
      <c r="DY100" s="163"/>
      <c r="DZ100" s="163"/>
      <c r="EA100" s="163"/>
      <c r="EB100" s="163"/>
      <c r="EC100" s="163"/>
      <c r="ED100" s="163"/>
      <c r="EE100" s="163"/>
      <c r="EF100" s="163"/>
      <c r="EG100" s="163"/>
      <c r="EH100" s="163"/>
      <c r="EI100" s="163"/>
      <c r="EJ100" s="163"/>
      <c r="EK100" s="163"/>
      <c r="EL100" s="163"/>
      <c r="EM100" s="163"/>
      <c r="EN100" s="163"/>
      <c r="EO100" s="163"/>
      <c r="EP100" s="173"/>
      <c r="EY100" s="315"/>
      <c r="EZ100" s="316"/>
      <c r="FA100" s="316"/>
      <c r="FB100" s="316"/>
      <c r="FC100" s="316"/>
      <c r="FD100" s="316"/>
      <c r="FE100" s="316"/>
      <c r="FF100" s="316"/>
      <c r="FG100" s="316"/>
      <c r="FH100" s="316"/>
      <c r="FI100" s="316"/>
      <c r="FJ100" s="316"/>
      <c r="FK100" s="316"/>
      <c r="FL100" s="316"/>
      <c r="FM100" s="316"/>
      <c r="FN100" s="316"/>
      <c r="FO100" s="316"/>
      <c r="FP100" s="316"/>
      <c r="FQ100" s="316"/>
      <c r="FR100" s="316"/>
      <c r="FS100" s="316"/>
      <c r="FT100" s="316"/>
      <c r="FU100" s="316"/>
      <c r="FV100" s="316"/>
      <c r="FW100" s="316"/>
      <c r="FX100" s="316"/>
      <c r="FY100" s="322"/>
      <c r="FZ100" s="316"/>
      <c r="GA100" s="316"/>
      <c r="GB100" s="316"/>
      <c r="GC100" s="316"/>
      <c r="GD100" s="316"/>
      <c r="GE100" s="316"/>
      <c r="GF100" s="316"/>
      <c r="GG100" s="316"/>
      <c r="GH100" s="316"/>
      <c r="GI100" s="316"/>
      <c r="GJ100" s="316"/>
      <c r="GK100" s="316"/>
      <c r="GL100" s="316"/>
      <c r="GM100" s="316"/>
      <c r="GN100" s="316"/>
      <c r="GO100" s="316"/>
      <c r="GP100" s="316"/>
      <c r="GQ100" s="316"/>
      <c r="GR100" s="316"/>
      <c r="GS100" s="316"/>
      <c r="GT100" s="316"/>
      <c r="GU100" s="316"/>
      <c r="GV100" s="316"/>
      <c r="GW100" s="316"/>
      <c r="GX100" s="316"/>
      <c r="GY100" s="317"/>
    </row>
    <row r="101" spans="22:207" ht="15" customHeight="1" thickBot="1" x14ac:dyDescent="0.3">
      <c r="V101"/>
      <c r="W101"/>
      <c r="X101"/>
      <c r="Y101"/>
      <c r="Z101"/>
      <c r="AA101"/>
      <c r="AB101"/>
      <c r="AC101"/>
      <c r="AD101" s="172"/>
      <c r="AE101" s="163"/>
      <c r="AF101" s="163"/>
      <c r="AG101" s="163"/>
      <c r="AH101" s="163"/>
      <c r="AI101" s="163"/>
      <c r="AJ101" s="163"/>
      <c r="AK101" s="163"/>
      <c r="AP101" s="163"/>
      <c r="AQ101" s="252" t="s">
        <v>28</v>
      </c>
      <c r="AR101" s="163"/>
      <c r="AS101" s="222" t="s">
        <v>27</v>
      </c>
      <c r="AT101" s="219">
        <f>IF(AQ100&lt;&gt;"",AQ100,AT100)</f>
        <v>0</v>
      </c>
      <c r="AU101" s="220" t="s">
        <v>21</v>
      </c>
      <c r="AV101" s="149"/>
      <c r="AW101" s="200" t="str">
        <f>RNSE(AY101,BB101)</f>
        <v>-</v>
      </c>
      <c r="AX101" s="67" t="e">
        <f>AY101/AT100</f>
        <v>#DIV/0!</v>
      </c>
      <c r="AY101" s="209">
        <f>BW109</f>
        <v>0</v>
      </c>
      <c r="AZ101" s="156" t="s">
        <v>16</v>
      </c>
      <c r="BA101" s="81" t="e">
        <f>BB101/AT99</f>
        <v>#DIV/0!</v>
      </c>
      <c r="BB101" s="205">
        <v>0</v>
      </c>
      <c r="BC101" s="233" t="str">
        <f>CHOOSE(1,"?","TURN",16,BD98,BB101,AY101)</f>
        <v>?</v>
      </c>
      <c r="BD101" s="241"/>
      <c r="BE101" s="80" t="e">
        <f>BE100/BE115</f>
        <v>#DIV/0!</v>
      </c>
      <c r="BF101" s="80" t="e">
        <f>BF100/BE115</f>
        <v>#DIV/0!</v>
      </c>
      <c r="BG101" s="80" t="e">
        <f>BG100/BE115</f>
        <v>#DIV/0!</v>
      </c>
      <c r="BH101" s="202" t="s">
        <v>20</v>
      </c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73"/>
      <c r="CE101"/>
      <c r="CF101"/>
      <c r="CG101"/>
      <c r="CH101"/>
      <c r="CI101"/>
      <c r="CJ101"/>
      <c r="CK101"/>
      <c r="CL101"/>
      <c r="CM101"/>
      <c r="CN101"/>
      <c r="CO101"/>
      <c r="CP101" s="172"/>
      <c r="CQ101" s="163"/>
      <c r="CR101" s="163"/>
      <c r="CS101" s="163"/>
      <c r="CT101" s="163"/>
      <c r="CU101" s="163"/>
      <c r="CV101" s="163"/>
      <c r="CW101" s="163"/>
      <c r="DB101" s="163"/>
      <c r="DC101" s="252" t="s">
        <v>28</v>
      </c>
      <c r="DD101" s="163"/>
      <c r="DE101" s="222" t="s">
        <v>27</v>
      </c>
      <c r="DF101" s="219">
        <f>IF(DC100&lt;&gt;"",DC100,DF100)</f>
        <v>0</v>
      </c>
      <c r="DG101" s="220" t="s">
        <v>21</v>
      </c>
      <c r="DH101" s="149"/>
      <c r="DI101" s="200" t="str">
        <f>RNSE(DK101,DN101)</f>
        <v>-</v>
      </c>
      <c r="DJ101" s="67" t="e">
        <f>DK101/DF100</f>
        <v>#DIV/0!</v>
      </c>
      <c r="DK101" s="209">
        <f>EI109</f>
        <v>0</v>
      </c>
      <c r="DL101" s="156" t="s">
        <v>16</v>
      </c>
      <c r="DM101" s="81" t="e">
        <f>DN101/DF99</f>
        <v>#DIV/0!</v>
      </c>
      <c r="DN101" s="205">
        <v>0</v>
      </c>
      <c r="DO101" s="233" t="str">
        <f>CHOOSE(1,"?","TURN",16,DP98,DN101,DK101)</f>
        <v>?</v>
      </c>
      <c r="DP101" s="241"/>
      <c r="DQ101" s="80" t="e">
        <f>DQ100/DQ115</f>
        <v>#DIV/0!</v>
      </c>
      <c r="DR101" s="80" t="e">
        <f>DR100/DQ115</f>
        <v>#DIV/0!</v>
      </c>
      <c r="DS101" s="80" t="e">
        <f>DS100/DQ115</f>
        <v>#DIV/0!</v>
      </c>
      <c r="DT101" s="202" t="s">
        <v>20</v>
      </c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63"/>
      <c r="EN101" s="163"/>
      <c r="EO101" s="163"/>
      <c r="EP101" s="173"/>
      <c r="EY101" s="315"/>
      <c r="EZ101" s="316"/>
      <c r="FA101" s="316"/>
      <c r="FB101" s="316"/>
      <c r="FC101" s="316"/>
      <c r="FD101" s="316"/>
      <c r="FE101" s="316"/>
      <c r="FF101" s="316"/>
      <c r="FG101" s="316"/>
      <c r="FH101" s="316"/>
      <c r="FI101" s="316"/>
      <c r="FJ101" s="316"/>
      <c r="FK101" s="316"/>
      <c r="FL101" s="316"/>
      <c r="FM101" s="316"/>
      <c r="FN101" s="316"/>
      <c r="FO101" s="316"/>
      <c r="FP101" s="316"/>
      <c r="FQ101" s="316"/>
      <c r="FR101" s="316"/>
      <c r="FS101" s="316"/>
      <c r="FT101" s="316"/>
      <c r="FU101" s="316"/>
      <c r="FV101" s="316"/>
      <c r="FW101" s="316"/>
      <c r="FX101" s="316"/>
      <c r="FY101" s="322"/>
      <c r="FZ101" s="316"/>
      <c r="GA101" s="316"/>
      <c r="GB101" s="316"/>
      <c r="GC101" s="316"/>
      <c r="GD101" s="316"/>
      <c r="GE101" s="316"/>
      <c r="GF101" s="316"/>
      <c r="GG101" s="316"/>
      <c r="GH101" s="316"/>
      <c r="GI101" s="316"/>
      <c r="GJ101" s="316"/>
      <c r="GK101" s="316"/>
      <c r="GL101" s="316"/>
      <c r="GM101" s="316"/>
      <c r="GN101" s="316"/>
      <c r="GO101" s="316"/>
      <c r="GP101" s="316"/>
      <c r="GQ101" s="316"/>
      <c r="GR101" s="316"/>
      <c r="GS101" s="316"/>
      <c r="GT101" s="316"/>
      <c r="GU101" s="316"/>
      <c r="GV101" s="316"/>
      <c r="GW101" s="316"/>
      <c r="GX101" s="316"/>
      <c r="GY101" s="317"/>
    </row>
    <row r="102" spans="22:207" ht="15" customHeight="1" x14ac:dyDescent="0.2">
      <c r="V102"/>
      <c r="W102"/>
      <c r="X102"/>
      <c r="Y102"/>
      <c r="Z102"/>
      <c r="AA102"/>
      <c r="AB102"/>
      <c r="AC102"/>
      <c r="AD102" s="172"/>
      <c r="AE102" s="163"/>
      <c r="AF102" s="163"/>
      <c r="AG102" s="163"/>
      <c r="AH102" s="163"/>
      <c r="AI102" s="163"/>
      <c r="AJ102" s="163"/>
      <c r="AK102" s="163"/>
      <c r="AP102" s="163"/>
      <c r="AQ102" s="163"/>
      <c r="AR102" s="163"/>
      <c r="AS102" s="166"/>
      <c r="AT102" s="153" t="s">
        <v>0</v>
      </c>
      <c r="AU102" s="149"/>
      <c r="AV102" s="149"/>
      <c r="AW102" s="197" t="s">
        <v>29</v>
      </c>
      <c r="AX102" s="194" t="s">
        <v>20</v>
      </c>
      <c r="AY102" s="160" t="s">
        <v>3</v>
      </c>
      <c r="AZ102" s="152"/>
      <c r="BA102" s="201" t="s">
        <v>20</v>
      </c>
      <c r="BB102" s="161" t="s">
        <v>4</v>
      </c>
      <c r="BC102" s="149"/>
      <c r="BD102" s="241"/>
      <c r="BE102" s="148" t="s">
        <v>11</v>
      </c>
      <c r="BF102" s="148" t="s">
        <v>1</v>
      </c>
      <c r="BG102" s="148" t="s">
        <v>13</v>
      </c>
      <c r="BH102" s="152"/>
      <c r="BI102" s="163"/>
      <c r="BJ102" s="144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93"/>
      <c r="BU102" s="138"/>
      <c r="BV102" s="163"/>
      <c r="BW102" s="163"/>
      <c r="BX102" s="163"/>
      <c r="BY102" s="163"/>
      <c r="BZ102" s="163"/>
      <c r="CA102" s="163"/>
      <c r="CB102" s="163"/>
      <c r="CC102" s="163"/>
      <c r="CD102" s="173"/>
      <c r="CE102"/>
      <c r="CF102"/>
      <c r="CG102"/>
      <c r="CH102"/>
      <c r="CI102"/>
      <c r="CJ102"/>
      <c r="CK102"/>
      <c r="CL102"/>
      <c r="CM102"/>
      <c r="CN102"/>
      <c r="CO102"/>
      <c r="CP102" s="172"/>
      <c r="CQ102" s="163"/>
      <c r="CR102" s="163"/>
      <c r="CS102" s="163"/>
      <c r="CT102" s="163"/>
      <c r="CU102" s="163"/>
      <c r="CV102" s="163"/>
      <c r="CW102" s="163"/>
      <c r="DB102" s="163"/>
      <c r="DC102" s="163"/>
      <c r="DD102" s="163"/>
      <c r="DE102" s="166"/>
      <c r="DF102" s="153" t="s">
        <v>0</v>
      </c>
      <c r="DG102" s="149"/>
      <c r="DH102" s="149"/>
      <c r="DI102" s="197" t="s">
        <v>29</v>
      </c>
      <c r="DJ102" s="194" t="s">
        <v>20</v>
      </c>
      <c r="DK102" s="160" t="s">
        <v>3</v>
      </c>
      <c r="DL102" s="152"/>
      <c r="DM102" s="201" t="s">
        <v>20</v>
      </c>
      <c r="DN102" s="161" t="s">
        <v>4</v>
      </c>
      <c r="DO102" s="149"/>
      <c r="DP102" s="241"/>
      <c r="DQ102" s="148" t="s">
        <v>11</v>
      </c>
      <c r="DR102" s="148" t="s">
        <v>1</v>
      </c>
      <c r="DS102" s="148" t="s">
        <v>13</v>
      </c>
      <c r="DT102" s="152"/>
      <c r="DU102" s="163"/>
      <c r="DV102" s="144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93"/>
      <c r="EG102" s="138"/>
      <c r="EH102" s="163"/>
      <c r="EI102" s="163"/>
      <c r="EJ102" s="163"/>
      <c r="EK102" s="163"/>
      <c r="EL102" s="163"/>
      <c r="EM102" s="163"/>
      <c r="EN102" s="163"/>
      <c r="EO102" s="163"/>
      <c r="EP102" s="173"/>
      <c r="EY102" s="315"/>
      <c r="EZ102" s="316"/>
      <c r="FA102" s="316"/>
      <c r="FB102" s="316"/>
      <c r="FC102" s="316"/>
      <c r="FD102" s="316"/>
      <c r="FE102" s="316"/>
      <c r="FF102" s="316"/>
      <c r="FG102" s="316"/>
      <c r="FH102" s="316"/>
      <c r="FI102" s="316"/>
      <c r="FJ102" s="316"/>
      <c r="FK102" s="316"/>
      <c r="FL102" s="316"/>
      <c r="FM102" s="316"/>
      <c r="FN102" s="316"/>
      <c r="FO102" s="316"/>
      <c r="FP102" s="316"/>
      <c r="FQ102" s="316"/>
      <c r="FR102" s="316"/>
      <c r="FS102" s="316"/>
      <c r="FT102" s="316"/>
      <c r="FU102" s="316"/>
      <c r="FV102" s="316"/>
      <c r="FW102" s="316"/>
      <c r="FX102" s="316"/>
      <c r="FY102" s="322"/>
      <c r="FZ102" s="316"/>
      <c r="GA102" s="316"/>
      <c r="GB102" s="316"/>
      <c r="GC102" s="316"/>
      <c r="GD102" s="316"/>
      <c r="GE102" s="316"/>
      <c r="GF102" s="316"/>
      <c r="GG102" s="316"/>
      <c r="GH102" s="316"/>
      <c r="GI102" s="316"/>
      <c r="GJ102" s="316"/>
      <c r="GK102" s="316"/>
      <c r="GL102" s="316"/>
      <c r="GM102" s="316"/>
      <c r="GN102" s="316"/>
      <c r="GO102" s="316"/>
      <c r="GP102" s="316"/>
      <c r="GQ102" s="316"/>
      <c r="GR102" s="316"/>
      <c r="GS102" s="316"/>
      <c r="GT102" s="316"/>
      <c r="GU102" s="316"/>
      <c r="GV102" s="316"/>
      <c r="GW102" s="316"/>
      <c r="GX102" s="316"/>
      <c r="GY102" s="317"/>
    </row>
    <row r="103" spans="22:207" ht="15" customHeight="1" x14ac:dyDescent="0.25">
      <c r="V103"/>
      <c r="W103"/>
      <c r="X103"/>
      <c r="Y103"/>
      <c r="Z103"/>
      <c r="AA103"/>
      <c r="AB103"/>
      <c r="AC103"/>
      <c r="AD103" s="172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49"/>
      <c r="AT103" s="149"/>
      <c r="AU103" s="149"/>
      <c r="AV103" s="149"/>
      <c r="AW103" s="163"/>
      <c r="AX103" s="163"/>
      <c r="AY103" s="163"/>
      <c r="AZ103" s="163"/>
      <c r="BA103" s="163"/>
      <c r="BB103" s="163"/>
      <c r="BC103" s="163"/>
      <c r="BD103" s="241"/>
      <c r="BE103" s="208">
        <f>BW106</f>
        <v>0</v>
      </c>
      <c r="BF103" s="208">
        <f>BY106</f>
        <v>0</v>
      </c>
      <c r="BG103" s="208">
        <f>BX106</f>
        <v>0</v>
      </c>
      <c r="BH103" s="150" t="s">
        <v>3</v>
      </c>
      <c r="BI103" s="163"/>
      <c r="BJ103" s="144"/>
      <c r="CC103" s="163"/>
      <c r="CD103" s="173"/>
      <c r="CE103"/>
      <c r="CF103"/>
      <c r="CG103"/>
      <c r="CH103"/>
      <c r="CI103"/>
      <c r="CJ103"/>
      <c r="CK103"/>
      <c r="CL103"/>
      <c r="CM103"/>
      <c r="CN103"/>
      <c r="CO103"/>
      <c r="CP103" s="172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49"/>
      <c r="DF103" s="149"/>
      <c r="DG103" s="149"/>
      <c r="DH103" s="149"/>
      <c r="DI103" s="163"/>
      <c r="DJ103" s="163"/>
      <c r="DK103" s="163"/>
      <c r="DL103" s="163"/>
      <c r="DM103" s="163"/>
      <c r="DN103" s="163"/>
      <c r="DO103" s="163"/>
      <c r="DP103" s="241"/>
      <c r="DQ103" s="208">
        <f>EI106</f>
        <v>0</v>
      </c>
      <c r="DR103" s="208">
        <f>EK106</f>
        <v>0</v>
      </c>
      <c r="DS103" s="208">
        <f>EJ106</f>
        <v>0</v>
      </c>
      <c r="DT103" s="150" t="s">
        <v>3</v>
      </c>
      <c r="DU103" s="163"/>
      <c r="DV103" s="144"/>
      <c r="EO103" s="163"/>
      <c r="EP103" s="173"/>
      <c r="EY103" s="315"/>
      <c r="EZ103" s="316"/>
      <c r="FA103" s="316"/>
      <c r="FB103" s="316"/>
      <c r="FC103" s="316"/>
      <c r="FD103" s="316"/>
      <c r="FE103" s="316"/>
      <c r="FF103" s="316"/>
      <c r="FG103" s="316"/>
      <c r="FH103" s="316"/>
      <c r="FI103" s="316"/>
      <c r="FJ103" s="316"/>
      <c r="FK103" s="316"/>
      <c r="FL103" s="316"/>
      <c r="FM103" s="316"/>
      <c r="FN103" s="316"/>
      <c r="FO103" s="316"/>
      <c r="FP103" s="316"/>
      <c r="FQ103" s="316"/>
      <c r="FR103" s="316"/>
      <c r="FS103" s="316"/>
      <c r="FT103" s="316"/>
      <c r="FU103" s="316"/>
      <c r="FV103" s="316"/>
      <c r="FW103" s="316"/>
      <c r="FX103" s="316"/>
      <c r="FY103" s="322"/>
      <c r="FZ103" s="316"/>
      <c r="GA103" s="316"/>
      <c r="GB103" s="316"/>
      <c r="GC103" s="316"/>
      <c r="GD103" s="316"/>
      <c r="GE103" s="316"/>
      <c r="GF103" s="316"/>
      <c r="GG103" s="316"/>
      <c r="GH103" s="316"/>
      <c r="GI103" s="316"/>
      <c r="GJ103" s="316"/>
      <c r="GK103" s="316"/>
      <c r="GL103" s="316"/>
      <c r="GM103" s="316"/>
      <c r="GN103" s="316"/>
      <c r="GO103" s="316"/>
      <c r="GP103" s="316"/>
      <c r="GQ103" s="316"/>
      <c r="GR103" s="316"/>
      <c r="GS103" s="316"/>
      <c r="GT103" s="316"/>
      <c r="GU103" s="316"/>
      <c r="GV103" s="316"/>
      <c r="GW103" s="316"/>
      <c r="GX103" s="316"/>
      <c r="GY103" s="317"/>
    </row>
    <row r="104" spans="22:207" ht="15" customHeight="1" x14ac:dyDescent="0.2">
      <c r="V104"/>
      <c r="W104"/>
      <c r="X104"/>
      <c r="Y104"/>
      <c r="Z104"/>
      <c r="AA104"/>
      <c r="AB104"/>
      <c r="AC104"/>
      <c r="AD104" s="172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49"/>
      <c r="AT104" s="149"/>
      <c r="AU104" s="149"/>
      <c r="AV104" s="149"/>
      <c r="AW104" s="149"/>
      <c r="AX104" s="149"/>
      <c r="AY104" s="144"/>
      <c r="AZ104" s="144"/>
      <c r="BA104" s="144"/>
      <c r="BB104" s="144"/>
      <c r="BC104" s="144"/>
      <c r="BD104" s="241"/>
      <c r="BE104" s="74" t="e">
        <f>BE103/BF115</f>
        <v>#DIV/0!</v>
      </c>
      <c r="BF104" s="74" t="e">
        <f>BF103/BF115</f>
        <v>#DIV/0!</v>
      </c>
      <c r="BG104" s="74" t="e">
        <f>BG103/BF115</f>
        <v>#DIV/0!</v>
      </c>
      <c r="BH104" s="195" t="s">
        <v>20</v>
      </c>
      <c r="BI104" s="163"/>
      <c r="BJ104" s="163"/>
      <c r="BL104" s="179" t="s">
        <v>24</v>
      </c>
      <c r="BM104" s="179"/>
      <c r="BN104" s="179"/>
      <c r="BO104" s="179"/>
      <c r="BP104" s="179"/>
      <c r="BQ104" s="179"/>
      <c r="BR104" s="179"/>
      <c r="BS104" s="179"/>
      <c r="BU104" s="163"/>
      <c r="BV104" s="179" t="s">
        <v>23</v>
      </c>
      <c r="BW104" s="183"/>
      <c r="BX104" s="183"/>
      <c r="BY104" s="183"/>
      <c r="BZ104" s="183"/>
      <c r="CA104" s="179"/>
      <c r="CB104" s="179"/>
      <c r="CC104" s="179"/>
      <c r="CD104" s="173"/>
      <c r="CE104"/>
      <c r="CF104"/>
      <c r="CG104"/>
      <c r="CH104"/>
      <c r="CI104"/>
      <c r="CJ104"/>
      <c r="CK104"/>
      <c r="CL104"/>
      <c r="CM104"/>
      <c r="CN104"/>
      <c r="CO104"/>
      <c r="CP104" s="172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49"/>
      <c r="DF104" s="149"/>
      <c r="DG104" s="149"/>
      <c r="DH104" s="149"/>
      <c r="DI104" s="149"/>
      <c r="DJ104" s="149"/>
      <c r="DK104" s="144"/>
      <c r="DL104" s="144"/>
      <c r="DM104" s="144"/>
      <c r="DN104" s="144"/>
      <c r="DO104" s="144"/>
      <c r="DP104" s="241"/>
      <c r="DQ104" s="74" t="e">
        <f>DQ103/DR115</f>
        <v>#DIV/0!</v>
      </c>
      <c r="DR104" s="74" t="e">
        <f>DR103/DR115</f>
        <v>#DIV/0!</v>
      </c>
      <c r="DS104" s="74" t="e">
        <f>DS103/DR115</f>
        <v>#DIV/0!</v>
      </c>
      <c r="DT104" s="195" t="s">
        <v>20</v>
      </c>
      <c r="DU104" s="163"/>
      <c r="DV104" s="163"/>
      <c r="DX104" s="179" t="s">
        <v>24</v>
      </c>
      <c r="DY104" s="179"/>
      <c r="DZ104" s="179"/>
      <c r="EA104" s="179"/>
      <c r="EB104" s="179"/>
      <c r="EC104" s="179"/>
      <c r="ED104" s="179"/>
      <c r="EE104" s="179"/>
      <c r="EG104" s="163"/>
      <c r="EH104" s="179" t="s">
        <v>23</v>
      </c>
      <c r="EI104" s="183"/>
      <c r="EJ104" s="183"/>
      <c r="EK104" s="183"/>
      <c r="EL104" s="183"/>
      <c r="EM104" s="179"/>
      <c r="EN104" s="179"/>
      <c r="EO104" s="179"/>
      <c r="EP104" s="173"/>
      <c r="EY104" s="315"/>
      <c r="EZ104" s="316"/>
      <c r="FA104" s="316"/>
      <c r="FB104" s="316"/>
      <c r="FC104" s="316"/>
      <c r="FD104" s="316"/>
      <c r="FE104" s="316"/>
      <c r="FF104" s="316"/>
      <c r="FG104" s="316"/>
      <c r="FH104" s="316"/>
      <c r="FI104" s="316"/>
      <c r="FJ104" s="316"/>
      <c r="FK104" s="316"/>
      <c r="FL104" s="316"/>
      <c r="FM104" s="316"/>
      <c r="FN104" s="316"/>
      <c r="FO104" s="316"/>
      <c r="FP104" s="316"/>
      <c r="FQ104" s="316"/>
      <c r="FR104" s="316"/>
      <c r="FS104" s="316"/>
      <c r="FT104" s="316"/>
      <c r="FU104" s="316"/>
      <c r="FV104" s="316"/>
      <c r="FW104" s="316"/>
      <c r="FX104" s="316"/>
      <c r="FY104" s="322"/>
      <c r="FZ104" s="316"/>
      <c r="GA104" s="316"/>
      <c r="GB104" s="316"/>
      <c r="GC104" s="316"/>
      <c r="GD104" s="316"/>
      <c r="GE104" s="316"/>
      <c r="GF104" s="316"/>
      <c r="GG104" s="316"/>
      <c r="GH104" s="316"/>
      <c r="GI104" s="316"/>
      <c r="GJ104" s="316"/>
      <c r="GK104" s="316"/>
      <c r="GL104" s="316"/>
      <c r="GM104" s="316"/>
      <c r="GN104" s="316"/>
      <c r="GO104" s="316"/>
      <c r="GP104" s="316"/>
      <c r="GQ104" s="316"/>
      <c r="GR104" s="316"/>
      <c r="GS104" s="316"/>
      <c r="GT104" s="316"/>
      <c r="GU104" s="316"/>
      <c r="GV104" s="316"/>
      <c r="GW104" s="316"/>
      <c r="GX104" s="316"/>
      <c r="GY104" s="317"/>
    </row>
    <row r="105" spans="22:207" ht="15" customHeight="1" x14ac:dyDescent="0.25">
      <c r="V105"/>
      <c r="W105"/>
      <c r="X105"/>
      <c r="Y105"/>
      <c r="Z105"/>
      <c r="AA105"/>
      <c r="AB105"/>
      <c r="AC105"/>
      <c r="AD105" s="172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49"/>
      <c r="AT105" s="149"/>
      <c r="AU105" s="149"/>
      <c r="AV105" s="149"/>
      <c r="AW105" s="149"/>
      <c r="AX105" s="149"/>
      <c r="AY105" s="163"/>
      <c r="AZ105" s="18"/>
      <c r="BA105" s="18"/>
      <c r="BB105" s="18"/>
      <c r="BC105" s="18"/>
      <c r="BD105" s="241"/>
      <c r="BE105" s="200" t="str">
        <f t="shared" ref="BE105" si="20">RNSE(BE103,BE100)</f>
        <v>-</v>
      </c>
      <c r="BF105" s="200" t="str">
        <f>RNSE(BF103,BF100)</f>
        <v>-</v>
      </c>
      <c r="BG105" s="200" t="str">
        <f>RNSE(BG103,BG100)</f>
        <v>-</v>
      </c>
      <c r="BH105" s="197" t="s">
        <v>29</v>
      </c>
      <c r="BI105" s="163"/>
      <c r="BJ105" s="164"/>
      <c r="BL105" s="230" t="str">
        <f>"local_od_raw_"&amp;BD98</f>
        <v>local_od_raw_2</v>
      </c>
      <c r="BM105" s="190">
        <v>1</v>
      </c>
      <c r="BN105" s="190">
        <v>2</v>
      </c>
      <c r="BO105" s="190">
        <v>3</v>
      </c>
      <c r="BP105" s="190">
        <v>4</v>
      </c>
      <c r="BQ105" s="179" t="s">
        <v>17</v>
      </c>
      <c r="BR105" s="179" t="s">
        <v>18</v>
      </c>
      <c r="BS105" s="179" t="s">
        <v>19</v>
      </c>
      <c r="BU105" s="163"/>
      <c r="BV105" s="230" t="str">
        <f>"local_od_est_"&amp;BD98</f>
        <v>local_od_est_2</v>
      </c>
      <c r="BW105" s="190">
        <v>1</v>
      </c>
      <c r="BX105" s="190">
        <v>2</v>
      </c>
      <c r="BY105" s="190">
        <v>3</v>
      </c>
      <c r="BZ105" s="190">
        <v>4</v>
      </c>
      <c r="CA105" s="179" t="s">
        <v>17</v>
      </c>
      <c r="CB105" s="179" t="s">
        <v>18</v>
      </c>
      <c r="CC105" s="179" t="s">
        <v>19</v>
      </c>
      <c r="CD105" s="173"/>
      <c r="CE105"/>
      <c r="CF105"/>
      <c r="CG105"/>
      <c r="CH105"/>
      <c r="CI105"/>
      <c r="CJ105"/>
      <c r="CK105"/>
      <c r="CL105"/>
      <c r="CM105"/>
      <c r="CN105"/>
      <c r="CO105"/>
      <c r="CP105" s="172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49"/>
      <c r="DF105" s="149"/>
      <c r="DG105" s="149"/>
      <c r="DH105" s="149"/>
      <c r="DI105" s="149"/>
      <c r="DJ105" s="149"/>
      <c r="DK105" s="163"/>
      <c r="DL105" s="18"/>
      <c r="DM105" s="18"/>
      <c r="DN105" s="18"/>
      <c r="DO105" s="18"/>
      <c r="DP105" s="241"/>
      <c r="DQ105" s="200" t="str">
        <f t="shared" ref="DQ105" si="21">RNSE(DQ103,DQ100)</f>
        <v>-</v>
      </c>
      <c r="DR105" s="200" t="str">
        <f>RNSE(DR103,DR100)</f>
        <v>-</v>
      </c>
      <c r="DS105" s="200" t="str">
        <f>RNSE(DS103,DS100)</f>
        <v>-</v>
      </c>
      <c r="DT105" s="197" t="s">
        <v>29</v>
      </c>
      <c r="DU105" s="163"/>
      <c r="DV105" s="164"/>
      <c r="DX105" s="230" t="str">
        <f>"local_od_raw_"&amp;DP98</f>
        <v>local_od_raw_2</v>
      </c>
      <c r="DY105" s="190">
        <v>1</v>
      </c>
      <c r="DZ105" s="190">
        <v>2</v>
      </c>
      <c r="EA105" s="190">
        <v>3</v>
      </c>
      <c r="EB105" s="190">
        <v>4</v>
      </c>
      <c r="EC105" s="179" t="s">
        <v>17</v>
      </c>
      <c r="ED105" s="179" t="s">
        <v>18</v>
      </c>
      <c r="EE105" s="179" t="s">
        <v>19</v>
      </c>
      <c r="EG105" s="163"/>
      <c r="EH105" s="230" t="str">
        <f>"local_od_est_"&amp;DP98</f>
        <v>local_od_est_2</v>
      </c>
      <c r="EI105" s="190">
        <v>1</v>
      </c>
      <c r="EJ105" s="190">
        <v>2</v>
      </c>
      <c r="EK105" s="190">
        <v>3</v>
      </c>
      <c r="EL105" s="190">
        <v>4</v>
      </c>
      <c r="EM105" s="179" t="s">
        <v>17</v>
      </c>
      <c r="EN105" s="179" t="s">
        <v>18</v>
      </c>
      <c r="EO105" s="179" t="s">
        <v>19</v>
      </c>
      <c r="EP105" s="173"/>
      <c r="EY105" s="315"/>
      <c r="EZ105" s="316"/>
      <c r="FA105" s="316"/>
      <c r="FB105" s="316"/>
      <c r="FC105" s="316"/>
      <c r="FD105" s="316"/>
      <c r="FE105" s="316"/>
      <c r="FF105" s="316"/>
      <c r="FG105" s="316"/>
      <c r="FH105" s="316"/>
      <c r="FI105" s="316"/>
      <c r="FJ105" s="316"/>
      <c r="FK105" s="316"/>
      <c r="FL105" s="316"/>
      <c r="FM105" s="316"/>
      <c r="FN105" s="316"/>
      <c r="FO105" s="316"/>
      <c r="FP105" s="316"/>
      <c r="FQ105" s="316"/>
      <c r="FR105" s="316"/>
      <c r="FS105" s="316"/>
      <c r="FT105" s="316"/>
      <c r="FU105" s="316"/>
      <c r="FV105" s="316"/>
      <c r="FW105" s="316"/>
      <c r="FX105" s="316"/>
      <c r="FY105" s="322"/>
      <c r="FZ105" s="316"/>
      <c r="GA105" s="316"/>
      <c r="GB105" s="316"/>
      <c r="GC105" s="316"/>
      <c r="GD105" s="316"/>
      <c r="GE105" s="316"/>
      <c r="GF105" s="316"/>
      <c r="GG105" s="316"/>
      <c r="GH105" s="316"/>
      <c r="GI105" s="316"/>
      <c r="GJ105" s="316"/>
      <c r="GK105" s="316"/>
      <c r="GL105" s="316"/>
      <c r="GM105" s="316"/>
      <c r="GN105" s="316"/>
      <c r="GO105" s="316"/>
      <c r="GP105" s="316"/>
      <c r="GQ105" s="316"/>
      <c r="GR105" s="316"/>
      <c r="GS105" s="316"/>
      <c r="GT105" s="316"/>
      <c r="GU105" s="316"/>
      <c r="GV105" s="316"/>
      <c r="GW105" s="316"/>
      <c r="GX105" s="316"/>
      <c r="GY105" s="317"/>
    </row>
    <row r="106" spans="22:207" ht="15" customHeight="1" x14ac:dyDescent="0.25">
      <c r="V106"/>
      <c r="W106"/>
      <c r="X106"/>
      <c r="Y106"/>
      <c r="Z106"/>
      <c r="AA106"/>
      <c r="AB106"/>
      <c r="AC106"/>
      <c r="AD106" s="172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49"/>
      <c r="AT106" s="149"/>
      <c r="AU106" s="149"/>
      <c r="AV106" s="149"/>
      <c r="AW106" s="149"/>
      <c r="AX106" s="149"/>
      <c r="AY106" s="163"/>
      <c r="AZ106" s="16"/>
      <c r="BA106" s="16"/>
      <c r="BB106" s="16"/>
      <c r="BC106" s="16"/>
      <c r="BD106" s="241"/>
      <c r="BE106" s="149"/>
      <c r="BF106" s="149"/>
      <c r="BG106" s="149"/>
      <c r="BH106" s="149"/>
      <c r="BI106" s="163"/>
      <c r="BJ106" s="164"/>
      <c r="BL106" s="190">
        <v>1</v>
      </c>
      <c r="BM106" s="180">
        <f>BE100</f>
        <v>0</v>
      </c>
      <c r="BN106" s="181">
        <f>BG100</f>
        <v>0</v>
      </c>
      <c r="BO106" s="181">
        <f>BF100</f>
        <v>0</v>
      </c>
      <c r="BP106" s="182">
        <v>0</v>
      </c>
      <c r="BQ106" s="179">
        <f>SUM(BM106:BP106)</f>
        <v>0</v>
      </c>
      <c r="BR106" s="179">
        <f>BG115</f>
        <v>0</v>
      </c>
      <c r="BS106" s="183">
        <f>IFERROR(ABS(BQ106-BR106)/BR106,0)</f>
        <v>0</v>
      </c>
      <c r="BU106" s="163"/>
      <c r="BV106" s="190">
        <v>1</v>
      </c>
      <c r="BW106" s="180">
        <f t="shared" ref="BW106:BZ109" si="22">BM106</f>
        <v>0</v>
      </c>
      <c r="BX106" s="181">
        <f t="shared" si="22"/>
        <v>0</v>
      </c>
      <c r="BY106" s="181">
        <f t="shared" si="22"/>
        <v>0</v>
      </c>
      <c r="BZ106" s="182">
        <f t="shared" si="22"/>
        <v>0</v>
      </c>
      <c r="CA106" s="179">
        <f>SUM(BW106:BZ106)</f>
        <v>0</v>
      </c>
      <c r="CB106" s="179">
        <f>BR106</f>
        <v>0</v>
      </c>
      <c r="CC106" s="183">
        <f>IFERROR(ABS(CA106-CB106)/CB106,0)</f>
        <v>0</v>
      </c>
      <c r="CD106" s="173"/>
      <c r="CE106"/>
      <c r="CF106"/>
      <c r="CG106"/>
      <c r="CH106"/>
      <c r="CI106"/>
      <c r="CJ106"/>
      <c r="CK106"/>
      <c r="CL106"/>
      <c r="CM106"/>
      <c r="CN106"/>
      <c r="CO106"/>
      <c r="CP106" s="172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49"/>
      <c r="DF106" s="149"/>
      <c r="DG106" s="149"/>
      <c r="DH106" s="149"/>
      <c r="DI106" s="149"/>
      <c r="DJ106" s="149"/>
      <c r="DK106" s="163"/>
      <c r="DL106" s="16"/>
      <c r="DM106" s="16"/>
      <c r="DN106" s="16"/>
      <c r="DO106" s="16"/>
      <c r="DP106" s="241"/>
      <c r="DQ106" s="149"/>
      <c r="DR106" s="149"/>
      <c r="DS106" s="149"/>
      <c r="DT106" s="149"/>
      <c r="DU106" s="163"/>
      <c r="DV106" s="164"/>
      <c r="DX106" s="190">
        <v>1</v>
      </c>
      <c r="DY106" s="180">
        <f>DQ100</f>
        <v>0</v>
      </c>
      <c r="DZ106" s="181">
        <f>DS100</f>
        <v>0</v>
      </c>
      <c r="EA106" s="181">
        <f>DR100</f>
        <v>0</v>
      </c>
      <c r="EB106" s="182">
        <v>0</v>
      </c>
      <c r="EC106" s="179">
        <f>SUM(DY106:EB106)</f>
        <v>0</v>
      </c>
      <c r="ED106" s="179">
        <f>DS115</f>
        <v>0</v>
      </c>
      <c r="EE106" s="183">
        <f>IFERROR(ABS(EC106-ED106)/ED106,0)</f>
        <v>0</v>
      </c>
      <c r="EG106" s="163"/>
      <c r="EH106" s="190">
        <v>1</v>
      </c>
      <c r="EI106" s="180">
        <f t="shared" ref="EI106:EL109" si="23">DY106</f>
        <v>0</v>
      </c>
      <c r="EJ106" s="181">
        <f t="shared" si="23"/>
        <v>0</v>
      </c>
      <c r="EK106" s="181">
        <f t="shared" si="23"/>
        <v>0</v>
      </c>
      <c r="EL106" s="182">
        <f t="shared" si="23"/>
        <v>0</v>
      </c>
      <c r="EM106" s="179">
        <f>SUM(EI106:EL106)</f>
        <v>0</v>
      </c>
      <c r="EN106" s="179">
        <f>ED106</f>
        <v>0</v>
      </c>
      <c r="EO106" s="183">
        <f>IFERROR(ABS(EM106-EN106)/EN106,0)</f>
        <v>0</v>
      </c>
      <c r="EP106" s="173"/>
      <c r="EY106" s="315"/>
      <c r="EZ106" s="316"/>
      <c r="FA106" s="316"/>
      <c r="FB106" s="316"/>
      <c r="FC106" s="316"/>
      <c r="FD106" s="316"/>
      <c r="FE106" s="316"/>
      <c r="FF106" s="316"/>
      <c r="FG106" s="316"/>
      <c r="FH106" s="316"/>
      <c r="FI106" s="316"/>
      <c r="FJ106" s="316"/>
      <c r="FK106" s="316"/>
      <c r="FL106" s="316"/>
      <c r="FM106" s="316"/>
      <c r="FN106" s="316"/>
      <c r="FO106" s="316"/>
      <c r="FP106" s="316"/>
      <c r="FQ106" s="316"/>
      <c r="FR106" s="316"/>
      <c r="FS106" s="316"/>
      <c r="FT106" s="316"/>
      <c r="FU106" s="316"/>
      <c r="FV106" s="316"/>
      <c r="FW106" s="316"/>
      <c r="FX106" s="316"/>
      <c r="FY106" s="322"/>
      <c r="FZ106" s="316"/>
      <c r="GA106" s="316"/>
      <c r="GB106" s="316"/>
      <c r="GC106" s="316"/>
      <c r="GD106" s="316"/>
      <c r="GE106" s="316"/>
      <c r="GF106" s="316"/>
      <c r="GG106" s="316"/>
      <c r="GH106" s="316"/>
      <c r="GI106" s="316"/>
      <c r="GJ106" s="316"/>
      <c r="GK106" s="316"/>
      <c r="GL106" s="316"/>
      <c r="GM106" s="316"/>
      <c r="GN106" s="316"/>
      <c r="GO106" s="316"/>
      <c r="GP106" s="316"/>
      <c r="GQ106" s="316"/>
      <c r="GR106" s="316"/>
      <c r="GS106" s="316"/>
      <c r="GT106" s="316"/>
      <c r="GU106" s="316"/>
      <c r="GV106" s="316"/>
      <c r="GW106" s="316"/>
      <c r="GX106" s="316"/>
      <c r="GY106" s="317"/>
    </row>
    <row r="107" spans="22:207" ht="15" customHeight="1" x14ac:dyDescent="0.25">
      <c r="V107"/>
      <c r="W107"/>
      <c r="X107"/>
      <c r="Y107"/>
      <c r="Z107"/>
      <c r="AA107"/>
      <c r="AB107"/>
      <c r="AC107"/>
      <c r="AD107" s="172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49"/>
      <c r="AT107" s="149"/>
      <c r="AU107" s="149"/>
      <c r="AV107" s="149"/>
      <c r="AW107" s="149"/>
      <c r="AX107" s="149"/>
      <c r="AY107" s="155"/>
      <c r="AZ107" s="163"/>
      <c r="BA107" s="163"/>
      <c r="BB107" s="163"/>
      <c r="BC107" s="163"/>
      <c r="BD107" s="241"/>
      <c r="BE107" s="149"/>
      <c r="BF107" s="149"/>
      <c r="BG107" s="149"/>
      <c r="BH107" s="149"/>
      <c r="BI107" s="163"/>
      <c r="BJ107" s="165"/>
      <c r="BL107" s="190">
        <v>2</v>
      </c>
      <c r="BM107" s="184">
        <v>0</v>
      </c>
      <c r="BN107" s="179">
        <v>0</v>
      </c>
      <c r="BO107" s="179">
        <v>0</v>
      </c>
      <c r="BP107" s="185">
        <v>0</v>
      </c>
      <c r="BQ107" s="179">
        <f>SUM(BM107:BP107)</f>
        <v>0</v>
      </c>
      <c r="BR107" s="179">
        <v>0</v>
      </c>
      <c r="BS107" s="183">
        <f t="shared" ref="BS107:BS109" si="24">IFERROR(ABS(BQ107-BR107)/BR107,0)</f>
        <v>0</v>
      </c>
      <c r="BU107" s="163"/>
      <c r="BV107" s="190">
        <v>2</v>
      </c>
      <c r="BW107" s="184">
        <f t="shared" si="22"/>
        <v>0</v>
      </c>
      <c r="BX107" s="179">
        <f t="shared" si="22"/>
        <v>0</v>
      </c>
      <c r="BY107" s="179">
        <f t="shared" si="22"/>
        <v>0</v>
      </c>
      <c r="BZ107" s="185">
        <f t="shared" si="22"/>
        <v>0</v>
      </c>
      <c r="CA107" s="179">
        <f t="shared" ref="CA107:CA109" si="25">SUM(BW107:BZ107)</f>
        <v>0</v>
      </c>
      <c r="CB107" s="179">
        <f>BR107</f>
        <v>0</v>
      </c>
      <c r="CC107" s="183">
        <f t="shared" ref="CC107:CC109" si="26">IFERROR(ABS(CA107-CB107)/CB107,0)</f>
        <v>0</v>
      </c>
      <c r="CD107" s="173"/>
      <c r="CE107"/>
      <c r="CF107"/>
      <c r="CG107"/>
      <c r="CH107"/>
      <c r="CI107"/>
      <c r="CJ107"/>
      <c r="CK107"/>
      <c r="CL107"/>
      <c r="CM107"/>
      <c r="CN107"/>
      <c r="CO107"/>
      <c r="CP107" s="172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49"/>
      <c r="DF107" s="149"/>
      <c r="DG107" s="149"/>
      <c r="DH107" s="149"/>
      <c r="DI107" s="149"/>
      <c r="DJ107" s="149"/>
      <c r="DK107" s="155"/>
      <c r="DL107" s="163"/>
      <c r="DM107" s="163"/>
      <c r="DN107" s="163"/>
      <c r="DO107" s="163"/>
      <c r="DP107" s="241"/>
      <c r="DQ107" s="149"/>
      <c r="DR107" s="149"/>
      <c r="DS107" s="149"/>
      <c r="DT107" s="149"/>
      <c r="DU107" s="163"/>
      <c r="DV107" s="165"/>
      <c r="DX107" s="190">
        <v>2</v>
      </c>
      <c r="DY107" s="184">
        <v>0</v>
      </c>
      <c r="DZ107" s="179">
        <v>0</v>
      </c>
      <c r="EA107" s="179">
        <v>0</v>
      </c>
      <c r="EB107" s="185">
        <v>0</v>
      </c>
      <c r="EC107" s="179">
        <f>SUM(DY107:EB107)</f>
        <v>0</v>
      </c>
      <c r="ED107" s="179">
        <v>0</v>
      </c>
      <c r="EE107" s="183">
        <f t="shared" ref="EE107:EE109" si="27">IFERROR(ABS(EC107-ED107)/ED107,0)</f>
        <v>0</v>
      </c>
      <c r="EG107" s="163"/>
      <c r="EH107" s="190">
        <v>2</v>
      </c>
      <c r="EI107" s="184">
        <f t="shared" si="23"/>
        <v>0</v>
      </c>
      <c r="EJ107" s="179">
        <f t="shared" si="23"/>
        <v>0</v>
      </c>
      <c r="EK107" s="179">
        <f t="shared" si="23"/>
        <v>0</v>
      </c>
      <c r="EL107" s="185">
        <f t="shared" si="23"/>
        <v>0</v>
      </c>
      <c r="EM107" s="179">
        <f t="shared" ref="EM107:EM109" si="28">SUM(EI107:EL107)</f>
        <v>0</v>
      </c>
      <c r="EN107" s="179">
        <f>ED107</f>
        <v>0</v>
      </c>
      <c r="EO107" s="183">
        <f t="shared" ref="EO107:EO109" si="29">IFERROR(ABS(EM107-EN107)/EN107,0)</f>
        <v>0</v>
      </c>
      <c r="EP107" s="173"/>
      <c r="EY107" s="315"/>
      <c r="EZ107" s="316"/>
      <c r="FA107" s="316"/>
      <c r="FB107" s="316"/>
      <c r="FC107" s="316"/>
      <c r="FD107" s="316"/>
      <c r="FE107" s="316"/>
      <c r="FF107" s="316"/>
      <c r="FG107" s="316"/>
      <c r="FH107" s="316"/>
      <c r="FI107" s="316"/>
      <c r="FJ107" s="316"/>
      <c r="FK107" s="316"/>
      <c r="FL107" s="316"/>
      <c r="FM107" s="316"/>
      <c r="FN107" s="316"/>
      <c r="FO107" s="316"/>
      <c r="FP107" s="316"/>
      <c r="FQ107" s="316"/>
      <c r="FR107" s="316"/>
      <c r="FS107" s="316"/>
      <c r="FT107" s="316"/>
      <c r="FU107" s="316"/>
      <c r="FV107" s="316"/>
      <c r="FW107" s="316"/>
      <c r="FX107" s="316"/>
      <c r="FY107" s="322"/>
      <c r="FZ107" s="316"/>
      <c r="GA107" s="316"/>
      <c r="GB107" s="316"/>
      <c r="GC107" s="316"/>
      <c r="GD107" s="316"/>
      <c r="GE107" s="316"/>
      <c r="GF107" s="316"/>
      <c r="GG107" s="316"/>
      <c r="GH107" s="316"/>
      <c r="GI107" s="316"/>
      <c r="GJ107" s="316"/>
      <c r="GK107" s="316"/>
      <c r="GL107" s="316"/>
      <c r="GM107" s="316"/>
      <c r="GN107" s="316"/>
      <c r="GO107" s="316"/>
      <c r="GP107" s="316"/>
      <c r="GQ107" s="316"/>
      <c r="GR107" s="316"/>
      <c r="GS107" s="316"/>
      <c r="GT107" s="316"/>
      <c r="GU107" s="316"/>
      <c r="GV107" s="316"/>
      <c r="GW107" s="316"/>
      <c r="GX107" s="316"/>
      <c r="GY107" s="317"/>
    </row>
    <row r="108" spans="22:207" ht="15" customHeight="1" x14ac:dyDescent="0.3">
      <c r="V108"/>
      <c r="W108"/>
      <c r="X108"/>
      <c r="Y108"/>
      <c r="Z108"/>
      <c r="AA108"/>
      <c r="AB108"/>
      <c r="AC108"/>
      <c r="AD108" s="172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49"/>
      <c r="AT108" s="149"/>
      <c r="AU108" s="149"/>
      <c r="AV108" s="149"/>
      <c r="AW108" s="149"/>
      <c r="AX108" s="149"/>
      <c r="AY108" s="149"/>
      <c r="AZ108" s="149"/>
      <c r="BA108" s="163"/>
      <c r="BB108" s="163"/>
      <c r="BC108" s="163"/>
      <c r="BD108" s="241"/>
      <c r="BE108" s="133" t="s">
        <v>32</v>
      </c>
      <c r="BF108" s="163"/>
      <c r="BG108" s="163"/>
      <c r="BH108" s="153" t="s">
        <v>0</v>
      </c>
      <c r="BI108" s="163"/>
      <c r="BJ108" s="165"/>
      <c r="BL108" s="190">
        <v>3</v>
      </c>
      <c r="BM108" s="184">
        <f>BA96</f>
        <v>0</v>
      </c>
      <c r="BN108" s="179">
        <f>BB96</f>
        <v>0</v>
      </c>
      <c r="BO108" s="179">
        <f>BC96</f>
        <v>0</v>
      </c>
      <c r="BP108" s="185">
        <v>0</v>
      </c>
      <c r="BQ108" s="179">
        <f>SUM(BM108:BP108)</f>
        <v>0</v>
      </c>
      <c r="BR108" s="179">
        <f>BA81</f>
        <v>0</v>
      </c>
      <c r="BS108" s="183">
        <f t="shared" si="24"/>
        <v>0</v>
      </c>
      <c r="BU108" s="163"/>
      <c r="BV108" s="190">
        <v>3</v>
      </c>
      <c r="BW108" s="184">
        <f t="shared" si="22"/>
        <v>0</v>
      </c>
      <c r="BX108" s="179">
        <f t="shared" si="22"/>
        <v>0</v>
      </c>
      <c r="BY108" s="179">
        <f t="shared" si="22"/>
        <v>0</v>
      </c>
      <c r="BZ108" s="185">
        <f t="shared" si="22"/>
        <v>0</v>
      </c>
      <c r="CA108" s="179">
        <f t="shared" si="25"/>
        <v>0</v>
      </c>
      <c r="CB108" s="179">
        <f>BR108</f>
        <v>0</v>
      </c>
      <c r="CC108" s="183">
        <f t="shared" si="26"/>
        <v>0</v>
      </c>
      <c r="CD108" s="173"/>
      <c r="CE108"/>
      <c r="CF108"/>
      <c r="CG108"/>
      <c r="CH108"/>
      <c r="CI108"/>
      <c r="CJ108"/>
      <c r="CK108"/>
      <c r="CL108"/>
      <c r="CM108"/>
      <c r="CN108"/>
      <c r="CO108"/>
      <c r="CP108" s="172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49"/>
      <c r="DF108" s="149"/>
      <c r="DG108" s="149"/>
      <c r="DH108" s="149"/>
      <c r="DI108" s="149"/>
      <c r="DJ108" s="149"/>
      <c r="DK108" s="149"/>
      <c r="DL108" s="149"/>
      <c r="DM108" s="163"/>
      <c r="DN108" s="163"/>
      <c r="DO108" s="163"/>
      <c r="DP108" s="241"/>
      <c r="DQ108" s="133" t="s">
        <v>32</v>
      </c>
      <c r="DR108" s="163"/>
      <c r="DS108" s="163"/>
      <c r="DT108" s="153" t="s">
        <v>0</v>
      </c>
      <c r="DU108" s="163"/>
      <c r="DV108" s="165"/>
      <c r="DX108" s="190">
        <v>3</v>
      </c>
      <c r="DY108" s="184">
        <f>DN96</f>
        <v>0</v>
      </c>
      <c r="DZ108" s="179">
        <v>0</v>
      </c>
      <c r="EA108" s="179">
        <f>DO96</f>
        <v>0</v>
      </c>
      <c r="EB108" s="185">
        <v>0</v>
      </c>
      <c r="EC108" s="179">
        <f>SUM(DY108:EB108)</f>
        <v>0</v>
      </c>
      <c r="ED108" s="179">
        <f>DM81</f>
        <v>0</v>
      </c>
      <c r="EE108" s="183">
        <f t="shared" si="27"/>
        <v>0</v>
      </c>
      <c r="EG108" s="163"/>
      <c r="EH108" s="190">
        <v>3</v>
      </c>
      <c r="EI108" s="184">
        <f t="shared" si="23"/>
        <v>0</v>
      </c>
      <c r="EJ108" s="179">
        <f t="shared" si="23"/>
        <v>0</v>
      </c>
      <c r="EK108" s="179">
        <f t="shared" si="23"/>
        <v>0</v>
      </c>
      <c r="EL108" s="185">
        <f t="shared" si="23"/>
        <v>0</v>
      </c>
      <c r="EM108" s="179">
        <f t="shared" si="28"/>
        <v>0</v>
      </c>
      <c r="EN108" s="179">
        <f>ED108</f>
        <v>0</v>
      </c>
      <c r="EO108" s="183">
        <f t="shared" si="29"/>
        <v>0</v>
      </c>
      <c r="EP108" s="173"/>
      <c r="EY108" s="315"/>
      <c r="EZ108" s="316"/>
      <c r="FA108" s="316"/>
      <c r="FB108" s="316"/>
      <c r="FC108" s="316"/>
      <c r="FD108" s="316"/>
      <c r="FE108" s="316"/>
      <c r="FF108" s="316"/>
      <c r="FG108" s="316"/>
      <c r="FH108" s="316"/>
      <c r="FI108" s="316"/>
      <c r="FJ108" s="316"/>
      <c r="FK108" s="316"/>
      <c r="FL108" s="316"/>
      <c r="FM108" s="316"/>
      <c r="FN108" s="316"/>
      <c r="FO108" s="316"/>
      <c r="FP108" s="316"/>
      <c r="FQ108" s="316"/>
      <c r="FR108" s="316"/>
      <c r="FS108" s="316"/>
      <c r="FT108" s="316"/>
      <c r="FU108" s="316"/>
      <c r="FV108" s="316"/>
      <c r="FW108" s="316"/>
      <c r="FX108" s="316"/>
      <c r="FY108" s="322"/>
      <c r="FZ108" s="316"/>
      <c r="GA108" s="316"/>
      <c r="GB108" s="316"/>
      <c r="GC108" s="316"/>
      <c r="GD108" s="316"/>
      <c r="GE108" s="316"/>
      <c r="GF108" s="316"/>
      <c r="GG108" s="316"/>
      <c r="GH108" s="316"/>
      <c r="GI108" s="316"/>
      <c r="GJ108" s="316"/>
      <c r="GK108" s="316"/>
      <c r="GL108" s="316"/>
      <c r="GM108" s="316"/>
      <c r="GN108" s="316"/>
      <c r="GO108" s="316"/>
      <c r="GP108" s="316"/>
      <c r="GQ108" s="316"/>
      <c r="GR108" s="316"/>
      <c r="GS108" s="316"/>
      <c r="GT108" s="316"/>
      <c r="GU108" s="316"/>
      <c r="GV108" s="316"/>
      <c r="GW108" s="316"/>
      <c r="GX108" s="316"/>
      <c r="GY108" s="317"/>
    </row>
    <row r="109" spans="22:207" ht="15" customHeight="1" x14ac:dyDescent="0.3">
      <c r="V109"/>
      <c r="W109"/>
      <c r="X109"/>
      <c r="Y109"/>
      <c r="Z109"/>
      <c r="AA109"/>
      <c r="AB109"/>
      <c r="AC109"/>
      <c r="AD109" s="172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247" t="str">
        <f>CHOOSE(1,BD98&amp;":","IX_NAME",AQ109)</f>
        <v>2:</v>
      </c>
      <c r="AQ109" s="248" t="s">
        <v>37</v>
      </c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240"/>
      <c r="BE109" s="163"/>
      <c r="BF109" s="163"/>
      <c r="BG109" s="163"/>
      <c r="BH109" s="166"/>
      <c r="BI109" s="163"/>
      <c r="BJ109" s="165"/>
      <c r="BL109" s="190">
        <v>4</v>
      </c>
      <c r="BM109" s="186">
        <f>BB101</f>
        <v>0</v>
      </c>
      <c r="BN109" s="187">
        <f>BB100</f>
        <v>0</v>
      </c>
      <c r="BO109" s="187">
        <f>BB99</f>
        <v>0</v>
      </c>
      <c r="BP109" s="188">
        <v>0</v>
      </c>
      <c r="BQ109" s="179">
        <f>SUM(BM109:BP109)</f>
        <v>0</v>
      </c>
      <c r="BR109" s="59">
        <f>AT101</f>
        <v>0</v>
      </c>
      <c r="BS109" s="183">
        <f t="shared" si="24"/>
        <v>0</v>
      </c>
      <c r="BU109" s="163"/>
      <c r="BV109" s="190">
        <v>4</v>
      </c>
      <c r="BW109" s="186">
        <f t="shared" si="22"/>
        <v>0</v>
      </c>
      <c r="BX109" s="187">
        <f t="shared" si="22"/>
        <v>0</v>
      </c>
      <c r="BY109" s="187">
        <f t="shared" si="22"/>
        <v>0</v>
      </c>
      <c r="BZ109" s="188">
        <f t="shared" si="22"/>
        <v>0</v>
      </c>
      <c r="CA109" s="179">
        <f t="shared" si="25"/>
        <v>0</v>
      </c>
      <c r="CB109" s="59">
        <f>BR109</f>
        <v>0</v>
      </c>
      <c r="CC109" s="183">
        <f t="shared" si="26"/>
        <v>0</v>
      </c>
      <c r="CD109" s="173"/>
      <c r="CE109"/>
      <c r="CF109"/>
      <c r="CG109"/>
      <c r="CH109"/>
      <c r="CI109"/>
      <c r="CJ109"/>
      <c r="CK109"/>
      <c r="CL109"/>
      <c r="CM109"/>
      <c r="CN109"/>
      <c r="CO109"/>
      <c r="CP109" s="172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247" t="str">
        <f>CHOOSE(1,DP98&amp;":","IX_NAME",DC109)</f>
        <v>2:</v>
      </c>
      <c r="DC109" s="248" t="s">
        <v>37</v>
      </c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240"/>
      <c r="DQ109" s="163"/>
      <c r="DR109" s="163"/>
      <c r="DS109" s="163"/>
      <c r="DT109" s="166"/>
      <c r="DU109" s="163"/>
      <c r="DV109" s="165"/>
      <c r="DX109" s="190">
        <v>4</v>
      </c>
      <c r="DY109" s="186">
        <f>DN101</f>
        <v>0</v>
      </c>
      <c r="DZ109" s="187">
        <f>DN100</f>
        <v>0</v>
      </c>
      <c r="EA109" s="187">
        <f>DN99</f>
        <v>0</v>
      </c>
      <c r="EB109" s="188">
        <v>0</v>
      </c>
      <c r="EC109" s="179">
        <f>SUM(DY109:EB109)</f>
        <v>0</v>
      </c>
      <c r="ED109" s="59">
        <f>DF101</f>
        <v>0</v>
      </c>
      <c r="EE109" s="183">
        <f t="shared" si="27"/>
        <v>0</v>
      </c>
      <c r="EG109" s="163"/>
      <c r="EH109" s="190">
        <v>4</v>
      </c>
      <c r="EI109" s="186">
        <f t="shared" si="23"/>
        <v>0</v>
      </c>
      <c r="EJ109" s="187">
        <f t="shared" si="23"/>
        <v>0</v>
      </c>
      <c r="EK109" s="187">
        <f t="shared" si="23"/>
        <v>0</v>
      </c>
      <c r="EL109" s="188">
        <f t="shared" si="23"/>
        <v>0</v>
      </c>
      <c r="EM109" s="179">
        <f t="shared" si="28"/>
        <v>0</v>
      </c>
      <c r="EN109" s="59">
        <f>ED109</f>
        <v>0</v>
      </c>
      <c r="EO109" s="183">
        <f t="shared" si="29"/>
        <v>0</v>
      </c>
      <c r="EP109" s="173"/>
      <c r="EY109" s="315"/>
      <c r="EZ109" s="316"/>
      <c r="FA109" s="316"/>
      <c r="FB109" s="316"/>
      <c r="FC109" s="316"/>
      <c r="FD109" s="316"/>
      <c r="FE109" s="316"/>
      <c r="FF109" s="316"/>
      <c r="FG109" s="316"/>
      <c r="FH109" s="316"/>
      <c r="FI109" s="316"/>
      <c r="FJ109" s="316"/>
      <c r="FK109" s="316"/>
      <c r="FL109" s="316"/>
      <c r="FM109" s="316"/>
      <c r="FN109" s="316"/>
      <c r="FO109" s="316"/>
      <c r="FP109" s="316"/>
      <c r="FQ109" s="316"/>
      <c r="FR109" s="316"/>
      <c r="FS109" s="316"/>
      <c r="FT109" s="316"/>
      <c r="FU109" s="316"/>
      <c r="FV109" s="316"/>
      <c r="FW109" s="316"/>
      <c r="FX109" s="316"/>
      <c r="FY109" s="322"/>
      <c r="FZ109" s="316"/>
      <c r="GA109" s="316"/>
      <c r="GB109" s="316"/>
      <c r="GC109" s="316"/>
      <c r="GD109" s="316"/>
      <c r="GE109" s="316"/>
      <c r="GF109" s="316"/>
      <c r="GG109" s="316"/>
      <c r="GH109" s="316"/>
      <c r="GI109" s="316"/>
      <c r="GJ109" s="316"/>
      <c r="GK109" s="316"/>
      <c r="GL109" s="316"/>
      <c r="GM109" s="316"/>
      <c r="GN109" s="316"/>
      <c r="GO109" s="316"/>
      <c r="GP109" s="316"/>
      <c r="GQ109" s="316"/>
      <c r="GR109" s="316"/>
      <c r="GS109" s="316"/>
      <c r="GT109" s="316"/>
      <c r="GU109" s="316"/>
      <c r="GV109" s="316"/>
      <c r="GW109" s="316"/>
      <c r="GX109" s="316"/>
      <c r="GY109" s="317"/>
    </row>
    <row r="110" spans="22:207" ht="15" customHeight="1" x14ac:dyDescent="0.25">
      <c r="V110"/>
      <c r="W110"/>
      <c r="X110"/>
      <c r="Y110"/>
      <c r="Z110"/>
      <c r="AA110"/>
      <c r="AB110"/>
      <c r="AC110"/>
      <c r="AD110" s="172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93" t="s">
        <v>30</v>
      </c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8"/>
      <c r="BE110" s="163"/>
      <c r="BF110" s="163"/>
      <c r="BG110" s="163"/>
      <c r="BH110" s="168"/>
      <c r="BI110" s="163"/>
      <c r="BJ110" s="165"/>
      <c r="BL110" s="179" t="s">
        <v>17</v>
      </c>
      <c r="BM110" s="179">
        <f>SUM(BM106:BM109)</f>
        <v>0</v>
      </c>
      <c r="BN110" s="179">
        <f>SUM(BN106:BN109)</f>
        <v>0</v>
      </c>
      <c r="BO110" s="179">
        <f>SUM(BO106:BO109)</f>
        <v>0</v>
      </c>
      <c r="BP110" s="179">
        <f>SUM(BP106:BP109)</f>
        <v>0</v>
      </c>
      <c r="BQ110" s="179"/>
      <c r="BR110" s="179"/>
      <c r="BS110" s="179"/>
      <c r="BT110" s="163"/>
      <c r="BU110" s="163"/>
      <c r="BV110" s="179" t="s">
        <v>17</v>
      </c>
      <c r="BW110" s="179">
        <f>SUM(BW106:BW109)</f>
        <v>0</v>
      </c>
      <c r="BX110" s="179">
        <f t="shared" ref="BX110:BZ110" si="30">SUM(BX106:BX109)</f>
        <v>0</v>
      </c>
      <c r="BY110" s="179">
        <f t="shared" si="30"/>
        <v>0</v>
      </c>
      <c r="BZ110" s="179">
        <f t="shared" si="30"/>
        <v>0</v>
      </c>
      <c r="CA110" s="179"/>
      <c r="CB110" s="179"/>
      <c r="CC110" s="179"/>
      <c r="CD110" s="173"/>
      <c r="CE110"/>
      <c r="CF110"/>
      <c r="CG110"/>
      <c r="CH110"/>
      <c r="CI110"/>
      <c r="CJ110"/>
      <c r="CK110"/>
      <c r="CL110"/>
      <c r="CM110"/>
      <c r="CN110"/>
      <c r="CO110"/>
      <c r="CP110" s="172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93" t="s">
        <v>30</v>
      </c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8"/>
      <c r="DQ110" s="163"/>
      <c r="DR110" s="163"/>
      <c r="DS110" s="163"/>
      <c r="DT110" s="168"/>
      <c r="DU110" s="163"/>
      <c r="DV110" s="165"/>
      <c r="DX110" s="179" t="s">
        <v>17</v>
      </c>
      <c r="DY110" s="179">
        <f>SUM(DY106:DY109)</f>
        <v>0</v>
      </c>
      <c r="DZ110" s="179">
        <f>SUM(DZ106:DZ109)</f>
        <v>0</v>
      </c>
      <c r="EA110" s="179">
        <f>SUM(EA106:EA109)</f>
        <v>0</v>
      </c>
      <c r="EB110" s="179">
        <f>SUM(EB106:EB109)</f>
        <v>0</v>
      </c>
      <c r="EC110" s="179"/>
      <c r="ED110" s="179"/>
      <c r="EE110" s="179"/>
      <c r="EF110" s="163"/>
      <c r="EG110" s="163"/>
      <c r="EH110" s="179" t="s">
        <v>17</v>
      </c>
      <c r="EI110" s="179">
        <f>SUM(EI106:EI109)</f>
        <v>0</v>
      </c>
      <c r="EJ110" s="179">
        <f t="shared" ref="EJ110:EL110" si="31">SUM(EJ106:EJ109)</f>
        <v>0</v>
      </c>
      <c r="EK110" s="179">
        <f t="shared" si="31"/>
        <v>0</v>
      </c>
      <c r="EL110" s="179">
        <f t="shared" si="31"/>
        <v>0</v>
      </c>
      <c r="EM110" s="179"/>
      <c r="EN110" s="179"/>
      <c r="EO110" s="179"/>
      <c r="EP110" s="173"/>
      <c r="EY110" s="315"/>
      <c r="EZ110" s="316"/>
      <c r="FA110" s="316"/>
      <c r="FB110" s="316"/>
      <c r="FC110" s="316"/>
      <c r="FD110" s="316"/>
      <c r="FE110" s="316"/>
      <c r="FF110" s="316"/>
      <c r="FG110" s="316"/>
      <c r="FH110" s="316"/>
      <c r="FI110" s="316"/>
      <c r="FJ110" s="316"/>
      <c r="FK110" s="316"/>
      <c r="FL110" s="316"/>
      <c r="FM110" s="316"/>
      <c r="FN110" s="316"/>
      <c r="FO110" s="316"/>
      <c r="FP110" s="316"/>
      <c r="FQ110" s="316"/>
      <c r="FR110" s="316"/>
      <c r="FS110" s="316"/>
      <c r="FT110" s="316"/>
      <c r="FU110" s="316"/>
      <c r="FV110" s="316"/>
      <c r="FW110" s="316"/>
      <c r="FX110" s="316"/>
      <c r="FY110" s="322"/>
      <c r="FZ110" s="316"/>
      <c r="GA110" s="316"/>
      <c r="GB110" s="316"/>
      <c r="GC110" s="316"/>
      <c r="GD110" s="316"/>
      <c r="GE110" s="316"/>
      <c r="GF110" s="316"/>
      <c r="GG110" s="316"/>
      <c r="GH110" s="316"/>
      <c r="GI110" s="316"/>
      <c r="GJ110" s="316"/>
      <c r="GK110" s="316"/>
      <c r="GL110" s="316"/>
      <c r="GM110" s="316"/>
      <c r="GN110" s="316"/>
      <c r="GO110" s="316"/>
      <c r="GP110" s="316"/>
      <c r="GQ110" s="316"/>
      <c r="GR110" s="316"/>
      <c r="GS110" s="316"/>
      <c r="GT110" s="316"/>
      <c r="GU110" s="316"/>
      <c r="GV110" s="316"/>
      <c r="GW110" s="316"/>
      <c r="GX110" s="316"/>
      <c r="GY110" s="317"/>
    </row>
    <row r="111" spans="22:207" ht="15" customHeight="1" x14ac:dyDescent="0.25">
      <c r="V111"/>
      <c r="W111"/>
      <c r="X111"/>
      <c r="Y111"/>
      <c r="Z111"/>
      <c r="AA111"/>
      <c r="AB111"/>
      <c r="AC111"/>
      <c r="AD111" s="172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8"/>
      <c r="BE111" s="163"/>
      <c r="BF111" s="163"/>
      <c r="BG111" s="163"/>
      <c r="BH111" s="168"/>
      <c r="BI111" s="163"/>
      <c r="BJ111" s="164"/>
      <c r="BL111" s="179" t="s">
        <v>18</v>
      </c>
      <c r="BM111" s="179">
        <f>BA113</f>
        <v>0</v>
      </c>
      <c r="BN111" s="179">
        <f>BL99</f>
        <v>0</v>
      </c>
      <c r="BO111" s="179">
        <f>BG83</f>
        <v>0</v>
      </c>
      <c r="BP111" s="179">
        <v>0</v>
      </c>
      <c r="BQ111" s="179"/>
      <c r="BR111" s="179"/>
      <c r="BS111" s="179"/>
      <c r="BT111" s="163"/>
      <c r="BU111" s="163"/>
      <c r="BV111" s="179" t="s">
        <v>18</v>
      </c>
      <c r="BW111" s="179">
        <f>BM111</f>
        <v>0</v>
      </c>
      <c r="BX111" s="179">
        <f>BN111</f>
        <v>0</v>
      </c>
      <c r="BY111" s="179">
        <f>BO111</f>
        <v>0</v>
      </c>
      <c r="BZ111" s="179">
        <f>BP111</f>
        <v>0</v>
      </c>
      <c r="CA111" s="179"/>
      <c r="CB111" s="179"/>
      <c r="CC111" s="179"/>
      <c r="CD111" s="173"/>
      <c r="CE111"/>
      <c r="CF111"/>
      <c r="CG111"/>
      <c r="CH111"/>
      <c r="CI111"/>
      <c r="CJ111"/>
      <c r="CK111"/>
      <c r="CL111"/>
      <c r="CM111"/>
      <c r="CN111"/>
      <c r="CO111"/>
      <c r="CP111" s="172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8"/>
      <c r="DQ111" s="163"/>
      <c r="DR111" s="163"/>
      <c r="DS111" s="163"/>
      <c r="DT111" s="168"/>
      <c r="DU111" s="163"/>
      <c r="DV111" s="164"/>
      <c r="DX111" s="179" t="s">
        <v>18</v>
      </c>
      <c r="DY111" s="179">
        <f>DM113</f>
        <v>0</v>
      </c>
      <c r="DZ111" s="179">
        <f>EA98</f>
        <v>0</v>
      </c>
      <c r="EA111" s="179">
        <f>DS83</f>
        <v>0</v>
      </c>
      <c r="EB111" s="179">
        <v>0</v>
      </c>
      <c r="EC111" s="179"/>
      <c r="ED111" s="179"/>
      <c r="EE111" s="179"/>
      <c r="EF111" s="163"/>
      <c r="EG111" s="163"/>
      <c r="EH111" s="179" t="s">
        <v>18</v>
      </c>
      <c r="EI111" s="179">
        <f>DY111</f>
        <v>0</v>
      </c>
      <c r="EJ111" s="179">
        <f>DZ111</f>
        <v>0</v>
      </c>
      <c r="EK111" s="179">
        <f>EA111</f>
        <v>0</v>
      </c>
      <c r="EL111" s="179">
        <f>EB111</f>
        <v>0</v>
      </c>
      <c r="EM111" s="179"/>
      <c r="EN111" s="179"/>
      <c r="EO111" s="179"/>
      <c r="EP111" s="173"/>
      <c r="EY111" s="315"/>
      <c r="EZ111" s="316"/>
      <c r="FA111" s="316"/>
      <c r="FB111" s="316"/>
      <c r="FC111" s="316"/>
      <c r="FD111" s="316"/>
      <c r="FE111" s="316"/>
      <c r="FF111" s="316"/>
      <c r="FG111" s="316"/>
      <c r="FH111" s="316"/>
      <c r="FI111" s="316"/>
      <c r="FJ111" s="316"/>
      <c r="FK111" s="316"/>
      <c r="FL111" s="316"/>
      <c r="FM111" s="316"/>
      <c r="FN111" s="316"/>
      <c r="FO111" s="316"/>
      <c r="FP111" s="316"/>
      <c r="FQ111" s="316"/>
      <c r="FR111" s="316"/>
      <c r="FS111" s="316"/>
      <c r="FT111" s="316"/>
      <c r="FU111" s="316"/>
      <c r="FV111" s="316"/>
      <c r="FW111" s="316"/>
      <c r="FX111" s="316"/>
      <c r="FY111" s="322"/>
      <c r="FZ111" s="316"/>
      <c r="GA111" s="316"/>
      <c r="GB111" s="316"/>
      <c r="GC111" s="316"/>
      <c r="GD111" s="316"/>
      <c r="GE111" s="316"/>
      <c r="GF111" s="316"/>
      <c r="GG111" s="316"/>
      <c r="GH111" s="316"/>
      <c r="GI111" s="316"/>
      <c r="GJ111" s="316"/>
      <c r="GK111" s="316"/>
      <c r="GL111" s="316"/>
      <c r="GM111" s="316"/>
      <c r="GN111" s="316"/>
      <c r="GO111" s="316"/>
      <c r="GP111" s="316"/>
      <c r="GQ111" s="316"/>
      <c r="GR111" s="316"/>
      <c r="GS111" s="316"/>
      <c r="GT111" s="316"/>
      <c r="GU111" s="316"/>
      <c r="GV111" s="316"/>
      <c r="GW111" s="316"/>
      <c r="GX111" s="316"/>
      <c r="GY111" s="317"/>
    </row>
    <row r="112" spans="22:207" ht="15" customHeight="1" thickBot="1" x14ac:dyDescent="0.3">
      <c r="V112"/>
      <c r="W112"/>
      <c r="X112"/>
      <c r="Y112"/>
      <c r="Z112"/>
      <c r="AA112"/>
      <c r="AB112"/>
      <c r="AC112"/>
      <c r="AD112" s="172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8"/>
      <c r="BE112" s="163"/>
      <c r="BF112" s="163"/>
      <c r="BG112" s="163"/>
      <c r="BH112" s="168"/>
      <c r="BI112" s="163"/>
      <c r="BJ112" s="164"/>
      <c r="BL112" s="179" t="s">
        <v>19</v>
      </c>
      <c r="BM112" s="183">
        <f>IFERROR(ABS(BM110-BM111)/BM111,0)</f>
        <v>0</v>
      </c>
      <c r="BN112" s="183">
        <f t="shared" ref="BN112:BP112" si="32">IFERROR(ABS(BN110-BN111)/BN111,0)</f>
        <v>0</v>
      </c>
      <c r="BO112" s="183">
        <f t="shared" si="32"/>
        <v>0</v>
      </c>
      <c r="BP112" s="183">
        <f t="shared" si="32"/>
        <v>0</v>
      </c>
      <c r="BQ112" s="179"/>
      <c r="BR112" s="179"/>
      <c r="BS112" s="183">
        <f>SUM(BM112:BP112,BS106:BS109)</f>
        <v>0</v>
      </c>
      <c r="BT112" s="163"/>
      <c r="BU112" s="163"/>
      <c r="BV112" s="179" t="s">
        <v>19</v>
      </c>
      <c r="BW112" s="183">
        <f>IFERROR(ABS(BW110-BW111)/BW111,0)</f>
        <v>0</v>
      </c>
      <c r="BX112" s="183">
        <f t="shared" ref="BX112:BZ112" si="33">IFERROR(ABS(BX110-BX111)/BX111,0)</f>
        <v>0</v>
      </c>
      <c r="BY112" s="183">
        <f t="shared" si="33"/>
        <v>0</v>
      </c>
      <c r="BZ112" s="183">
        <f t="shared" si="33"/>
        <v>0</v>
      </c>
      <c r="CA112" s="179"/>
      <c r="CB112" s="179"/>
      <c r="CC112" s="183">
        <f>SUM(BW112:BZ112,CC106:CC109)</f>
        <v>0</v>
      </c>
      <c r="CD112" s="173"/>
      <c r="CE112"/>
      <c r="CF112"/>
      <c r="CG112"/>
      <c r="CH112"/>
      <c r="CI112"/>
      <c r="CJ112"/>
      <c r="CK112"/>
      <c r="CL112"/>
      <c r="CM112"/>
      <c r="CN112"/>
      <c r="CO112"/>
      <c r="CP112" s="172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8"/>
      <c r="DQ112" s="163"/>
      <c r="DR112" s="163"/>
      <c r="DS112" s="163"/>
      <c r="DT112" s="168"/>
      <c r="DU112" s="163"/>
      <c r="DV112" s="164"/>
      <c r="DX112" s="179" t="s">
        <v>19</v>
      </c>
      <c r="DY112" s="183">
        <f>IFERROR(ABS(DY110-DY111)/DY111,0)</f>
        <v>0</v>
      </c>
      <c r="DZ112" s="183">
        <f t="shared" ref="DZ112:EB112" si="34">IFERROR(ABS(DZ110-DZ111)/DZ111,0)</f>
        <v>0</v>
      </c>
      <c r="EA112" s="183">
        <f t="shared" si="34"/>
        <v>0</v>
      </c>
      <c r="EB112" s="183">
        <f t="shared" si="34"/>
        <v>0</v>
      </c>
      <c r="EC112" s="179"/>
      <c r="ED112" s="179"/>
      <c r="EE112" s="183">
        <f>SUM(DY112:EB112,EE106:EE109)</f>
        <v>0</v>
      </c>
      <c r="EF112" s="163"/>
      <c r="EG112" s="163"/>
      <c r="EH112" s="179" t="s">
        <v>19</v>
      </c>
      <c r="EI112" s="183">
        <f>IFERROR(ABS(EI110-EI111)/EI111,0)</f>
        <v>0</v>
      </c>
      <c r="EJ112" s="183">
        <f t="shared" ref="EJ112:EL112" si="35">IFERROR(ABS(EJ110-EJ111)/EJ111,0)</f>
        <v>0</v>
      </c>
      <c r="EK112" s="183">
        <f t="shared" si="35"/>
        <v>0</v>
      </c>
      <c r="EL112" s="183">
        <f t="shared" si="35"/>
        <v>0</v>
      </c>
      <c r="EM112" s="179"/>
      <c r="EN112" s="179"/>
      <c r="EO112" s="183">
        <f>SUM(EI112:EL112,EO106:EO109)</f>
        <v>0</v>
      </c>
      <c r="EP112" s="173"/>
      <c r="EY112" s="315"/>
      <c r="EZ112" s="316"/>
      <c r="FA112" s="316"/>
      <c r="FB112" s="316"/>
      <c r="FC112" s="316"/>
      <c r="FD112" s="316"/>
      <c r="FE112" s="316"/>
      <c r="FF112" s="316"/>
      <c r="FG112" s="316"/>
      <c r="FH112" s="316"/>
      <c r="FI112" s="316"/>
      <c r="FJ112" s="316"/>
      <c r="FK112" s="316"/>
      <c r="FL112" s="316"/>
      <c r="FM112" s="316"/>
      <c r="FN112" s="316"/>
      <c r="FO112" s="316"/>
      <c r="FP112" s="316"/>
      <c r="FQ112" s="316"/>
      <c r="FR112" s="316"/>
      <c r="FS112" s="316"/>
      <c r="FT112" s="316"/>
      <c r="FU112" s="316"/>
      <c r="FV112" s="316"/>
      <c r="FW112" s="316"/>
      <c r="FX112" s="316"/>
      <c r="FY112" s="322"/>
      <c r="FZ112" s="316"/>
      <c r="GA112" s="316"/>
      <c r="GB112" s="316"/>
      <c r="GC112" s="316"/>
      <c r="GD112" s="316"/>
      <c r="GE112" s="316"/>
      <c r="GF112" s="316"/>
      <c r="GG112" s="316"/>
      <c r="GH112" s="316"/>
      <c r="GI112" s="316"/>
      <c r="GJ112" s="316"/>
      <c r="GK112" s="316"/>
      <c r="GL112" s="316"/>
      <c r="GM112" s="316"/>
      <c r="GN112" s="316"/>
      <c r="GO112" s="316"/>
      <c r="GP112" s="316"/>
      <c r="GQ112" s="316"/>
      <c r="GR112" s="316"/>
      <c r="GS112" s="316"/>
      <c r="GT112" s="316"/>
      <c r="GU112" s="316"/>
      <c r="GV112" s="316"/>
      <c r="GW112" s="316"/>
      <c r="GX112" s="316"/>
      <c r="GY112" s="317"/>
    </row>
    <row r="113" spans="22:207" ht="15" customHeight="1" thickBot="1" x14ac:dyDescent="0.3">
      <c r="V113"/>
      <c r="W113"/>
      <c r="X113"/>
      <c r="Y113"/>
      <c r="Z113"/>
      <c r="AA113"/>
      <c r="AB113"/>
      <c r="AC113"/>
      <c r="AD113" s="172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215">
        <f>IF(BB116&lt;&gt;"",AVERAGE(BB113,BB116),BB113)</f>
        <v>0</v>
      </c>
      <c r="BB113" s="208">
        <f>SUM(BE103,BA93,AY101)</f>
        <v>0</v>
      </c>
      <c r="BC113" s="143">
        <f>SUM(BE100,BA96,BB101)</f>
        <v>0</v>
      </c>
      <c r="BD113" s="168"/>
      <c r="BE113" s="163"/>
      <c r="BF113" s="163"/>
      <c r="BG113" s="163"/>
      <c r="BH113" s="168"/>
      <c r="BI113" s="163"/>
      <c r="BJ113" s="164"/>
      <c r="CD113" s="173"/>
      <c r="CE113"/>
      <c r="CF113"/>
      <c r="CG113"/>
      <c r="CH113"/>
      <c r="CI113"/>
      <c r="CJ113"/>
      <c r="CK113"/>
      <c r="CL113"/>
      <c r="CM113"/>
      <c r="CN113"/>
      <c r="CO113"/>
      <c r="CP113" s="172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215">
        <f>IF(DN116&lt;&gt;"",AVERAGE(DN113,DN116),DN113)</f>
        <v>0</v>
      </c>
      <c r="DN113" s="208">
        <f>SUM(DQ103,DN93,DK101)</f>
        <v>0</v>
      </c>
      <c r="DO113" s="143">
        <f>SUM(DQ100,DN96,DN101)</f>
        <v>0</v>
      </c>
      <c r="DP113" s="168"/>
      <c r="DQ113" s="163"/>
      <c r="DR113" s="163"/>
      <c r="DS113" s="163"/>
      <c r="DT113" s="168"/>
      <c r="DU113" s="163"/>
      <c r="DV113" s="164"/>
      <c r="EP113" s="173"/>
      <c r="EY113" s="315"/>
      <c r="EZ113" s="316"/>
      <c r="FA113" s="316"/>
      <c r="FB113" s="316"/>
      <c r="FC113" s="316"/>
      <c r="FD113" s="316"/>
      <c r="FE113" s="316"/>
      <c r="FF113" s="316"/>
      <c r="FG113" s="316"/>
      <c r="FH113" s="316"/>
      <c r="FI113" s="316"/>
      <c r="FJ113" s="316"/>
      <c r="FK113" s="316"/>
      <c r="FL113" s="316"/>
      <c r="FM113" s="316"/>
      <c r="FN113" s="316"/>
      <c r="FO113" s="316"/>
      <c r="FP113" s="316"/>
      <c r="FQ113" s="316"/>
      <c r="FR113" s="316"/>
      <c r="FS113" s="316"/>
      <c r="FT113" s="316"/>
      <c r="FU113" s="316"/>
      <c r="FV113" s="316"/>
      <c r="FW113" s="316"/>
      <c r="FX113" s="316"/>
      <c r="FY113" s="322"/>
      <c r="FZ113" s="316"/>
      <c r="GA113" s="316"/>
      <c r="GB113" s="316"/>
      <c r="GC113" s="316"/>
      <c r="GD113" s="316"/>
      <c r="GE113" s="316"/>
      <c r="GF113" s="316"/>
      <c r="GG113" s="316"/>
      <c r="GH113" s="316"/>
      <c r="GI113" s="316"/>
      <c r="GJ113" s="316"/>
      <c r="GK113" s="316"/>
      <c r="GL113" s="316"/>
      <c r="GM113" s="316"/>
      <c r="GN113" s="316"/>
      <c r="GO113" s="316"/>
      <c r="GP113" s="316"/>
      <c r="GQ113" s="316"/>
      <c r="GR113" s="316"/>
      <c r="GS113" s="316"/>
      <c r="GT113" s="316"/>
      <c r="GU113" s="316"/>
      <c r="GV113" s="316"/>
      <c r="GW113" s="316"/>
      <c r="GX113" s="316"/>
      <c r="GY113" s="317"/>
    </row>
    <row r="114" spans="22:207" ht="15" customHeight="1" thickBot="1" x14ac:dyDescent="0.25">
      <c r="V114"/>
      <c r="W114"/>
      <c r="X114"/>
      <c r="Y114"/>
      <c r="Z114"/>
      <c r="AA114"/>
      <c r="AB114"/>
      <c r="AC114"/>
      <c r="AD114" s="172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216" t="s">
        <v>21</v>
      </c>
      <c r="BB114" s="148" t="s">
        <v>2</v>
      </c>
      <c r="BC114" s="162" t="s">
        <v>2</v>
      </c>
      <c r="BD114" s="168"/>
      <c r="BE114" s="147" t="s">
        <v>1</v>
      </c>
      <c r="BF114" s="148" t="s">
        <v>1</v>
      </c>
      <c r="BG114" s="217" t="s">
        <v>21</v>
      </c>
      <c r="BH114" s="207"/>
      <c r="BI114" s="163"/>
      <c r="BJ114" s="163"/>
      <c r="BK114" s="163"/>
      <c r="CD114" s="173"/>
      <c r="CE114"/>
      <c r="CF114"/>
      <c r="CG114"/>
      <c r="CH114"/>
      <c r="CI114"/>
      <c r="CJ114"/>
      <c r="CK114"/>
      <c r="CL114"/>
      <c r="CM114"/>
      <c r="CN114"/>
      <c r="CO114"/>
      <c r="CP114" s="172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216" t="s">
        <v>21</v>
      </c>
      <c r="DN114" s="148" t="s">
        <v>2</v>
      </c>
      <c r="DO114" s="162" t="s">
        <v>2</v>
      </c>
      <c r="DP114" s="168"/>
      <c r="DQ114" s="147" t="s">
        <v>1</v>
      </c>
      <c r="DR114" s="148" t="s">
        <v>1</v>
      </c>
      <c r="DS114" s="217" t="s">
        <v>21</v>
      </c>
      <c r="DT114" s="207"/>
      <c r="DU114" s="163"/>
      <c r="DV114" s="163"/>
      <c r="DW114" s="163"/>
      <c r="EP114" s="173"/>
      <c r="EY114" s="315"/>
      <c r="EZ114" s="316"/>
      <c r="FA114" s="316"/>
      <c r="FB114" s="316"/>
      <c r="FC114" s="316"/>
      <c r="FD114" s="316"/>
      <c r="FE114" s="316"/>
      <c r="FF114" s="316"/>
      <c r="FG114" s="316"/>
      <c r="FH114" s="316"/>
      <c r="FI114" s="316"/>
      <c r="FJ114" s="316"/>
      <c r="FK114" s="316"/>
      <c r="FL114" s="316"/>
      <c r="FM114" s="316"/>
      <c r="FN114" s="316"/>
      <c r="FO114" s="316"/>
      <c r="FP114" s="316"/>
      <c r="FQ114" s="316"/>
      <c r="FR114" s="316"/>
      <c r="FS114" s="316"/>
      <c r="FT114" s="316"/>
      <c r="FU114" s="316"/>
      <c r="FV114" s="316"/>
      <c r="FW114" s="316"/>
      <c r="FX114" s="316"/>
      <c r="FY114" s="322"/>
      <c r="FZ114" s="316"/>
      <c r="GA114" s="316"/>
      <c r="GB114" s="316"/>
      <c r="GC114" s="316"/>
      <c r="GD114" s="316"/>
      <c r="GE114" s="316"/>
      <c r="GF114" s="316"/>
      <c r="GG114" s="316"/>
      <c r="GH114" s="316"/>
      <c r="GI114" s="316"/>
      <c r="GJ114" s="316"/>
      <c r="GK114" s="316"/>
      <c r="GL114" s="316"/>
      <c r="GM114" s="316"/>
      <c r="GN114" s="316"/>
      <c r="GO114" s="316"/>
      <c r="GP114" s="316"/>
      <c r="GQ114" s="316"/>
      <c r="GR114" s="316"/>
      <c r="GS114" s="316"/>
      <c r="GT114" s="316"/>
      <c r="GU114" s="316"/>
      <c r="GV114" s="316"/>
      <c r="GW114" s="316"/>
      <c r="GX114" s="316"/>
      <c r="GY114" s="317"/>
    </row>
    <row r="115" spans="22:207" ht="15" customHeight="1" x14ac:dyDescent="0.25">
      <c r="V115"/>
      <c r="W115"/>
      <c r="X115"/>
      <c r="Y115"/>
      <c r="Z115"/>
      <c r="AA115"/>
      <c r="AB115"/>
      <c r="AC115"/>
      <c r="AD115" s="176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221" t="s">
        <v>27</v>
      </c>
      <c r="BB115" s="306">
        <f>IF(BB116&lt;&gt;"",BB116-BB113,0)</f>
        <v>0</v>
      </c>
      <c r="BC115" s="307">
        <f>IF(BC116&lt;&gt;"",BC116-BC113,0)</f>
        <v>0</v>
      </c>
      <c r="BD115" s="242"/>
      <c r="BE115" s="141">
        <f>SUM(BE100:BG100)</f>
        <v>0</v>
      </c>
      <c r="BF115" s="211">
        <f>SUM(BE103:BG103)</f>
        <v>0</v>
      </c>
      <c r="BG115" s="308">
        <f>IF(BF118&lt;&gt;"",AVERAGE(BF115,BF118),BF115)</f>
        <v>0</v>
      </c>
      <c r="BH115" s="238"/>
      <c r="BI115" s="177"/>
      <c r="BJ115" s="177"/>
      <c r="BK115" s="177"/>
      <c r="BL115" s="177"/>
      <c r="BM115" s="177"/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  <c r="BX115" s="177"/>
      <c r="BY115" s="177"/>
      <c r="BZ115" s="177"/>
      <c r="CA115" s="177"/>
      <c r="CB115" s="177"/>
      <c r="CC115" s="177"/>
      <c r="CD115" s="178"/>
      <c r="CE115"/>
      <c r="CF115"/>
      <c r="CG115"/>
      <c r="CH115"/>
      <c r="CI115"/>
      <c r="CJ115"/>
      <c r="CK115"/>
      <c r="CL115"/>
      <c r="CM115"/>
      <c r="CN115"/>
      <c r="CO115"/>
      <c r="CP115" s="176"/>
      <c r="CQ115" s="177"/>
      <c r="CR115" s="177"/>
      <c r="CS115" s="177"/>
      <c r="CT115" s="177"/>
      <c r="CU115" s="177"/>
      <c r="CV115" s="177"/>
      <c r="CW115" s="177"/>
      <c r="CX115" s="177"/>
      <c r="CY115" s="177"/>
      <c r="CZ115" s="177"/>
      <c r="DA115" s="177"/>
      <c r="DB115" s="177"/>
      <c r="DC115" s="177"/>
      <c r="DD115" s="177"/>
      <c r="DE115" s="177"/>
      <c r="DF115" s="177"/>
      <c r="DG115" s="177"/>
      <c r="DH115" s="177"/>
      <c r="DI115" s="177"/>
      <c r="DJ115" s="177"/>
      <c r="DK115" s="177"/>
      <c r="DL115" s="177"/>
      <c r="DM115" s="221" t="s">
        <v>27</v>
      </c>
      <c r="DN115" s="306">
        <f>IF(DN116&lt;&gt;"",DN116-DN113,0)</f>
        <v>0</v>
      </c>
      <c r="DO115" s="307">
        <f>IF(DO116&lt;&gt;"",DO116-DO113,0)</f>
        <v>0</v>
      </c>
      <c r="DP115" s="242"/>
      <c r="DQ115" s="141">
        <f>SUM(DQ100:DS100)</f>
        <v>0</v>
      </c>
      <c r="DR115" s="211">
        <f>SUM(DQ103:DS103)</f>
        <v>0</v>
      </c>
      <c r="DS115" s="308">
        <f>IF(DR118&lt;&gt;"",AVERAGE(DR115,DR118),DR115)</f>
        <v>0</v>
      </c>
      <c r="DT115" s="238"/>
      <c r="DU115" s="177"/>
      <c r="DV115" s="177"/>
      <c r="DW115" s="177"/>
      <c r="DX115" s="177"/>
      <c r="DY115" s="177"/>
      <c r="DZ115" s="177"/>
      <c r="EA115" s="177"/>
      <c r="EB115" s="177"/>
      <c r="EC115" s="177"/>
      <c r="ED115" s="177"/>
      <c r="EE115" s="177"/>
      <c r="EF115" s="177"/>
      <c r="EG115" s="177"/>
      <c r="EH115" s="177"/>
      <c r="EI115" s="177"/>
      <c r="EJ115" s="177"/>
      <c r="EK115" s="177"/>
      <c r="EL115" s="177"/>
      <c r="EM115" s="177"/>
      <c r="EN115" s="177"/>
      <c r="EO115" s="177"/>
      <c r="EP115" s="178"/>
      <c r="EY115" s="318"/>
      <c r="EZ115" s="319"/>
      <c r="FA115" s="319"/>
      <c r="FB115" s="319"/>
      <c r="FC115" s="319"/>
      <c r="FD115" s="319"/>
      <c r="FE115" s="319"/>
      <c r="FF115" s="319"/>
      <c r="FG115" s="319"/>
      <c r="FH115" s="319"/>
      <c r="FI115" s="319"/>
      <c r="FJ115" s="319"/>
      <c r="FK115" s="319"/>
      <c r="FL115" s="319"/>
      <c r="FM115" s="319"/>
      <c r="FN115" s="319"/>
      <c r="FO115" s="319"/>
      <c r="FP115" s="319"/>
      <c r="FQ115" s="319"/>
      <c r="FR115" s="319"/>
      <c r="FS115" s="319"/>
      <c r="FT115" s="319"/>
      <c r="FU115" s="319"/>
      <c r="FV115" s="319"/>
      <c r="FW115" s="319"/>
      <c r="FX115" s="319"/>
      <c r="FY115" s="325"/>
      <c r="FZ115" s="319"/>
      <c r="GA115" s="319"/>
      <c r="GB115" s="319"/>
      <c r="GC115" s="319"/>
      <c r="GD115" s="319"/>
      <c r="GE115" s="319"/>
      <c r="GF115" s="319"/>
      <c r="GG115" s="319"/>
      <c r="GH115" s="319"/>
      <c r="GI115" s="319"/>
      <c r="GJ115" s="319"/>
      <c r="GK115" s="319"/>
      <c r="GL115" s="319"/>
      <c r="GM115" s="319"/>
      <c r="GN115" s="319"/>
      <c r="GO115" s="319"/>
      <c r="GP115" s="319"/>
      <c r="GQ115" s="319"/>
      <c r="GR115" s="319"/>
      <c r="GS115" s="319"/>
      <c r="GT115" s="319"/>
      <c r="GU115" s="319"/>
      <c r="GV115" s="319"/>
      <c r="GW115" s="319"/>
      <c r="GX115" s="319"/>
      <c r="GY115" s="320"/>
    </row>
    <row r="116" spans="22:207" ht="15" customHeight="1" x14ac:dyDescent="0.2"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</row>
    <row r="117" spans="22:207" ht="15" customHeight="1" x14ac:dyDescent="0.2"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</row>
    <row r="118" spans="22:207" ht="15" customHeight="1" x14ac:dyDescent="0.2"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</row>
    <row r="119" spans="22:207" ht="15" customHeight="1" x14ac:dyDescent="0.2"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</row>
    <row r="120" spans="22:207" ht="15" customHeight="1" x14ac:dyDescent="0.2"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</row>
    <row r="121" spans="22:207" ht="15" customHeight="1" x14ac:dyDescent="0.2"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</row>
    <row r="122" spans="22:207" ht="15" customHeight="1" x14ac:dyDescent="0.2"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</row>
    <row r="123" spans="22:207" ht="15" customHeight="1" thickBot="1" x14ac:dyDescent="0.3">
      <c r="V123"/>
      <c r="W123"/>
      <c r="X123"/>
      <c r="Y123"/>
      <c r="Z123"/>
      <c r="AA123"/>
      <c r="AB123"/>
      <c r="AC123"/>
      <c r="AD123" s="206"/>
      <c r="AE123" s="169"/>
      <c r="AF123" s="169"/>
      <c r="AG123" s="169"/>
      <c r="AH123" s="169"/>
      <c r="AI123" s="169"/>
      <c r="AJ123" s="169"/>
      <c r="AK123" s="169"/>
      <c r="AL123" s="169"/>
      <c r="AM123" s="115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303">
        <f>IF(BB120&lt;&gt;"",AVERAGE(BB123,BB120),BB123)</f>
        <v>0</v>
      </c>
      <c r="BB123" s="224">
        <f>SUM(BB135:BC135)</f>
        <v>0</v>
      </c>
      <c r="BC123" s="142">
        <f>SUM(BB138:BC138)</f>
        <v>0</v>
      </c>
      <c r="BD123" s="239"/>
      <c r="BE123" s="304">
        <f>IF(BE122&lt;&gt;"",BE122-BE125,0)</f>
        <v>0</v>
      </c>
      <c r="BF123" s="305">
        <f>IF(BF122&lt;&gt;"",BF122-BF125,0)</f>
        <v>0</v>
      </c>
      <c r="BG123" s="223" t="s">
        <v>27</v>
      </c>
      <c r="BH123" s="169"/>
      <c r="BI123" s="169"/>
      <c r="BJ123" s="170"/>
      <c r="BK123" s="170"/>
      <c r="BL123" s="170"/>
      <c r="BM123" s="170"/>
      <c r="BN123" s="170"/>
      <c r="BO123" s="170"/>
      <c r="BP123" s="170"/>
      <c r="BQ123" s="170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71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</row>
    <row r="124" spans="22:207" ht="15" customHeight="1" thickBot="1" x14ac:dyDescent="0.25">
      <c r="V124"/>
      <c r="W124"/>
      <c r="X124"/>
      <c r="Y124"/>
      <c r="Z124"/>
      <c r="AA124"/>
      <c r="AB124"/>
      <c r="AC124"/>
      <c r="AD124" s="172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216" t="s">
        <v>21</v>
      </c>
      <c r="BB124" s="148" t="s">
        <v>2</v>
      </c>
      <c r="BC124" s="147" t="s">
        <v>2</v>
      </c>
      <c r="BD124" s="168"/>
      <c r="BE124" s="147" t="s">
        <v>1</v>
      </c>
      <c r="BF124" s="231" t="s">
        <v>1</v>
      </c>
      <c r="BG124" s="217" t="s">
        <v>21</v>
      </c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73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</row>
    <row r="125" spans="22:207" ht="15" customHeight="1" thickBot="1" x14ac:dyDescent="0.3">
      <c r="V125"/>
      <c r="W125"/>
      <c r="X125"/>
      <c r="Y125"/>
      <c r="Z125"/>
      <c r="AA125"/>
      <c r="AB125"/>
      <c r="AC125"/>
      <c r="AD125" s="172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8"/>
      <c r="BE125" s="137">
        <f>SUM(BC138,BF142,BF138)</f>
        <v>0</v>
      </c>
      <c r="BF125" s="208">
        <f>SUM(BC135,BF145,BI138)</f>
        <v>0</v>
      </c>
      <c r="BG125" s="218">
        <f>IF(BF122&lt;&gt;"",AVERAGE(BF125,BF122),BF125)</f>
        <v>0</v>
      </c>
      <c r="BH125" s="163"/>
      <c r="BI125" s="163"/>
      <c r="BJ125" s="191"/>
      <c r="BK125" s="164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73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</row>
    <row r="126" spans="22:207" ht="15" customHeight="1" x14ac:dyDescent="0.3">
      <c r="V126"/>
      <c r="W126"/>
      <c r="X126"/>
      <c r="Y126"/>
      <c r="Z126"/>
      <c r="AA126"/>
      <c r="AB126"/>
      <c r="AC126"/>
      <c r="AD126" s="172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247" t="str">
        <f>CHOOSE(1,BD140&amp;":","IX_NAME",AQ126)</f>
        <v>1:</v>
      </c>
      <c r="AQ126" s="248" t="s">
        <v>46</v>
      </c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8"/>
      <c r="BE126" s="163"/>
      <c r="BF126" s="163"/>
      <c r="BG126" s="163"/>
      <c r="BH126" s="163"/>
      <c r="BI126" s="163"/>
      <c r="BJ126" s="168"/>
      <c r="BK126" s="164"/>
      <c r="BL126" s="163"/>
      <c r="BM126" s="179" t="s">
        <v>24</v>
      </c>
      <c r="BN126" s="179"/>
      <c r="BO126" s="179"/>
      <c r="BP126" s="179"/>
      <c r="BQ126" s="179"/>
      <c r="BR126" s="179"/>
      <c r="BS126" s="179"/>
      <c r="BT126" s="179"/>
      <c r="BU126" s="163"/>
      <c r="BV126" s="179" t="s">
        <v>23</v>
      </c>
      <c r="BW126" s="183"/>
      <c r="BX126" s="183"/>
      <c r="BY126" s="183"/>
      <c r="BZ126" s="183"/>
      <c r="CA126" s="179"/>
      <c r="CB126" s="179"/>
      <c r="CC126" s="179"/>
      <c r="CD126" s="173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</row>
    <row r="127" spans="22:207" ht="15" customHeight="1" x14ac:dyDescent="0.25">
      <c r="V127"/>
      <c r="W127"/>
      <c r="X127"/>
      <c r="Y127"/>
      <c r="Z127"/>
      <c r="AA127"/>
      <c r="AB127"/>
      <c r="AC127"/>
      <c r="AD127" s="172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93" t="s">
        <v>30</v>
      </c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8"/>
      <c r="BE127" s="163"/>
      <c r="BF127" s="163"/>
      <c r="BG127" s="163"/>
      <c r="BH127" s="163"/>
      <c r="BI127" s="163"/>
      <c r="BJ127" s="168"/>
      <c r="BK127" s="164"/>
      <c r="BL127" s="163"/>
      <c r="BM127" s="230" t="str">
        <f>"local_od_raw_"&amp;BD140</f>
        <v>local_od_raw_1</v>
      </c>
      <c r="BN127" s="190">
        <v>1</v>
      </c>
      <c r="BO127" s="190">
        <v>2</v>
      </c>
      <c r="BP127" s="190">
        <v>3</v>
      </c>
      <c r="BQ127" s="179" t="s">
        <v>17</v>
      </c>
      <c r="BR127" s="179" t="s">
        <v>18</v>
      </c>
      <c r="BS127" s="179" t="s">
        <v>19</v>
      </c>
      <c r="BU127" s="163"/>
      <c r="BV127" s="230" t="str">
        <f>"local_od_est_"&amp;BD140</f>
        <v>local_od_est_1</v>
      </c>
      <c r="BW127" s="190">
        <v>1</v>
      </c>
      <c r="BX127" s="190">
        <v>2</v>
      </c>
      <c r="BY127" s="190">
        <v>3</v>
      </c>
      <c r="BZ127" s="179" t="s">
        <v>17</v>
      </c>
      <c r="CA127" s="179" t="s">
        <v>18</v>
      </c>
      <c r="CB127" s="179" t="s">
        <v>19</v>
      </c>
      <c r="CD127" s="173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</row>
    <row r="128" spans="22:207" ht="15" customHeight="1" x14ac:dyDescent="0.25">
      <c r="V128"/>
      <c r="W128"/>
      <c r="X128"/>
      <c r="Y128"/>
      <c r="Z128"/>
      <c r="AA128"/>
      <c r="AB128"/>
      <c r="AC128"/>
      <c r="AD128" s="172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8"/>
      <c r="BE128" s="163"/>
      <c r="BF128" s="163"/>
      <c r="BG128" s="163"/>
      <c r="BH128" s="163"/>
      <c r="BI128" s="163"/>
      <c r="BJ128" s="168"/>
      <c r="BK128" s="164"/>
      <c r="BL128" s="163"/>
      <c r="BM128" s="190">
        <v>1</v>
      </c>
      <c r="BN128" s="180">
        <f>BE142</f>
        <v>0</v>
      </c>
      <c r="BO128" s="181">
        <v>0</v>
      </c>
      <c r="BP128" s="182">
        <f>BF142</f>
        <v>0</v>
      </c>
      <c r="BQ128" s="179">
        <f>SUM(BN128:BP128)</f>
        <v>0</v>
      </c>
      <c r="BR128" s="179">
        <f>BG157</f>
        <v>0</v>
      </c>
      <c r="BS128" s="183">
        <f>IFERROR(ABS(BQ128-BR128)/BR128,0)</f>
        <v>0</v>
      </c>
      <c r="BU128" s="163"/>
      <c r="BV128" s="190">
        <v>1</v>
      </c>
      <c r="BW128" s="180">
        <f t="shared" ref="BW128:BY130" si="36">BN128</f>
        <v>0</v>
      </c>
      <c r="BX128" s="181">
        <f t="shared" si="36"/>
        <v>0</v>
      </c>
      <c r="BY128" s="182">
        <f t="shared" si="36"/>
        <v>0</v>
      </c>
      <c r="BZ128" s="179">
        <f>SUM(BW128:BY128)</f>
        <v>0</v>
      </c>
      <c r="CA128" s="179">
        <f>BR128</f>
        <v>0</v>
      </c>
      <c r="CB128" s="183">
        <f>IFERROR(ABS(BZ128-CA128)/CA128,0)</f>
        <v>0</v>
      </c>
      <c r="CD128" s="173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</row>
    <row r="129" spans="22:140" ht="15" customHeight="1" x14ac:dyDescent="0.3">
      <c r="V129"/>
      <c r="W129"/>
      <c r="X129"/>
      <c r="Y129"/>
      <c r="Z129"/>
      <c r="AA129"/>
      <c r="AB129"/>
      <c r="AC129"/>
      <c r="AD129" s="172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45"/>
      <c r="AT129" s="145"/>
      <c r="AU129" s="145"/>
      <c r="AV129" s="145"/>
      <c r="AW129" s="145"/>
      <c r="AX129" s="145"/>
      <c r="AY129" s="145"/>
      <c r="AZ129" s="166"/>
      <c r="BA129" s="163"/>
      <c r="BB129" s="163"/>
      <c r="BC129" s="249" t="s">
        <v>32</v>
      </c>
      <c r="BD129" s="163"/>
      <c r="BE129" s="163"/>
      <c r="BF129" s="163"/>
      <c r="BG129" s="163"/>
      <c r="BH129" s="149"/>
      <c r="BI129" s="164"/>
      <c r="BJ129" s="163"/>
      <c r="BK129" s="163"/>
      <c r="BL129" s="163"/>
      <c r="BM129" s="190">
        <v>2</v>
      </c>
      <c r="BN129" s="184">
        <f>BF139</f>
        <v>0</v>
      </c>
      <c r="BO129" s="179">
        <v>0</v>
      </c>
      <c r="BP129" s="185">
        <f>BF138</f>
        <v>0</v>
      </c>
      <c r="BQ129" s="179">
        <f>SUM(BN129:BP129)</f>
        <v>0</v>
      </c>
      <c r="BR129" s="179">
        <f>BO140</f>
        <v>0</v>
      </c>
      <c r="BS129" s="183">
        <f t="shared" ref="BS129:BS130" si="37">IFERROR(ABS(BQ129-BR129)/BR129,0)</f>
        <v>0</v>
      </c>
      <c r="BU129" s="163"/>
      <c r="BV129" s="190">
        <v>2</v>
      </c>
      <c r="BW129" s="184">
        <f t="shared" si="36"/>
        <v>0</v>
      </c>
      <c r="BX129" s="179">
        <f t="shared" si="36"/>
        <v>0</v>
      </c>
      <c r="BY129" s="185">
        <f t="shared" si="36"/>
        <v>0</v>
      </c>
      <c r="BZ129" s="179">
        <f>SUM(BW129:BY129)</f>
        <v>0</v>
      </c>
      <c r="CA129" s="179">
        <f>BR129</f>
        <v>0</v>
      </c>
      <c r="CB129" s="183">
        <f t="shared" ref="CB129:CB130" si="38">IFERROR(ABS(BZ129-CA129)/CA129,0)</f>
        <v>0</v>
      </c>
      <c r="CD129" s="173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</row>
    <row r="130" spans="22:140" ht="15" customHeight="1" x14ac:dyDescent="0.25">
      <c r="V130"/>
      <c r="W130"/>
      <c r="X130"/>
      <c r="Y130"/>
      <c r="Z130"/>
      <c r="AA130"/>
      <c r="AB130"/>
      <c r="AC130"/>
      <c r="AD130" s="172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45"/>
      <c r="AT130" s="145"/>
      <c r="AU130" s="145"/>
      <c r="AV130" s="145"/>
      <c r="AW130" s="145"/>
      <c r="AX130" s="145"/>
      <c r="AY130" s="145"/>
      <c r="AZ130" s="146" t="s">
        <v>0</v>
      </c>
      <c r="BA130" s="163"/>
      <c r="BB130" s="163"/>
      <c r="BC130" s="163"/>
      <c r="BD130" s="241"/>
      <c r="BE130" s="149"/>
      <c r="BF130" s="163"/>
      <c r="BG130" s="163"/>
      <c r="BH130" s="145"/>
      <c r="BI130" s="164"/>
      <c r="BJ130" s="163"/>
      <c r="BK130" s="163"/>
      <c r="BL130" s="163"/>
      <c r="BM130" s="190">
        <v>3</v>
      </c>
      <c r="BN130" s="186">
        <f>BB138</f>
        <v>0</v>
      </c>
      <c r="BO130" s="187">
        <v>0</v>
      </c>
      <c r="BP130" s="188">
        <f>BC138</f>
        <v>0</v>
      </c>
      <c r="BQ130" s="179">
        <f>SUM(BN130:BP130)</f>
        <v>0</v>
      </c>
      <c r="BR130" s="179">
        <f>BA123</f>
        <v>0</v>
      </c>
      <c r="BS130" s="183">
        <f t="shared" si="37"/>
        <v>0</v>
      </c>
      <c r="BU130" s="163"/>
      <c r="BV130" s="190">
        <v>3</v>
      </c>
      <c r="BW130" s="186">
        <f t="shared" si="36"/>
        <v>0</v>
      </c>
      <c r="BX130" s="187">
        <f t="shared" si="36"/>
        <v>0</v>
      </c>
      <c r="BY130" s="188">
        <f t="shared" si="36"/>
        <v>0</v>
      </c>
      <c r="BZ130" s="179">
        <f>SUM(BW130:BY130)</f>
        <v>0</v>
      </c>
      <c r="CA130" s="179">
        <f>BR130</f>
        <v>0</v>
      </c>
      <c r="CB130" s="183">
        <f t="shared" si="38"/>
        <v>0</v>
      </c>
      <c r="CD130" s="173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</row>
    <row r="131" spans="22:140" ht="15" customHeight="1" x14ac:dyDescent="0.25">
      <c r="V131"/>
      <c r="W131"/>
      <c r="X131"/>
      <c r="Y131"/>
      <c r="Z131"/>
      <c r="AA131"/>
      <c r="AB131"/>
      <c r="AC131"/>
      <c r="AD131" s="172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241"/>
      <c r="BE131" s="163"/>
      <c r="BF131" s="163"/>
      <c r="BG131" s="163"/>
      <c r="BH131" s="163"/>
      <c r="BI131" s="164"/>
      <c r="BJ131" s="163"/>
      <c r="BK131" s="163"/>
      <c r="BL131" s="163"/>
      <c r="BM131" s="179" t="s">
        <v>17</v>
      </c>
      <c r="BN131" s="179">
        <f>SUM(BN128:BN130)</f>
        <v>0</v>
      </c>
      <c r="BO131" s="179">
        <f>SUM(BO128:BO130)</f>
        <v>0</v>
      </c>
      <c r="BP131" s="179">
        <f>SUM(BP128:BP130)</f>
        <v>0</v>
      </c>
      <c r="BQ131" s="179"/>
      <c r="BR131" s="179"/>
      <c r="BS131" s="179"/>
      <c r="BU131" s="163"/>
      <c r="BV131" s="179" t="s">
        <v>17</v>
      </c>
      <c r="BW131" s="179">
        <f>SUM(BW128:BW130)</f>
        <v>0</v>
      </c>
      <c r="BX131" s="179">
        <f>SUM(BX128:BX130)</f>
        <v>0</v>
      </c>
      <c r="BY131" s="179">
        <f>SUM(BY128:BY130)</f>
        <v>0</v>
      </c>
      <c r="BZ131" s="179"/>
      <c r="CA131" s="179"/>
      <c r="CB131" s="179"/>
      <c r="CD131" s="173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</row>
    <row r="132" spans="22:140" ht="15" customHeight="1" x14ac:dyDescent="0.25">
      <c r="V132"/>
      <c r="W132"/>
      <c r="X132"/>
      <c r="Y132"/>
      <c r="Z132"/>
      <c r="AA132"/>
      <c r="AB132"/>
      <c r="AC132"/>
      <c r="AD132" s="172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7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241"/>
      <c r="BE132" s="16"/>
      <c r="BF132" s="16"/>
      <c r="BG132" s="17"/>
      <c r="BH132" s="17"/>
      <c r="BI132" s="164"/>
      <c r="BJ132" s="163"/>
      <c r="BK132" s="163"/>
      <c r="BL132" s="163"/>
      <c r="BM132" s="179" t="s">
        <v>18</v>
      </c>
      <c r="BN132" s="179">
        <f>BA155</f>
        <v>0</v>
      </c>
      <c r="BO132" s="179">
        <v>0</v>
      </c>
      <c r="BP132" s="179">
        <f>BG125</f>
        <v>0</v>
      </c>
      <c r="BQ132" s="179"/>
      <c r="BR132" s="179"/>
      <c r="BS132" s="179"/>
      <c r="BU132" s="163"/>
      <c r="BV132" s="179" t="s">
        <v>18</v>
      </c>
      <c r="BW132" s="179">
        <f>BN132</f>
        <v>0</v>
      </c>
      <c r="BX132" s="179">
        <f>BO132</f>
        <v>0</v>
      </c>
      <c r="BY132" s="179">
        <f>BP132</f>
        <v>0</v>
      </c>
      <c r="BZ132" s="179"/>
      <c r="CA132" s="179"/>
      <c r="CB132" s="179"/>
      <c r="CD132" s="173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</row>
    <row r="133" spans="22:140" ht="15" customHeight="1" x14ac:dyDescent="0.2">
      <c r="V133"/>
      <c r="W133"/>
      <c r="X133"/>
      <c r="Y133"/>
      <c r="Z133"/>
      <c r="AA133"/>
      <c r="AB133"/>
      <c r="AC133"/>
      <c r="AD133" s="172"/>
      <c r="AE133" s="163"/>
      <c r="AF133" s="163"/>
      <c r="AG133" s="163"/>
      <c r="AH133" s="163"/>
      <c r="AI133" s="163"/>
      <c r="AJ133" s="163"/>
      <c r="AK133" s="163"/>
      <c r="AL133" s="163"/>
      <c r="AM133" s="168"/>
      <c r="AN133" s="163"/>
      <c r="AO133" s="163"/>
      <c r="AP133" s="163"/>
      <c r="AQ133" s="192"/>
      <c r="AR133" s="168"/>
      <c r="AS133" s="167"/>
      <c r="AT133" s="145"/>
      <c r="AU133" s="145"/>
      <c r="AV133" s="145"/>
      <c r="AW133" s="145"/>
      <c r="AX133" s="145"/>
      <c r="AY133" s="163"/>
      <c r="BA133" s="197" t="s">
        <v>29</v>
      </c>
      <c r="BB133" s="196" t="str">
        <f>RNSE(BB135,BB138)</f>
        <v>-</v>
      </c>
      <c r="BC133" s="196" t="str">
        <f t="shared" ref="BC133" si="39">RNSE(BC135,BC138)</f>
        <v>-</v>
      </c>
      <c r="BD133" s="241"/>
      <c r="BE133" s="18"/>
      <c r="BF133" s="18"/>
      <c r="BG133" s="19"/>
      <c r="BH133" s="19"/>
      <c r="BI133" s="163"/>
      <c r="BJ133" s="145"/>
      <c r="BK133" s="163"/>
      <c r="BL133" s="163"/>
      <c r="BM133" s="179" t="s">
        <v>19</v>
      </c>
      <c r="BN133" s="183">
        <f>IFERROR(ABS(BN131-BN132)/BN132,0)</f>
        <v>0</v>
      </c>
      <c r="BO133" s="183">
        <f t="shared" ref="BO133:BP133" si="40">IFERROR(ABS(BO131-BO132)/BO132,0)</f>
        <v>0</v>
      </c>
      <c r="BP133" s="183">
        <f t="shared" si="40"/>
        <v>0</v>
      </c>
      <c r="BQ133" s="179"/>
      <c r="BR133" s="179"/>
      <c r="BS133" s="183">
        <f>SUM(BN133:BP133,BS128:BS130)</f>
        <v>0</v>
      </c>
      <c r="BU133" s="168"/>
      <c r="BV133" s="179" t="s">
        <v>19</v>
      </c>
      <c r="BW133" s="183">
        <f>IFERROR(ABS(BW131-BW132)/BW132,0)</f>
        <v>0</v>
      </c>
      <c r="BX133" s="183">
        <f t="shared" ref="BX133:BY133" si="41">IFERROR(ABS(BX131-BX132)/BX132,0)</f>
        <v>0</v>
      </c>
      <c r="BY133" s="183">
        <f t="shared" si="41"/>
        <v>0</v>
      </c>
      <c r="BZ133" s="179"/>
      <c r="CA133" s="179"/>
      <c r="CB133" s="183">
        <f>SUM(BW133:BY133,CB128:CB130)</f>
        <v>0</v>
      </c>
      <c r="CD133" s="17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</row>
    <row r="134" spans="22:140" ht="15" customHeight="1" x14ac:dyDescent="0.2">
      <c r="V134"/>
      <c r="W134"/>
      <c r="X134"/>
      <c r="Y134"/>
      <c r="Z134"/>
      <c r="AA134"/>
      <c r="AB134"/>
      <c r="AC134"/>
      <c r="AD134" s="172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45"/>
      <c r="AT134" s="145"/>
      <c r="AU134" s="145"/>
      <c r="AV134" s="145"/>
      <c r="AW134" s="145"/>
      <c r="AX134" s="145"/>
      <c r="AY134" s="163"/>
      <c r="BA134" s="194" t="s">
        <v>20</v>
      </c>
      <c r="BB134" s="74" t="e">
        <f>BB135/BB123</f>
        <v>#DIV/0!</v>
      </c>
      <c r="BC134" s="74" t="e">
        <f>BC135/BB123</f>
        <v>#DIV/0!</v>
      </c>
      <c r="BD134" s="241"/>
      <c r="BE134" s="144"/>
      <c r="BF134" s="144"/>
      <c r="BG134" s="144"/>
      <c r="BH134" s="144"/>
      <c r="BI134" s="144"/>
      <c r="BJ134" s="145"/>
      <c r="BK134" s="145"/>
      <c r="BL134" s="145"/>
      <c r="BU134" s="163"/>
      <c r="CD134" s="173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</row>
    <row r="135" spans="22:140" ht="15" customHeight="1" x14ac:dyDescent="0.25">
      <c r="V135"/>
      <c r="W135"/>
      <c r="X135"/>
      <c r="Y135"/>
      <c r="Z135"/>
      <c r="AA135"/>
      <c r="AB135"/>
      <c r="AC135"/>
      <c r="AD135" s="172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7"/>
      <c r="AT135" s="145"/>
      <c r="AU135" s="163"/>
      <c r="AV135" s="163"/>
      <c r="AW135" s="163"/>
      <c r="AX135" s="144"/>
      <c r="AY135" s="163"/>
      <c r="BA135" s="198" t="s">
        <v>3</v>
      </c>
      <c r="BB135" s="208">
        <f>BW130</f>
        <v>0</v>
      </c>
      <c r="BC135" s="208">
        <f>BY130</f>
        <v>0</v>
      </c>
      <c r="BD135" s="241"/>
      <c r="BE135" s="163"/>
      <c r="BF135" s="163"/>
      <c r="BG135" s="163"/>
      <c r="BH135" s="163"/>
      <c r="BI135" s="163"/>
      <c r="BJ135" s="163"/>
      <c r="BK135" s="163"/>
      <c r="BL135" s="145"/>
      <c r="BM135" s="145"/>
      <c r="BN135" s="145"/>
      <c r="BO135" s="145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73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</row>
    <row r="136" spans="22:140" ht="15" customHeight="1" x14ac:dyDescent="0.2">
      <c r="V136"/>
      <c r="W136"/>
      <c r="X136"/>
      <c r="Y136"/>
      <c r="Z136"/>
      <c r="AA136"/>
      <c r="AB136"/>
      <c r="AC136"/>
      <c r="AD136" s="172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45"/>
      <c r="AT136" s="145"/>
      <c r="AU136" s="163"/>
      <c r="AV136" s="163"/>
      <c r="AW136" s="163"/>
      <c r="AX136" s="144"/>
      <c r="AY136" s="163"/>
      <c r="BA136" s="199"/>
      <c r="BB136" s="148" t="s">
        <v>2</v>
      </c>
      <c r="BC136" s="148" t="s">
        <v>5</v>
      </c>
      <c r="BD136" s="241"/>
      <c r="BL136" s="145"/>
      <c r="BM136" s="145"/>
      <c r="BN136" s="153" t="s">
        <v>0</v>
      </c>
      <c r="BO136" s="15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73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</row>
    <row r="137" spans="22:140" ht="15" customHeight="1" x14ac:dyDescent="0.2">
      <c r="V137"/>
      <c r="W137"/>
      <c r="X137"/>
      <c r="Y137"/>
      <c r="Z137"/>
      <c r="AA137"/>
      <c r="AB137"/>
      <c r="AC137"/>
      <c r="AD137" s="172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44"/>
      <c r="AY137" s="163"/>
      <c r="BA137" s="203" t="s">
        <v>20</v>
      </c>
      <c r="BB137" s="79" t="e">
        <f>BB138/BC123</f>
        <v>#DIV/0!</v>
      </c>
      <c r="BC137" s="79" t="e">
        <f>BC138/BC123</f>
        <v>#DIV/0!</v>
      </c>
      <c r="BD137" s="241"/>
      <c r="BE137" s="138"/>
      <c r="BF137" s="151" t="s">
        <v>4</v>
      </c>
      <c r="BG137" s="201" t="s">
        <v>20</v>
      </c>
      <c r="BH137" s="152"/>
      <c r="BI137" s="150" t="s">
        <v>3</v>
      </c>
      <c r="BJ137" s="194" t="s">
        <v>20</v>
      </c>
      <c r="BK137" s="197" t="s">
        <v>29</v>
      </c>
      <c r="BL137" s="145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73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</row>
    <row r="138" spans="22:140" ht="15" customHeight="1" x14ac:dyDescent="0.25">
      <c r="V138"/>
      <c r="W138"/>
      <c r="X138"/>
      <c r="Y138"/>
      <c r="Z138"/>
      <c r="AA138"/>
      <c r="AB138"/>
      <c r="AC138"/>
      <c r="AD138" s="172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44"/>
      <c r="AY138" s="163"/>
      <c r="BA138" s="204" t="s">
        <v>4</v>
      </c>
      <c r="BB138" s="143">
        <v>0</v>
      </c>
      <c r="BC138" s="143">
        <v>0</v>
      </c>
      <c r="BD138" s="241"/>
      <c r="BE138" s="232" t="str">
        <f>CHOOSE(1,"&lt;","TURN",8,BD140,BF138,BI138)</f>
        <v>&lt;</v>
      </c>
      <c r="BF138" s="205">
        <v>0</v>
      </c>
      <c r="BG138" s="65" t="e">
        <f>BF138/BO142</f>
        <v>#DIV/0!</v>
      </c>
      <c r="BH138" s="148" t="s">
        <v>6</v>
      </c>
      <c r="BI138" s="209">
        <f>BY129</f>
        <v>0</v>
      </c>
      <c r="BJ138" s="67" t="e">
        <f>BI138/BO141</f>
        <v>#DIV/0!</v>
      </c>
      <c r="BK138" s="196" t="str">
        <f>RNSE(BI138,BF138)</f>
        <v>-</v>
      </c>
      <c r="BL138" s="145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73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</row>
    <row r="139" spans="22:140" ht="15" customHeight="1" thickBot="1" x14ac:dyDescent="0.3">
      <c r="V139"/>
      <c r="W139"/>
      <c r="X139"/>
      <c r="Y139"/>
      <c r="Z139"/>
      <c r="AA139"/>
      <c r="AB139"/>
      <c r="AC139"/>
      <c r="AD139" s="172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44"/>
      <c r="AY139" s="163"/>
      <c r="AZ139" s="145"/>
      <c r="BA139" s="147"/>
      <c r="BB139" s="232" t="str">
        <f>CHOOSE(1,"$","TURN",11,BD140,BB138,BB135)</f>
        <v>$</v>
      </c>
      <c r="BC139" s="232" t="str">
        <f>CHOOSE(1,"M","TURN",9,BD140,BC138,BC135)</f>
        <v>M</v>
      </c>
      <c r="BD139" s="241"/>
      <c r="BE139" s="232" t="str">
        <f>CHOOSE(1,"&gt;","TURN",6,BD140,BF139,BI139)</f>
        <v>&gt;</v>
      </c>
      <c r="BF139" s="205">
        <v>0</v>
      </c>
      <c r="BG139" s="65" t="e">
        <f>BF139/BO142</f>
        <v>#DIV/0!</v>
      </c>
      <c r="BH139" s="148" t="s">
        <v>8</v>
      </c>
      <c r="BI139" s="209">
        <f>BW129</f>
        <v>0</v>
      </c>
      <c r="BJ139" s="67" t="e">
        <f>BI139/BO141</f>
        <v>#DIV/0!</v>
      </c>
      <c r="BK139" s="196" t="str">
        <f>RNSE(BI139,BF139)</f>
        <v>-</v>
      </c>
      <c r="BL139" s="145"/>
      <c r="BM139" s="163"/>
      <c r="BN139" s="163"/>
      <c r="BO139" s="163"/>
      <c r="BP139" s="163"/>
      <c r="BQ139" s="163"/>
      <c r="BR139" s="163"/>
      <c r="BS139" s="163"/>
      <c r="BT139" s="144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73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</row>
    <row r="140" spans="22:140" ht="15" customHeight="1" thickBot="1" x14ac:dyDescent="0.25">
      <c r="V140"/>
      <c r="W140"/>
      <c r="X140"/>
      <c r="Y140"/>
      <c r="Z140"/>
      <c r="AA140"/>
      <c r="AB140"/>
      <c r="AC140"/>
      <c r="AD140" s="172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/>
      <c r="AQ140"/>
      <c r="AR140"/>
      <c r="AS140"/>
      <c r="AT140"/>
      <c r="AU140"/>
      <c r="AV140"/>
      <c r="AW140" s="244"/>
      <c r="AX140" s="244"/>
      <c r="AY140" s="244"/>
      <c r="AZ140" s="244"/>
      <c r="BA140" s="244"/>
      <c r="BB140" s="244"/>
      <c r="BC140" s="244"/>
      <c r="BD140" s="246">
        <v>1</v>
      </c>
      <c r="BE140" s="244"/>
      <c r="BF140" s="244"/>
      <c r="BG140" s="244"/>
      <c r="BH140" s="244"/>
      <c r="BI140" s="244"/>
      <c r="BJ140" s="244"/>
      <c r="BK140" s="244"/>
      <c r="BL140" s="244"/>
      <c r="BM140" s="244"/>
      <c r="BN140" s="213" t="s">
        <v>21</v>
      </c>
      <c r="BO140" s="214">
        <f>IF(BR141&lt;&gt;"",BR141,BO141)</f>
        <v>0</v>
      </c>
      <c r="BP140" s="225" t="s">
        <v>27</v>
      </c>
      <c r="BQ140" s="163"/>
      <c r="BR140" s="253" t="s">
        <v>28</v>
      </c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73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</row>
    <row r="141" spans="22:140" ht="15" customHeight="1" x14ac:dyDescent="0.25">
      <c r="V141"/>
      <c r="W141"/>
      <c r="X141"/>
      <c r="Y141"/>
      <c r="Z141"/>
      <c r="AA141"/>
      <c r="AB141"/>
      <c r="AC141"/>
      <c r="AD141" s="172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/>
      <c r="AQ141"/>
      <c r="AR141"/>
      <c r="AS141"/>
      <c r="AT141"/>
      <c r="AU141"/>
      <c r="AV141"/>
      <c r="AW141" s="163"/>
      <c r="AX141" s="163"/>
      <c r="AY141" s="163"/>
      <c r="AZ141" s="163"/>
      <c r="BA141" s="163"/>
      <c r="BB141" s="163"/>
      <c r="BC141" s="163"/>
      <c r="BD141" s="241"/>
      <c r="BE141" s="232" t="str">
        <f>CHOOSE(1,"L","TURN",1,BD140,BE142,BE145)</f>
        <v>L</v>
      </c>
      <c r="BF141" s="232" t="str">
        <f>CHOOSE(1,"#","TURN",3,BD140,BF142,BF145)</f>
        <v>#</v>
      </c>
      <c r="BG141" s="232"/>
      <c r="BI141" s="138"/>
      <c r="BJ141" s="144"/>
      <c r="BK141" s="19"/>
      <c r="BL141" s="17"/>
      <c r="BM141" s="163"/>
      <c r="BN141" s="148" t="s">
        <v>7</v>
      </c>
      <c r="BO141" s="210">
        <f>SUM(BI138:BI139)</f>
        <v>0</v>
      </c>
      <c r="BP141" s="234">
        <f>IF(BR141&lt;&gt;"",BO141-BR141,0)</f>
        <v>0</v>
      </c>
      <c r="BQ141" s="251" t="str">
        <f>CHOOSE(1,"!","LINK",BR140,BR141)</f>
        <v>!</v>
      </c>
      <c r="BR141" s="266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73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</row>
    <row r="142" spans="22:140" ht="15" customHeight="1" thickBot="1" x14ac:dyDescent="0.25">
      <c r="V142"/>
      <c r="W142"/>
      <c r="X142"/>
      <c r="Y142"/>
      <c r="Z142"/>
      <c r="AA142"/>
      <c r="AB142"/>
      <c r="AC142"/>
      <c r="AD142" s="172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/>
      <c r="AQ142"/>
      <c r="AR142"/>
      <c r="AS142"/>
      <c r="AT142"/>
      <c r="AU142"/>
      <c r="AV142"/>
      <c r="AW142" s="163"/>
      <c r="AX142" s="163"/>
      <c r="AY142" s="163"/>
      <c r="AZ142" s="163"/>
      <c r="BA142" s="163"/>
      <c r="BB142" s="163"/>
      <c r="BC142" s="163"/>
      <c r="BD142" s="241"/>
      <c r="BE142" s="143">
        <v>0</v>
      </c>
      <c r="BF142" s="143">
        <v>0</v>
      </c>
      <c r="BG142" s="159" t="s">
        <v>4</v>
      </c>
      <c r="BI142" s="163"/>
      <c r="BJ142" s="144"/>
      <c r="BK142" s="19"/>
      <c r="BL142" s="17"/>
      <c r="BM142" s="163"/>
      <c r="BN142" s="147" t="s">
        <v>7</v>
      </c>
      <c r="BO142" s="138">
        <f>SUM(BF138:BF139)</f>
        <v>0</v>
      </c>
      <c r="BP142" s="226">
        <f>IF(BR141&lt;&gt;"",BO142-BR141,0)</f>
        <v>0</v>
      </c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73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</row>
    <row r="143" spans="22:140" ht="15" customHeight="1" x14ac:dyDescent="0.2">
      <c r="V143"/>
      <c r="W143"/>
      <c r="X143"/>
      <c r="Y143"/>
      <c r="Z143"/>
      <c r="AA143"/>
      <c r="AB143"/>
      <c r="AC143"/>
      <c r="AD143" s="172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/>
      <c r="AQ143"/>
      <c r="AR143"/>
      <c r="AS143"/>
      <c r="AT143"/>
      <c r="AU143"/>
      <c r="AV143"/>
      <c r="AW143" s="163"/>
      <c r="AX143" s="163"/>
      <c r="AY143" s="163"/>
      <c r="AZ143" s="163"/>
      <c r="BA143" s="163"/>
      <c r="BB143" s="163"/>
      <c r="BC143" s="163"/>
      <c r="BD143" s="241"/>
      <c r="BE143" s="80" t="e">
        <f>BE142/BE157</f>
        <v>#DIV/0!</v>
      </c>
      <c r="BF143" s="80" t="e">
        <f>BF142/BE157</f>
        <v>#DIV/0!</v>
      </c>
      <c r="BG143" s="202" t="s">
        <v>20</v>
      </c>
      <c r="BI143" s="163"/>
      <c r="BJ143" s="144"/>
      <c r="BK143" s="19"/>
      <c r="BL143" s="17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7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</row>
    <row r="144" spans="22:140" ht="15" customHeight="1" x14ac:dyDescent="0.2">
      <c r="V144"/>
      <c r="W144"/>
      <c r="X144"/>
      <c r="Y144"/>
      <c r="Z144"/>
      <c r="AA144"/>
      <c r="AB144"/>
      <c r="AC144"/>
      <c r="AD144" s="172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6"/>
      <c r="AT144" s="153" t="s">
        <v>0</v>
      </c>
      <c r="AU144" s="149"/>
      <c r="AV144" s="149"/>
      <c r="AW144" s="163"/>
      <c r="AX144" s="163"/>
      <c r="AY144" s="163"/>
      <c r="AZ144" s="163"/>
      <c r="BA144" s="163"/>
      <c r="BB144" s="163"/>
      <c r="BC144" s="163"/>
      <c r="BD144" s="241"/>
      <c r="BE144" s="148" t="s">
        <v>11</v>
      </c>
      <c r="BF144" s="148" t="s">
        <v>1</v>
      </c>
      <c r="BG144" s="152"/>
      <c r="BI144" s="163"/>
      <c r="BJ144" s="144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93"/>
      <c r="BU144" s="138"/>
      <c r="BV144" s="163"/>
      <c r="BW144" s="163"/>
      <c r="BX144" s="163"/>
      <c r="BY144" s="163"/>
      <c r="BZ144" s="163"/>
      <c r="CA144" s="163"/>
      <c r="CB144" s="163"/>
      <c r="CC144" s="163"/>
      <c r="CD144" s="173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</row>
    <row r="145" spans="22:140" ht="15" customHeight="1" x14ac:dyDescent="0.25">
      <c r="V145"/>
      <c r="W145"/>
      <c r="X145"/>
      <c r="Y145"/>
      <c r="Z145"/>
      <c r="AA145"/>
      <c r="AB145"/>
      <c r="AC145"/>
      <c r="AD145" s="172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49"/>
      <c r="AT145" s="149"/>
      <c r="AU145" s="149"/>
      <c r="AV145" s="149"/>
      <c r="AW145" s="163"/>
      <c r="AX145" s="163"/>
      <c r="AY145" s="163"/>
      <c r="AZ145" s="163"/>
      <c r="BA145" s="163"/>
      <c r="BB145" s="163"/>
      <c r="BC145" s="163"/>
      <c r="BD145" s="241"/>
      <c r="BE145" s="208">
        <f>BW128</f>
        <v>0</v>
      </c>
      <c r="BF145" s="208">
        <f>BY128</f>
        <v>0</v>
      </c>
      <c r="BG145" s="150" t="s">
        <v>3</v>
      </c>
      <c r="BI145" s="163"/>
      <c r="BJ145" s="144"/>
      <c r="BK145" s="163"/>
      <c r="BL145" s="163"/>
      <c r="BU145" s="149"/>
      <c r="BV145" s="163"/>
      <c r="BW145" s="163"/>
      <c r="BX145" s="163"/>
      <c r="BY145" s="163"/>
      <c r="BZ145" s="163"/>
      <c r="CA145" s="163"/>
      <c r="CB145" s="163"/>
      <c r="CC145" s="163"/>
      <c r="CD145" s="173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</row>
    <row r="146" spans="22:140" ht="15" customHeight="1" x14ac:dyDescent="0.2">
      <c r="V146"/>
      <c r="W146"/>
      <c r="X146"/>
      <c r="Y146"/>
      <c r="Z146"/>
      <c r="AA146"/>
      <c r="AB146"/>
      <c r="AC146"/>
      <c r="AD146" s="172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49"/>
      <c r="AT146" s="149"/>
      <c r="AU146" s="149"/>
      <c r="AV146" s="149"/>
      <c r="AW146" s="149"/>
      <c r="AX146" s="149"/>
      <c r="AY146" s="144"/>
      <c r="AZ146" s="144"/>
      <c r="BA146" s="144"/>
      <c r="BB146" s="144"/>
      <c r="BC146" s="144"/>
      <c r="BD146" s="241"/>
      <c r="BE146" s="74" t="e">
        <f>BE145/BF157</f>
        <v>#DIV/0!</v>
      </c>
      <c r="BF146" s="74" t="e">
        <f>BF145/BF157</f>
        <v>#DIV/0!</v>
      </c>
      <c r="BG146" s="195" t="s">
        <v>20</v>
      </c>
      <c r="BI146" s="163"/>
      <c r="BJ146" s="163"/>
      <c r="BK146" s="163"/>
      <c r="BL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73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</row>
    <row r="147" spans="22:140" ht="15" customHeight="1" x14ac:dyDescent="0.25">
      <c r="V147"/>
      <c r="W147"/>
      <c r="X147"/>
      <c r="Y147"/>
      <c r="Z147"/>
      <c r="AA147"/>
      <c r="AB147"/>
      <c r="AC147"/>
      <c r="AD147" s="172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49"/>
      <c r="AT147" s="149"/>
      <c r="AU147" s="149"/>
      <c r="AV147" s="149"/>
      <c r="AW147" s="149"/>
      <c r="AX147" s="149"/>
      <c r="AY147" s="163"/>
      <c r="AZ147" s="18"/>
      <c r="BA147" s="18"/>
      <c r="BB147" s="18"/>
      <c r="BC147" s="18"/>
      <c r="BD147" s="241"/>
      <c r="BE147" s="200" t="str">
        <f t="shared" ref="BE147" si="42">RNSE(BE145,BE142)</f>
        <v>-</v>
      </c>
      <c r="BF147" s="200" t="str">
        <f>RNSE(BF145,BF142)</f>
        <v>-</v>
      </c>
      <c r="BG147" s="197" t="s">
        <v>29</v>
      </c>
      <c r="BI147" s="163"/>
      <c r="BJ147" s="164"/>
      <c r="BK147" s="163"/>
      <c r="BL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73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</row>
    <row r="148" spans="22:140" ht="15" customHeight="1" x14ac:dyDescent="0.25">
      <c r="V148"/>
      <c r="W148"/>
      <c r="X148"/>
      <c r="Y148"/>
      <c r="Z148"/>
      <c r="AA148"/>
      <c r="AB148"/>
      <c r="AC148"/>
      <c r="AD148" s="172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49"/>
      <c r="AT148" s="149"/>
      <c r="AU148" s="149"/>
      <c r="AV148" s="149"/>
      <c r="AW148" s="149"/>
      <c r="AX148" s="149"/>
      <c r="AY148" s="163"/>
      <c r="AZ148" s="16"/>
      <c r="BA148" s="16"/>
      <c r="BB148" s="16"/>
      <c r="BC148" s="16"/>
      <c r="BD148" s="241"/>
      <c r="BE148" s="149"/>
      <c r="BF148" s="149"/>
      <c r="BG148" s="149"/>
      <c r="BH148" s="149"/>
      <c r="BI148" s="163"/>
      <c r="BJ148" s="164"/>
      <c r="BK148" s="163"/>
      <c r="BL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73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</row>
    <row r="149" spans="22:140" ht="15" customHeight="1" x14ac:dyDescent="0.25">
      <c r="V149"/>
      <c r="W149"/>
      <c r="X149"/>
      <c r="Y149"/>
      <c r="Z149"/>
      <c r="AA149"/>
      <c r="AB149"/>
      <c r="AC149"/>
      <c r="AD149" s="172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49"/>
      <c r="AT149" s="149"/>
      <c r="AU149" s="149"/>
      <c r="AV149" s="149"/>
      <c r="AW149" s="149"/>
      <c r="AX149" s="149"/>
      <c r="AY149" s="155"/>
      <c r="AZ149" s="163"/>
      <c r="BA149" s="163"/>
      <c r="BB149" s="163"/>
      <c r="BC149" s="163"/>
      <c r="BD149" s="241"/>
      <c r="BE149" s="149"/>
      <c r="BF149" s="149"/>
      <c r="BG149" s="149"/>
      <c r="BH149" s="149"/>
      <c r="BI149" s="163"/>
      <c r="BJ149" s="165"/>
      <c r="BK149" s="163"/>
      <c r="BL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73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</row>
    <row r="150" spans="22:140" ht="15" customHeight="1" x14ac:dyDescent="0.25">
      <c r="V150"/>
      <c r="W150"/>
      <c r="X150"/>
      <c r="Y150"/>
      <c r="Z150"/>
      <c r="AA150"/>
      <c r="AB150"/>
      <c r="AC150"/>
      <c r="AD150" s="172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49"/>
      <c r="AT150" s="149"/>
      <c r="AU150" s="149"/>
      <c r="AV150" s="149"/>
      <c r="AW150" s="149"/>
      <c r="AX150" s="149"/>
      <c r="AY150" s="149"/>
      <c r="AZ150" s="149"/>
      <c r="BA150" s="163"/>
      <c r="BB150" s="163"/>
      <c r="BC150" s="163"/>
      <c r="BD150" s="241"/>
      <c r="BE150" s="163"/>
      <c r="BF150" s="163"/>
      <c r="BG150" s="163"/>
      <c r="BH150" s="153" t="s">
        <v>0</v>
      </c>
      <c r="BI150" s="163"/>
      <c r="BJ150" s="165"/>
      <c r="BK150" s="163"/>
      <c r="BL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73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</row>
    <row r="151" spans="22:140" ht="15" customHeight="1" x14ac:dyDescent="0.25">
      <c r="V151"/>
      <c r="W151"/>
      <c r="X151"/>
      <c r="Y151"/>
      <c r="Z151"/>
      <c r="AA151"/>
      <c r="AB151"/>
      <c r="AC151"/>
      <c r="AD151" s="172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240"/>
      <c r="BE151" s="163"/>
      <c r="BF151" s="163"/>
      <c r="BG151" s="163"/>
      <c r="BH151" s="166"/>
      <c r="BI151" s="163"/>
      <c r="BJ151" s="165"/>
      <c r="BK151" s="163"/>
      <c r="BL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73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</row>
    <row r="152" spans="22:140" ht="15" customHeight="1" x14ac:dyDescent="0.25">
      <c r="AD152" s="172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8"/>
      <c r="BE152" s="163"/>
      <c r="BF152" s="163"/>
      <c r="BG152" s="163"/>
      <c r="BH152" s="168"/>
      <c r="BI152" s="163"/>
      <c r="BJ152" s="165"/>
      <c r="BK152" s="163"/>
      <c r="BL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73"/>
    </row>
    <row r="153" spans="22:140" ht="15" customHeight="1" x14ac:dyDescent="0.25">
      <c r="AD153" s="172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8"/>
      <c r="BE153" s="163"/>
      <c r="BF153" s="163"/>
      <c r="BG153" s="163"/>
      <c r="BH153" s="168"/>
      <c r="BI153" s="163"/>
      <c r="BJ153" s="164"/>
      <c r="BK153" s="163"/>
      <c r="BL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73"/>
    </row>
    <row r="154" spans="22:140" ht="15" customHeight="1" thickBot="1" x14ac:dyDescent="0.3">
      <c r="AD154" s="172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8"/>
      <c r="BE154" s="163"/>
      <c r="BF154" s="163"/>
      <c r="BG154" s="163"/>
      <c r="BH154" s="168"/>
      <c r="BI154" s="163"/>
      <c r="BJ154" s="164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73"/>
    </row>
    <row r="155" spans="22:140" ht="15" customHeight="1" thickBot="1" x14ac:dyDescent="0.3">
      <c r="AD155" s="172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215">
        <f>IF(BB158&lt;&gt;"",AVERAGE(BB155,BB158),BB155)</f>
        <v>0</v>
      </c>
      <c r="BB155" s="208">
        <f>SUM(BE145,BI139,BB135)</f>
        <v>0</v>
      </c>
      <c r="BC155" s="143">
        <f>SUM(BE142,BF139,BB138)</f>
        <v>0</v>
      </c>
      <c r="BD155" s="168"/>
      <c r="BE155" s="163"/>
      <c r="BF155" s="163"/>
      <c r="BG155" s="163"/>
      <c r="BH155" s="168"/>
      <c r="BI155" s="163"/>
      <c r="BJ155" s="164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73"/>
    </row>
    <row r="156" spans="22:140" ht="15" customHeight="1" thickBot="1" x14ac:dyDescent="0.25">
      <c r="AD156" s="172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216" t="s">
        <v>21</v>
      </c>
      <c r="BB156" s="148" t="s">
        <v>2</v>
      </c>
      <c r="BC156" s="162" t="s">
        <v>2</v>
      </c>
      <c r="BD156" s="168"/>
      <c r="BE156" s="147" t="s">
        <v>1</v>
      </c>
      <c r="BF156" s="148" t="s">
        <v>1</v>
      </c>
      <c r="BG156" s="217" t="s">
        <v>21</v>
      </c>
      <c r="BH156" s="207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73"/>
    </row>
    <row r="157" spans="22:140" ht="15" customHeight="1" thickBot="1" x14ac:dyDescent="0.3">
      <c r="AD157" s="172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263" t="s">
        <v>27</v>
      </c>
      <c r="BB157" s="287">
        <f>IF(BB158&lt;&gt;"",BB158-BB155,0)</f>
        <v>0</v>
      </c>
      <c r="BC157" s="292">
        <f>IF(BC158&lt;&gt;"",BC158-BC155,0)</f>
        <v>0</v>
      </c>
      <c r="BD157" s="265"/>
      <c r="BE157" s="137">
        <f>SUM(BE142:BF142)</f>
        <v>0</v>
      </c>
      <c r="BF157" s="208">
        <f>SUM(BE145:BF145)</f>
        <v>0</v>
      </c>
      <c r="BG157" s="218">
        <f>IF(BF160&lt;&gt;"",AVERAGE(BF157,BF160),BF157)</f>
        <v>0</v>
      </c>
      <c r="BH157" s="207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73"/>
    </row>
    <row r="158" spans="22:140" ht="15" customHeight="1" thickBot="1" x14ac:dyDescent="0.3">
      <c r="AD158" s="172"/>
      <c r="AE158" s="163"/>
      <c r="AF158" s="163"/>
      <c r="AG158" s="163"/>
      <c r="AH158" s="163"/>
      <c r="AI158" s="163"/>
      <c r="AJ158" s="163"/>
      <c r="AK158" s="163"/>
      <c r="AL158" s="163"/>
      <c r="AM158" s="168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215">
        <f>IF(BB155&lt;&gt;"",AVERAGE(BB158,BB155),BB158)</f>
        <v>0</v>
      </c>
      <c r="BB158" s="208">
        <f>SUM(BA170:BC170)</f>
        <v>0</v>
      </c>
      <c r="BC158" s="137">
        <f>SUM(BA173:BC173)</f>
        <v>0</v>
      </c>
      <c r="BD158" s="262"/>
      <c r="BE158" s="292">
        <f>IF(BE157&lt;&gt;"",BE157-BE160,0)</f>
        <v>0</v>
      </c>
      <c r="BF158" s="310">
        <f>IF(BF157&lt;&gt;"",BF157-BF160,0)</f>
        <v>0</v>
      </c>
      <c r="BG158" s="263" t="s">
        <v>27</v>
      </c>
      <c r="BH158" s="163"/>
      <c r="BI158" s="163"/>
      <c r="BJ158" s="164"/>
      <c r="BK158" s="164"/>
      <c r="BL158" s="164"/>
      <c r="BM158" s="164"/>
      <c r="BN158" s="164"/>
      <c r="BO158" s="164"/>
      <c r="BP158" s="164"/>
      <c r="BQ158" s="164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73"/>
    </row>
    <row r="159" spans="22:140" ht="15" customHeight="1" thickBot="1" x14ac:dyDescent="0.25">
      <c r="AD159" s="172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216" t="s">
        <v>21</v>
      </c>
      <c r="BB159" s="148" t="s">
        <v>2</v>
      </c>
      <c r="BC159" s="147" t="s">
        <v>2</v>
      </c>
      <c r="BD159" s="168"/>
      <c r="BE159" s="147" t="s">
        <v>1</v>
      </c>
      <c r="BF159" s="231" t="s">
        <v>1</v>
      </c>
      <c r="BG159" s="217" t="s">
        <v>21</v>
      </c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73"/>
    </row>
    <row r="160" spans="22:140" ht="15" customHeight="1" thickBot="1" x14ac:dyDescent="0.3">
      <c r="AD160" s="172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8"/>
      <c r="BE160" s="137">
        <f>SUM(BC173,BF177)</f>
        <v>0</v>
      </c>
      <c r="BF160" s="208">
        <f>SUM(BC170,BF180)</f>
        <v>0</v>
      </c>
      <c r="BG160" s="218">
        <f>IF(BF157&lt;&gt;"",AVERAGE(BF160,BF157),BF160)</f>
        <v>0</v>
      </c>
      <c r="BH160" s="163"/>
      <c r="BI160" s="163"/>
      <c r="BJ160" s="191"/>
      <c r="BK160" s="164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73"/>
    </row>
    <row r="161" spans="30:82" ht="15" customHeight="1" x14ac:dyDescent="0.25">
      <c r="AD161" s="172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8"/>
      <c r="BE161" s="163"/>
      <c r="BF161" s="163"/>
      <c r="BG161" s="163"/>
      <c r="BH161" s="163"/>
      <c r="BI161" s="163"/>
      <c r="BJ161" s="168"/>
      <c r="BK161" s="164"/>
      <c r="BL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73"/>
    </row>
    <row r="162" spans="30:82" ht="15" customHeight="1" x14ac:dyDescent="0.25">
      <c r="AD162" s="172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8"/>
      <c r="BE162" s="163"/>
      <c r="BF162" s="163"/>
      <c r="BG162" s="163"/>
      <c r="BH162" s="163"/>
      <c r="BI162" s="163"/>
      <c r="BJ162" s="168"/>
      <c r="BK162" s="164"/>
      <c r="BL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73"/>
    </row>
    <row r="163" spans="30:82" ht="15" customHeight="1" x14ac:dyDescent="0.25">
      <c r="AD163" s="172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8"/>
      <c r="BE163" s="163"/>
      <c r="BF163" s="163"/>
      <c r="BG163" s="163"/>
      <c r="BH163" s="163"/>
      <c r="BI163" s="163"/>
      <c r="BJ163" s="168"/>
      <c r="BK163" s="164"/>
      <c r="BL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73"/>
    </row>
    <row r="164" spans="30:82" ht="15" customHeight="1" x14ac:dyDescent="0.3">
      <c r="AD164" s="172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45"/>
      <c r="AT164" s="145"/>
      <c r="AU164" s="145"/>
      <c r="AV164" s="145"/>
      <c r="AW164" s="145"/>
      <c r="AX164" s="145"/>
      <c r="AY164" s="145"/>
      <c r="AZ164" s="166"/>
      <c r="BA164" s="163"/>
      <c r="BB164" s="163"/>
      <c r="BC164" s="249"/>
      <c r="BD164" s="163"/>
      <c r="BE164" s="163"/>
      <c r="BF164" s="163"/>
      <c r="BG164" s="163"/>
      <c r="BH164" s="149"/>
      <c r="BI164" s="164"/>
      <c r="BJ164" s="163"/>
      <c r="BK164" s="163"/>
      <c r="BL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73"/>
    </row>
    <row r="165" spans="30:82" ht="15" customHeight="1" x14ac:dyDescent="0.25">
      <c r="AD165" s="172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45"/>
      <c r="AT165" s="145"/>
      <c r="AU165" s="145"/>
      <c r="AV165" s="145"/>
      <c r="AW165" s="145"/>
      <c r="AX165" s="145"/>
      <c r="AY165" s="145"/>
      <c r="AZ165" s="146" t="s">
        <v>0</v>
      </c>
      <c r="BA165" s="163"/>
      <c r="BB165" s="163"/>
      <c r="BC165" s="163"/>
      <c r="BD165" s="241"/>
      <c r="BF165" s="163"/>
      <c r="BG165" s="163"/>
      <c r="BH165" s="145"/>
      <c r="BI165" s="164"/>
      <c r="BJ165" s="163"/>
      <c r="BK165" s="163"/>
      <c r="BL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73"/>
    </row>
    <row r="166" spans="30:82" ht="15" customHeight="1" x14ac:dyDescent="0.25">
      <c r="AD166" s="172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241"/>
      <c r="BE166" s="163"/>
      <c r="BF166" s="163"/>
      <c r="BG166" s="163"/>
      <c r="BH166" s="163"/>
      <c r="BI166" s="164"/>
      <c r="BJ166" s="163"/>
      <c r="BK166" s="163"/>
      <c r="BL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73"/>
    </row>
    <row r="167" spans="30:82" ht="15" customHeight="1" x14ac:dyDescent="0.25">
      <c r="AD167" s="172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7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241"/>
      <c r="BE167" s="16"/>
      <c r="BF167" s="16"/>
      <c r="BG167" s="17"/>
      <c r="BH167" s="17"/>
      <c r="BI167" s="164"/>
      <c r="BJ167" s="163"/>
      <c r="BK167" s="163"/>
      <c r="BL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73"/>
    </row>
    <row r="168" spans="30:82" ht="15" customHeight="1" x14ac:dyDescent="0.2">
      <c r="AD168" s="172"/>
      <c r="AE168" s="163"/>
      <c r="AF168" s="163"/>
      <c r="AG168" s="163"/>
      <c r="AH168" s="163"/>
      <c r="AI168" s="163"/>
      <c r="AJ168" s="163"/>
      <c r="AK168" s="163"/>
      <c r="AL168" s="163"/>
      <c r="AM168" s="168"/>
      <c r="AN168" s="163"/>
      <c r="AO168" s="163"/>
      <c r="AP168" s="163"/>
      <c r="AQ168" s="192"/>
      <c r="AR168" s="168"/>
      <c r="AS168" s="167"/>
      <c r="AT168" s="145"/>
      <c r="AU168" s="145"/>
      <c r="AV168" s="145"/>
      <c r="AW168" s="145"/>
      <c r="AX168" s="145"/>
      <c r="AY168" s="163"/>
      <c r="AZ168" s="197" t="s">
        <v>29</v>
      </c>
      <c r="BA168" s="196" t="str">
        <f t="shared" ref="BA168:BC168" si="43">RNSE(BA170,BA173)</f>
        <v>-</v>
      </c>
      <c r="BB168" s="196" t="str">
        <f t="shared" si="43"/>
        <v>-</v>
      </c>
      <c r="BC168" s="196" t="str">
        <f t="shared" si="43"/>
        <v>-</v>
      </c>
      <c r="BD168" s="241"/>
      <c r="BE168" s="18"/>
      <c r="BF168" s="18"/>
      <c r="BG168" s="19"/>
      <c r="BH168" s="19"/>
      <c r="BI168" s="163"/>
      <c r="BJ168" s="145"/>
      <c r="BK168" s="163"/>
      <c r="BL168" s="163"/>
      <c r="BU168" s="168"/>
      <c r="BV168" s="163"/>
      <c r="BW168" s="163"/>
      <c r="BX168" s="163"/>
      <c r="BY168" s="163"/>
      <c r="BZ168" s="163"/>
      <c r="CA168" s="163"/>
      <c r="CB168" s="163"/>
      <c r="CC168" s="163"/>
      <c r="CD168" s="173"/>
    </row>
    <row r="169" spans="30:82" ht="15" customHeight="1" x14ac:dyDescent="0.2">
      <c r="AD169" s="172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45"/>
      <c r="AT169" s="145"/>
      <c r="AU169" s="145"/>
      <c r="AV169" s="145"/>
      <c r="AW169" s="145"/>
      <c r="AX169" s="145"/>
      <c r="AY169" s="163"/>
      <c r="AZ169" s="194" t="s">
        <v>20</v>
      </c>
      <c r="BA169" s="74" t="e">
        <f>BA170/BB158</f>
        <v>#DIV/0!</v>
      </c>
      <c r="BB169" s="74" t="e">
        <f>BB170/BB158</f>
        <v>#DIV/0!</v>
      </c>
      <c r="BC169" s="74" t="e">
        <f>BC170/BB158</f>
        <v>#DIV/0!</v>
      </c>
      <c r="BD169" s="241"/>
      <c r="BE169" s="144"/>
      <c r="BF169" s="144"/>
      <c r="BG169" s="144"/>
      <c r="BH169" s="144"/>
      <c r="BI169" s="144"/>
      <c r="BJ169" s="145"/>
      <c r="BK169" s="145"/>
      <c r="BL169" s="145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73"/>
    </row>
    <row r="170" spans="30:82" ht="15" customHeight="1" x14ac:dyDescent="0.25">
      <c r="AD170" s="172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7"/>
      <c r="AT170" s="145"/>
      <c r="AU170" s="163"/>
      <c r="AV170" s="163"/>
      <c r="AW170" s="163"/>
      <c r="AX170" s="144"/>
      <c r="AY170" s="163"/>
      <c r="AZ170" s="198" t="s">
        <v>3</v>
      </c>
      <c r="BA170" s="208">
        <f>BW185</f>
        <v>0</v>
      </c>
      <c r="BB170" s="208">
        <f>BX185</f>
        <v>0</v>
      </c>
      <c r="BC170" s="208">
        <f>BY185</f>
        <v>0</v>
      </c>
      <c r="BD170" s="241"/>
      <c r="BE170" s="163"/>
      <c r="BF170" s="163"/>
      <c r="BG170" s="163"/>
      <c r="BH170" s="163"/>
      <c r="BI170" s="163"/>
      <c r="BJ170" s="163"/>
      <c r="BK170" s="163"/>
      <c r="BL170" s="145"/>
      <c r="BM170" s="145"/>
      <c r="BN170" s="145"/>
      <c r="BO170" s="145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73"/>
    </row>
    <row r="171" spans="30:82" ht="15" customHeight="1" x14ac:dyDescent="0.2">
      <c r="AD171" s="172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45"/>
      <c r="AT171" s="145"/>
      <c r="AU171" s="163"/>
      <c r="AV171" s="163"/>
      <c r="AW171" s="163"/>
      <c r="AX171" s="144"/>
      <c r="AY171" s="163"/>
      <c r="AZ171" s="199"/>
      <c r="BA171" s="148" t="s">
        <v>2</v>
      </c>
      <c r="BB171" s="148">
        <v>9</v>
      </c>
      <c r="BC171" s="148" t="s">
        <v>5</v>
      </c>
      <c r="BD171" s="241"/>
      <c r="BE171" s="163"/>
      <c r="BF171" s="163"/>
      <c r="BG171" s="163"/>
      <c r="BH171" s="163"/>
      <c r="BI171" s="163"/>
      <c r="BJ171" s="163"/>
      <c r="BK171" s="163"/>
      <c r="BL171" s="145"/>
      <c r="BM171" s="145"/>
      <c r="BN171" s="153" t="s">
        <v>0</v>
      </c>
      <c r="BO171" s="15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73"/>
    </row>
    <row r="172" spans="30:82" ht="15" customHeight="1" x14ac:dyDescent="0.2">
      <c r="AD172" s="172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44"/>
      <c r="AY172" s="163"/>
      <c r="AZ172" s="203" t="s">
        <v>20</v>
      </c>
      <c r="BA172" s="79" t="e">
        <f>BA173/BC158</f>
        <v>#DIV/0!</v>
      </c>
      <c r="BB172" s="79" t="e">
        <f>BB173/BC158</f>
        <v>#DIV/0!</v>
      </c>
      <c r="BC172" s="79" t="e">
        <f>BC173/BC158</f>
        <v>#DIV/0!</v>
      </c>
      <c r="BD172" s="241"/>
      <c r="BE172" s="163"/>
      <c r="BF172" s="163"/>
      <c r="BG172" s="163"/>
      <c r="BH172" s="163"/>
      <c r="BI172" s="163"/>
      <c r="BJ172" s="163"/>
      <c r="BK172" s="163"/>
      <c r="BL172" s="145"/>
      <c r="BM172" s="163"/>
      <c r="BN172" s="163"/>
      <c r="BO172" s="163"/>
      <c r="BP172" s="163"/>
      <c r="BQ172" s="163"/>
      <c r="BR172" s="163"/>
      <c r="BS172" s="144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73"/>
    </row>
    <row r="173" spans="30:82" ht="15" customHeight="1" thickBot="1" x14ac:dyDescent="0.25">
      <c r="AD173" s="172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44"/>
      <c r="AY173" s="163"/>
      <c r="AZ173" s="204" t="s">
        <v>4</v>
      </c>
      <c r="BA173" s="143">
        <v>0</v>
      </c>
      <c r="BB173" s="143">
        <v>0</v>
      </c>
      <c r="BC173" s="143">
        <v>0</v>
      </c>
      <c r="BD173" s="241"/>
      <c r="BE173" s="163"/>
      <c r="BF173" s="163"/>
      <c r="BG173" s="163"/>
      <c r="BH173" s="163"/>
      <c r="BI173" s="163"/>
      <c r="BJ173" s="163"/>
      <c r="BK173" s="163"/>
      <c r="BL173" s="145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73"/>
    </row>
    <row r="174" spans="30:82" ht="15" customHeight="1" thickBot="1" x14ac:dyDescent="0.25">
      <c r="AD174" s="172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45"/>
      <c r="AU174" s="163"/>
      <c r="AV174" s="163"/>
      <c r="AW174" s="163"/>
      <c r="AX174" s="144"/>
      <c r="AY174" s="145"/>
      <c r="AZ174" s="147"/>
      <c r="BA174" s="232" t="str">
        <f>CHOOSE(1,"$","TURN",11,BD175,BA173,BA170)</f>
        <v>$</v>
      </c>
      <c r="BB174" s="232" t="str">
        <f>CHOOSE(1,"9","TURN",10,BD175,BB173,BB170)</f>
        <v>9</v>
      </c>
      <c r="BC174" s="232" t="str">
        <f>CHOOSE(1,"M","TURN",9,BD175,BC173,BC170)</f>
        <v>M</v>
      </c>
      <c r="BD174" s="241"/>
      <c r="BE174" s="163"/>
      <c r="BF174" s="163"/>
      <c r="BG174" s="163"/>
      <c r="BH174" s="163"/>
      <c r="BI174" s="163"/>
      <c r="BJ174" s="163"/>
      <c r="BK174" s="163"/>
      <c r="BL174" s="138">
        <f>SUM(BB173,BG177)</f>
        <v>0</v>
      </c>
      <c r="BM174" s="157" t="s">
        <v>14</v>
      </c>
      <c r="BN174" s="292">
        <f>IF(BO175&lt;&gt;"",BO175-BL174,0)</f>
        <v>0</v>
      </c>
      <c r="BO174" s="149"/>
      <c r="BP174" s="149"/>
      <c r="BQ174" s="163"/>
      <c r="BR174" s="163"/>
      <c r="BS174" s="145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73"/>
    </row>
    <row r="175" spans="30:82" ht="15" customHeight="1" thickBot="1" x14ac:dyDescent="0.35">
      <c r="AD175" s="172"/>
      <c r="AE175" s="163"/>
      <c r="AF175" s="163"/>
      <c r="AG175" s="163"/>
      <c r="AH175" s="163"/>
      <c r="AI175" s="163"/>
      <c r="AJ175" s="163"/>
      <c r="AK175" s="163"/>
      <c r="AP175" s="247" t="str">
        <f>CHOOSE(1,BD175&amp;":","IX_NAME",AQ175)</f>
        <v>2:</v>
      </c>
      <c r="AQ175" s="248" t="s">
        <v>45</v>
      </c>
      <c r="AR175" s="168"/>
      <c r="AS175" s="240"/>
      <c r="AT175" s="244"/>
      <c r="AU175" s="244"/>
      <c r="AV175" s="244"/>
      <c r="AW175" s="244"/>
      <c r="AX175" s="244"/>
      <c r="AY175" s="244"/>
      <c r="AZ175" s="244"/>
      <c r="BA175" s="244"/>
      <c r="BB175" s="244"/>
      <c r="BC175" s="244"/>
      <c r="BD175" s="246">
        <v>2</v>
      </c>
      <c r="BE175" s="244"/>
      <c r="BF175" s="244"/>
      <c r="BG175" s="244"/>
      <c r="BH175" s="244"/>
      <c r="BI175" s="244"/>
      <c r="BJ175" s="163"/>
      <c r="BK175" s="163"/>
      <c r="BL175" s="210">
        <f>SUM(BB170,BG180)</f>
        <v>0</v>
      </c>
      <c r="BM175" s="156" t="s">
        <v>14</v>
      </c>
      <c r="BN175" s="285">
        <f>IF(BO175&lt;&gt;"",BO175-BL175,0)</f>
        <v>0</v>
      </c>
      <c r="BO175" s="264"/>
      <c r="BP175" s="251" t="str">
        <f>CHOOSE(1,"""","LINK",BP176,BO175)</f>
        <v>"</v>
      </c>
      <c r="BQ175" s="168"/>
      <c r="BR175" s="168"/>
      <c r="BS175" s="168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73"/>
    </row>
    <row r="176" spans="30:82" ht="15" customHeight="1" thickBot="1" x14ac:dyDescent="0.25">
      <c r="AD176" s="172"/>
      <c r="AE176" s="163"/>
      <c r="AF176" s="163"/>
      <c r="AG176" s="163"/>
      <c r="AH176" s="163"/>
      <c r="AI176" s="163"/>
      <c r="AJ176" s="163"/>
      <c r="AK176" s="163"/>
      <c r="AP176" s="163"/>
      <c r="AQ176" s="193" t="s">
        <v>30</v>
      </c>
      <c r="AR176"/>
      <c r="AS176"/>
      <c r="AT176"/>
      <c r="AU176"/>
      <c r="AV176"/>
      <c r="AW176"/>
      <c r="AX176"/>
      <c r="AY176"/>
      <c r="AZ176"/>
      <c r="BA176"/>
      <c r="BB176"/>
      <c r="BC176"/>
      <c r="BD176" s="241"/>
      <c r="BE176" s="232" t="str">
        <f>CHOOSE(1,"L","TURN",1,BD175,BE177,BE180)</f>
        <v>L</v>
      </c>
      <c r="BF176" s="232" t="str">
        <f>CHOOSE(1,"#","TURN",3,BD175,BF177,BF180)</f>
        <v>#</v>
      </c>
      <c r="BG176" s="232" t="str">
        <f>CHOOSE(1,";","TURN",4,BD175,BG177,BG180)</f>
        <v>;</v>
      </c>
      <c r="BH176" s="138"/>
      <c r="BI176" s="163"/>
      <c r="BJ176" s="163"/>
      <c r="BK176" s="163"/>
      <c r="BL176" s="219">
        <f>IF(BO175&lt;&gt;"",BO175,BL175)</f>
        <v>0</v>
      </c>
      <c r="BM176" s="220" t="s">
        <v>21</v>
      </c>
      <c r="BN176" s="286" t="s">
        <v>27</v>
      </c>
      <c r="BO176" s="163"/>
      <c r="BP176" s="253" t="s">
        <v>28</v>
      </c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73"/>
    </row>
    <row r="177" spans="30:82" ht="15" customHeight="1" x14ac:dyDescent="0.2">
      <c r="AD177" s="172"/>
      <c r="AE177" s="163"/>
      <c r="AF177" s="163"/>
      <c r="AG177" s="163"/>
      <c r="AH177" s="163"/>
      <c r="AI177" s="163"/>
      <c r="AJ177" s="163"/>
      <c r="AK177" s="163"/>
      <c r="AP177" s="163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 s="241"/>
      <c r="BE177" s="143">
        <v>0</v>
      </c>
      <c r="BF177" s="143">
        <v>0</v>
      </c>
      <c r="BG177" s="143">
        <v>0</v>
      </c>
      <c r="BH177" s="159" t="s">
        <v>4</v>
      </c>
      <c r="BI177" s="163"/>
      <c r="BJ177" s="163"/>
      <c r="BK177" s="163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73"/>
    </row>
    <row r="178" spans="30:82" ht="15" customHeight="1" x14ac:dyDescent="0.2">
      <c r="AD178" s="172"/>
      <c r="AE178" s="163"/>
      <c r="AF178" s="163"/>
      <c r="AG178" s="163"/>
      <c r="AH178" s="163"/>
      <c r="AI178" s="163"/>
      <c r="AJ178" s="163"/>
      <c r="AK178" s="163"/>
      <c r="AP178" s="163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 s="241"/>
      <c r="BE178" s="80" t="e">
        <f>BE177/BE192</f>
        <v>#DIV/0!</v>
      </c>
      <c r="BF178" s="80" t="e">
        <f>BF177/BE192</f>
        <v>#DIV/0!</v>
      </c>
      <c r="BG178" s="80" t="e">
        <f>BG177/BE192</f>
        <v>#DIV/0!</v>
      </c>
      <c r="BH178" s="202" t="s">
        <v>20</v>
      </c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73"/>
    </row>
    <row r="179" spans="30:82" ht="15" customHeight="1" x14ac:dyDescent="0.2">
      <c r="AD179" s="172"/>
      <c r="AE179" s="163"/>
      <c r="AF179" s="163"/>
      <c r="AG179" s="163"/>
      <c r="AH179" s="163"/>
      <c r="AI179" s="163"/>
      <c r="AJ179" s="163"/>
      <c r="AK179" s="163"/>
      <c r="AP179" s="163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 s="241"/>
      <c r="BE179" s="148" t="s">
        <v>11</v>
      </c>
      <c r="BF179" s="148" t="s">
        <v>1</v>
      </c>
      <c r="BG179" s="148" t="s">
        <v>13</v>
      </c>
      <c r="BH179" s="152"/>
      <c r="BI179" s="163"/>
      <c r="BJ179" s="144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93"/>
      <c r="BU179" s="138"/>
      <c r="BV179" s="163"/>
      <c r="BW179" s="163"/>
      <c r="BX179" s="163"/>
      <c r="BY179" s="163"/>
      <c r="BZ179" s="163"/>
      <c r="CA179" s="163"/>
      <c r="CB179" s="163"/>
      <c r="CC179" s="163"/>
      <c r="CD179" s="173"/>
    </row>
    <row r="180" spans="30:82" ht="15" customHeight="1" x14ac:dyDescent="0.25">
      <c r="AD180" s="172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49"/>
      <c r="AT180" s="149"/>
      <c r="AU180" s="149"/>
      <c r="AV180" s="149"/>
      <c r="AW180" s="163"/>
      <c r="AX180" s="163"/>
      <c r="AY180" s="163"/>
      <c r="AZ180" s="163"/>
      <c r="BA180" s="163"/>
      <c r="BB180" s="163"/>
      <c r="BC180" s="163"/>
      <c r="BD180" s="241"/>
      <c r="BE180" s="208">
        <f>BW183</f>
        <v>0</v>
      </c>
      <c r="BF180" s="208">
        <f>BY183</f>
        <v>0</v>
      </c>
      <c r="BG180" s="208">
        <f>BX183</f>
        <v>0</v>
      </c>
      <c r="BH180" s="150" t="s">
        <v>3</v>
      </c>
      <c r="BI180" s="163"/>
      <c r="BJ180" s="144"/>
      <c r="CC180" s="163"/>
      <c r="CD180" s="173"/>
    </row>
    <row r="181" spans="30:82" ht="15" customHeight="1" x14ac:dyDescent="0.2">
      <c r="AD181" s="172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49"/>
      <c r="AT181" s="149"/>
      <c r="AU181" s="149"/>
      <c r="AV181" s="149"/>
      <c r="AW181" s="149"/>
      <c r="AX181" s="149"/>
      <c r="AY181" s="144"/>
      <c r="AZ181" s="144"/>
      <c r="BA181" s="144"/>
      <c r="BB181" s="144"/>
      <c r="BC181" s="144"/>
      <c r="BD181" s="241"/>
      <c r="BE181" s="74" t="e">
        <f>BE180/BF192</f>
        <v>#DIV/0!</v>
      </c>
      <c r="BF181" s="74" t="e">
        <f>BF180/BF192</f>
        <v>#DIV/0!</v>
      </c>
      <c r="BG181" s="74" t="e">
        <f>BG180/BF192</f>
        <v>#DIV/0!</v>
      </c>
      <c r="BH181" s="195" t="s">
        <v>20</v>
      </c>
      <c r="BI181" s="163"/>
      <c r="BJ181" s="163"/>
      <c r="BL181" s="179" t="s">
        <v>24</v>
      </c>
      <c r="BM181" s="179"/>
      <c r="BN181" s="179"/>
      <c r="BO181" s="179"/>
      <c r="BP181" s="179"/>
      <c r="BQ181" s="179"/>
      <c r="BR181" s="179"/>
      <c r="BS181" s="179"/>
      <c r="BU181" s="163"/>
      <c r="BV181" s="179" t="s">
        <v>23</v>
      </c>
      <c r="BW181" s="183"/>
      <c r="BX181" s="183"/>
      <c r="BY181" s="183"/>
      <c r="BZ181" s="183"/>
      <c r="CA181" s="179"/>
      <c r="CB181" s="179"/>
      <c r="CC181" s="179"/>
      <c r="CD181" s="173"/>
    </row>
    <row r="182" spans="30:82" ht="15" customHeight="1" x14ac:dyDescent="0.25">
      <c r="AD182" s="172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49"/>
      <c r="AT182" s="149"/>
      <c r="AU182" s="149"/>
      <c r="AV182" s="149"/>
      <c r="AW182" s="149"/>
      <c r="AX182" s="149"/>
      <c r="AY182" s="163"/>
      <c r="AZ182" s="18"/>
      <c r="BA182" s="18"/>
      <c r="BB182" s="18"/>
      <c r="BC182" s="18"/>
      <c r="BD182" s="241"/>
      <c r="BE182" s="200" t="str">
        <f t="shared" ref="BE182" si="44">RNSE(BE180,BE177)</f>
        <v>-</v>
      </c>
      <c r="BF182" s="200" t="str">
        <f>RNSE(BF180,BF177)</f>
        <v>-</v>
      </c>
      <c r="BG182" s="200" t="str">
        <f>RNSE(BG180,BG177)</f>
        <v>-</v>
      </c>
      <c r="BH182" s="197" t="s">
        <v>29</v>
      </c>
      <c r="BI182" s="163"/>
      <c r="BJ182" s="164"/>
      <c r="BL182" s="230" t="str">
        <f>"local_od_raw_"&amp;BD175</f>
        <v>local_od_raw_2</v>
      </c>
      <c r="BM182" s="190">
        <v>1</v>
      </c>
      <c r="BN182" s="190">
        <v>2</v>
      </c>
      <c r="BO182" s="190">
        <v>3</v>
      </c>
      <c r="BP182" s="179" t="s">
        <v>17</v>
      </c>
      <c r="BQ182" s="179" t="s">
        <v>18</v>
      </c>
      <c r="BR182" s="179" t="s">
        <v>19</v>
      </c>
      <c r="BU182" s="163"/>
      <c r="BV182" s="230" t="str">
        <f>"local_od_est_"&amp;BD175</f>
        <v>local_od_est_2</v>
      </c>
      <c r="BW182" s="190">
        <v>1</v>
      </c>
      <c r="BX182" s="190">
        <v>2</v>
      </c>
      <c r="BY182" s="190">
        <v>3</v>
      </c>
      <c r="BZ182" s="179" t="s">
        <v>17</v>
      </c>
      <c r="CA182" s="179" t="s">
        <v>18</v>
      </c>
      <c r="CB182" s="179" t="s">
        <v>19</v>
      </c>
      <c r="CD182" s="173"/>
    </row>
    <row r="183" spans="30:82" ht="15" customHeight="1" x14ac:dyDescent="0.25">
      <c r="AD183" s="172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49"/>
      <c r="AT183" s="149"/>
      <c r="AU183" s="149"/>
      <c r="AV183" s="149"/>
      <c r="AW183" s="149"/>
      <c r="AX183" s="149"/>
      <c r="AY183" s="163"/>
      <c r="AZ183" s="16"/>
      <c r="BA183" s="16"/>
      <c r="BB183" s="16"/>
      <c r="BC183" s="16"/>
      <c r="BD183" s="241"/>
      <c r="BE183" s="149"/>
      <c r="BF183" s="149"/>
      <c r="BG183" s="149"/>
      <c r="BH183" s="149"/>
      <c r="BI183" s="163"/>
      <c r="BJ183" s="164"/>
      <c r="BL183" s="190">
        <v>1</v>
      </c>
      <c r="BM183" s="180">
        <f>BE177</f>
        <v>0</v>
      </c>
      <c r="BN183" s="181">
        <f>BG177</f>
        <v>0</v>
      </c>
      <c r="BO183" s="182">
        <f>BF177</f>
        <v>0</v>
      </c>
      <c r="BP183" s="179">
        <f>SUM(BM183:BO183)</f>
        <v>0</v>
      </c>
      <c r="BQ183" s="179">
        <f>BG192</f>
        <v>0</v>
      </c>
      <c r="BR183" s="183">
        <f>IFERROR(ABS(BP183-BQ183)/BQ183,0)</f>
        <v>0</v>
      </c>
      <c r="BU183" s="163"/>
      <c r="BV183" s="190">
        <v>1</v>
      </c>
      <c r="BW183" s="180">
        <f t="shared" ref="BW183:BY185" si="45">BM183</f>
        <v>0</v>
      </c>
      <c r="BX183" s="181">
        <f t="shared" si="45"/>
        <v>0</v>
      </c>
      <c r="BY183" s="182">
        <f t="shared" si="45"/>
        <v>0</v>
      </c>
      <c r="BZ183" s="179">
        <f>SUM(BW183:BY183)</f>
        <v>0</v>
      </c>
      <c r="CA183" s="179">
        <f>BQ183</f>
        <v>0</v>
      </c>
      <c r="CB183" s="183">
        <f>IFERROR(ABS(BZ183-CA183)/CA183,0)</f>
        <v>0</v>
      </c>
      <c r="CD183" s="173"/>
    </row>
    <row r="184" spans="30:82" ht="15" customHeight="1" x14ac:dyDescent="0.25">
      <c r="AD184" s="172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49"/>
      <c r="AT184" s="149"/>
      <c r="AU184" s="149"/>
      <c r="AV184" s="149"/>
      <c r="AW184" s="149"/>
      <c r="AX184" s="149"/>
      <c r="AY184" s="155"/>
      <c r="AZ184" s="163"/>
      <c r="BA184" s="163"/>
      <c r="BB184" s="163"/>
      <c r="BC184" s="163"/>
      <c r="BD184" s="241"/>
      <c r="BE184" s="149"/>
      <c r="BF184" s="149"/>
      <c r="BG184" s="149"/>
      <c r="BH184" s="149"/>
      <c r="BI184" s="163"/>
      <c r="BJ184" s="165"/>
      <c r="BL184" s="190">
        <v>2</v>
      </c>
      <c r="BM184" s="184">
        <v>0</v>
      </c>
      <c r="BN184" s="179">
        <v>0</v>
      </c>
      <c r="BO184" s="185">
        <v>0</v>
      </c>
      <c r="BP184" s="179">
        <f>SUM(BM184:BO184)</f>
        <v>0</v>
      </c>
      <c r="BQ184" s="179">
        <v>0</v>
      </c>
      <c r="BR184" s="183">
        <f t="shared" ref="BR184:BR185" si="46">IFERROR(ABS(BP184-BQ184)/BQ184,0)</f>
        <v>0</v>
      </c>
      <c r="BU184" s="163"/>
      <c r="BV184" s="190">
        <v>2</v>
      </c>
      <c r="BW184" s="184">
        <f t="shared" si="45"/>
        <v>0</v>
      </c>
      <c r="BX184" s="179">
        <f t="shared" si="45"/>
        <v>0</v>
      </c>
      <c r="BY184" s="185">
        <f t="shared" si="45"/>
        <v>0</v>
      </c>
      <c r="BZ184" s="179">
        <f>SUM(BW184:BY184)</f>
        <v>0</v>
      </c>
      <c r="CA184" s="179">
        <f>BQ184</f>
        <v>0</v>
      </c>
      <c r="CB184" s="183">
        <f t="shared" ref="CB184:CB185" si="47">IFERROR(ABS(BZ184-CA184)/CA184,0)</f>
        <v>0</v>
      </c>
      <c r="CD184" s="173"/>
    </row>
    <row r="185" spans="30:82" ht="15" customHeight="1" x14ac:dyDescent="0.3">
      <c r="AD185" s="172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49"/>
      <c r="AT185" s="149"/>
      <c r="AU185" s="149"/>
      <c r="AV185" s="149"/>
      <c r="AW185" s="149"/>
      <c r="AX185" s="149"/>
      <c r="AY185" s="149"/>
      <c r="AZ185" s="149"/>
      <c r="BA185" s="163"/>
      <c r="BB185" s="163"/>
      <c r="BC185" s="163"/>
      <c r="BD185" s="241"/>
      <c r="BE185" s="133" t="s">
        <v>32</v>
      </c>
      <c r="BF185" s="163"/>
      <c r="BG185" s="163"/>
      <c r="BH185" s="153" t="s">
        <v>0</v>
      </c>
      <c r="BI185" s="163"/>
      <c r="BJ185" s="165"/>
      <c r="BL185" s="190">
        <v>3</v>
      </c>
      <c r="BM185" s="186">
        <f>BA173</f>
        <v>0</v>
      </c>
      <c r="BN185" s="187">
        <f>BB173</f>
        <v>0</v>
      </c>
      <c r="BO185" s="188">
        <f>BC173</f>
        <v>0</v>
      </c>
      <c r="BP185" s="179">
        <f>SUM(BM185:BO185)</f>
        <v>0</v>
      </c>
      <c r="BQ185" s="179">
        <f>BA158</f>
        <v>0</v>
      </c>
      <c r="BR185" s="183">
        <f t="shared" si="46"/>
        <v>0</v>
      </c>
      <c r="BU185" s="163"/>
      <c r="BV185" s="190">
        <v>3</v>
      </c>
      <c r="BW185" s="186">
        <f t="shared" si="45"/>
        <v>0</v>
      </c>
      <c r="BX185" s="187">
        <f t="shared" si="45"/>
        <v>0</v>
      </c>
      <c r="BY185" s="188">
        <f t="shared" si="45"/>
        <v>0</v>
      </c>
      <c r="BZ185" s="179">
        <f>SUM(BW185:BY185)</f>
        <v>0</v>
      </c>
      <c r="CA185" s="179">
        <f>BQ185</f>
        <v>0</v>
      </c>
      <c r="CB185" s="183">
        <f t="shared" si="47"/>
        <v>0</v>
      </c>
      <c r="CD185" s="173"/>
    </row>
    <row r="186" spans="30:82" ht="15" customHeight="1" x14ac:dyDescent="0.25">
      <c r="AD186" s="172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240"/>
      <c r="BE186" s="163"/>
      <c r="BF186" s="163"/>
      <c r="BG186" s="163"/>
      <c r="BH186" s="166"/>
      <c r="BI186" s="163"/>
      <c r="BJ186" s="165"/>
      <c r="BL186" s="179" t="s">
        <v>17</v>
      </c>
      <c r="BM186" s="179">
        <f>SUM(BM183:BM185)</f>
        <v>0</v>
      </c>
      <c r="BN186" s="179">
        <f>SUM(BN183:BN185)</f>
        <v>0</v>
      </c>
      <c r="BO186" s="179">
        <f>SUM(BO183:BO185)</f>
        <v>0</v>
      </c>
      <c r="BP186" s="179"/>
      <c r="BQ186" s="179"/>
      <c r="BR186" s="179"/>
      <c r="BT186" s="163"/>
      <c r="BU186" s="163"/>
      <c r="BV186" s="179" t="s">
        <v>17</v>
      </c>
      <c r="BW186" s="179">
        <f>SUM(BW183:BW185)</f>
        <v>0</v>
      </c>
      <c r="BX186" s="179">
        <f>SUM(BX183:BX185)</f>
        <v>0</v>
      </c>
      <c r="BY186" s="179">
        <f>SUM(BY183:BY185)</f>
        <v>0</v>
      </c>
      <c r="BZ186" s="179"/>
      <c r="CA186" s="179"/>
      <c r="CB186" s="179"/>
      <c r="CD186" s="173"/>
    </row>
    <row r="187" spans="30:82" ht="15" customHeight="1" x14ac:dyDescent="0.25">
      <c r="AD187" s="172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8"/>
      <c r="BE187" s="163"/>
      <c r="BF187" s="163"/>
      <c r="BG187" s="163"/>
      <c r="BH187" s="168"/>
      <c r="BI187" s="163"/>
      <c r="BJ187" s="165"/>
      <c r="BL187" s="179" t="s">
        <v>18</v>
      </c>
      <c r="BM187" s="179">
        <f>BA190</f>
        <v>0</v>
      </c>
      <c r="BN187" s="179">
        <f>BL176</f>
        <v>0</v>
      </c>
      <c r="BO187" s="179">
        <f>BG160</f>
        <v>0</v>
      </c>
      <c r="BP187" s="179"/>
      <c r="BQ187" s="179"/>
      <c r="BR187" s="179"/>
      <c r="BT187" s="163"/>
      <c r="BU187" s="163"/>
      <c r="BV187" s="179" t="s">
        <v>18</v>
      </c>
      <c r="BW187" s="179">
        <f>BM187</f>
        <v>0</v>
      </c>
      <c r="BX187" s="179">
        <f>BN187</f>
        <v>0</v>
      </c>
      <c r="BY187" s="179">
        <f>BO187</f>
        <v>0</v>
      </c>
      <c r="BZ187" s="179"/>
      <c r="CA187" s="179"/>
      <c r="CB187" s="179"/>
      <c r="CD187" s="173"/>
    </row>
    <row r="188" spans="30:82" ht="15" customHeight="1" x14ac:dyDescent="0.25">
      <c r="AD188" s="172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8"/>
      <c r="BE188" s="163"/>
      <c r="BF188" s="163"/>
      <c r="BG188" s="163"/>
      <c r="BH188" s="168"/>
      <c r="BI188" s="163"/>
      <c r="BJ188" s="164"/>
      <c r="BL188" s="179" t="s">
        <v>19</v>
      </c>
      <c r="BM188" s="183">
        <f>IFERROR(ABS(BM186-BM187)/BM187,0)</f>
        <v>0</v>
      </c>
      <c r="BN188" s="183">
        <f t="shared" ref="BN188:BO188" si="48">IFERROR(ABS(BN186-BN187)/BN187,0)</f>
        <v>0</v>
      </c>
      <c r="BO188" s="183">
        <f t="shared" si="48"/>
        <v>0</v>
      </c>
      <c r="BP188" s="179"/>
      <c r="BQ188" s="179"/>
      <c r="BR188" s="183">
        <f>SUM(BM188:BO188,BR183:BR185)</f>
        <v>0</v>
      </c>
      <c r="BT188" s="163"/>
      <c r="BU188" s="163"/>
      <c r="BV188" s="179" t="s">
        <v>19</v>
      </c>
      <c r="BW188" s="183">
        <f>IFERROR(ABS(BW186-BW187)/BW187,0)</f>
        <v>0</v>
      </c>
      <c r="BX188" s="183">
        <f t="shared" ref="BX188:BY188" si="49">IFERROR(ABS(BX186-BX187)/BX187,0)</f>
        <v>0</v>
      </c>
      <c r="BY188" s="183">
        <f t="shared" si="49"/>
        <v>0</v>
      </c>
      <c r="BZ188" s="179"/>
      <c r="CA188" s="179"/>
      <c r="CB188" s="183">
        <f>SUM(BW188:BY188,CB183:CB185)</f>
        <v>0</v>
      </c>
      <c r="CD188" s="173"/>
    </row>
    <row r="189" spans="30:82" ht="15" customHeight="1" thickBot="1" x14ac:dyDescent="0.3">
      <c r="AD189" s="172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8"/>
      <c r="BE189" s="163"/>
      <c r="BF189" s="163"/>
      <c r="BG189" s="163"/>
      <c r="BH189" s="168"/>
      <c r="BI189" s="163"/>
      <c r="BJ189" s="164"/>
      <c r="CD189" s="173"/>
    </row>
    <row r="190" spans="30:82" ht="15" customHeight="1" thickBot="1" x14ac:dyDescent="0.3">
      <c r="AD190" s="172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215">
        <f>IF(BB193&lt;&gt;"",AVERAGE(BB190,BB193),BB190)</f>
        <v>0</v>
      </c>
      <c r="BB190" s="208">
        <f>SUM(BE180,BA170)</f>
        <v>0</v>
      </c>
      <c r="BC190" s="143">
        <f>SUM(BE177,BA173)</f>
        <v>0</v>
      </c>
      <c r="BD190" s="168"/>
      <c r="BE190" s="163"/>
      <c r="BF190" s="163"/>
      <c r="BG190" s="163"/>
      <c r="BH190" s="168"/>
      <c r="BI190" s="163"/>
      <c r="BJ190" s="164"/>
      <c r="CD190" s="173"/>
    </row>
    <row r="191" spans="30:82" ht="15" customHeight="1" thickBot="1" x14ac:dyDescent="0.25">
      <c r="AD191" s="172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216" t="s">
        <v>21</v>
      </c>
      <c r="BB191" s="148" t="s">
        <v>2</v>
      </c>
      <c r="BC191" s="162" t="s">
        <v>2</v>
      </c>
      <c r="BD191" s="168"/>
      <c r="BE191" s="147" t="s">
        <v>1</v>
      </c>
      <c r="BF191" s="148" t="s">
        <v>1</v>
      </c>
      <c r="BG191" s="217" t="s">
        <v>21</v>
      </c>
      <c r="BH191" s="207"/>
      <c r="BI191" s="163"/>
      <c r="BJ191" s="163"/>
      <c r="BK191" s="163"/>
      <c r="CD191" s="173"/>
    </row>
    <row r="192" spans="30:82" ht="15" customHeight="1" x14ac:dyDescent="0.25">
      <c r="AD192" s="176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221" t="s">
        <v>27</v>
      </c>
      <c r="BB192" s="306">
        <f>IF(BB193&lt;&gt;"",BB193-BB190,0)</f>
        <v>0</v>
      </c>
      <c r="BC192" s="307">
        <f>IF(BC193&lt;&gt;"",BC193-BC190,0)</f>
        <v>0</v>
      </c>
      <c r="BD192" s="242"/>
      <c r="BE192" s="141">
        <f>SUM(BE177:BG177)</f>
        <v>0</v>
      </c>
      <c r="BF192" s="211">
        <f>SUM(BE180:BG180)</f>
        <v>0</v>
      </c>
      <c r="BG192" s="308">
        <f>IF(BF195&lt;&gt;"",AVERAGE(BF192,BF195),BF192)</f>
        <v>0</v>
      </c>
      <c r="BH192" s="238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8"/>
    </row>
    <row r="200" spans="30:82" ht="15" customHeight="1" thickBot="1" x14ac:dyDescent="0.3">
      <c r="AD200" s="206"/>
      <c r="AE200" s="169"/>
      <c r="AF200" s="169"/>
      <c r="AG200" s="169"/>
      <c r="AH200" s="169"/>
      <c r="AI200" s="169"/>
      <c r="AJ200" s="169"/>
      <c r="AK200" s="169"/>
      <c r="AL200" s="169"/>
      <c r="AM200" s="115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303">
        <f>IF(BB197&lt;&gt;"",AVERAGE(BB200,BB197),BB200)</f>
        <v>0</v>
      </c>
      <c r="BB200" s="224">
        <f>SUM(BA212:BC212)</f>
        <v>0</v>
      </c>
      <c r="BC200" s="142">
        <f>SUM(BA215:BC215)</f>
        <v>0</v>
      </c>
      <c r="BD200" s="239"/>
      <c r="BE200" s="304">
        <f>IF(BE199&lt;&gt;"",BE199-BE202,0)</f>
        <v>0</v>
      </c>
      <c r="BF200" s="305">
        <f>IF(BF199&lt;&gt;"",BF199-BF202,0)</f>
        <v>0</v>
      </c>
      <c r="BG200" s="223" t="s">
        <v>27</v>
      </c>
      <c r="BH200" s="169"/>
      <c r="BI200" s="169"/>
      <c r="BJ200" s="170"/>
      <c r="BK200" s="170"/>
      <c r="BL200" s="170"/>
      <c r="BM200" s="170"/>
      <c r="BN200" s="170"/>
      <c r="BO200" s="170"/>
      <c r="BP200" s="170"/>
      <c r="BQ200" s="170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71"/>
    </row>
    <row r="201" spans="30:82" ht="15" customHeight="1" thickBot="1" x14ac:dyDescent="0.25">
      <c r="AD201" s="172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216" t="s">
        <v>21</v>
      </c>
      <c r="BB201" s="148" t="s">
        <v>2</v>
      </c>
      <c r="BC201" s="147" t="s">
        <v>2</v>
      </c>
      <c r="BD201" s="168"/>
      <c r="BE201" s="147" t="s">
        <v>1</v>
      </c>
      <c r="BF201" s="231" t="s">
        <v>1</v>
      </c>
      <c r="BG201" s="217" t="s">
        <v>21</v>
      </c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73"/>
    </row>
    <row r="202" spans="30:82" ht="15" customHeight="1" thickBot="1" x14ac:dyDescent="0.3">
      <c r="AD202" s="172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8"/>
      <c r="BE202" s="137">
        <f>SUM(BC215,BG219)</f>
        <v>0</v>
      </c>
      <c r="BF202" s="208">
        <f>SUM(BC212,BG222)</f>
        <v>0</v>
      </c>
      <c r="BG202" s="218">
        <f>IF(BF199&lt;&gt;"",AVERAGE(BF202,BF199),BF202)</f>
        <v>0</v>
      </c>
      <c r="BH202" s="163"/>
      <c r="BI202" s="163"/>
      <c r="BJ202" s="191"/>
      <c r="BK202" s="164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73"/>
    </row>
    <row r="203" spans="30:82" ht="15" customHeight="1" x14ac:dyDescent="0.3">
      <c r="AD203" s="172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247" t="str">
        <f>CHOOSE(1,BD217&amp;":","IX_NAME",AQ203)</f>
        <v>1:</v>
      </c>
      <c r="AQ203" s="248" t="s">
        <v>44</v>
      </c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8"/>
      <c r="BE203" s="163"/>
      <c r="BF203" s="163"/>
      <c r="BG203" s="163"/>
      <c r="BH203" s="163"/>
      <c r="BI203" s="163"/>
      <c r="BJ203" s="168"/>
      <c r="BK203" s="164"/>
      <c r="BL203" s="163"/>
      <c r="BM203" s="179" t="s">
        <v>24</v>
      </c>
      <c r="BN203" s="179"/>
      <c r="BO203" s="179"/>
      <c r="BP203" s="179"/>
      <c r="BQ203" s="179"/>
      <c r="BR203" s="179"/>
      <c r="BS203" s="179"/>
      <c r="BT203" s="179"/>
      <c r="BU203" s="163"/>
      <c r="BV203" s="179" t="s">
        <v>23</v>
      </c>
      <c r="BW203" s="183"/>
      <c r="BX203" s="183"/>
      <c r="BY203" s="183"/>
      <c r="BZ203" s="183"/>
      <c r="CA203" s="179"/>
      <c r="CB203" s="179"/>
      <c r="CC203" s="179"/>
      <c r="CD203" s="173"/>
    </row>
    <row r="204" spans="30:82" ht="15" customHeight="1" x14ac:dyDescent="0.25">
      <c r="AD204" s="172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93" t="s">
        <v>30</v>
      </c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8"/>
      <c r="BE204" s="163"/>
      <c r="BF204" s="163"/>
      <c r="BG204" s="163"/>
      <c r="BH204" s="163"/>
      <c r="BI204" s="163"/>
      <c r="BJ204" s="168"/>
      <c r="BK204" s="164"/>
      <c r="BL204" s="163"/>
      <c r="BM204" s="230" t="str">
        <f>"local_od_raw_"&amp;BD217</f>
        <v>local_od_raw_1</v>
      </c>
      <c r="BN204" s="190">
        <v>1</v>
      </c>
      <c r="BO204" s="190">
        <v>3</v>
      </c>
      <c r="BP204" s="190">
        <v>4</v>
      </c>
      <c r="BQ204" s="179" t="s">
        <v>17</v>
      </c>
      <c r="BR204" s="179" t="s">
        <v>18</v>
      </c>
      <c r="BS204" s="179" t="s">
        <v>19</v>
      </c>
      <c r="BU204" s="163"/>
      <c r="BV204" s="230" t="str">
        <f>"local_od_est_"&amp;BD217</f>
        <v>local_od_est_1</v>
      </c>
      <c r="BW204" s="190">
        <v>1</v>
      </c>
      <c r="BX204" s="190">
        <v>3</v>
      </c>
      <c r="BY204" s="190">
        <v>4</v>
      </c>
      <c r="BZ204" s="179" t="s">
        <v>17</v>
      </c>
      <c r="CA204" s="179" t="s">
        <v>18</v>
      </c>
      <c r="CB204" s="179" t="s">
        <v>19</v>
      </c>
      <c r="CD204" s="173"/>
    </row>
    <row r="205" spans="30:82" ht="15" customHeight="1" x14ac:dyDescent="0.25">
      <c r="AD205" s="172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8"/>
      <c r="BE205" s="163"/>
      <c r="BF205" s="163"/>
      <c r="BG205" s="163"/>
      <c r="BH205" s="163"/>
      <c r="BI205" s="163"/>
      <c r="BJ205" s="168"/>
      <c r="BK205" s="164"/>
      <c r="BL205" s="163"/>
      <c r="BM205" s="190">
        <v>1</v>
      </c>
      <c r="BN205" s="180">
        <f>BE219</f>
        <v>0</v>
      </c>
      <c r="BO205" s="181">
        <f>BG219</f>
        <v>0</v>
      </c>
      <c r="BP205" s="182">
        <f>BF219</f>
        <v>0</v>
      </c>
      <c r="BQ205" s="179">
        <f>SUM(BN205:BP205)</f>
        <v>0</v>
      </c>
      <c r="BR205" s="179">
        <f>BG234</f>
        <v>0</v>
      </c>
      <c r="BS205" s="183">
        <f>IFERROR(ABS(BQ205-BR205)/BR205,0)</f>
        <v>0</v>
      </c>
      <c r="BU205" s="163"/>
      <c r="BV205" s="190">
        <v>1</v>
      </c>
      <c r="BW205" s="180">
        <f t="shared" ref="BW205:BY207" si="50">BN205</f>
        <v>0</v>
      </c>
      <c r="BX205" s="181">
        <f t="shared" si="50"/>
        <v>0</v>
      </c>
      <c r="BY205" s="182">
        <f t="shared" si="50"/>
        <v>0</v>
      </c>
      <c r="BZ205" s="179">
        <f>SUM(BW205:BY205)</f>
        <v>0</v>
      </c>
      <c r="CA205" s="179">
        <f>BR205</f>
        <v>0</v>
      </c>
      <c r="CB205" s="183">
        <f>IFERROR(ABS(BZ205-CA205)/CA205,0)</f>
        <v>0</v>
      </c>
      <c r="CD205" s="173"/>
    </row>
    <row r="206" spans="30:82" ht="15" customHeight="1" x14ac:dyDescent="0.3">
      <c r="AD206" s="172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45"/>
      <c r="AT206" s="145"/>
      <c r="AU206" s="145"/>
      <c r="AV206" s="145"/>
      <c r="AW206" s="145"/>
      <c r="AX206" s="145"/>
      <c r="AY206" s="145"/>
      <c r="AZ206" s="166"/>
      <c r="BA206" s="163"/>
      <c r="BB206" s="163"/>
      <c r="BC206" s="249" t="s">
        <v>32</v>
      </c>
      <c r="BD206" s="163"/>
      <c r="BE206" s="163"/>
      <c r="BF206" s="163"/>
      <c r="BG206" s="163"/>
      <c r="BH206" s="149"/>
      <c r="BI206" s="164"/>
      <c r="BJ206" s="163"/>
      <c r="BK206" s="163"/>
      <c r="BL206" s="163"/>
      <c r="BM206" s="190">
        <v>3</v>
      </c>
      <c r="BN206" s="184">
        <f>BB215</f>
        <v>0</v>
      </c>
      <c r="BO206" s="179">
        <f>BC215</f>
        <v>0</v>
      </c>
      <c r="BP206" s="185">
        <f>BA215</f>
        <v>0</v>
      </c>
      <c r="BQ206" s="179">
        <f>SUM(BN206:BP206)</f>
        <v>0</v>
      </c>
      <c r="BR206" s="179">
        <f>BA200</f>
        <v>0</v>
      </c>
      <c r="BS206" s="183">
        <f>IFERROR(ABS(BQ206-BR206)/BR206,0)</f>
        <v>0</v>
      </c>
      <c r="BU206" s="163"/>
      <c r="BV206" s="190">
        <v>3</v>
      </c>
      <c r="BW206" s="184">
        <f t="shared" si="50"/>
        <v>0</v>
      </c>
      <c r="BX206" s="179">
        <f t="shared" si="50"/>
        <v>0</v>
      </c>
      <c r="BY206" s="185">
        <f t="shared" si="50"/>
        <v>0</v>
      </c>
      <c r="BZ206" s="179">
        <f>SUM(BW206:BY206)</f>
        <v>0</v>
      </c>
      <c r="CA206" s="179">
        <f>BR206</f>
        <v>0</v>
      </c>
      <c r="CB206" s="183">
        <f>IFERROR(ABS(BZ206-CA206)/CA206,0)</f>
        <v>0</v>
      </c>
      <c r="CD206" s="173"/>
    </row>
    <row r="207" spans="30:82" ht="15" customHeight="1" x14ac:dyDescent="0.25">
      <c r="AD207" s="172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45"/>
      <c r="AT207" s="145"/>
      <c r="AU207" s="145"/>
      <c r="AV207" s="145"/>
      <c r="AW207" s="145"/>
      <c r="AX207" s="145"/>
      <c r="AY207" s="145"/>
      <c r="AZ207" s="146" t="s">
        <v>0</v>
      </c>
      <c r="BA207" s="163"/>
      <c r="BB207" s="163"/>
      <c r="BC207" s="163"/>
      <c r="BD207" s="241"/>
      <c r="BE207" s="149"/>
      <c r="BF207" s="163"/>
      <c r="BG207" s="163"/>
      <c r="BH207" s="145"/>
      <c r="BI207" s="164"/>
      <c r="BJ207" s="163"/>
      <c r="BK207" s="163"/>
      <c r="BL207" s="163"/>
      <c r="BM207" s="190">
        <v>4</v>
      </c>
      <c r="BN207" s="186">
        <v>0</v>
      </c>
      <c r="BO207" s="187">
        <v>0</v>
      </c>
      <c r="BP207" s="188">
        <v>0</v>
      </c>
      <c r="BQ207" s="179">
        <f>SUM(BN207:BP207)</f>
        <v>0</v>
      </c>
      <c r="BR207" s="59">
        <v>0</v>
      </c>
      <c r="BS207" s="183">
        <f>IFERROR(ABS(BQ207-BR207)/BR207,0)</f>
        <v>0</v>
      </c>
      <c r="BU207" s="163"/>
      <c r="BV207" s="190">
        <v>4</v>
      </c>
      <c r="BW207" s="186">
        <f t="shared" si="50"/>
        <v>0</v>
      </c>
      <c r="BX207" s="187">
        <f t="shared" si="50"/>
        <v>0</v>
      </c>
      <c r="BY207" s="188">
        <f t="shared" si="50"/>
        <v>0</v>
      </c>
      <c r="BZ207" s="179">
        <f>SUM(BW207:BY207)</f>
        <v>0</v>
      </c>
      <c r="CA207" s="59">
        <f>BR207</f>
        <v>0</v>
      </c>
      <c r="CB207" s="183">
        <f>IFERROR(ABS(BZ207-CA207)/CA207,0)</f>
        <v>0</v>
      </c>
      <c r="CD207" s="173"/>
    </row>
    <row r="208" spans="30:82" ht="15" customHeight="1" x14ac:dyDescent="0.25">
      <c r="AD208" s="172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241"/>
      <c r="BE208" s="163"/>
      <c r="BF208" s="163"/>
      <c r="BG208" s="163"/>
      <c r="BH208" s="163"/>
      <c r="BI208" s="164"/>
      <c r="BJ208" s="163"/>
      <c r="BK208" s="163"/>
      <c r="BL208" s="163"/>
      <c r="BM208" s="179" t="s">
        <v>17</v>
      </c>
      <c r="BN208" s="179">
        <f>SUM(BN205:BN207)</f>
        <v>0</v>
      </c>
      <c r="BO208" s="179">
        <f>SUM(BO205:BO207)</f>
        <v>0</v>
      </c>
      <c r="BP208" s="179">
        <f>SUM(BP205:BP207)</f>
        <v>0</v>
      </c>
      <c r="BQ208" s="179"/>
      <c r="BR208" s="179"/>
      <c r="BS208" s="179"/>
      <c r="BU208" s="163"/>
      <c r="BV208" s="179" t="s">
        <v>17</v>
      </c>
      <c r="BW208" s="179">
        <f>SUM(BW205:BW207)</f>
        <v>0</v>
      </c>
      <c r="BX208" s="179">
        <f>SUM(BX205:BX207)</f>
        <v>0</v>
      </c>
      <c r="BY208" s="179">
        <f>SUM(BY205:BY207)</f>
        <v>0</v>
      </c>
      <c r="BZ208" s="179"/>
      <c r="CA208" s="179"/>
      <c r="CB208" s="179"/>
      <c r="CD208" s="173"/>
    </row>
    <row r="209" spans="30:82" ht="15" customHeight="1" x14ac:dyDescent="0.25">
      <c r="AD209" s="172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7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241"/>
      <c r="BE209" s="16"/>
      <c r="BF209" s="16"/>
      <c r="BG209" s="17"/>
      <c r="BH209" s="17"/>
      <c r="BI209" s="164"/>
      <c r="BJ209" s="163"/>
      <c r="BK209" s="163"/>
      <c r="BL209" s="163"/>
      <c r="BM209" s="179" t="s">
        <v>18</v>
      </c>
      <c r="BN209" s="179">
        <f>BA232</f>
        <v>0</v>
      </c>
      <c r="BO209" s="179">
        <f>BG202</f>
        <v>0</v>
      </c>
      <c r="BP209" s="179">
        <f>AU217</f>
        <v>0</v>
      </c>
      <c r="BQ209" s="179"/>
      <c r="BR209" s="179"/>
      <c r="BS209" s="179"/>
      <c r="BU209" s="168"/>
      <c r="BV209" s="179" t="s">
        <v>18</v>
      </c>
      <c r="BW209" s="179">
        <f>BN209</f>
        <v>0</v>
      </c>
      <c r="BX209" s="179">
        <f>BO209</f>
        <v>0</v>
      </c>
      <c r="BY209" s="179">
        <f>BP209</f>
        <v>0</v>
      </c>
      <c r="BZ209" s="179"/>
      <c r="CA209" s="179"/>
      <c r="CB209" s="179"/>
      <c r="CD209" s="173"/>
    </row>
    <row r="210" spans="30:82" ht="15" customHeight="1" x14ac:dyDescent="0.2">
      <c r="AD210" s="172"/>
      <c r="AE210" s="163"/>
      <c r="AF210" s="163"/>
      <c r="AG210" s="163"/>
      <c r="AH210" s="163"/>
      <c r="AI210" s="163"/>
      <c r="AJ210" s="163"/>
      <c r="AK210" s="163"/>
      <c r="AL210" s="163"/>
      <c r="AM210" s="168"/>
      <c r="AN210" s="163"/>
      <c r="AO210" s="163"/>
      <c r="AP210" s="163"/>
      <c r="AQ210" s="192"/>
      <c r="AR210" s="168"/>
      <c r="AS210" s="167"/>
      <c r="AT210" s="145"/>
      <c r="AU210" s="145"/>
      <c r="AV210" s="145"/>
      <c r="AW210" s="145"/>
      <c r="AX210" s="145"/>
      <c r="AY210" s="163"/>
      <c r="AZ210" s="197" t="s">
        <v>29</v>
      </c>
      <c r="BA210" s="196" t="str">
        <f>RNSE(BA212,BA215)</f>
        <v>-</v>
      </c>
      <c r="BB210" s="196" t="str">
        <f>RNSE(BB212,BB215)</f>
        <v>-</v>
      </c>
      <c r="BC210" s="196" t="str">
        <f t="shared" ref="BC210" si="51">RNSE(BC212,BC215)</f>
        <v>-</v>
      </c>
      <c r="BD210" s="241"/>
      <c r="BE210" s="18"/>
      <c r="BF210" s="18"/>
      <c r="BG210" s="19"/>
      <c r="BH210" s="19"/>
      <c r="BI210" s="163"/>
      <c r="BJ210" s="145"/>
      <c r="BK210" s="163"/>
      <c r="BL210" s="163"/>
      <c r="BM210" s="179" t="s">
        <v>19</v>
      </c>
      <c r="BN210" s="183">
        <f>IFERROR(ABS(BN208-BN209)/BN209,0)</f>
        <v>0</v>
      </c>
      <c r="BO210" s="183">
        <f>IFERROR(ABS(BO208-BO209)/BO209,0)</f>
        <v>0</v>
      </c>
      <c r="BP210" s="183">
        <f>IFERROR(ABS(BP208-BP209)/BP209,0)</f>
        <v>0</v>
      </c>
      <c r="BQ210" s="179"/>
      <c r="BR210" s="179"/>
      <c r="BS210" s="183">
        <f>SUM(BN210:BP210,BS205:BS207)</f>
        <v>0</v>
      </c>
      <c r="BU210" s="163"/>
      <c r="BV210" s="179" t="s">
        <v>19</v>
      </c>
      <c r="BW210" s="183">
        <f>IFERROR(ABS(BW208-BW209)/BW209,0)</f>
        <v>0</v>
      </c>
      <c r="BX210" s="183">
        <f>IFERROR(ABS(BX208-BX209)/BX209,0)</f>
        <v>0</v>
      </c>
      <c r="BY210" s="183">
        <f>IFERROR(ABS(BY208-BY209)/BY209,0)</f>
        <v>0</v>
      </c>
      <c r="BZ210" s="179"/>
      <c r="CA210" s="179"/>
      <c r="CB210" s="183">
        <f>SUM(BW210:BY210,CB205:CB207)</f>
        <v>0</v>
      </c>
      <c r="CD210" s="173"/>
    </row>
    <row r="211" spans="30:82" ht="15" customHeight="1" x14ac:dyDescent="0.2">
      <c r="AD211" s="172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45"/>
      <c r="AT211" s="145"/>
      <c r="AU211" s="145"/>
      <c r="AV211" s="145"/>
      <c r="AW211" s="145"/>
      <c r="AX211" s="145"/>
      <c r="AY211" s="163"/>
      <c r="AZ211" s="194" t="s">
        <v>20</v>
      </c>
      <c r="BA211" s="74" t="e">
        <f>BA212/BB200</f>
        <v>#DIV/0!</v>
      </c>
      <c r="BB211" s="74" t="e">
        <f>BB212/BB200</f>
        <v>#DIV/0!</v>
      </c>
      <c r="BC211" s="74" t="e">
        <f>BC212/BB200</f>
        <v>#DIV/0!</v>
      </c>
      <c r="BD211" s="241"/>
      <c r="BE211" s="144"/>
      <c r="BF211" s="144"/>
      <c r="BG211" s="144"/>
      <c r="BH211" s="144"/>
      <c r="BI211" s="144"/>
      <c r="BJ211" s="145"/>
      <c r="BK211" s="145"/>
      <c r="BL211" s="145"/>
      <c r="CD211" s="173"/>
    </row>
    <row r="212" spans="30:82" ht="15" customHeight="1" x14ac:dyDescent="0.25">
      <c r="AD212" s="172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7"/>
      <c r="AT212" s="145"/>
      <c r="AU212" s="163"/>
      <c r="AV212" s="163"/>
      <c r="AW212" s="163"/>
      <c r="AX212" s="144"/>
      <c r="AY212" s="163"/>
      <c r="AZ212" s="198" t="s">
        <v>3</v>
      </c>
      <c r="BA212" s="208">
        <f>BY206</f>
        <v>0</v>
      </c>
      <c r="BB212" s="208">
        <f>BW206</f>
        <v>0</v>
      </c>
      <c r="BC212" s="208">
        <f>BX206</f>
        <v>0</v>
      </c>
      <c r="BD212" s="241"/>
      <c r="BE212" s="163"/>
      <c r="BF212" s="163"/>
      <c r="BG212" s="163"/>
      <c r="BH212" s="163"/>
      <c r="BI212" s="163"/>
      <c r="BJ212" s="163"/>
      <c r="BK212" s="163"/>
      <c r="BL212" s="145"/>
      <c r="BM212" s="145"/>
      <c r="BN212" s="145"/>
      <c r="BO212" s="145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73"/>
    </row>
    <row r="213" spans="30:82" ht="15" customHeight="1" x14ac:dyDescent="0.2">
      <c r="AD213" s="172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45"/>
      <c r="AT213" s="145"/>
      <c r="AU213" s="163"/>
      <c r="AV213" s="163"/>
      <c r="AW213" s="163"/>
      <c r="AX213" s="144"/>
      <c r="AY213" s="163"/>
      <c r="AZ213" s="199"/>
      <c r="BA213" s="148">
        <v>8</v>
      </c>
      <c r="BB213" s="148" t="s">
        <v>2</v>
      </c>
      <c r="BC213" s="148" t="s">
        <v>5</v>
      </c>
      <c r="BD213" s="241"/>
      <c r="BE213"/>
      <c r="BF213"/>
      <c r="BG213"/>
      <c r="BH213"/>
      <c r="BI213"/>
      <c r="BJ213"/>
      <c r="BK213"/>
      <c r="BL213" s="145"/>
      <c r="BM213" s="145"/>
      <c r="BN213" s="153" t="s">
        <v>0</v>
      </c>
      <c r="BO213" s="15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73"/>
    </row>
    <row r="214" spans="30:82" ht="15" customHeight="1" x14ac:dyDescent="0.2">
      <c r="AD214" s="172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44"/>
      <c r="AY214" s="163"/>
      <c r="AZ214" s="203" t="s">
        <v>20</v>
      </c>
      <c r="BA214" s="79" t="e">
        <f>BA215/BC200</f>
        <v>#DIV/0!</v>
      </c>
      <c r="BB214" s="79" t="e">
        <f>BB215/BC200</f>
        <v>#DIV/0!</v>
      </c>
      <c r="BC214" s="79" t="e">
        <f>BC215/BC200</f>
        <v>#DIV/0!</v>
      </c>
      <c r="BD214" s="241"/>
      <c r="BE214"/>
      <c r="BF214"/>
      <c r="BG214"/>
      <c r="BH214"/>
      <c r="BI214"/>
      <c r="BJ214"/>
      <c r="BK214"/>
      <c r="BL214" s="145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D214" s="173"/>
    </row>
    <row r="215" spans="30:82" ht="15" customHeight="1" x14ac:dyDescent="0.2">
      <c r="AD215" s="172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44"/>
      <c r="AY215" s="163"/>
      <c r="AZ215" s="204" t="s">
        <v>4</v>
      </c>
      <c r="BA215" s="143">
        <v>0</v>
      </c>
      <c r="BB215" s="143">
        <v>0</v>
      </c>
      <c r="BC215" s="143">
        <v>0</v>
      </c>
      <c r="BD215" s="241"/>
      <c r="BE215"/>
      <c r="BF215"/>
      <c r="BG215"/>
      <c r="BH215"/>
      <c r="BI215"/>
      <c r="BJ215"/>
      <c r="BK215"/>
      <c r="BL215" s="145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73"/>
    </row>
    <row r="216" spans="30:82" ht="15" customHeight="1" thickBot="1" x14ac:dyDescent="0.25">
      <c r="AD216" s="172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44"/>
      <c r="AY216" s="163"/>
      <c r="AZ216" s="145"/>
      <c r="BA216" s="147">
        <f>CHOOSE(1,8,"TURN",12,BD217,BA215,BA212)</f>
        <v>8</v>
      </c>
      <c r="BB216" s="232" t="str">
        <f>CHOOSE(1,"$","TURN",11,BD217,BB215,BB212)</f>
        <v>$</v>
      </c>
      <c r="BC216" s="232" t="str">
        <f>CHOOSE(1,"M","TURN",9,BD217,BC215,BC212)</f>
        <v>M</v>
      </c>
      <c r="BD216" s="241"/>
      <c r="BE216"/>
      <c r="BF216"/>
      <c r="BG216"/>
      <c r="BH216"/>
      <c r="BI216"/>
      <c r="BJ216"/>
      <c r="BK216"/>
      <c r="BL216" s="145"/>
      <c r="BM216" s="163"/>
      <c r="BN216"/>
      <c r="BO216"/>
      <c r="BP216"/>
      <c r="BQ216"/>
      <c r="BR216"/>
      <c r="BS216"/>
      <c r="BT216" s="144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73"/>
    </row>
    <row r="217" spans="30:82" ht="15" customHeight="1" thickBot="1" x14ac:dyDescent="0.25">
      <c r="AD217" s="172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8"/>
      <c r="AQ217" s="252" t="s">
        <v>28</v>
      </c>
      <c r="AR217" s="163"/>
      <c r="AS217" s="263" t="s">
        <v>27</v>
      </c>
      <c r="AT217" s="213" t="s">
        <v>21</v>
      </c>
      <c r="AU217" s="214">
        <f>IF(AR218&lt;&gt;"",AR218,AU218)</f>
        <v>0</v>
      </c>
      <c r="AV217" s="163"/>
      <c r="AW217" s="244"/>
      <c r="AX217" s="244"/>
      <c r="AY217" s="244"/>
      <c r="AZ217" s="244"/>
      <c r="BA217" s="244"/>
      <c r="BB217" s="244"/>
      <c r="BC217" s="244"/>
      <c r="BD217" s="246">
        <v>1</v>
      </c>
      <c r="BE217" s="244"/>
      <c r="BF217" s="244"/>
      <c r="BG217" s="244"/>
      <c r="BH217" s="244"/>
      <c r="BI217" s="244"/>
      <c r="BJ217" s="244"/>
      <c r="BK217" s="244"/>
      <c r="BL217" s="244"/>
      <c r="BM217" s="244"/>
      <c r="BN217"/>
      <c r="BO217"/>
      <c r="BP217"/>
      <c r="BQ217"/>
      <c r="BR217"/>
      <c r="BS217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73"/>
    </row>
    <row r="218" spans="30:82" ht="15" customHeight="1" thickBot="1" x14ac:dyDescent="0.3">
      <c r="AD218" s="172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251" t="str">
        <f>CHOOSE(1,"!","LINK",AQ217,AR218)</f>
        <v>!</v>
      </c>
      <c r="AR218" s="266"/>
      <c r="AS218" s="280">
        <f>IF(AR218&lt;&gt;"",AR218-AU218,0)</f>
        <v>0</v>
      </c>
      <c r="AT218" s="250" t="s">
        <v>7</v>
      </c>
      <c r="AU218" s="210">
        <f>SUM(BF222,BA212,BI215)</f>
        <v>0</v>
      </c>
      <c r="AV218" s="163"/>
      <c r="AW218" s="163"/>
      <c r="AX218" s="163"/>
      <c r="AY218" s="163"/>
      <c r="AZ218" s="163"/>
      <c r="BA218" s="163"/>
      <c r="BB218" s="163"/>
      <c r="BC218" s="163"/>
      <c r="BD218" s="241"/>
      <c r="BE218" s="232" t="str">
        <f>CHOOSE(1,"L","TURN",1,BD217,BE219,BE222)</f>
        <v>L</v>
      </c>
      <c r="BF218" s="232" t="str">
        <f>CHOOSE(1,":","TURN",2,BD217,BF219,BF222)</f>
        <v>:</v>
      </c>
      <c r="BG218" s="232" t="str">
        <f>CHOOSE(1,"#","TURN",3,BD217,BG219,BG222)</f>
        <v>#</v>
      </c>
      <c r="BH218" s="232"/>
      <c r="BI218" s="138"/>
      <c r="BJ218" s="144"/>
      <c r="BK218" s="19"/>
      <c r="BL218" s="17"/>
      <c r="BM218" s="163"/>
      <c r="BN218"/>
      <c r="BO218"/>
      <c r="BP218"/>
      <c r="BQ218"/>
      <c r="BR218"/>
      <c r="BS218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73"/>
    </row>
    <row r="219" spans="30:82" ht="15" customHeight="1" thickBot="1" x14ac:dyDescent="0.25">
      <c r="AD219" s="172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292">
        <f>IF(AR218&lt;&gt;"",AR218-AU219,0)</f>
        <v>0</v>
      </c>
      <c r="AT219" s="154" t="s">
        <v>7</v>
      </c>
      <c r="AU219" s="136">
        <f>SUM(BF219,BA215,BF215)</f>
        <v>0</v>
      </c>
      <c r="AV219" s="149"/>
      <c r="AW219" s="163"/>
      <c r="AX219" s="163"/>
      <c r="AY219" s="163"/>
      <c r="AZ219" s="163"/>
      <c r="BA219" s="163"/>
      <c r="BB219" s="163"/>
      <c r="BC219" s="163"/>
      <c r="BD219" s="241"/>
      <c r="BE219" s="143">
        <v>0</v>
      </c>
      <c r="BF219" s="143">
        <v>0</v>
      </c>
      <c r="BG219" s="143">
        <v>0</v>
      </c>
      <c r="BH219" s="159" t="s">
        <v>4</v>
      </c>
      <c r="BI219" s="163"/>
      <c r="BJ219" s="144"/>
      <c r="BK219" s="19"/>
      <c r="BL219" s="17"/>
      <c r="BM219" s="163"/>
      <c r="BN219"/>
      <c r="BO219"/>
      <c r="BP219"/>
      <c r="BQ219"/>
      <c r="BR219"/>
      <c r="BS219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73"/>
    </row>
    <row r="220" spans="30:82" ht="15" customHeight="1" x14ac:dyDescent="0.2">
      <c r="AD220" s="172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49"/>
      <c r="AV220" s="149"/>
      <c r="AW220" s="163"/>
      <c r="AX220" s="163"/>
      <c r="AY220" s="163"/>
      <c r="AZ220" s="163"/>
      <c r="BA220" s="163"/>
      <c r="BB220" s="163"/>
      <c r="BC220" s="163"/>
      <c r="BD220" s="241"/>
      <c r="BE220" s="80" t="e">
        <f>BE219/BE234</f>
        <v>#DIV/0!</v>
      </c>
      <c r="BF220" s="80" t="e">
        <f>BF219/BE234</f>
        <v>#DIV/0!</v>
      </c>
      <c r="BG220" s="80" t="e">
        <f>BG219/BE234</f>
        <v>#DIV/0!</v>
      </c>
      <c r="BH220" s="202" t="s">
        <v>20</v>
      </c>
      <c r="BI220" s="163"/>
      <c r="BJ220" s="144"/>
      <c r="BK220" s="19"/>
      <c r="BL220" s="17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73"/>
    </row>
    <row r="221" spans="30:82" ht="15" customHeight="1" x14ac:dyDescent="0.2">
      <c r="AD221" s="172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6"/>
      <c r="AT221" s="153" t="s">
        <v>0</v>
      </c>
      <c r="AU221" s="149"/>
      <c r="AV221" s="149"/>
      <c r="AW221" s="163"/>
      <c r="AX221" s="163"/>
      <c r="AY221" s="163"/>
      <c r="AZ221" s="163"/>
      <c r="BA221" s="163"/>
      <c r="BB221" s="163"/>
      <c r="BC221" s="163"/>
      <c r="BD221" s="241"/>
      <c r="BE221" s="148" t="s">
        <v>11</v>
      </c>
      <c r="BF221" s="148" t="s">
        <v>12</v>
      </c>
      <c r="BG221" s="148" t="s">
        <v>1</v>
      </c>
      <c r="BH221" s="152"/>
      <c r="BI221" s="163"/>
      <c r="BJ221" s="144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93"/>
      <c r="BU221" s="138"/>
      <c r="BV221" s="163"/>
      <c r="BW221" s="163"/>
      <c r="BX221" s="163"/>
      <c r="BY221" s="163"/>
      <c r="BZ221" s="163"/>
      <c r="CA221" s="163"/>
      <c r="CB221" s="163"/>
      <c r="CC221" s="163"/>
      <c r="CD221" s="173"/>
    </row>
    <row r="222" spans="30:82" ht="15" customHeight="1" x14ac:dyDescent="0.25">
      <c r="AD222" s="172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49"/>
      <c r="AT222" s="149"/>
      <c r="AU222" s="149"/>
      <c r="AV222" s="149"/>
      <c r="AW222" s="163"/>
      <c r="AX222" s="163"/>
      <c r="AY222" s="163"/>
      <c r="AZ222" s="163"/>
      <c r="BA222" s="163"/>
      <c r="BB222" s="163"/>
      <c r="BC222" s="163"/>
      <c r="BD222" s="241"/>
      <c r="BE222" s="208">
        <f>BW205</f>
        <v>0</v>
      </c>
      <c r="BF222" s="208">
        <f>BY205</f>
        <v>0</v>
      </c>
      <c r="BG222" s="208">
        <f>BX205</f>
        <v>0</v>
      </c>
      <c r="BH222" s="150" t="s">
        <v>3</v>
      </c>
      <c r="BI222" s="163"/>
      <c r="BJ222" s="144"/>
      <c r="BK222" s="163"/>
      <c r="BL222" s="163"/>
      <c r="BU222" s="149"/>
      <c r="BV222" s="163"/>
      <c r="BW222" s="163"/>
      <c r="BX222" s="163"/>
      <c r="BY222" s="163"/>
      <c r="BZ222" s="163"/>
      <c r="CA222" s="163"/>
      <c r="CB222" s="163"/>
      <c r="CC222" s="163"/>
      <c r="CD222" s="173"/>
    </row>
    <row r="223" spans="30:82" ht="15" customHeight="1" x14ac:dyDescent="0.2">
      <c r="AD223" s="172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49"/>
      <c r="AT223" s="149"/>
      <c r="AU223" s="149"/>
      <c r="AV223" s="149"/>
      <c r="AW223" s="149"/>
      <c r="AX223" s="149"/>
      <c r="AY223" s="144"/>
      <c r="AZ223" s="144"/>
      <c r="BA223" s="144"/>
      <c r="BB223" s="144"/>
      <c r="BC223" s="144"/>
      <c r="BD223" s="241"/>
      <c r="BE223" s="74" t="e">
        <f>BE222/BF234</f>
        <v>#DIV/0!</v>
      </c>
      <c r="BF223" s="74" t="e">
        <f>BF222/BF234</f>
        <v>#DIV/0!</v>
      </c>
      <c r="BG223" s="74" t="e">
        <f>BG222/BF234</f>
        <v>#DIV/0!</v>
      </c>
      <c r="BH223" s="195" t="s">
        <v>20</v>
      </c>
      <c r="BI223" s="163"/>
      <c r="BJ223" s="163"/>
      <c r="BK223" s="163"/>
      <c r="BL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73"/>
    </row>
    <row r="224" spans="30:82" ht="15" customHeight="1" x14ac:dyDescent="0.25">
      <c r="AD224" s="172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49"/>
      <c r="AT224" s="149"/>
      <c r="AU224" s="149"/>
      <c r="AV224" s="149"/>
      <c r="AW224" s="149"/>
      <c r="AX224" s="149"/>
      <c r="AY224" s="163"/>
      <c r="AZ224" s="18"/>
      <c r="BA224" s="18"/>
      <c r="BB224" s="18"/>
      <c r="BC224" s="18"/>
      <c r="BD224" s="241"/>
      <c r="BE224" s="200" t="str">
        <f t="shared" ref="BE224:BG224" si="52">RNSE(BE222,BE219)</f>
        <v>-</v>
      </c>
      <c r="BF224" s="200" t="str">
        <f t="shared" si="52"/>
        <v>-</v>
      </c>
      <c r="BG224" s="200" t="str">
        <f t="shared" si="52"/>
        <v>-</v>
      </c>
      <c r="BH224" s="197" t="s">
        <v>29</v>
      </c>
      <c r="BI224" s="163"/>
      <c r="BJ224" s="164"/>
      <c r="BK224" s="163"/>
      <c r="BL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73"/>
    </row>
    <row r="225" spans="30:82" ht="15" customHeight="1" x14ac:dyDescent="0.25">
      <c r="AD225" s="172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49"/>
      <c r="AT225" s="149"/>
      <c r="AU225" s="149"/>
      <c r="AV225" s="149"/>
      <c r="AW225" s="149"/>
      <c r="AX225" s="149"/>
      <c r="AY225" s="163"/>
      <c r="AZ225" s="16"/>
      <c r="BA225" s="16"/>
      <c r="BB225" s="16"/>
      <c r="BC225" s="16"/>
      <c r="BD225" s="241"/>
      <c r="BE225" s="149"/>
      <c r="BF225" s="149"/>
      <c r="BG225" s="149"/>
      <c r="BH225" s="149"/>
      <c r="BI225" s="163"/>
      <c r="BJ225" s="164"/>
      <c r="BK225" s="163"/>
      <c r="BL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73"/>
    </row>
    <row r="226" spans="30:82" ht="15" customHeight="1" x14ac:dyDescent="0.25">
      <c r="AD226" s="172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49"/>
      <c r="AT226" s="149"/>
      <c r="AU226" s="149"/>
      <c r="AV226" s="149"/>
      <c r="AW226" s="149"/>
      <c r="AX226" s="149"/>
      <c r="AY226" s="155"/>
      <c r="AZ226" s="163"/>
      <c r="BA226" s="163"/>
      <c r="BB226" s="163"/>
      <c r="BC226" s="163"/>
      <c r="BD226" s="241"/>
      <c r="BE226" s="149"/>
      <c r="BF226" s="149"/>
      <c r="BG226" s="149"/>
      <c r="BH226" s="149"/>
      <c r="BI226" s="163"/>
      <c r="BJ226" s="165"/>
      <c r="BK226" s="163"/>
      <c r="BL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73"/>
    </row>
    <row r="227" spans="30:82" ht="15" customHeight="1" x14ac:dyDescent="0.25">
      <c r="AD227" s="172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49"/>
      <c r="AT227" s="149"/>
      <c r="AU227" s="149"/>
      <c r="AV227" s="149"/>
      <c r="AW227" s="149"/>
      <c r="AX227" s="149"/>
      <c r="AY227" s="149"/>
      <c r="AZ227" s="149"/>
      <c r="BA227" s="163"/>
      <c r="BB227" s="163"/>
      <c r="BC227" s="163"/>
      <c r="BD227" s="241"/>
      <c r="BE227" s="163"/>
      <c r="BF227" s="163"/>
      <c r="BG227" s="163"/>
      <c r="BH227" s="153" t="s">
        <v>0</v>
      </c>
      <c r="BI227" s="163"/>
      <c r="BJ227" s="165"/>
      <c r="BK227" s="163"/>
      <c r="BL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73"/>
    </row>
    <row r="228" spans="30:82" ht="15" customHeight="1" x14ac:dyDescent="0.25">
      <c r="AD228" s="172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240"/>
      <c r="BE228" s="163"/>
      <c r="BF228" s="163"/>
      <c r="BG228" s="163"/>
      <c r="BH228" s="166"/>
      <c r="BI228" s="163"/>
      <c r="BJ228" s="165"/>
      <c r="BK228" s="163"/>
      <c r="BL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73"/>
    </row>
    <row r="229" spans="30:82" ht="15" customHeight="1" x14ac:dyDescent="0.25">
      <c r="AD229" s="172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8"/>
      <c r="BE229" s="163"/>
      <c r="BF229" s="163"/>
      <c r="BG229" s="163"/>
      <c r="BH229" s="168"/>
      <c r="BI229" s="163"/>
      <c r="BJ229" s="165"/>
      <c r="BK229" s="163"/>
      <c r="BL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73"/>
    </row>
    <row r="230" spans="30:82" ht="15" customHeight="1" x14ac:dyDescent="0.25">
      <c r="AD230" s="172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8"/>
      <c r="BE230" s="163"/>
      <c r="BF230" s="163"/>
      <c r="BG230" s="163"/>
      <c r="BH230" s="168"/>
      <c r="BI230" s="163"/>
      <c r="BJ230" s="164"/>
      <c r="BK230" s="163"/>
      <c r="BL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73"/>
    </row>
    <row r="231" spans="30:82" ht="15" customHeight="1" thickBot="1" x14ac:dyDescent="0.3">
      <c r="AD231" s="172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8"/>
      <c r="BE231" s="163"/>
      <c r="BF231" s="163"/>
      <c r="BG231" s="163"/>
      <c r="BH231" s="168"/>
      <c r="BI231" s="163"/>
      <c r="BJ231" s="164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73"/>
    </row>
    <row r="232" spans="30:82" ht="15" customHeight="1" thickBot="1" x14ac:dyDescent="0.3">
      <c r="AD232" s="172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215">
        <f>IF(BB235&lt;&gt;"",AVERAGE(BB232,BB235),BB232)</f>
        <v>0</v>
      </c>
      <c r="BB232" s="208">
        <f>SUM(BE222,BB212)</f>
        <v>0</v>
      </c>
      <c r="BC232" s="143">
        <f>SUM(BE219,BB215)</f>
        <v>0</v>
      </c>
      <c r="BD232" s="168"/>
      <c r="BE232" s="163"/>
      <c r="BF232" s="163"/>
      <c r="BG232" s="163"/>
      <c r="BH232" s="168"/>
      <c r="BI232" s="163"/>
      <c r="BJ232" s="164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73"/>
    </row>
    <row r="233" spans="30:82" ht="15" customHeight="1" thickBot="1" x14ac:dyDescent="0.25">
      <c r="AD233" s="172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216" t="s">
        <v>21</v>
      </c>
      <c r="BB233" s="148" t="s">
        <v>2</v>
      </c>
      <c r="BC233" s="162" t="s">
        <v>2</v>
      </c>
      <c r="BD233" s="168"/>
      <c r="BE233" s="147" t="s">
        <v>1</v>
      </c>
      <c r="BF233" s="148" t="s">
        <v>1</v>
      </c>
      <c r="BG233" s="217" t="s">
        <v>21</v>
      </c>
      <c r="BH233" s="207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73"/>
    </row>
    <row r="234" spans="30:82" ht="15" customHeight="1" thickBot="1" x14ac:dyDescent="0.3">
      <c r="AD234" s="172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263" t="s">
        <v>27</v>
      </c>
      <c r="BB234" s="287">
        <f>IF(BB235&lt;&gt;"",BB235-BB232,0)</f>
        <v>0</v>
      </c>
      <c r="BC234" s="292">
        <f>IF(BC235&lt;&gt;"",BC235-BC232,0)</f>
        <v>0</v>
      </c>
      <c r="BD234" s="265"/>
      <c r="BE234" s="137">
        <f>SUM(BE219:BG219)</f>
        <v>0</v>
      </c>
      <c r="BF234" s="208">
        <f>SUM(BE222:BG222)</f>
        <v>0</v>
      </c>
      <c r="BG234" s="218">
        <f>IF(BF237&lt;&gt;"",AVERAGE(BF234,BF237),BF234)</f>
        <v>0</v>
      </c>
      <c r="BH234" s="207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73"/>
    </row>
    <row r="235" spans="30:82" ht="15" customHeight="1" thickBot="1" x14ac:dyDescent="0.3">
      <c r="AD235" s="172"/>
      <c r="AE235" s="163"/>
      <c r="AF235" s="163"/>
      <c r="AG235" s="163"/>
      <c r="AH235" s="163"/>
      <c r="AI235" s="163"/>
      <c r="AJ235" s="163"/>
      <c r="AK235" s="163"/>
      <c r="AL235" s="163"/>
      <c r="AM235" s="168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215">
        <f>IF(BB232&lt;&gt;"",AVERAGE(BB235,BB232),BB235)</f>
        <v>0</v>
      </c>
      <c r="BB235" s="208">
        <f>SUM(BB247:BC247)</f>
        <v>0</v>
      </c>
      <c r="BC235" s="137">
        <f>SUM(BB250:BC250)</f>
        <v>0</v>
      </c>
      <c r="BD235" s="262"/>
      <c r="BE235" s="292">
        <f>IF(BE234&lt;&gt;"",BE234-BE237,0)</f>
        <v>0</v>
      </c>
      <c r="BF235" s="310">
        <f>IF(BF234&lt;&gt;"",BF234-BF237,0)</f>
        <v>0</v>
      </c>
      <c r="BG235" s="263" t="s">
        <v>27</v>
      </c>
      <c r="BH235" s="163"/>
      <c r="BI235" s="163"/>
      <c r="BJ235" s="164"/>
      <c r="BK235" s="164"/>
      <c r="BL235" s="164"/>
      <c r="BM235" s="164"/>
      <c r="BN235" s="164"/>
      <c r="BO235" s="164"/>
      <c r="BP235" s="164"/>
      <c r="BQ235" s="164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73"/>
    </row>
    <row r="236" spans="30:82" ht="15" customHeight="1" thickBot="1" x14ac:dyDescent="0.25">
      <c r="AD236" s="172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216" t="s">
        <v>21</v>
      </c>
      <c r="BB236" s="148" t="s">
        <v>2</v>
      </c>
      <c r="BC236" s="147" t="s">
        <v>2</v>
      </c>
      <c r="BD236" s="168"/>
      <c r="BE236" s="147" t="s">
        <v>1</v>
      </c>
      <c r="BF236" s="231" t="s">
        <v>1</v>
      </c>
      <c r="BG236" s="217" t="s">
        <v>21</v>
      </c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73"/>
    </row>
    <row r="237" spans="30:82" ht="15" customHeight="1" thickBot="1" x14ac:dyDescent="0.3">
      <c r="AD237" s="172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8"/>
      <c r="BE237" s="137">
        <f>SUM(BC250,BB253,BF254)</f>
        <v>0</v>
      </c>
      <c r="BF237" s="208">
        <f>SUM(BC247,AY253,BF257)</f>
        <v>0</v>
      </c>
      <c r="BG237" s="218">
        <f>IF(BF234&lt;&gt;"",AVERAGE(BF237,BF234),BF237)</f>
        <v>0</v>
      </c>
      <c r="BH237" s="163"/>
      <c r="BI237" s="163"/>
      <c r="BJ237" s="191"/>
      <c r="BK237" s="164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73"/>
    </row>
    <row r="238" spans="30:82" ht="15" customHeight="1" x14ac:dyDescent="0.25">
      <c r="AD238" s="172"/>
      <c r="AE238" s="163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8"/>
      <c r="BE238" s="163"/>
      <c r="BF238" s="163"/>
      <c r="BG238" s="163"/>
      <c r="BH238" s="163"/>
      <c r="BI238" s="163"/>
      <c r="BJ238" s="168"/>
      <c r="BK238" s="164"/>
      <c r="BL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73"/>
    </row>
    <row r="239" spans="30:82" ht="15" customHeight="1" x14ac:dyDescent="0.25">
      <c r="AD239" s="172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8"/>
      <c r="BE239" s="163"/>
      <c r="BF239" s="163"/>
      <c r="BG239" s="163"/>
      <c r="BH239" s="163"/>
      <c r="BI239" s="163"/>
      <c r="BJ239" s="168"/>
      <c r="BK239" s="164"/>
      <c r="BL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73"/>
    </row>
    <row r="240" spans="30:82" ht="15" customHeight="1" x14ac:dyDescent="0.25">
      <c r="AD240" s="172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8"/>
      <c r="BE240" s="163"/>
      <c r="BF240" s="163"/>
      <c r="BG240" s="163"/>
      <c r="BH240" s="163"/>
      <c r="BI240" s="163"/>
      <c r="BJ240" s="168"/>
      <c r="BK240" s="164"/>
      <c r="BL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  <c r="CD240" s="173"/>
    </row>
    <row r="241" spans="30:82" ht="15" customHeight="1" x14ac:dyDescent="0.3">
      <c r="AD241" s="172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63"/>
      <c r="AR241" s="163"/>
      <c r="AS241" s="145"/>
      <c r="AT241" s="145"/>
      <c r="AU241" s="145"/>
      <c r="AV241" s="145"/>
      <c r="AW241" s="145"/>
      <c r="AX241" s="145"/>
      <c r="AY241" s="145"/>
      <c r="AZ241" s="166"/>
      <c r="BA241" s="163"/>
      <c r="BB241" s="163"/>
      <c r="BC241" s="249"/>
      <c r="BD241" s="163"/>
      <c r="BE241" s="163"/>
      <c r="BF241" s="163"/>
      <c r="BG241" s="163"/>
      <c r="BH241" s="149"/>
      <c r="BI241" s="164"/>
      <c r="BJ241" s="163"/>
      <c r="BK241" s="163"/>
      <c r="BL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73"/>
    </row>
    <row r="242" spans="30:82" ht="15" customHeight="1" x14ac:dyDescent="0.25">
      <c r="AD242" s="172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45"/>
      <c r="AT242" s="145"/>
      <c r="AU242" s="145"/>
      <c r="AV242" s="145"/>
      <c r="AW242" s="145"/>
      <c r="AX242" s="145"/>
      <c r="AY242" s="145"/>
      <c r="AZ242" s="146" t="s">
        <v>0</v>
      </c>
      <c r="BA242" s="163"/>
      <c r="BB242" s="163"/>
      <c r="BC242" s="163"/>
      <c r="BD242" s="241"/>
      <c r="BF242" s="163"/>
      <c r="BG242" s="163"/>
      <c r="BH242" s="145"/>
      <c r="BI242" s="164"/>
      <c r="BJ242" s="163"/>
      <c r="BK242" s="163"/>
      <c r="BL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73"/>
    </row>
    <row r="243" spans="30:82" ht="15" customHeight="1" x14ac:dyDescent="0.25">
      <c r="AD243" s="172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3"/>
      <c r="AQ243" s="163"/>
      <c r="AR243" s="163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241"/>
      <c r="BE243" s="163"/>
      <c r="BF243" s="163"/>
      <c r="BG243" s="163"/>
      <c r="BH243" s="163"/>
      <c r="BI243" s="164"/>
      <c r="BJ243" s="163"/>
      <c r="BK243" s="163"/>
      <c r="BL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73"/>
    </row>
    <row r="244" spans="30:82" ht="15" customHeight="1" x14ac:dyDescent="0.25">
      <c r="AD244" s="172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7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241"/>
      <c r="BE244" s="16"/>
      <c r="BF244" s="16"/>
      <c r="BG244" s="17"/>
      <c r="BH244" s="17"/>
      <c r="BI244" s="164"/>
      <c r="BJ244" s="163"/>
      <c r="BK244" s="163"/>
      <c r="BL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73"/>
    </row>
    <row r="245" spans="30:82" ht="15" customHeight="1" x14ac:dyDescent="0.2">
      <c r="AD245" s="172"/>
      <c r="AE245" s="163"/>
      <c r="AF245" s="163"/>
      <c r="AG245" s="163"/>
      <c r="AH245" s="163"/>
      <c r="AI245" s="163"/>
      <c r="AJ245" s="163"/>
      <c r="AK245" s="163"/>
      <c r="AL245" s="163"/>
      <c r="AM245" s="168"/>
      <c r="AN245" s="163"/>
      <c r="AO245" s="163"/>
      <c r="AP245" s="163"/>
      <c r="AQ245" s="192"/>
      <c r="AR245" s="168"/>
      <c r="AS245" s="167"/>
      <c r="AT245" s="145"/>
      <c r="AU245" s="145"/>
      <c r="AV245" s="145"/>
      <c r="AW245" s="145"/>
      <c r="AX245" s="145"/>
      <c r="AY245" s="163"/>
      <c r="BA245" s="197" t="s">
        <v>29</v>
      </c>
      <c r="BB245" s="196" t="str">
        <f>RNSE(BB247,BB250)</f>
        <v>-</v>
      </c>
      <c r="BC245" s="196" t="str">
        <f t="shared" ref="BC245" si="53">RNSE(BC247,BC250)</f>
        <v>-</v>
      </c>
      <c r="BD245" s="241"/>
      <c r="BE245" s="18"/>
      <c r="BF245" s="18"/>
      <c r="BG245" s="19"/>
      <c r="BH245" s="19"/>
      <c r="BI245" s="163"/>
      <c r="BJ245" s="145"/>
      <c r="BK245" s="163"/>
      <c r="BL245" s="163"/>
      <c r="BU245" s="168"/>
      <c r="BV245" s="163"/>
      <c r="BW245" s="163"/>
      <c r="BX245" s="163"/>
      <c r="BY245" s="163"/>
      <c r="BZ245" s="163"/>
      <c r="CA245" s="163"/>
      <c r="CB245" s="163"/>
      <c r="CC245" s="163"/>
      <c r="CD245" s="173"/>
    </row>
    <row r="246" spans="30:82" ht="15" customHeight="1" x14ac:dyDescent="0.2">
      <c r="AD246" s="172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45"/>
      <c r="AT246" s="145"/>
      <c r="AU246" s="145"/>
      <c r="AV246" s="145"/>
      <c r="AW246" s="145"/>
      <c r="AX246" s="145"/>
      <c r="AY246" s="163"/>
      <c r="BA246" s="194" t="s">
        <v>20</v>
      </c>
      <c r="BB246" s="74" t="e">
        <f>BB247/BB235</f>
        <v>#DIV/0!</v>
      </c>
      <c r="BC246" s="74" t="e">
        <f>BC247/BB235</f>
        <v>#DIV/0!</v>
      </c>
      <c r="BD246" s="241"/>
      <c r="BE246" s="144"/>
      <c r="BF246" s="144"/>
      <c r="BG246" s="144"/>
      <c r="BH246" s="144"/>
      <c r="BI246" s="144"/>
      <c r="BJ246" s="145"/>
      <c r="BK246" s="145"/>
      <c r="BL246" s="145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73"/>
    </row>
    <row r="247" spans="30:82" ht="15" customHeight="1" x14ac:dyDescent="0.25">
      <c r="AD247" s="172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7"/>
      <c r="AT247" s="145"/>
      <c r="AU247" s="163"/>
      <c r="AV247" s="163"/>
      <c r="AW247" s="163"/>
      <c r="AX247" s="144"/>
      <c r="AY247" s="163"/>
      <c r="BA247" s="198" t="s">
        <v>3</v>
      </c>
      <c r="BB247" s="208">
        <f>BW261</f>
        <v>0</v>
      </c>
      <c r="BC247" s="208">
        <f>BX261</f>
        <v>0</v>
      </c>
      <c r="BD247" s="241"/>
      <c r="BE247" s="163"/>
      <c r="BF247" s="163"/>
      <c r="BG247" s="163"/>
      <c r="BH247" s="163"/>
      <c r="BI247" s="163"/>
      <c r="BJ247" s="163"/>
      <c r="BK247" s="163"/>
      <c r="BL247" s="145"/>
      <c r="BM247" s="145"/>
      <c r="BN247" s="145"/>
      <c r="BO247" s="145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73"/>
    </row>
    <row r="248" spans="30:82" ht="15" customHeight="1" x14ac:dyDescent="0.2">
      <c r="AD248" s="172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45"/>
      <c r="AT248" s="145"/>
      <c r="AU248" s="163"/>
      <c r="AV248" s="163"/>
      <c r="AW248" s="163"/>
      <c r="AX248" s="144"/>
      <c r="AY248" s="163"/>
      <c r="BA248" s="199"/>
      <c r="BB248" s="148" t="s">
        <v>2</v>
      </c>
      <c r="BC248" s="148" t="s">
        <v>5</v>
      </c>
      <c r="BD248" s="241"/>
      <c r="BE248" s="163"/>
      <c r="BF248" s="163"/>
      <c r="BG248" s="163"/>
      <c r="BH248" s="163"/>
      <c r="BI248" s="163"/>
      <c r="BJ248" s="163"/>
      <c r="BK248" s="163"/>
      <c r="BL248" s="145"/>
      <c r="BM248" s="145"/>
      <c r="BN248" s="153" t="s">
        <v>0</v>
      </c>
      <c r="BO248" s="15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73"/>
    </row>
    <row r="249" spans="30:82" ht="15" customHeight="1" x14ac:dyDescent="0.2">
      <c r="AD249" s="172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44"/>
      <c r="AY249" s="163"/>
      <c r="BA249" s="203" t="s">
        <v>20</v>
      </c>
      <c r="BB249" s="79" t="e">
        <f>BB250/BC235</f>
        <v>#DIV/0!</v>
      </c>
      <c r="BC249" s="79" t="e">
        <f>BC250/BC235</f>
        <v>#DIV/0!</v>
      </c>
      <c r="BD249" s="241"/>
      <c r="BE249" s="163"/>
      <c r="BF249" s="163"/>
      <c r="BG249" s="163"/>
      <c r="BH249" s="163"/>
      <c r="BI249" s="163"/>
      <c r="BJ249" s="163"/>
      <c r="BK249" s="163"/>
      <c r="BL249" s="145"/>
      <c r="BM249" s="163"/>
      <c r="BN249" s="163"/>
      <c r="BO249" s="163"/>
      <c r="BP249" s="163"/>
      <c r="BQ249" s="163"/>
      <c r="BR249" s="163"/>
      <c r="BS249" s="144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73"/>
    </row>
    <row r="250" spans="30:82" ht="15" customHeight="1" x14ac:dyDescent="0.2">
      <c r="AD250" s="172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44"/>
      <c r="AY250" s="163"/>
      <c r="BA250" s="204" t="s">
        <v>4</v>
      </c>
      <c r="BB250" s="143">
        <v>0</v>
      </c>
      <c r="BC250" s="143">
        <v>0</v>
      </c>
      <c r="BD250" s="241"/>
      <c r="BE250" s="163"/>
      <c r="BF250" s="163"/>
      <c r="BG250" s="163"/>
      <c r="BH250" s="163"/>
      <c r="BI250" s="163"/>
      <c r="BJ250" s="163"/>
      <c r="BK250" s="163"/>
      <c r="BL250"/>
      <c r="BM250"/>
      <c r="BN250"/>
      <c r="BO250"/>
      <c r="BP250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73"/>
    </row>
    <row r="251" spans="30:82" ht="15" customHeight="1" x14ac:dyDescent="0.2">
      <c r="AD251" s="172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45"/>
      <c r="AU251" s="163"/>
      <c r="AV251" s="163"/>
      <c r="AW251" s="163"/>
      <c r="AX251" s="144"/>
      <c r="AY251" s="145"/>
      <c r="BA251" s="147"/>
      <c r="BB251" s="232" t="str">
        <f>CHOOSE(1,"$","TURN",11,BD252,BB250,BB247)</f>
        <v>$</v>
      </c>
      <c r="BC251" s="232" t="str">
        <f>CHOOSE(1,"M","TURN",9,BD252,BC250,BC247)</f>
        <v>M</v>
      </c>
      <c r="BD251" s="241"/>
      <c r="BE251" s="163"/>
      <c r="BF251" s="163"/>
      <c r="BG251" s="163"/>
      <c r="BH251" s="163"/>
      <c r="BI251" s="163"/>
      <c r="BJ251" s="163"/>
      <c r="BK251" s="163"/>
      <c r="BL251"/>
      <c r="BM251"/>
      <c r="BN251"/>
      <c r="BO251"/>
      <c r="BP251"/>
      <c r="BQ251" s="163"/>
      <c r="BR251" s="163"/>
      <c r="BS251" s="145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73"/>
    </row>
    <row r="252" spans="30:82" ht="15" customHeight="1" thickBot="1" x14ac:dyDescent="0.25">
      <c r="AD252" s="172"/>
      <c r="AE252" s="163"/>
      <c r="AF252" s="163"/>
      <c r="AG252" s="163"/>
      <c r="AH252" s="163"/>
      <c r="AI252" s="163"/>
      <c r="AJ252" s="163"/>
      <c r="AK252" s="163"/>
      <c r="AP252" s="168"/>
      <c r="AQ252" s="168"/>
      <c r="AR252" s="168"/>
      <c r="AS252" s="240"/>
      <c r="AT252" s="244"/>
      <c r="AU252" s="244"/>
      <c r="AV252" s="244"/>
      <c r="AW252" s="244"/>
      <c r="AX252" s="244"/>
      <c r="AY252" s="244"/>
      <c r="AZ252" s="244"/>
      <c r="BA252" s="244"/>
      <c r="BB252" s="244"/>
      <c r="BC252" s="244"/>
      <c r="BD252" s="246">
        <v>2</v>
      </c>
      <c r="BE252" s="244"/>
      <c r="BF252" s="244"/>
      <c r="BG252" s="244"/>
      <c r="BH252" s="244"/>
      <c r="BI252" s="244"/>
      <c r="BJ252" s="163"/>
      <c r="BK252" s="163"/>
      <c r="BL252"/>
      <c r="BM252"/>
      <c r="BN252"/>
      <c r="BO252"/>
      <c r="BP252"/>
      <c r="BQ252" s="168"/>
      <c r="BR252" s="168"/>
      <c r="BS252" s="168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73"/>
    </row>
    <row r="253" spans="30:82" ht="15" customHeight="1" x14ac:dyDescent="0.25">
      <c r="AD253" s="172"/>
      <c r="AE253" s="163"/>
      <c r="AF253" s="163"/>
      <c r="AG253" s="163"/>
      <c r="AH253" s="163"/>
      <c r="AI253" s="163"/>
      <c r="AJ253" s="163"/>
      <c r="AK253" s="163"/>
      <c r="AP253" s="163"/>
      <c r="AQ253" s="163"/>
      <c r="AR253" s="163"/>
      <c r="AS253" s="229">
        <f>IF(AQ254&lt;&gt;"",AT253-AQ254,0)</f>
        <v>0</v>
      </c>
      <c r="AT253" s="139">
        <f>SUM(BB253:BB254)</f>
        <v>0</v>
      </c>
      <c r="AU253" s="157" t="s">
        <v>14</v>
      </c>
      <c r="AV253" s="149"/>
      <c r="AW253" s="200" t="str">
        <f>RNSE(AY253,BB253)</f>
        <v>-</v>
      </c>
      <c r="AX253" s="67" t="e">
        <f>AY253/AT254</f>
        <v>#DIV/0!</v>
      </c>
      <c r="AY253" s="209">
        <f>BX262</f>
        <v>0</v>
      </c>
      <c r="AZ253" s="156" t="s">
        <v>15</v>
      </c>
      <c r="BA253" s="81" t="e">
        <f>BB253/AT253</f>
        <v>#DIV/0!</v>
      </c>
      <c r="BB253" s="205">
        <v>0</v>
      </c>
      <c r="BC253" s="233" t="str">
        <f>CHOOSE(1,"=","TURN",14,BD252,BB253,AY253)</f>
        <v>=</v>
      </c>
      <c r="BD253" s="241"/>
      <c r="BE253" s="232" t="str">
        <f>CHOOSE(1,"L","TURN",1,BD252,BE254,BE257)</f>
        <v>L</v>
      </c>
      <c r="BF253" s="232" t="str">
        <f>CHOOSE(1,"#","TURN",3,BD252,BF254,BF257)</f>
        <v>#</v>
      </c>
      <c r="BG253"/>
      <c r="BH253" s="138"/>
      <c r="BI253" s="163"/>
      <c r="BJ253" s="163"/>
      <c r="BK253" s="163"/>
      <c r="BL253"/>
      <c r="BM253"/>
      <c r="BN253"/>
      <c r="BO253"/>
      <c r="BP25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73"/>
    </row>
    <row r="254" spans="30:82" ht="15" customHeight="1" thickBot="1" x14ac:dyDescent="0.3">
      <c r="AD254" s="172"/>
      <c r="AE254" s="163"/>
      <c r="AF254" s="163"/>
      <c r="AG254" s="163"/>
      <c r="AH254" s="163"/>
      <c r="AI254" s="163"/>
      <c r="AJ254" s="163"/>
      <c r="AK254" s="163"/>
      <c r="AP254" s="163"/>
      <c r="AQ254" s="266"/>
      <c r="AR254" s="251" t="str">
        <f>CHOOSE(1,"""","LINK",AQ255,AQ254)</f>
        <v>"</v>
      </c>
      <c r="AS254" s="236">
        <f>IF(AQ254&lt;&gt;"",AT254-AQ254,0)</f>
        <v>0</v>
      </c>
      <c r="AT254" s="210">
        <f>SUM(AY253:AY254)</f>
        <v>0</v>
      </c>
      <c r="AU254" s="156" t="s">
        <v>14</v>
      </c>
      <c r="AV254" s="149"/>
      <c r="AW254" s="200" t="str">
        <f>RNSE(AY254,BB254)</f>
        <v>-</v>
      </c>
      <c r="AX254" s="67" t="e">
        <f>AY254/AT254</f>
        <v>#DIV/0!</v>
      </c>
      <c r="AY254" s="209">
        <f>BW262</f>
        <v>0</v>
      </c>
      <c r="AZ254" s="156" t="s">
        <v>16</v>
      </c>
      <c r="BA254" s="81" t="e">
        <f>BB254/AT253</f>
        <v>#DIV/0!</v>
      </c>
      <c r="BB254" s="205">
        <v>0</v>
      </c>
      <c r="BC254" s="233" t="str">
        <f>CHOOSE(1,"?","TURN",16,BD252,BB254,AY254)</f>
        <v>?</v>
      </c>
      <c r="BD254" s="241"/>
      <c r="BE254" s="143">
        <v>0</v>
      </c>
      <c r="BF254" s="143">
        <v>0</v>
      </c>
      <c r="BG254" s="159" t="s">
        <v>4</v>
      </c>
      <c r="BI254" s="163"/>
      <c r="BJ254" s="163"/>
      <c r="BK254" s="163"/>
      <c r="BL254"/>
      <c r="BM254"/>
      <c r="BN254"/>
      <c r="BO254"/>
      <c r="BP254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73"/>
    </row>
    <row r="255" spans="30:82" ht="15" customHeight="1" thickBot="1" x14ac:dyDescent="0.25">
      <c r="AD255" s="172"/>
      <c r="AE255" s="163"/>
      <c r="AF255" s="163"/>
      <c r="AG255" s="163"/>
      <c r="AH255" s="163"/>
      <c r="AI255" s="163"/>
      <c r="AJ255" s="163"/>
      <c r="AK255" s="163"/>
      <c r="AP255" s="163"/>
      <c r="AQ255" s="252" t="s">
        <v>28</v>
      </c>
      <c r="AR255" s="163"/>
      <c r="AS255" s="222" t="s">
        <v>27</v>
      </c>
      <c r="AT255" s="219">
        <f>IF(AQ254&lt;&gt;"",AQ254,AT254)</f>
        <v>0</v>
      </c>
      <c r="AU255" s="220" t="s">
        <v>21</v>
      </c>
      <c r="AV255" s="149"/>
      <c r="AW255" s="197" t="s">
        <v>29</v>
      </c>
      <c r="AX255" s="194" t="s">
        <v>20</v>
      </c>
      <c r="AY255" s="160" t="s">
        <v>3</v>
      </c>
      <c r="AZ255" s="152"/>
      <c r="BA255" s="201" t="s">
        <v>20</v>
      </c>
      <c r="BB255" s="161" t="s">
        <v>4</v>
      </c>
      <c r="BC255" s="149"/>
      <c r="BD255" s="241"/>
      <c r="BE255" s="80" t="e">
        <f>BE254/BE269</f>
        <v>#DIV/0!</v>
      </c>
      <c r="BF255" s="80" t="e">
        <f>BF254/BE269</f>
        <v>#DIV/0!</v>
      </c>
      <c r="BG255" s="202" t="s">
        <v>20</v>
      </c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73"/>
    </row>
    <row r="256" spans="30:82" ht="15" customHeight="1" x14ac:dyDescent="0.2">
      <c r="AD256" s="172"/>
      <c r="AE256" s="163"/>
      <c r="AF256" s="163"/>
      <c r="AG256" s="163"/>
      <c r="AH256" s="163"/>
      <c r="AI256" s="163"/>
      <c r="AJ256" s="163"/>
      <c r="AK256" s="163"/>
      <c r="AP256" s="163"/>
      <c r="AQ256" s="163"/>
      <c r="AR256" s="163"/>
      <c r="AS256" s="166"/>
      <c r="AT256" s="153" t="s">
        <v>0</v>
      </c>
      <c r="AU256" s="149"/>
      <c r="AV256" s="149"/>
      <c r="BD256" s="241"/>
      <c r="BE256" s="148" t="s">
        <v>11</v>
      </c>
      <c r="BF256" s="148" t="s">
        <v>1</v>
      </c>
      <c r="BG256" s="152"/>
      <c r="BI256" s="163"/>
      <c r="BJ256" s="144"/>
      <c r="BK256" s="163"/>
      <c r="BL256" s="163"/>
      <c r="BM256" s="163"/>
      <c r="BN256" s="163"/>
      <c r="BO256" s="163"/>
      <c r="BP256" s="163"/>
      <c r="BQ256" s="163"/>
      <c r="BR256" s="163"/>
      <c r="BS256" s="163"/>
      <c r="BT256" s="193"/>
      <c r="BU256" s="138"/>
      <c r="BV256" s="163"/>
      <c r="BW256" s="163"/>
      <c r="BX256" s="163"/>
      <c r="BY256" s="163"/>
      <c r="BZ256" s="163"/>
      <c r="CA256" s="163"/>
      <c r="CB256" s="163"/>
      <c r="CC256" s="163"/>
      <c r="CD256" s="173"/>
    </row>
    <row r="257" spans="30:82" ht="15" customHeight="1" x14ac:dyDescent="0.25">
      <c r="AD257" s="172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49"/>
      <c r="AT257" s="149"/>
      <c r="AU257" s="149"/>
      <c r="AV257" s="149"/>
      <c r="AW257" s="163"/>
      <c r="AX257" s="163"/>
      <c r="AY257" s="163"/>
      <c r="AZ257" s="163"/>
      <c r="BA257" s="163"/>
      <c r="BB257" s="163"/>
      <c r="BC257" s="163"/>
      <c r="BD257" s="241"/>
      <c r="BE257" s="208">
        <f>BW260</f>
        <v>0</v>
      </c>
      <c r="BF257" s="208">
        <f>BX260</f>
        <v>0</v>
      </c>
      <c r="BG257" s="150" t="s">
        <v>3</v>
      </c>
      <c r="BI257" s="163"/>
      <c r="BJ257" s="144"/>
      <c r="CC257" s="163"/>
      <c r="CD257" s="173"/>
    </row>
    <row r="258" spans="30:82" ht="15" customHeight="1" x14ac:dyDescent="0.2">
      <c r="AD258" s="172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49"/>
      <c r="AT258" s="149"/>
      <c r="AU258" s="149"/>
      <c r="AV258" s="149"/>
      <c r="AW258" s="149"/>
      <c r="AX258" s="149"/>
      <c r="AY258" s="144"/>
      <c r="AZ258" s="144"/>
      <c r="BA258" s="144"/>
      <c r="BB258" s="144"/>
      <c r="BC258" s="144"/>
      <c r="BD258" s="241"/>
      <c r="BE258" s="74" t="e">
        <f>BE257/BF269</f>
        <v>#DIV/0!</v>
      </c>
      <c r="BF258" s="74" t="e">
        <f>BF257/BF269</f>
        <v>#DIV/0!</v>
      </c>
      <c r="BG258" s="195" t="s">
        <v>20</v>
      </c>
      <c r="BI258" s="163"/>
      <c r="BJ258" s="163"/>
      <c r="BL258" s="179" t="s">
        <v>24</v>
      </c>
      <c r="BM258" s="179"/>
      <c r="BN258" s="179"/>
      <c r="BO258" s="179"/>
      <c r="BP258" s="179"/>
      <c r="BQ258" s="179"/>
      <c r="BR258" s="179"/>
      <c r="BS258" s="179"/>
      <c r="BU258" s="163"/>
      <c r="BV258" s="179" t="s">
        <v>23</v>
      </c>
      <c r="BW258" s="183"/>
      <c r="BX258" s="183"/>
      <c r="BY258" s="183"/>
      <c r="BZ258" s="183"/>
      <c r="CA258" s="179"/>
      <c r="CB258" s="179"/>
      <c r="CC258" s="179"/>
      <c r="CD258" s="173"/>
    </row>
    <row r="259" spans="30:82" ht="15" customHeight="1" x14ac:dyDescent="0.25">
      <c r="AD259" s="172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49"/>
      <c r="AT259" s="149"/>
      <c r="AU259" s="149"/>
      <c r="AV259" s="149"/>
      <c r="AW259" s="149"/>
      <c r="AX259" s="149"/>
      <c r="AY259" s="163"/>
      <c r="AZ259" s="18"/>
      <c r="BA259" s="18"/>
      <c r="BB259" s="18"/>
      <c r="BC259" s="18"/>
      <c r="BD259" s="241"/>
      <c r="BE259" s="200" t="str">
        <f t="shared" ref="BE259" si="54">RNSE(BE257,BE254)</f>
        <v>-</v>
      </c>
      <c r="BF259" s="200" t="str">
        <f>RNSE(BF257,BF254)</f>
        <v>-</v>
      </c>
      <c r="BG259" s="197" t="s">
        <v>29</v>
      </c>
      <c r="BI259" s="163"/>
      <c r="BJ259" s="164"/>
      <c r="BL259" s="230" t="str">
        <f>"local_od_raw_"&amp;BD252</f>
        <v>local_od_raw_2</v>
      </c>
      <c r="BM259" s="190">
        <v>1</v>
      </c>
      <c r="BN259" s="190">
        <v>3</v>
      </c>
      <c r="BO259" s="190">
        <v>4</v>
      </c>
      <c r="BP259" s="179" t="s">
        <v>17</v>
      </c>
      <c r="BQ259" s="179" t="s">
        <v>18</v>
      </c>
      <c r="BR259" s="179" t="s">
        <v>19</v>
      </c>
      <c r="BU259" s="163"/>
      <c r="BV259" s="230" t="str">
        <f>"local_od_est_"&amp;BD252</f>
        <v>local_od_est_2</v>
      </c>
      <c r="BW259" s="190">
        <v>1</v>
      </c>
      <c r="BX259" s="190">
        <v>3</v>
      </c>
      <c r="BY259" s="190">
        <v>4</v>
      </c>
      <c r="BZ259" s="179" t="s">
        <v>17</v>
      </c>
      <c r="CA259" s="179" t="s">
        <v>18</v>
      </c>
      <c r="CB259" s="179" t="s">
        <v>19</v>
      </c>
      <c r="CD259" s="173"/>
    </row>
    <row r="260" spans="30:82" ht="15" customHeight="1" x14ac:dyDescent="0.25">
      <c r="AD260" s="172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49"/>
      <c r="AT260" s="149"/>
      <c r="AU260" s="149"/>
      <c r="AV260" s="149"/>
      <c r="AW260" s="149"/>
      <c r="AX260" s="149"/>
      <c r="AY260" s="163"/>
      <c r="AZ260" s="16"/>
      <c r="BA260" s="16"/>
      <c r="BB260" s="16"/>
      <c r="BC260" s="16"/>
      <c r="BD260" s="241"/>
      <c r="BE260" s="149"/>
      <c r="BF260" s="149"/>
      <c r="BG260"/>
      <c r="BH260" s="149"/>
      <c r="BI260" s="163"/>
      <c r="BJ260" s="164"/>
      <c r="BL260" s="190">
        <v>1</v>
      </c>
      <c r="BM260" s="180">
        <f>BE254</f>
        <v>0</v>
      </c>
      <c r="BN260" s="181">
        <f>BF254</f>
        <v>0</v>
      </c>
      <c r="BO260" s="182">
        <v>0</v>
      </c>
      <c r="BP260" s="179">
        <f>SUM(BM260:BO260)</f>
        <v>0</v>
      </c>
      <c r="BQ260" s="179">
        <f>BG269</f>
        <v>0</v>
      </c>
      <c r="BR260" s="183">
        <f>IFERROR(ABS(BP260-BQ260)/BQ260,0)</f>
        <v>0</v>
      </c>
      <c r="BU260" s="163"/>
      <c r="BV260" s="190">
        <v>1</v>
      </c>
      <c r="BW260" s="180">
        <f t="shared" ref="BW260:BY262" si="55">BM260</f>
        <v>0</v>
      </c>
      <c r="BX260" s="181">
        <f t="shared" si="55"/>
        <v>0</v>
      </c>
      <c r="BY260" s="182">
        <f t="shared" si="55"/>
        <v>0</v>
      </c>
      <c r="BZ260" s="179">
        <f>SUM(BW260:BY260)</f>
        <v>0</v>
      </c>
      <c r="CA260" s="179">
        <f>BQ260</f>
        <v>0</v>
      </c>
      <c r="CB260" s="183">
        <f>IFERROR(ABS(BZ260-CA260)/CA260,0)</f>
        <v>0</v>
      </c>
      <c r="CD260" s="173"/>
    </row>
    <row r="261" spans="30:82" ht="15" customHeight="1" x14ac:dyDescent="0.25">
      <c r="AD261" s="172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49"/>
      <c r="AT261" s="149"/>
      <c r="AU261" s="149"/>
      <c r="AV261" s="149"/>
      <c r="AW261" s="149"/>
      <c r="AX261" s="149"/>
      <c r="AY261" s="155"/>
      <c r="AZ261" s="163"/>
      <c r="BA261" s="163"/>
      <c r="BB261" s="163"/>
      <c r="BC261" s="163"/>
      <c r="BD261" s="241"/>
      <c r="BE261" s="149"/>
      <c r="BF261" s="149"/>
      <c r="BG261" s="149"/>
      <c r="BH261" s="149"/>
      <c r="BI261" s="163"/>
      <c r="BJ261" s="165"/>
      <c r="BL261" s="190">
        <v>3</v>
      </c>
      <c r="BM261" s="184">
        <f>BB250</f>
        <v>0</v>
      </c>
      <c r="BN261" s="179">
        <f>BC250</f>
        <v>0</v>
      </c>
      <c r="BO261" s="185">
        <v>0</v>
      </c>
      <c r="BP261" s="179">
        <f>SUM(BM261:BO261)</f>
        <v>0</v>
      </c>
      <c r="BQ261" s="179">
        <f>BA235</f>
        <v>0</v>
      </c>
      <c r="BR261" s="183">
        <f>IFERROR(ABS(BP261-BQ261)/BQ261,0)</f>
        <v>0</v>
      </c>
      <c r="BU261" s="163"/>
      <c r="BV261" s="190">
        <v>3</v>
      </c>
      <c r="BW261" s="184">
        <f t="shared" si="55"/>
        <v>0</v>
      </c>
      <c r="BX261" s="179">
        <f t="shared" si="55"/>
        <v>0</v>
      </c>
      <c r="BY261" s="185">
        <f t="shared" si="55"/>
        <v>0</v>
      </c>
      <c r="BZ261" s="179">
        <f>SUM(BW261:BY261)</f>
        <v>0</v>
      </c>
      <c r="CA261" s="179">
        <f>BQ261</f>
        <v>0</v>
      </c>
      <c r="CB261" s="183">
        <f>IFERROR(ABS(BZ261-CA261)/CA261,0)</f>
        <v>0</v>
      </c>
      <c r="CD261" s="173"/>
    </row>
    <row r="262" spans="30:82" ht="15" customHeight="1" x14ac:dyDescent="0.3">
      <c r="AD262" s="172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49"/>
      <c r="AT262" s="149"/>
      <c r="AU262" s="149"/>
      <c r="AV262" s="149"/>
      <c r="AW262" s="149"/>
      <c r="AX262" s="149"/>
      <c r="AY262" s="149"/>
      <c r="AZ262" s="149"/>
      <c r="BA262" s="163"/>
      <c r="BB262" s="163"/>
      <c r="BC262" s="163"/>
      <c r="BD262" s="241"/>
      <c r="BE262" s="133" t="s">
        <v>32</v>
      </c>
      <c r="BF262" s="163"/>
      <c r="BG262" s="163"/>
      <c r="BH262" s="153" t="s">
        <v>0</v>
      </c>
      <c r="BI262" s="163"/>
      <c r="BJ262" s="165"/>
      <c r="BL262" s="190">
        <v>4</v>
      </c>
      <c r="BM262" s="186">
        <f>BB254</f>
        <v>0</v>
      </c>
      <c r="BN262" s="187">
        <f>BB253</f>
        <v>0</v>
      </c>
      <c r="BO262" s="188">
        <v>0</v>
      </c>
      <c r="BP262" s="179">
        <f>SUM(BM262:BO262)</f>
        <v>0</v>
      </c>
      <c r="BQ262" s="59">
        <f>AT255</f>
        <v>0</v>
      </c>
      <c r="BR262" s="183">
        <f>IFERROR(ABS(BP262-BQ262)/BQ262,0)</f>
        <v>0</v>
      </c>
      <c r="BU262" s="163"/>
      <c r="BV262" s="190">
        <v>4</v>
      </c>
      <c r="BW262" s="186">
        <f t="shared" si="55"/>
        <v>0</v>
      </c>
      <c r="BX262" s="187">
        <f t="shared" si="55"/>
        <v>0</v>
      </c>
      <c r="BY262" s="188">
        <f t="shared" si="55"/>
        <v>0</v>
      </c>
      <c r="BZ262" s="179">
        <f>SUM(BW262:BY262)</f>
        <v>0</v>
      </c>
      <c r="CA262" s="59">
        <f>BQ262</f>
        <v>0</v>
      </c>
      <c r="CB262" s="183">
        <f>IFERROR(ABS(BZ262-CA262)/CA262,0)</f>
        <v>0</v>
      </c>
      <c r="CD262" s="173"/>
    </row>
    <row r="263" spans="30:82" ht="15" customHeight="1" x14ac:dyDescent="0.3">
      <c r="AD263" s="172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247" t="str">
        <f>CHOOSE(1,BD252&amp;":","IX_NAME",AQ263)</f>
        <v>2:</v>
      </c>
      <c r="AQ263" s="248" t="s">
        <v>43</v>
      </c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240"/>
      <c r="BE263" s="163"/>
      <c r="BF263" s="163"/>
      <c r="BG263" s="163"/>
      <c r="BH263" s="166"/>
      <c r="BI263" s="163"/>
      <c r="BJ263" s="165"/>
      <c r="BL263" s="179" t="s">
        <v>17</v>
      </c>
      <c r="BM263" s="179">
        <f>SUM(BM260:BM262)</f>
        <v>0</v>
      </c>
      <c r="BN263" s="179">
        <f>SUM(BN260:BN262)</f>
        <v>0</v>
      </c>
      <c r="BO263" s="179">
        <f>SUM(BO260:BO262)</f>
        <v>0</v>
      </c>
      <c r="BP263" s="179"/>
      <c r="BQ263" s="179"/>
      <c r="BR263" s="179"/>
      <c r="BT263" s="163"/>
      <c r="BU263" s="163"/>
      <c r="BV263" s="179" t="s">
        <v>17</v>
      </c>
      <c r="BW263" s="179">
        <f>SUM(BW260:BW262)</f>
        <v>0</v>
      </c>
      <c r="BX263" s="179">
        <f>SUM(BX260:BX262)</f>
        <v>0</v>
      </c>
      <c r="BY263" s="179">
        <f>SUM(BY260:BY262)</f>
        <v>0</v>
      </c>
      <c r="BZ263" s="179"/>
      <c r="CA263" s="179"/>
      <c r="CB263" s="179"/>
      <c r="CD263" s="173"/>
    </row>
    <row r="264" spans="30:82" ht="15" customHeight="1" x14ac:dyDescent="0.25">
      <c r="AD264" s="172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93" t="s">
        <v>30</v>
      </c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8"/>
      <c r="BE264" s="163"/>
      <c r="BF264" s="163"/>
      <c r="BG264" s="163"/>
      <c r="BH264" s="168"/>
      <c r="BI264" s="163"/>
      <c r="BJ264" s="165"/>
      <c r="BL264" s="179" t="s">
        <v>18</v>
      </c>
      <c r="BM264" s="179">
        <f>BA267</f>
        <v>0</v>
      </c>
      <c r="BN264" s="179">
        <f>BG237</f>
        <v>0</v>
      </c>
      <c r="BO264" s="179">
        <v>0</v>
      </c>
      <c r="BP264" s="179"/>
      <c r="BQ264" s="179"/>
      <c r="BR264" s="179"/>
      <c r="BT264" s="163"/>
      <c r="BU264" s="163"/>
      <c r="BV264" s="179" t="s">
        <v>18</v>
      </c>
      <c r="BW264" s="179">
        <f>BM264</f>
        <v>0</v>
      </c>
      <c r="BX264" s="179">
        <f>BN264</f>
        <v>0</v>
      </c>
      <c r="BY264" s="179">
        <f>BO264</f>
        <v>0</v>
      </c>
      <c r="BZ264" s="179"/>
      <c r="CA264" s="179"/>
      <c r="CB264" s="179"/>
      <c r="CD264" s="173"/>
    </row>
    <row r="265" spans="30:82" ht="15" customHeight="1" x14ac:dyDescent="0.25">
      <c r="AD265" s="172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8"/>
      <c r="BE265" s="163"/>
      <c r="BF265" s="163"/>
      <c r="BG265" s="163"/>
      <c r="BH265" s="168"/>
      <c r="BI265" s="163"/>
      <c r="BJ265" s="164"/>
      <c r="BL265" s="179" t="s">
        <v>19</v>
      </c>
      <c r="BM265" s="183">
        <f>IFERROR(ABS(BM263-BM264)/BM264,0)</f>
        <v>0</v>
      </c>
      <c r="BN265" s="183">
        <f>IFERROR(ABS(BN263-BN264)/BN264,0)</f>
        <v>0</v>
      </c>
      <c r="BO265" s="183">
        <f>IFERROR(ABS(BO263-BO264)/BO264,0)</f>
        <v>0</v>
      </c>
      <c r="BP265" s="179"/>
      <c r="BQ265" s="179"/>
      <c r="BR265" s="183">
        <f>SUM(BM265:BO265,BR260:BR262)</f>
        <v>0</v>
      </c>
      <c r="BT265" s="163"/>
      <c r="BU265" s="163"/>
      <c r="BV265" s="179" t="s">
        <v>19</v>
      </c>
      <c r="BW265" s="183">
        <f>IFERROR(ABS(BW263-BW264)/BW264,0)</f>
        <v>0</v>
      </c>
      <c r="BX265" s="183">
        <f>IFERROR(ABS(BX263-BX264)/BX264,0)</f>
        <v>0</v>
      </c>
      <c r="BY265" s="183">
        <f>IFERROR(ABS(BY263-BY264)/BY264,0)</f>
        <v>0</v>
      </c>
      <c r="BZ265" s="179"/>
      <c r="CA265" s="179"/>
      <c r="CB265" s="183">
        <f>SUM(BW265:BY265,CB260:CB262)</f>
        <v>0</v>
      </c>
      <c r="CD265" s="173"/>
    </row>
    <row r="266" spans="30:82" ht="15" customHeight="1" thickBot="1" x14ac:dyDescent="0.3">
      <c r="AD266" s="172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8"/>
      <c r="BE266" s="163"/>
      <c r="BF266" s="163"/>
      <c r="BG266" s="163"/>
      <c r="BH266" s="168"/>
      <c r="BI266" s="163"/>
      <c r="BJ266" s="164"/>
      <c r="CD266" s="173"/>
    </row>
    <row r="267" spans="30:82" ht="15" customHeight="1" thickBot="1" x14ac:dyDescent="0.3">
      <c r="AD267" s="172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215">
        <f>IF(BB270&lt;&gt;"",AVERAGE(BB267,BB270),BB267)</f>
        <v>0</v>
      </c>
      <c r="BB267" s="208">
        <f>SUM(BE257,BB247,AY254)</f>
        <v>0</v>
      </c>
      <c r="BC267" s="143">
        <f>SUM(BE254,BB250,BB254)</f>
        <v>0</v>
      </c>
      <c r="BD267" s="168"/>
      <c r="BE267" s="163"/>
      <c r="BF267" s="163"/>
      <c r="BG267" s="163"/>
      <c r="BH267" s="168"/>
      <c r="BI267" s="163"/>
      <c r="BJ267" s="164"/>
      <c r="CD267" s="173"/>
    </row>
    <row r="268" spans="30:82" ht="15" customHeight="1" thickBot="1" x14ac:dyDescent="0.25">
      <c r="AD268" s="172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216" t="s">
        <v>21</v>
      </c>
      <c r="BB268" s="148" t="s">
        <v>2</v>
      </c>
      <c r="BC268" s="162" t="s">
        <v>2</v>
      </c>
      <c r="BD268" s="168"/>
      <c r="BE268" s="147" t="s">
        <v>1</v>
      </c>
      <c r="BF268" s="148" t="s">
        <v>1</v>
      </c>
      <c r="BG268" s="217" t="s">
        <v>21</v>
      </c>
      <c r="BH268" s="207"/>
      <c r="BI268" s="163"/>
      <c r="BJ268" s="163"/>
      <c r="BK268" s="163"/>
      <c r="CD268" s="173"/>
    </row>
    <row r="269" spans="30:82" ht="15" customHeight="1" x14ac:dyDescent="0.25">
      <c r="AD269" s="176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221" t="s">
        <v>27</v>
      </c>
      <c r="BB269" s="306">
        <f>IF(BB270&lt;&gt;"",BB270-BB267,0)</f>
        <v>0</v>
      </c>
      <c r="BC269" s="307">
        <f>IF(BC270&lt;&gt;"",BC270-BC267,0)</f>
        <v>0</v>
      </c>
      <c r="BD269" s="242"/>
      <c r="BE269" s="141">
        <f>SUM(BE254:BF254)</f>
        <v>0</v>
      </c>
      <c r="BF269" s="211">
        <f>SUM(BE257:BF257)</f>
        <v>0</v>
      </c>
      <c r="BG269" s="308">
        <f>IF(BF272&lt;&gt;"",AVERAGE(BF269,BF272),BF269)</f>
        <v>0</v>
      </c>
      <c r="BH269" s="238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77"/>
      <c r="BY269" s="177"/>
      <c r="BZ269" s="177"/>
      <c r="CA269" s="177"/>
      <c r="CB269" s="177"/>
      <c r="CC269" s="177"/>
      <c r="CD269" s="1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V259"/>
  <sheetViews>
    <sheetView zoomScale="25" zoomScaleNormal="25" workbookViewId="0"/>
  </sheetViews>
  <sheetFormatPr defaultColWidth="5.7109375" defaultRowHeight="15" customHeight="1" x14ac:dyDescent="0.2"/>
  <cols>
    <col min="1" max="20" width="5.7109375" style="135"/>
    <col min="125" max="125" width="5.7109375" customWidth="1"/>
    <col min="143" max="143" width="6" bestFit="1" customWidth="1"/>
    <col min="146" max="146" width="5.7109375" customWidth="1"/>
  </cols>
  <sheetData>
    <row r="1" spans="1:98" s="1" customFormat="1" ht="15" customHeight="1" x14ac:dyDescent="0.2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98" s="1" customFormat="1" ht="1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98" s="1" customFormat="1" ht="15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98" s="1" customFormat="1" ht="1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98" s="1" customFormat="1" ht="15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98" s="1" customFormat="1" ht="15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98" s="1" customFormat="1" ht="1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98" s="1" customFormat="1" ht="15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98" s="1" customFormat="1" ht="15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98" s="1" customFormat="1" ht="1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AB10" s="11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</row>
    <row r="11" spans="1:98" s="1" customFormat="1" ht="1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AB11" s="11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</row>
    <row r="12" spans="1:98" s="1" customFormat="1" ht="15" customHeight="1" x14ac:dyDescent="0.2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AB12" s="11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</row>
    <row r="13" spans="1:98" s="1" customFormat="1" ht="15" customHeight="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AB13" s="11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</row>
    <row r="14" spans="1:98" s="1" customFormat="1" ht="15" customHeight="1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AB14" s="11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</row>
    <row r="15" spans="1:98" s="1" customFormat="1" ht="15" customHeight="1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AB15" s="11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</row>
    <row r="16" spans="1:98" s="1" customFormat="1" ht="15" customHeight="1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AB16" s="11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</row>
    <row r="17" spans="1:98" s="1" customFormat="1" ht="15" customHeight="1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AB17" s="11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</row>
    <row r="18" spans="1:98" s="1" customFormat="1" ht="1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AB18" s="11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</row>
    <row r="19" spans="1:98" s="1" customFormat="1" ht="1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AB19" s="11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</row>
    <row r="20" spans="1:98" s="1" customFormat="1" ht="1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AB20" s="11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</row>
    <row r="21" spans="1:98" s="1" customFormat="1" ht="15" customHeigh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AB21" s="11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</row>
    <row r="22" spans="1:98" s="1" customFormat="1" ht="1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AB22" s="11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</row>
    <row r="23" spans="1:98" s="1" customFormat="1" ht="15" customHeight="1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AB23" s="11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</row>
    <row r="24" spans="1:98" s="1" customFormat="1" ht="1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AB24" s="11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</row>
    <row r="25" spans="1:98" s="1" customFormat="1" ht="15" customHeight="1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AB25" s="11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</row>
    <row r="26" spans="1:98" s="1" customFormat="1" ht="1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AB26" s="11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</row>
    <row r="27" spans="1:98" s="1" customFormat="1" ht="1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AB27" s="11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</row>
    <row r="28" spans="1:98" s="1" customFormat="1" ht="1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AB28" s="11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</row>
    <row r="29" spans="1:98" s="1" customFormat="1" ht="15" customHeight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AB29" s="11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</row>
    <row r="30" spans="1:98" s="1" customFormat="1" ht="15" customHeight="1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AB30" s="11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</row>
    <row r="31" spans="1:98" s="1" customFormat="1" ht="15" customHeight="1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AB31" s="11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</row>
    <row r="32" spans="1:98" s="1" customFormat="1" ht="15" customHeight="1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AB32" s="11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</row>
    <row r="33" spans="1:282" s="1" customFormat="1" ht="15" customHeight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AB33" s="11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</row>
    <row r="34" spans="1:282" s="1" customFormat="1" ht="1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AB34" s="11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</row>
    <row r="35" spans="1:282" s="1" customFormat="1" ht="1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AB35" s="11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</row>
    <row r="36" spans="1:282" s="1" customFormat="1" ht="1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AB36" s="11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</row>
    <row r="37" spans="1:282" s="1" customFormat="1" ht="1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Y37" s="163"/>
      <c r="Z37" s="163"/>
      <c r="AA37" s="163"/>
      <c r="AB37" s="168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/>
      <c r="CR37"/>
      <c r="CS37"/>
      <c r="CT37"/>
      <c r="CU37"/>
      <c r="CV37"/>
      <c r="CW37"/>
      <c r="CX37"/>
      <c r="CY37"/>
    </row>
    <row r="38" spans="1:282" s="1" customFormat="1" ht="1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Y38" s="163"/>
      <c r="Z38" s="163"/>
      <c r="AA38" s="163"/>
      <c r="AB38" s="168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/>
      <c r="CR38"/>
      <c r="CS38"/>
      <c r="CT38"/>
      <c r="CU38"/>
      <c r="CV38"/>
      <c r="CW38"/>
      <c r="CX38"/>
      <c r="CY38"/>
    </row>
    <row r="39" spans="1:282" s="1" customFormat="1" ht="1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Y39" s="163"/>
      <c r="Z39" s="163"/>
      <c r="AA39" s="163"/>
      <c r="AB39" s="168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/>
      <c r="CR39"/>
      <c r="CS39"/>
      <c r="CT39"/>
      <c r="CU39"/>
      <c r="CV39"/>
      <c r="CW39"/>
      <c r="CX39"/>
      <c r="CY39"/>
    </row>
    <row r="40" spans="1:282" s="1" customFormat="1" ht="1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Y40" s="163"/>
      <c r="Z40" s="163"/>
      <c r="AA40" s="168"/>
      <c r="AB40" s="168"/>
      <c r="AC40" s="168"/>
      <c r="AD40" s="168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/>
      <c r="CR40"/>
      <c r="CS40"/>
      <c r="CT40"/>
      <c r="CU40"/>
      <c r="CV40"/>
      <c r="CW40"/>
      <c r="CX40"/>
      <c r="CY40"/>
    </row>
    <row r="41" spans="1:282" s="1" customFormat="1" ht="1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Y41" s="163"/>
      <c r="Z41" s="163"/>
      <c r="AA41" s="168"/>
      <c r="AB41" s="168"/>
      <c r="AC41" s="168"/>
      <c r="AD41" s="168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/>
      <c r="CR41"/>
      <c r="CS41"/>
      <c r="CT41"/>
      <c r="CU41"/>
      <c r="CV41"/>
      <c r="CW41"/>
      <c r="CX41"/>
      <c r="CY41"/>
    </row>
    <row r="42" spans="1:282" s="1" customFormat="1" ht="15" customHeigh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Y42" s="163"/>
      <c r="Z42" s="163"/>
      <c r="AA42" s="168"/>
      <c r="AB42" s="168"/>
      <c r="AC42" s="168"/>
      <c r="AD42" s="168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/>
      <c r="CR42"/>
      <c r="CS42"/>
      <c r="CT42"/>
      <c r="CU42"/>
      <c r="CV42"/>
      <c r="CW42"/>
      <c r="CX42"/>
      <c r="CY42"/>
    </row>
    <row r="43" spans="1:282" s="1" customFormat="1" ht="1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Y43" s="163"/>
      <c r="Z43" s="163"/>
      <c r="AA43" s="168"/>
      <c r="AB43" s="168"/>
      <c r="AC43" s="168"/>
      <c r="AD43" s="168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/>
      <c r="CR43"/>
      <c r="CS43"/>
      <c r="CT43"/>
      <c r="CU43"/>
      <c r="CV43"/>
      <c r="CW43"/>
      <c r="CX43"/>
      <c r="CY43"/>
    </row>
    <row r="44" spans="1:282" s="1" customFormat="1" ht="1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Y44" s="163"/>
      <c r="Z44" s="163"/>
      <c r="AA44" s="168"/>
      <c r="AB44" s="168"/>
      <c r="AC44" s="168"/>
      <c r="AD44" s="168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/>
      <c r="CR44"/>
      <c r="CS44"/>
      <c r="CT44"/>
      <c r="CU44"/>
      <c r="CV44"/>
      <c r="CW44"/>
      <c r="CX44"/>
      <c r="CY44"/>
    </row>
    <row r="45" spans="1:282" s="1" customFormat="1" ht="1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Y45" s="163"/>
      <c r="Z45" s="163"/>
      <c r="AA45" s="168"/>
      <c r="AB45" s="168"/>
      <c r="AC45" s="168"/>
      <c r="AD45" s="168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8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71"/>
      <c r="CH45" s="163"/>
      <c r="CI45" s="163"/>
      <c r="CJ45" s="163"/>
      <c r="CK45" s="163"/>
      <c r="CL45" s="206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71"/>
      <c r="EH45" s="189"/>
      <c r="EI45" s="169"/>
      <c r="EJ45" s="169"/>
      <c r="EK45" s="169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71"/>
      <c r="GD45" s="189"/>
      <c r="GE45" s="169"/>
      <c r="GF45" s="169"/>
      <c r="GG45" s="169"/>
      <c r="GH45" s="169"/>
      <c r="GI45" s="169"/>
      <c r="GJ45" s="169"/>
      <c r="GK45" s="169"/>
      <c r="GL45" s="169"/>
      <c r="GM45" s="169"/>
      <c r="GN45" s="169"/>
      <c r="GO45" s="169"/>
      <c r="GP45" s="169"/>
      <c r="GQ45" s="169"/>
      <c r="GR45" s="169"/>
      <c r="GS45" s="169"/>
      <c r="GT45" s="169"/>
      <c r="GU45" s="169"/>
      <c r="GV45" s="169"/>
      <c r="GW45" s="169"/>
      <c r="GX45" s="169"/>
      <c r="GY45" s="169"/>
      <c r="GZ45" s="169"/>
      <c r="HA45" s="169"/>
      <c r="HB45" s="169"/>
      <c r="HC45" s="169"/>
      <c r="HD45" s="169"/>
      <c r="HE45" s="169"/>
      <c r="HF45" s="169"/>
      <c r="HG45" s="169"/>
      <c r="HH45" s="169"/>
      <c r="HI45" s="169"/>
      <c r="HJ45" s="169"/>
      <c r="HK45" s="169"/>
      <c r="HL45" s="169"/>
      <c r="HM45" s="169"/>
      <c r="HN45" s="169"/>
      <c r="HO45" s="169"/>
      <c r="HP45" s="169"/>
      <c r="HQ45" s="169"/>
      <c r="HR45" s="169"/>
      <c r="HS45" s="169"/>
      <c r="HT45" s="169"/>
      <c r="HU45" s="171"/>
      <c r="IE45" s="312"/>
      <c r="IF45" s="313"/>
      <c r="IG45" s="313"/>
      <c r="IH45" s="313"/>
      <c r="II45" s="313"/>
      <c r="IJ45" s="313"/>
      <c r="IK45" s="313"/>
      <c r="IL45" s="313"/>
      <c r="IM45" s="313"/>
      <c r="IN45" s="313"/>
      <c r="IO45" s="313"/>
      <c r="IP45" s="313"/>
      <c r="IQ45" s="313"/>
      <c r="IR45" s="313"/>
      <c r="IS45" s="313"/>
      <c r="IT45" s="313"/>
      <c r="IU45" s="313"/>
      <c r="IV45" s="313"/>
      <c r="IW45" s="313"/>
      <c r="IX45" s="313"/>
      <c r="IY45" s="313"/>
      <c r="IZ45" s="324"/>
      <c r="JA45" s="324"/>
      <c r="JB45" s="313"/>
      <c r="JC45" s="313"/>
      <c r="JD45" s="313"/>
      <c r="JE45" s="313"/>
      <c r="JF45" s="313"/>
      <c r="JG45" s="313"/>
      <c r="JH45" s="313"/>
      <c r="JI45" s="313"/>
      <c r="JJ45" s="313"/>
      <c r="JK45" s="313"/>
      <c r="JL45" s="313"/>
      <c r="JM45" s="313"/>
      <c r="JN45" s="313"/>
      <c r="JO45" s="313"/>
      <c r="JP45" s="313"/>
      <c r="JQ45" s="313"/>
      <c r="JR45" s="313"/>
      <c r="JS45" s="313"/>
      <c r="JT45" s="313"/>
      <c r="JU45" s="313"/>
      <c r="JV45" s="314"/>
    </row>
    <row r="46" spans="1:282" s="1" customFormat="1" ht="1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Y46" s="163"/>
      <c r="Z46" s="163"/>
      <c r="AA46" s="168"/>
      <c r="AB46" s="168"/>
      <c r="AC46" s="168"/>
      <c r="AD46" s="168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72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73"/>
      <c r="CL46" s="172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73"/>
      <c r="EH46" s="172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73"/>
      <c r="GD46" s="172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73"/>
      <c r="IE46" s="315"/>
      <c r="IF46" s="316"/>
      <c r="IG46" s="316"/>
      <c r="IH46" s="316"/>
      <c r="II46" s="316"/>
      <c r="IJ46" s="316"/>
      <c r="IK46" s="316"/>
      <c r="IL46" s="316"/>
      <c r="IM46" s="316"/>
      <c r="IN46" s="316"/>
      <c r="IO46" s="316"/>
      <c r="IP46" s="316"/>
      <c r="IQ46" s="316"/>
      <c r="IR46" s="316"/>
      <c r="IS46" s="316"/>
      <c r="IT46" s="316"/>
      <c r="IU46" s="316"/>
      <c r="IV46" s="316"/>
      <c r="IW46" s="316"/>
      <c r="IX46" s="316"/>
      <c r="IY46" s="316"/>
      <c r="IZ46" s="322"/>
      <c r="JA46" s="322"/>
      <c r="JB46" s="316"/>
      <c r="JC46" s="316"/>
      <c r="JD46" s="316"/>
      <c r="JE46" s="316"/>
      <c r="JF46" s="316"/>
      <c r="JG46" s="316"/>
      <c r="JH46" s="316"/>
      <c r="JI46" s="316"/>
      <c r="JJ46" s="316"/>
      <c r="JK46" s="316"/>
      <c r="JL46" s="316"/>
      <c r="JM46" s="316"/>
      <c r="JN46" s="316"/>
      <c r="JO46" s="316"/>
      <c r="JP46" s="316"/>
      <c r="JQ46" s="316"/>
      <c r="JR46" s="316"/>
      <c r="JS46" s="316"/>
      <c r="JT46" s="316"/>
      <c r="JU46" s="316"/>
      <c r="JV46" s="317"/>
    </row>
    <row r="47" spans="1:282" s="1" customFormat="1" ht="1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Y47" s="163"/>
      <c r="Z47" s="163"/>
      <c r="AA47" s="168"/>
      <c r="AB47" s="168"/>
      <c r="AC47" s="168"/>
      <c r="AD47" s="168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72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73"/>
      <c r="CL47" s="172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73"/>
      <c r="EH47" s="172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73"/>
      <c r="GD47" s="172"/>
      <c r="GE47" s="163"/>
      <c r="GF47" s="163"/>
      <c r="GG47" s="163"/>
      <c r="GH47" s="163"/>
      <c r="GI47" s="163"/>
      <c r="GJ47" s="163"/>
      <c r="GK47" s="163"/>
      <c r="GL47" s="163"/>
      <c r="GM47" s="163"/>
      <c r="GN47" s="163"/>
      <c r="GO47" s="163"/>
      <c r="GP47" s="163"/>
      <c r="GQ47" s="163"/>
      <c r="GR47" s="163"/>
      <c r="GS47" s="163"/>
      <c r="GT47" s="163"/>
      <c r="GU47" s="163"/>
      <c r="GV47" s="163"/>
      <c r="GW47" s="163"/>
      <c r="GX47" s="163"/>
      <c r="GY47" s="163"/>
      <c r="GZ47" s="163"/>
      <c r="HA47" s="163"/>
      <c r="HB47" s="163"/>
      <c r="HC47" s="163"/>
      <c r="HD47" s="163"/>
      <c r="HE47" s="163"/>
      <c r="HF47" s="163"/>
      <c r="HG47" s="163"/>
      <c r="HH47" s="163"/>
      <c r="HI47" s="163"/>
      <c r="HJ47" s="163"/>
      <c r="HK47" s="163"/>
      <c r="HL47" s="163"/>
      <c r="HM47" s="163"/>
      <c r="HN47" s="163"/>
      <c r="HO47" s="163"/>
      <c r="HP47" s="163"/>
      <c r="HQ47" s="163"/>
      <c r="HR47" s="163"/>
      <c r="HS47" s="163"/>
      <c r="HT47" s="163"/>
      <c r="HU47" s="173"/>
      <c r="IE47" s="315"/>
      <c r="IF47" s="316"/>
      <c r="IG47" s="316"/>
      <c r="IH47" s="316"/>
      <c r="II47" s="316"/>
      <c r="IJ47" s="316"/>
      <c r="IK47" s="316"/>
      <c r="IL47" s="316"/>
      <c r="IM47" s="316"/>
      <c r="IN47" s="316"/>
      <c r="IO47" s="316"/>
      <c r="IP47" s="316"/>
      <c r="IQ47" s="316"/>
      <c r="IR47" s="316"/>
      <c r="IS47" s="316"/>
      <c r="IT47" s="316"/>
      <c r="IU47" s="316"/>
      <c r="IV47" s="316"/>
      <c r="IW47" s="316"/>
      <c r="IX47" s="316"/>
      <c r="IY47" s="316"/>
      <c r="IZ47" s="322"/>
      <c r="JA47" s="322"/>
      <c r="JB47" s="316"/>
      <c r="JC47" s="316"/>
      <c r="JD47" s="316"/>
      <c r="JE47" s="316"/>
      <c r="JF47" s="316"/>
      <c r="JG47" s="316"/>
      <c r="JH47" s="316"/>
      <c r="JI47" s="316"/>
      <c r="JJ47" s="316"/>
      <c r="JK47" s="316"/>
      <c r="JL47" s="316"/>
      <c r="JM47" s="316"/>
      <c r="JN47" s="316"/>
      <c r="JO47" s="316"/>
      <c r="JP47" s="316"/>
      <c r="JQ47" s="316"/>
      <c r="JR47" s="316"/>
      <c r="JS47" s="316"/>
      <c r="JT47" s="316"/>
      <c r="JU47" s="316"/>
      <c r="JV47" s="317"/>
    </row>
    <row r="48" spans="1:282" s="1" customFormat="1" ht="1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Y48" s="163"/>
      <c r="Z48" s="163"/>
      <c r="AA48" s="168"/>
      <c r="AB48" s="168"/>
      <c r="AC48" s="168"/>
      <c r="AD48" s="168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72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73"/>
      <c r="CL48" s="172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73"/>
      <c r="EH48" s="172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73"/>
      <c r="GD48" s="172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73"/>
      <c r="IE48" s="315"/>
      <c r="IF48" s="316"/>
      <c r="IG48" s="316"/>
      <c r="IH48" s="316"/>
      <c r="II48" s="316"/>
      <c r="IJ48" s="316"/>
      <c r="IK48" s="316"/>
      <c r="IL48" s="316"/>
      <c r="IM48" s="316"/>
      <c r="IN48" s="316"/>
      <c r="IO48" s="316"/>
      <c r="IP48" s="316"/>
      <c r="IQ48" s="316"/>
      <c r="IR48" s="316"/>
      <c r="IS48" s="316"/>
      <c r="IT48" s="316"/>
      <c r="IU48" s="316"/>
      <c r="IV48" s="316"/>
      <c r="IW48" s="316"/>
      <c r="IX48" s="316"/>
      <c r="IY48" s="316"/>
      <c r="IZ48" s="322"/>
      <c r="JA48" s="322"/>
      <c r="JB48" s="316"/>
      <c r="JC48" s="316"/>
      <c r="JD48" s="316"/>
      <c r="JE48" s="316"/>
      <c r="JF48" s="316"/>
      <c r="JG48" s="316"/>
      <c r="JH48" s="316"/>
      <c r="JI48" s="316"/>
      <c r="JJ48" s="316"/>
      <c r="JK48" s="316"/>
      <c r="JL48" s="316"/>
      <c r="JM48" s="316"/>
      <c r="JN48" s="316"/>
      <c r="JO48" s="316"/>
      <c r="JP48" s="316"/>
      <c r="JQ48" s="316"/>
      <c r="JR48" s="316"/>
      <c r="JS48" s="316"/>
      <c r="JT48" s="316"/>
      <c r="JU48" s="316"/>
      <c r="JV48" s="317"/>
    </row>
    <row r="49" spans="1:282" s="1" customFormat="1" ht="15" customHeight="1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Y49" s="163"/>
      <c r="Z49" s="163"/>
      <c r="AA49" s="168"/>
      <c r="AB49" s="168"/>
      <c r="AC49" s="168"/>
      <c r="AD49" s="168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72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73"/>
      <c r="CL49" s="172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73"/>
      <c r="EH49" s="172"/>
      <c r="EI49" s="163"/>
      <c r="EJ49" s="163"/>
      <c r="EK49" s="163"/>
      <c r="EL49" s="163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3"/>
      <c r="FT49" s="163"/>
      <c r="FU49" s="163"/>
      <c r="FV49" s="163"/>
      <c r="FW49" s="163"/>
      <c r="FX49" s="163"/>
      <c r="FY49" s="173"/>
      <c r="GD49" s="172"/>
      <c r="GE49" s="163"/>
      <c r="GF49" s="163"/>
      <c r="GG49" s="163"/>
      <c r="GH49" s="163"/>
      <c r="GI49" s="163"/>
      <c r="GJ49" s="163"/>
      <c r="GK49" s="163"/>
      <c r="GL49" s="163"/>
      <c r="GM49" s="163"/>
      <c r="GN49" s="163"/>
      <c r="GO49" s="163"/>
      <c r="GP49" s="163"/>
      <c r="GQ49" s="163"/>
      <c r="GR49" s="163"/>
      <c r="GS49" s="163"/>
      <c r="GT49" s="163"/>
      <c r="GU49" s="163"/>
      <c r="GV49" s="163"/>
      <c r="GW49" s="163"/>
      <c r="GX49" s="163"/>
      <c r="GY49" s="163"/>
      <c r="GZ49" s="163"/>
      <c r="HA49" s="163"/>
      <c r="HB49" s="163"/>
      <c r="HC49" s="163"/>
      <c r="HD49" s="163"/>
      <c r="HE49" s="163"/>
      <c r="HF49" s="163"/>
      <c r="HG49" s="163"/>
      <c r="HH49" s="163"/>
      <c r="HI49" s="163"/>
      <c r="HJ49" s="163"/>
      <c r="HK49" s="163"/>
      <c r="HL49" s="163"/>
      <c r="HM49" s="163"/>
      <c r="HN49" s="163"/>
      <c r="HO49" s="163"/>
      <c r="HP49" s="163"/>
      <c r="HQ49" s="163"/>
      <c r="HR49" s="163"/>
      <c r="HS49" s="163"/>
      <c r="HT49" s="163"/>
      <c r="HU49" s="173"/>
      <c r="IE49" s="315"/>
      <c r="IF49" s="316"/>
      <c r="IG49" s="316"/>
      <c r="IH49" s="316"/>
      <c r="II49" s="316"/>
      <c r="IJ49" s="316"/>
      <c r="IK49" s="316"/>
      <c r="IL49" s="316"/>
      <c r="IM49" s="316"/>
      <c r="IN49" s="316"/>
      <c r="IO49" s="316"/>
      <c r="IP49" s="316"/>
      <c r="IQ49" s="316"/>
      <c r="IR49" s="316"/>
      <c r="IS49" s="316"/>
      <c r="IT49" s="316"/>
      <c r="IU49" s="316"/>
      <c r="IV49" s="316"/>
      <c r="IW49" s="316"/>
      <c r="IX49" s="316"/>
      <c r="IY49" s="316"/>
      <c r="IZ49" s="322"/>
      <c r="JA49" s="322"/>
      <c r="JB49" s="316"/>
      <c r="JC49" s="316"/>
      <c r="JD49" s="316"/>
      <c r="JE49" s="316"/>
      <c r="JF49" s="316"/>
      <c r="JG49" s="316"/>
      <c r="JH49" s="316"/>
      <c r="JI49" s="316"/>
      <c r="JJ49" s="316"/>
      <c r="JK49" s="316"/>
      <c r="JL49" s="316"/>
      <c r="JM49" s="316"/>
      <c r="JN49" s="316"/>
      <c r="JO49" s="316"/>
      <c r="JP49" s="316"/>
      <c r="JQ49" s="316"/>
      <c r="JR49" s="316"/>
      <c r="JS49" s="316"/>
      <c r="JT49" s="316"/>
      <c r="JU49" s="316"/>
      <c r="JV49" s="317"/>
    </row>
    <row r="50" spans="1:282" s="1" customFormat="1" ht="1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Y50" s="163"/>
      <c r="Z50" s="163"/>
      <c r="AA50" s="168"/>
      <c r="AB50" s="168"/>
      <c r="AC50" s="168"/>
      <c r="AD50" s="168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72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73"/>
      <c r="CL50" s="172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73"/>
      <c r="EH50" s="172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73"/>
      <c r="GD50" s="172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3"/>
      <c r="HT50" s="163"/>
      <c r="HU50" s="173"/>
      <c r="IE50" s="315"/>
      <c r="IF50" s="316"/>
      <c r="IG50" s="316"/>
      <c r="IH50" s="316"/>
      <c r="II50" s="316"/>
      <c r="IJ50" s="316"/>
      <c r="IK50" s="316"/>
      <c r="IL50" s="316"/>
      <c r="IM50" s="316"/>
      <c r="IN50" s="316"/>
      <c r="IO50" s="316"/>
      <c r="IP50" s="316"/>
      <c r="IQ50" s="316"/>
      <c r="IR50" s="316"/>
      <c r="IS50" s="316"/>
      <c r="IT50" s="316"/>
      <c r="IU50" s="316"/>
      <c r="IV50" s="316"/>
      <c r="IW50" s="316"/>
      <c r="IX50" s="316"/>
      <c r="IY50" s="316"/>
      <c r="IZ50" s="322"/>
      <c r="JA50" s="322"/>
      <c r="JB50" s="316"/>
      <c r="JC50" s="316"/>
      <c r="JD50" s="316"/>
      <c r="JE50" s="316"/>
      <c r="JF50" s="316"/>
      <c r="JG50" s="316"/>
      <c r="JH50" s="316"/>
      <c r="JI50" s="316"/>
      <c r="JJ50" s="316"/>
      <c r="JK50" s="316"/>
      <c r="JL50" s="316"/>
      <c r="JM50" s="316"/>
      <c r="JN50" s="316"/>
      <c r="JO50" s="316"/>
      <c r="JP50" s="316"/>
      <c r="JQ50" s="316"/>
      <c r="JR50" s="316"/>
      <c r="JS50" s="316"/>
      <c r="JT50" s="316"/>
      <c r="JU50" s="316"/>
      <c r="JV50" s="317"/>
    </row>
    <row r="51" spans="1:282" s="1" customFormat="1" ht="15" customHeight="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Y51" s="163"/>
      <c r="Z51" s="163"/>
      <c r="AA51" s="168"/>
      <c r="AB51" s="168"/>
      <c r="AC51" s="168"/>
      <c r="AD51" s="168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72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73"/>
      <c r="CL51" s="172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73"/>
      <c r="EH51" s="172"/>
      <c r="EI51" s="163"/>
      <c r="EJ51" s="163"/>
      <c r="EK51" s="163"/>
      <c r="EL51" s="163"/>
      <c r="EM51" s="163"/>
      <c r="EN51" s="163"/>
      <c r="EO51" s="163"/>
      <c r="EP51" s="163"/>
      <c r="EQ51" s="163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  <c r="FL51" s="163"/>
      <c r="FM51" s="163"/>
      <c r="FN51" s="163"/>
      <c r="FO51" s="163"/>
      <c r="FP51" s="163"/>
      <c r="FQ51" s="163"/>
      <c r="FR51" s="163"/>
      <c r="FS51" s="163"/>
      <c r="FT51" s="163"/>
      <c r="FU51" s="163"/>
      <c r="FV51" s="163"/>
      <c r="FW51" s="163"/>
      <c r="FX51" s="163"/>
      <c r="FY51" s="173"/>
      <c r="GD51" s="172"/>
      <c r="GE51" s="163"/>
      <c r="GF51" s="163"/>
      <c r="GG51" s="163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63"/>
      <c r="GZ51" s="163"/>
      <c r="HA51" s="163"/>
      <c r="HB51" s="163"/>
      <c r="HC51" s="163"/>
      <c r="HD51" s="163"/>
      <c r="HE51" s="163"/>
      <c r="HF51" s="163"/>
      <c r="HG51" s="163"/>
      <c r="HH51" s="163"/>
      <c r="HI51" s="163"/>
      <c r="HJ51" s="163"/>
      <c r="HK51" s="163"/>
      <c r="HL51" s="163"/>
      <c r="HM51" s="163"/>
      <c r="HN51" s="163"/>
      <c r="HO51" s="163"/>
      <c r="HP51" s="163"/>
      <c r="HQ51" s="163"/>
      <c r="HR51" s="163"/>
      <c r="HS51" s="163"/>
      <c r="HT51" s="163"/>
      <c r="HU51" s="173"/>
      <c r="IE51" s="315"/>
      <c r="IF51" s="316"/>
      <c r="IG51" s="316"/>
      <c r="IH51" s="316"/>
      <c r="II51" s="316"/>
      <c r="IJ51" s="316"/>
      <c r="IK51" s="316"/>
      <c r="IL51" s="316"/>
      <c r="IM51" s="316"/>
      <c r="IN51" s="316"/>
      <c r="IO51" s="316"/>
      <c r="IP51" s="316"/>
      <c r="IQ51" s="316"/>
      <c r="IR51" s="316"/>
      <c r="IS51" s="316"/>
      <c r="IT51" s="316"/>
      <c r="IU51" s="316"/>
      <c r="IV51" s="316"/>
      <c r="IW51" s="316"/>
      <c r="IX51" s="316"/>
      <c r="IY51" s="316"/>
      <c r="IZ51" s="322"/>
      <c r="JA51" s="322"/>
      <c r="JB51" s="316"/>
      <c r="JC51" s="316"/>
      <c r="JD51" s="316"/>
      <c r="JE51" s="316"/>
      <c r="JF51" s="316"/>
      <c r="JG51" s="316"/>
      <c r="JH51" s="316"/>
      <c r="JI51" s="316"/>
      <c r="JJ51" s="316"/>
      <c r="JK51" s="316"/>
      <c r="JL51" s="316"/>
      <c r="JM51" s="316"/>
      <c r="JN51" s="316"/>
      <c r="JO51" s="316"/>
      <c r="JP51" s="316"/>
      <c r="JQ51" s="316"/>
      <c r="JR51" s="316"/>
      <c r="JS51" s="316"/>
      <c r="JT51" s="316"/>
      <c r="JU51" s="316"/>
      <c r="JV51" s="317"/>
    </row>
    <row r="52" spans="1:282" s="1" customFormat="1" ht="1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Y52" s="163"/>
      <c r="Z52" s="163"/>
      <c r="AA52" s="168"/>
      <c r="AB52" s="168"/>
      <c r="AC52" s="168"/>
      <c r="AD52" s="168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72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73"/>
      <c r="CL52" s="172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73"/>
      <c r="EH52" s="172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73"/>
      <c r="GD52" s="172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73"/>
      <c r="IE52" s="315"/>
      <c r="IF52" s="316"/>
      <c r="IG52" s="316"/>
      <c r="IH52" s="316"/>
      <c r="II52" s="316"/>
      <c r="IJ52" s="316"/>
      <c r="IK52" s="316"/>
      <c r="IL52" s="316"/>
      <c r="IM52" s="316"/>
      <c r="IN52" s="316"/>
      <c r="IO52" s="316"/>
      <c r="IP52" s="316"/>
      <c r="IQ52" s="316"/>
      <c r="IR52" s="316"/>
      <c r="IS52" s="316"/>
      <c r="IT52" s="316"/>
      <c r="IU52" s="316"/>
      <c r="IV52" s="316"/>
      <c r="IW52" s="316"/>
      <c r="IX52" s="316"/>
      <c r="IY52" s="316"/>
      <c r="IZ52" s="322"/>
      <c r="JA52" s="322"/>
      <c r="JB52" s="316"/>
      <c r="JC52" s="316"/>
      <c r="JD52" s="316"/>
      <c r="JE52" s="316"/>
      <c r="JF52" s="316"/>
      <c r="JG52" s="316"/>
      <c r="JH52" s="316"/>
      <c r="JI52" s="316"/>
      <c r="JJ52" s="316"/>
      <c r="JK52" s="316"/>
      <c r="JL52" s="316"/>
      <c r="JM52" s="316"/>
      <c r="JN52" s="316"/>
      <c r="JO52" s="316"/>
      <c r="JP52" s="316"/>
      <c r="JQ52" s="316"/>
      <c r="JR52" s="316"/>
      <c r="JS52" s="316"/>
      <c r="JT52" s="316"/>
      <c r="JU52" s="316"/>
      <c r="JV52" s="317"/>
    </row>
    <row r="53" spans="1:282" s="1" customFormat="1" ht="1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Y53" s="163"/>
      <c r="Z53" s="163"/>
      <c r="AA53" s="168"/>
      <c r="AB53" s="168"/>
      <c r="AC53" s="168"/>
      <c r="AD53" s="168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72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73"/>
      <c r="CL53" s="172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73"/>
      <c r="EH53" s="172"/>
      <c r="EI53" s="163"/>
      <c r="EJ53" s="163"/>
      <c r="EK53" s="163"/>
      <c r="EL53" s="163"/>
      <c r="EM53" s="163"/>
      <c r="EN53" s="163"/>
      <c r="EO53" s="163"/>
      <c r="EP53" s="163"/>
      <c r="EQ53" s="163"/>
      <c r="ER53" s="163"/>
      <c r="ES53" s="163"/>
      <c r="ET53" s="163"/>
      <c r="EU53" s="163"/>
      <c r="EV53" s="163"/>
      <c r="EW53" s="163"/>
      <c r="EX53" s="163"/>
      <c r="EY53" s="163"/>
      <c r="EZ53" s="163"/>
      <c r="FA53" s="163"/>
      <c r="FB53" s="163"/>
      <c r="FC53" s="163"/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3"/>
      <c r="FO53" s="163"/>
      <c r="FP53" s="163"/>
      <c r="FQ53" s="163"/>
      <c r="FR53" s="163"/>
      <c r="FS53" s="163"/>
      <c r="FT53" s="163"/>
      <c r="FU53" s="163"/>
      <c r="FV53" s="163"/>
      <c r="FW53" s="163"/>
      <c r="FX53" s="163"/>
      <c r="FY53" s="173"/>
      <c r="GD53" s="172"/>
      <c r="GE53" s="163"/>
      <c r="GF53" s="163"/>
      <c r="GG53" s="163"/>
      <c r="GH53" s="163"/>
      <c r="GI53" s="163"/>
      <c r="GJ53" s="163"/>
      <c r="GK53" s="163"/>
      <c r="GL53" s="163"/>
      <c r="GM53" s="163"/>
      <c r="GN53" s="163"/>
      <c r="GO53" s="163"/>
      <c r="GP53" s="163"/>
      <c r="GQ53" s="163"/>
      <c r="GR53" s="163"/>
      <c r="GS53" s="163"/>
      <c r="GT53" s="163"/>
      <c r="GU53" s="163"/>
      <c r="GV53" s="163"/>
      <c r="GW53" s="163"/>
      <c r="GX53" s="163"/>
      <c r="GY53" s="163"/>
      <c r="GZ53" s="163"/>
      <c r="HA53" s="163"/>
      <c r="HB53" s="163"/>
      <c r="HC53" s="163"/>
      <c r="HD53" s="163"/>
      <c r="HE53" s="163"/>
      <c r="HF53" s="163"/>
      <c r="HG53" s="163"/>
      <c r="HH53" s="163"/>
      <c r="HI53" s="163"/>
      <c r="HJ53" s="163"/>
      <c r="HK53" s="163"/>
      <c r="HL53" s="163"/>
      <c r="HM53" s="163"/>
      <c r="HN53" s="163"/>
      <c r="HO53" s="163"/>
      <c r="HP53" s="163"/>
      <c r="HQ53" s="163"/>
      <c r="HR53" s="163"/>
      <c r="HS53" s="163"/>
      <c r="HT53" s="163"/>
      <c r="HU53" s="173"/>
      <c r="IE53" s="315"/>
      <c r="IF53" s="316"/>
      <c r="IG53" s="316"/>
      <c r="IH53" s="316"/>
      <c r="II53" s="316"/>
      <c r="IJ53" s="316"/>
      <c r="IK53" s="316"/>
      <c r="IL53" s="316"/>
      <c r="IM53" s="316"/>
      <c r="IN53" s="316"/>
      <c r="IO53" s="316"/>
      <c r="IP53" s="316"/>
      <c r="IQ53" s="316"/>
      <c r="IR53" s="316"/>
      <c r="IS53" s="316"/>
      <c r="IT53" s="316"/>
      <c r="IU53" s="316"/>
      <c r="IV53" s="316"/>
      <c r="IW53" s="316"/>
      <c r="IX53" s="316"/>
      <c r="IY53" s="316"/>
      <c r="IZ53" s="322"/>
      <c r="JA53" s="322"/>
      <c r="JB53" s="316"/>
      <c r="JC53" s="316"/>
      <c r="JD53" s="316"/>
      <c r="JE53" s="316"/>
      <c r="JF53" s="316"/>
      <c r="JG53" s="316"/>
      <c r="JH53" s="316"/>
      <c r="JI53" s="316"/>
      <c r="JJ53" s="316"/>
      <c r="JK53" s="316"/>
      <c r="JL53" s="316"/>
      <c r="JM53" s="316"/>
      <c r="JN53" s="316"/>
      <c r="JO53" s="316"/>
      <c r="JP53" s="316"/>
      <c r="JQ53" s="316"/>
      <c r="JR53" s="316"/>
      <c r="JS53" s="316"/>
      <c r="JT53" s="316"/>
      <c r="JU53" s="316"/>
      <c r="JV53" s="317"/>
    </row>
    <row r="54" spans="1:282" s="1" customFormat="1" ht="15" customHeight="1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Y54" s="163"/>
      <c r="Z54" s="163"/>
      <c r="AA54" s="168"/>
      <c r="AB54" s="168"/>
      <c r="AC54" s="168"/>
      <c r="AD54" s="168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72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73"/>
      <c r="CL54" s="172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73"/>
      <c r="EH54" s="172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73"/>
      <c r="GD54" s="172"/>
      <c r="GE54" s="163"/>
      <c r="GF54" s="163"/>
      <c r="GG54" s="163"/>
      <c r="GH54" s="163"/>
      <c r="GI54" s="163"/>
      <c r="GJ54" s="163"/>
      <c r="GK54" s="163"/>
      <c r="GL54" s="163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73"/>
      <c r="IE54" s="315"/>
      <c r="IF54" s="316"/>
      <c r="IG54" s="316"/>
      <c r="IH54" s="316"/>
      <c r="II54" s="316"/>
      <c r="IJ54" s="316"/>
      <c r="IK54" s="316"/>
      <c r="IL54" s="316"/>
      <c r="IM54" s="316"/>
      <c r="IN54" s="316"/>
      <c r="IO54" s="316"/>
      <c r="IP54" s="316"/>
      <c r="IQ54" s="316"/>
      <c r="IR54" s="316"/>
      <c r="IS54" s="316"/>
      <c r="IT54" s="316"/>
      <c r="IU54" s="316"/>
      <c r="IV54" s="316"/>
      <c r="IW54" s="316"/>
      <c r="IX54" s="316"/>
      <c r="IY54" s="316"/>
      <c r="IZ54" s="322"/>
      <c r="JA54" s="322"/>
      <c r="JB54" s="316"/>
      <c r="JC54" s="316"/>
      <c r="JD54" s="316"/>
      <c r="JE54" s="316"/>
      <c r="JF54" s="316"/>
      <c r="JG54" s="316"/>
      <c r="JH54" s="316"/>
      <c r="JI54" s="316"/>
      <c r="JJ54" s="316"/>
      <c r="JK54" s="316"/>
      <c r="JL54" s="316"/>
      <c r="JM54" s="316"/>
      <c r="JN54" s="316"/>
      <c r="JO54" s="316"/>
      <c r="JP54" s="316"/>
      <c r="JQ54" s="316"/>
      <c r="JR54" s="316"/>
      <c r="JS54" s="316"/>
      <c r="JT54" s="316"/>
      <c r="JU54" s="316"/>
      <c r="JV54" s="317"/>
    </row>
    <row r="55" spans="1:282" s="1" customFormat="1" ht="1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Y55" s="163"/>
      <c r="Z55" s="163"/>
      <c r="AA55" s="168"/>
      <c r="AB55" s="168"/>
      <c r="AC55" s="168"/>
      <c r="AD55" s="168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72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73"/>
      <c r="CL55" s="172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73"/>
      <c r="EH55" s="172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73"/>
      <c r="GD55" s="172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73"/>
      <c r="IE55" s="315"/>
      <c r="IF55" s="316"/>
      <c r="IG55" s="316"/>
      <c r="IH55" s="316"/>
      <c r="II55" s="316"/>
      <c r="IJ55" s="316"/>
      <c r="IK55" s="316"/>
      <c r="IL55" s="316"/>
      <c r="IM55" s="316"/>
      <c r="IN55" s="316"/>
      <c r="IO55" s="316"/>
      <c r="IP55" s="316"/>
      <c r="IQ55" s="316"/>
      <c r="IR55" s="316"/>
      <c r="IS55" s="316"/>
      <c r="IT55" s="316"/>
      <c r="IU55" s="316"/>
      <c r="IV55" s="316"/>
      <c r="IW55" s="316"/>
      <c r="IX55" s="316"/>
      <c r="IY55" s="316"/>
      <c r="IZ55" s="322"/>
      <c r="JA55" s="322"/>
      <c r="JB55" s="316"/>
      <c r="JC55" s="316"/>
      <c r="JD55" s="316"/>
      <c r="JE55" s="316"/>
      <c r="JF55" s="316"/>
      <c r="JG55" s="316"/>
      <c r="JH55" s="316"/>
      <c r="JI55" s="316"/>
      <c r="JJ55" s="316"/>
      <c r="JK55" s="316"/>
      <c r="JL55" s="316"/>
      <c r="JM55" s="316"/>
      <c r="JN55" s="316"/>
      <c r="JO55" s="316"/>
      <c r="JP55" s="316"/>
      <c r="JQ55" s="316"/>
      <c r="JR55" s="316"/>
      <c r="JS55" s="316"/>
      <c r="JT55" s="316"/>
      <c r="JU55" s="316"/>
      <c r="JV55" s="317"/>
    </row>
    <row r="56" spans="1:282" s="1" customFormat="1" ht="1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Y56" s="163"/>
      <c r="Z56" s="163"/>
      <c r="AA56" s="168"/>
      <c r="AB56" s="168"/>
      <c r="AC56" s="168"/>
      <c r="AD56" s="168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72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73"/>
      <c r="CL56" s="172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73"/>
      <c r="EH56" s="172"/>
      <c r="EI56" s="163"/>
      <c r="EJ56" s="163"/>
      <c r="EK56" s="163"/>
      <c r="EL56" s="163"/>
      <c r="EM56" s="163"/>
      <c r="EN56" s="163"/>
      <c r="EO56" s="163"/>
      <c r="EP56" s="163"/>
      <c r="EQ56" s="163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3"/>
      <c r="FT56" s="163"/>
      <c r="FU56" s="163"/>
      <c r="FV56" s="163"/>
      <c r="FW56" s="163"/>
      <c r="FX56" s="163"/>
      <c r="FY56" s="173"/>
      <c r="GD56" s="172"/>
      <c r="GE56" s="163"/>
      <c r="GF56" s="163"/>
      <c r="GG56" s="163"/>
      <c r="GH56" s="163"/>
      <c r="GI56" s="163"/>
      <c r="GJ56" s="163"/>
      <c r="GK56" s="163"/>
      <c r="GL56" s="163"/>
      <c r="GM56" s="163"/>
      <c r="GN56" s="163"/>
      <c r="GO56" s="163"/>
      <c r="GP56" s="163"/>
      <c r="GQ56" s="163"/>
      <c r="GR56" s="163"/>
      <c r="GS56" s="163"/>
      <c r="GT56" s="163"/>
      <c r="GU56" s="163"/>
      <c r="GV56" s="163"/>
      <c r="GW56" s="163"/>
      <c r="GX56" s="163"/>
      <c r="GY56" s="163"/>
      <c r="GZ56" s="163"/>
      <c r="HA56" s="163"/>
      <c r="HB56" s="163"/>
      <c r="HC56" s="163"/>
      <c r="HD56" s="163"/>
      <c r="HE56" s="163"/>
      <c r="HF56" s="163"/>
      <c r="HG56" s="163"/>
      <c r="HH56" s="163"/>
      <c r="HI56" s="163"/>
      <c r="HJ56" s="163"/>
      <c r="HK56" s="163"/>
      <c r="HL56" s="163"/>
      <c r="HM56" s="163"/>
      <c r="HN56" s="163"/>
      <c r="HO56" s="163"/>
      <c r="HP56" s="163"/>
      <c r="HQ56" s="163"/>
      <c r="HR56" s="163"/>
      <c r="HS56" s="163"/>
      <c r="HT56" s="163"/>
      <c r="HU56" s="173"/>
      <c r="IE56" s="315"/>
      <c r="IF56" s="316"/>
      <c r="IG56" s="316"/>
      <c r="IH56" s="316"/>
      <c r="II56" s="316"/>
      <c r="IJ56" s="316"/>
      <c r="IK56" s="316"/>
      <c r="IL56" s="316"/>
      <c r="IM56" s="316"/>
      <c r="IN56" s="316"/>
      <c r="IO56" s="316"/>
      <c r="IP56" s="316"/>
      <c r="IQ56" s="316"/>
      <c r="IR56" s="316"/>
      <c r="IS56" s="316"/>
      <c r="IT56" s="316"/>
      <c r="IU56" s="316"/>
      <c r="IV56" s="316"/>
      <c r="IW56" s="316"/>
      <c r="IX56" s="316"/>
      <c r="IY56" s="316"/>
      <c r="IZ56" s="322"/>
      <c r="JA56" s="322"/>
      <c r="JB56" s="316"/>
      <c r="JC56" s="316"/>
      <c r="JD56" s="316"/>
      <c r="JE56" s="316"/>
      <c r="JF56" s="316"/>
      <c r="JG56" s="316"/>
      <c r="JH56" s="316"/>
      <c r="JI56" s="316"/>
      <c r="JJ56" s="316"/>
      <c r="JK56" s="316"/>
      <c r="JL56" s="316"/>
      <c r="JM56" s="316"/>
      <c r="JN56" s="316"/>
      <c r="JO56" s="316"/>
      <c r="JP56" s="316"/>
      <c r="JQ56" s="316"/>
      <c r="JR56" s="316"/>
      <c r="JS56" s="316"/>
      <c r="JT56" s="316"/>
      <c r="JU56" s="316"/>
      <c r="JV56" s="317"/>
    </row>
    <row r="57" spans="1:282" s="1" customFormat="1" ht="1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Y57" s="163"/>
      <c r="Z57" s="163"/>
      <c r="AA57" s="168"/>
      <c r="AB57" s="168"/>
      <c r="AC57" s="168"/>
      <c r="AD57" s="168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72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73"/>
      <c r="CL57" s="172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73"/>
      <c r="EH57" s="172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73"/>
      <c r="GD57" s="172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73"/>
      <c r="IE57" s="315"/>
      <c r="IF57" s="316"/>
      <c r="IG57" s="316"/>
      <c r="IH57" s="316"/>
      <c r="II57" s="316"/>
      <c r="IJ57" s="316"/>
      <c r="IK57" s="316"/>
      <c r="IL57" s="316"/>
      <c r="IM57" s="316"/>
      <c r="IN57" s="316"/>
      <c r="IO57" s="316"/>
      <c r="IP57" s="316"/>
      <c r="IQ57" s="316"/>
      <c r="IR57" s="316"/>
      <c r="IS57" s="316"/>
      <c r="IT57" s="316"/>
      <c r="IU57" s="316"/>
      <c r="IV57" s="316"/>
      <c r="IW57" s="316"/>
      <c r="IX57" s="316"/>
      <c r="IY57" s="316"/>
      <c r="IZ57" s="322"/>
      <c r="JA57" s="322"/>
      <c r="JB57" s="316"/>
      <c r="JC57" s="316"/>
      <c r="JD57" s="316"/>
      <c r="JE57" s="316"/>
      <c r="JF57" s="316"/>
      <c r="JG57" s="316"/>
      <c r="JH57" s="316"/>
      <c r="JI57" s="316"/>
      <c r="JJ57" s="316"/>
      <c r="JK57" s="316"/>
      <c r="JL57" s="316"/>
      <c r="JM57" s="316"/>
      <c r="JN57" s="316"/>
      <c r="JO57" s="316"/>
      <c r="JP57" s="316"/>
      <c r="JQ57" s="316"/>
      <c r="JR57" s="316"/>
      <c r="JS57" s="316"/>
      <c r="JT57" s="316"/>
      <c r="JU57" s="316"/>
      <c r="JV57" s="317"/>
    </row>
    <row r="58" spans="1:282" s="1" customFormat="1" ht="1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Y58" s="163"/>
      <c r="Z58" s="163"/>
      <c r="AA58" s="168"/>
      <c r="AB58" s="168"/>
      <c r="AC58" s="168"/>
      <c r="AD58" s="168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72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73"/>
      <c r="CL58" s="172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63"/>
      <c r="DK58" s="163"/>
      <c r="DL58" s="163"/>
      <c r="DM58" s="163"/>
      <c r="DN58" s="163"/>
      <c r="DO58" s="163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163"/>
      <c r="EA58" s="163"/>
      <c r="EB58" s="163"/>
      <c r="EC58" s="173"/>
      <c r="EH58" s="172"/>
      <c r="EI58" s="163"/>
      <c r="EJ58" s="163"/>
      <c r="EK58" s="163"/>
      <c r="EL58" s="163"/>
      <c r="EM58" s="163"/>
      <c r="EN58" s="163"/>
      <c r="EO58" s="163"/>
      <c r="EP58" s="163"/>
      <c r="EQ58" s="163"/>
      <c r="ER58" s="163"/>
      <c r="ES58" s="163"/>
      <c r="ET58" s="163"/>
      <c r="EU58" s="163"/>
      <c r="EV58" s="163"/>
      <c r="EW58" s="163"/>
      <c r="EX58" s="163"/>
      <c r="EY58" s="163"/>
      <c r="EZ58" s="163"/>
      <c r="FA58" s="163"/>
      <c r="FB58" s="163"/>
      <c r="FC58" s="163"/>
      <c r="FD58" s="163"/>
      <c r="FE58" s="163"/>
      <c r="FF58" s="163"/>
      <c r="FG58" s="163"/>
      <c r="FH58" s="163"/>
      <c r="FI58" s="163"/>
      <c r="FJ58" s="163"/>
      <c r="FK58" s="163"/>
      <c r="FL58" s="163"/>
      <c r="FM58" s="163"/>
      <c r="FN58" s="163"/>
      <c r="FO58" s="163"/>
      <c r="FP58" s="163"/>
      <c r="FQ58" s="163"/>
      <c r="FR58" s="163"/>
      <c r="FS58" s="163"/>
      <c r="FT58" s="163"/>
      <c r="FU58" s="163"/>
      <c r="FV58" s="163"/>
      <c r="FW58" s="163"/>
      <c r="FX58" s="163"/>
      <c r="FY58" s="173"/>
      <c r="GD58" s="172"/>
      <c r="GE58" s="163"/>
      <c r="GF58" s="163"/>
      <c r="GG58" s="163"/>
      <c r="GH58" s="163"/>
      <c r="GI58" s="163"/>
      <c r="GJ58" s="163"/>
      <c r="GK58" s="163"/>
      <c r="GL58" s="163"/>
      <c r="GM58" s="163"/>
      <c r="GN58" s="163"/>
      <c r="GO58" s="163"/>
      <c r="GP58" s="163"/>
      <c r="GQ58" s="163"/>
      <c r="GR58" s="163"/>
      <c r="GS58" s="163"/>
      <c r="GT58" s="163"/>
      <c r="GU58" s="163"/>
      <c r="GV58" s="163"/>
      <c r="GW58" s="163"/>
      <c r="GX58" s="163"/>
      <c r="GY58" s="163"/>
      <c r="GZ58" s="163"/>
      <c r="HA58" s="163"/>
      <c r="HB58" s="163"/>
      <c r="HC58" s="163"/>
      <c r="HD58" s="163"/>
      <c r="HE58" s="163"/>
      <c r="HF58" s="163"/>
      <c r="HG58" s="163"/>
      <c r="HH58" s="163"/>
      <c r="HI58" s="163"/>
      <c r="HJ58" s="163"/>
      <c r="HK58" s="163"/>
      <c r="HL58" s="163"/>
      <c r="HM58" s="163"/>
      <c r="HN58" s="163"/>
      <c r="HO58" s="163"/>
      <c r="HP58" s="163"/>
      <c r="HQ58" s="163"/>
      <c r="HR58" s="163"/>
      <c r="HS58" s="163"/>
      <c r="HT58" s="163"/>
      <c r="HU58" s="173"/>
      <c r="IE58" s="315"/>
      <c r="IF58" s="316"/>
      <c r="IG58" s="316"/>
      <c r="IH58" s="316"/>
      <c r="II58" s="316"/>
      <c r="IJ58" s="316"/>
      <c r="IK58" s="316"/>
      <c r="IL58" s="316"/>
      <c r="IM58" s="316"/>
      <c r="IN58" s="316"/>
      <c r="IO58" s="316"/>
      <c r="IP58" s="316"/>
      <c r="IQ58" s="316"/>
      <c r="IR58" s="316"/>
      <c r="IS58" s="316"/>
      <c r="IT58" s="316"/>
      <c r="IU58" s="316"/>
      <c r="IV58" s="316"/>
      <c r="IW58" s="316"/>
      <c r="IX58" s="316"/>
      <c r="IY58" s="316"/>
      <c r="IZ58" s="322"/>
      <c r="JA58" s="322"/>
      <c r="JB58" s="316"/>
      <c r="JC58" s="316"/>
      <c r="JD58" s="316"/>
      <c r="JE58" s="316"/>
      <c r="JF58" s="316"/>
      <c r="JG58" s="316"/>
      <c r="JH58" s="316"/>
      <c r="JI58" s="316"/>
      <c r="JJ58" s="316"/>
      <c r="JK58" s="316"/>
      <c r="JL58" s="316"/>
      <c r="JM58" s="316"/>
      <c r="JN58" s="316"/>
      <c r="JO58" s="316"/>
      <c r="JP58" s="316"/>
      <c r="JQ58" s="316"/>
      <c r="JR58" s="316"/>
      <c r="JS58" s="316"/>
      <c r="JT58" s="316"/>
      <c r="JU58" s="316"/>
      <c r="JV58" s="317"/>
    </row>
    <row r="59" spans="1:282" s="1" customFormat="1" ht="1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Y59" s="163"/>
      <c r="Z59" s="163"/>
      <c r="AA59" s="168"/>
      <c r="AB59" s="168"/>
      <c r="AC59" s="168"/>
      <c r="AD59" s="168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72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73"/>
      <c r="CL59" s="172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63"/>
      <c r="DK59" s="163"/>
      <c r="DL59" s="163"/>
      <c r="DM59" s="163"/>
      <c r="DN59" s="163"/>
      <c r="DO59" s="163"/>
      <c r="DP59" s="163"/>
      <c r="DQ59" s="163"/>
      <c r="DR59" s="163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  <c r="EC59" s="173"/>
      <c r="EH59" s="172"/>
      <c r="EI59" s="163"/>
      <c r="EJ59" s="163"/>
      <c r="EK59" s="163"/>
      <c r="EL59" s="163"/>
      <c r="EM59" s="163"/>
      <c r="EN59" s="163"/>
      <c r="EO59" s="163"/>
      <c r="EP59" s="163"/>
      <c r="EQ59" s="163"/>
      <c r="ER59" s="163"/>
      <c r="ES59" s="163"/>
      <c r="ET59" s="163"/>
      <c r="EU59" s="163"/>
      <c r="EV59" s="163"/>
      <c r="EW59" s="163"/>
      <c r="EX59" s="163"/>
      <c r="EY59" s="163"/>
      <c r="EZ59" s="163"/>
      <c r="FA59" s="163"/>
      <c r="FB59" s="163"/>
      <c r="FC59" s="163"/>
      <c r="FD59" s="163"/>
      <c r="FE59" s="163"/>
      <c r="FF59" s="163"/>
      <c r="FG59" s="163"/>
      <c r="FH59" s="163"/>
      <c r="FI59" s="163"/>
      <c r="FJ59" s="163"/>
      <c r="FK59" s="163"/>
      <c r="FL59" s="163"/>
      <c r="FM59" s="163"/>
      <c r="FN59" s="163"/>
      <c r="FO59" s="163"/>
      <c r="FP59" s="163"/>
      <c r="FQ59" s="163"/>
      <c r="FR59" s="163"/>
      <c r="FS59" s="163"/>
      <c r="FT59" s="163"/>
      <c r="FU59" s="163"/>
      <c r="FV59" s="163"/>
      <c r="FW59" s="163"/>
      <c r="FX59" s="163"/>
      <c r="FY59" s="173"/>
      <c r="GD59" s="172"/>
      <c r="GE59" s="163"/>
      <c r="GF59" s="163"/>
      <c r="GG59" s="163"/>
      <c r="GH59" s="163"/>
      <c r="GI59" s="163"/>
      <c r="GJ59" s="163"/>
      <c r="GK59" s="163"/>
      <c r="GL59" s="163"/>
      <c r="GM59" s="163"/>
      <c r="GN59" s="163"/>
      <c r="GO59" s="163"/>
      <c r="GP59" s="163"/>
      <c r="GQ59" s="163"/>
      <c r="GR59" s="163"/>
      <c r="GS59" s="163"/>
      <c r="GT59" s="163"/>
      <c r="GU59" s="163"/>
      <c r="GV59" s="163"/>
      <c r="GW59" s="163"/>
      <c r="GX59" s="163"/>
      <c r="GY59" s="163"/>
      <c r="GZ59" s="163"/>
      <c r="HA59" s="163"/>
      <c r="HB59" s="163"/>
      <c r="HC59" s="163"/>
      <c r="HD59" s="163"/>
      <c r="HE59" s="163"/>
      <c r="HF59" s="163"/>
      <c r="HG59" s="163"/>
      <c r="HH59" s="163"/>
      <c r="HI59" s="163"/>
      <c r="HJ59" s="163"/>
      <c r="HK59" s="163"/>
      <c r="HL59" s="163"/>
      <c r="HM59" s="163"/>
      <c r="HN59" s="163"/>
      <c r="HO59" s="163"/>
      <c r="HP59" s="163"/>
      <c r="HQ59" s="163"/>
      <c r="HR59" s="163"/>
      <c r="HS59" s="163"/>
      <c r="HT59" s="163"/>
      <c r="HU59" s="173"/>
      <c r="IE59" s="315"/>
      <c r="IF59" s="316"/>
      <c r="IG59" s="316"/>
      <c r="IH59" s="316"/>
      <c r="II59" s="316"/>
      <c r="IJ59" s="316"/>
      <c r="IK59" s="316"/>
      <c r="IL59" s="316"/>
      <c r="IM59" s="316"/>
      <c r="IN59" s="316"/>
      <c r="IO59" s="316"/>
      <c r="IP59" s="316"/>
      <c r="IQ59" s="316"/>
      <c r="IR59" s="316"/>
      <c r="IS59" s="316"/>
      <c r="IT59" s="316"/>
      <c r="IU59" s="316"/>
      <c r="IV59" s="316"/>
      <c r="IW59" s="316"/>
      <c r="IX59" s="316"/>
      <c r="IY59" s="316"/>
      <c r="IZ59" s="322"/>
      <c r="JA59" s="322"/>
      <c r="JB59" s="316"/>
      <c r="JC59" s="316"/>
      <c r="JD59" s="316"/>
      <c r="JE59" s="316"/>
      <c r="JF59" s="316"/>
      <c r="JG59" s="316"/>
      <c r="JH59" s="316"/>
      <c r="JI59" s="316"/>
      <c r="JJ59" s="316"/>
      <c r="JK59" s="316"/>
      <c r="JL59" s="316"/>
      <c r="JM59" s="316"/>
      <c r="JN59" s="316"/>
      <c r="JO59" s="316"/>
      <c r="JP59" s="316"/>
      <c r="JQ59" s="316"/>
      <c r="JR59" s="316"/>
      <c r="JS59" s="316"/>
      <c r="JT59" s="316"/>
      <c r="JU59" s="316"/>
      <c r="JV59" s="317"/>
    </row>
    <row r="60" spans="1:282" s="1" customFormat="1" ht="1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Y60" s="163"/>
      <c r="Z60" s="163"/>
      <c r="AA60" s="168"/>
      <c r="AB60" s="168"/>
      <c r="AC60" s="168"/>
      <c r="AD60" s="168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72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73"/>
      <c r="CL60" s="172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73"/>
      <c r="EH60" s="172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3"/>
      <c r="FT60" s="163"/>
      <c r="FU60" s="163"/>
      <c r="FV60" s="163"/>
      <c r="FW60" s="163"/>
      <c r="FX60" s="163"/>
      <c r="FY60" s="173"/>
      <c r="GD60" s="172"/>
      <c r="GE60" s="163"/>
      <c r="GF60" s="163"/>
      <c r="GG60" s="163"/>
      <c r="GH60" s="163"/>
      <c r="GI60" s="163"/>
      <c r="GJ60" s="163"/>
      <c r="GK60" s="163"/>
      <c r="GL60" s="163"/>
      <c r="GM60" s="163"/>
      <c r="GN60" s="163"/>
      <c r="GO60" s="163"/>
      <c r="GP60" s="163"/>
      <c r="GQ60" s="163"/>
      <c r="GR60" s="163"/>
      <c r="GS60" s="163"/>
      <c r="GT60" s="163"/>
      <c r="GU60" s="163"/>
      <c r="GV60" s="163"/>
      <c r="GW60" s="163"/>
      <c r="GX60" s="163"/>
      <c r="GY60" s="163"/>
      <c r="GZ60" s="163"/>
      <c r="HA60" s="163"/>
      <c r="HB60" s="163"/>
      <c r="HC60" s="163"/>
      <c r="HD60" s="163"/>
      <c r="HE60" s="163"/>
      <c r="HF60" s="163"/>
      <c r="HG60" s="163"/>
      <c r="HH60" s="163"/>
      <c r="HI60" s="163"/>
      <c r="HJ60" s="163"/>
      <c r="HK60" s="163"/>
      <c r="HL60" s="163"/>
      <c r="HM60" s="163"/>
      <c r="HN60" s="163"/>
      <c r="HO60" s="163"/>
      <c r="HP60" s="163"/>
      <c r="HQ60" s="163"/>
      <c r="HR60" s="163"/>
      <c r="HS60" s="163"/>
      <c r="HT60" s="163"/>
      <c r="HU60" s="173"/>
      <c r="IE60" s="315"/>
      <c r="IF60" s="316"/>
      <c r="IG60" s="316"/>
      <c r="IH60" s="316"/>
      <c r="II60" s="316"/>
      <c r="IJ60" s="316"/>
      <c r="IK60" s="316"/>
      <c r="IL60" s="316"/>
      <c r="IM60" s="316"/>
      <c r="IN60" s="316"/>
      <c r="IO60" s="316"/>
      <c r="IP60" s="316"/>
      <c r="IQ60" s="316"/>
      <c r="IR60" s="316"/>
      <c r="IS60" s="316"/>
      <c r="IT60" s="316"/>
      <c r="IU60" s="316"/>
      <c r="IV60" s="316"/>
      <c r="IW60" s="316"/>
      <c r="IX60" s="316"/>
      <c r="IY60" s="316"/>
      <c r="IZ60" s="322"/>
      <c r="JA60" s="322"/>
      <c r="JB60" s="316"/>
      <c r="JC60" s="316"/>
      <c r="JD60" s="316"/>
      <c r="JE60" s="316"/>
      <c r="JF60" s="316"/>
      <c r="JG60" s="316"/>
      <c r="JH60" s="316"/>
      <c r="JI60" s="316"/>
      <c r="JJ60" s="316"/>
      <c r="JK60" s="316"/>
      <c r="JL60" s="316"/>
      <c r="JM60" s="316"/>
      <c r="JN60" s="316"/>
      <c r="JO60" s="316"/>
      <c r="JP60" s="316"/>
      <c r="JQ60" s="316"/>
      <c r="JR60" s="316"/>
      <c r="JS60" s="316"/>
      <c r="JT60" s="316"/>
      <c r="JU60" s="316"/>
      <c r="JV60" s="317"/>
    </row>
    <row r="61" spans="1:282" s="1" customFormat="1" ht="1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Y61" s="163"/>
      <c r="Z61" s="163"/>
      <c r="AA61" s="168"/>
      <c r="AB61" s="168"/>
      <c r="AC61" s="168"/>
      <c r="AD61" s="168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72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73"/>
      <c r="CL61" s="172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73"/>
      <c r="EH61" s="172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S61" s="163"/>
      <c r="FT61" s="163"/>
      <c r="FU61" s="163"/>
      <c r="FV61" s="163"/>
      <c r="FW61" s="163"/>
      <c r="FX61" s="163"/>
      <c r="FY61" s="173"/>
      <c r="GD61" s="172"/>
      <c r="GE61" s="163"/>
      <c r="GF61" s="163"/>
      <c r="GG61" s="163"/>
      <c r="GH61" s="163"/>
      <c r="GI61" s="163"/>
      <c r="GJ61" s="163"/>
      <c r="GK61" s="163"/>
      <c r="GL61" s="163"/>
      <c r="GM61" s="163"/>
      <c r="GN61" s="163"/>
      <c r="GO61" s="163"/>
      <c r="GP61" s="163"/>
      <c r="GQ61" s="163"/>
      <c r="GR61" s="163"/>
      <c r="GS61" s="163"/>
      <c r="GT61" s="163"/>
      <c r="GU61" s="163"/>
      <c r="GV61" s="163"/>
      <c r="GW61" s="163"/>
      <c r="GX61" s="163"/>
      <c r="GY61" s="163"/>
      <c r="GZ61" s="163"/>
      <c r="HA61" s="163"/>
      <c r="HB61" s="163"/>
      <c r="HC61" s="163"/>
      <c r="HD61" s="163"/>
      <c r="HE61" s="163"/>
      <c r="HF61" s="163"/>
      <c r="HG61" s="163"/>
      <c r="HH61" s="163"/>
      <c r="HI61" s="163"/>
      <c r="HJ61" s="163"/>
      <c r="HK61" s="163"/>
      <c r="HL61" s="163"/>
      <c r="HM61" s="163"/>
      <c r="HN61" s="163"/>
      <c r="HO61" s="163"/>
      <c r="HP61" s="163"/>
      <c r="HQ61" s="163"/>
      <c r="HR61" s="163"/>
      <c r="HS61" s="163"/>
      <c r="HT61" s="163"/>
      <c r="HU61" s="173"/>
      <c r="IE61" s="315"/>
      <c r="IF61" s="316"/>
      <c r="IG61" s="316"/>
      <c r="IH61" s="316"/>
      <c r="II61" s="316"/>
      <c r="IJ61" s="316"/>
      <c r="IK61" s="316"/>
      <c r="IL61" s="316"/>
      <c r="IM61" s="316"/>
      <c r="IN61" s="316"/>
      <c r="IO61" s="316"/>
      <c r="IP61" s="316"/>
      <c r="IQ61" s="316"/>
      <c r="IR61" s="316"/>
      <c r="IS61" s="316"/>
      <c r="IT61" s="316"/>
      <c r="IU61" s="316"/>
      <c r="IV61" s="316"/>
      <c r="IW61" s="316"/>
      <c r="IX61" s="316"/>
      <c r="IY61" s="316"/>
      <c r="IZ61" s="322"/>
      <c r="JA61" s="322"/>
      <c r="JB61" s="316"/>
      <c r="JC61" s="316"/>
      <c r="JD61" s="316"/>
      <c r="JE61" s="316"/>
      <c r="JF61" s="316"/>
      <c r="JG61" s="316"/>
      <c r="JH61" s="316"/>
      <c r="JI61" s="316"/>
      <c r="JJ61" s="316"/>
      <c r="JK61" s="316"/>
      <c r="JL61" s="316"/>
      <c r="JM61" s="316"/>
      <c r="JN61" s="316"/>
      <c r="JO61" s="316"/>
      <c r="JP61" s="316"/>
      <c r="JQ61" s="316"/>
      <c r="JR61" s="316"/>
      <c r="JS61" s="316"/>
      <c r="JT61" s="316"/>
      <c r="JU61" s="316"/>
      <c r="JV61" s="317"/>
    </row>
    <row r="62" spans="1:282" s="1" customFormat="1" ht="1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Y62" s="163"/>
      <c r="Z62" s="163"/>
      <c r="AA62" s="168"/>
      <c r="AB62" s="168"/>
      <c r="AC62" s="168"/>
      <c r="AD62" s="168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72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73"/>
      <c r="CL62" s="172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73"/>
      <c r="EH62" s="172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S62" s="163"/>
      <c r="FT62" s="163"/>
      <c r="FU62" s="163"/>
      <c r="FV62" s="163"/>
      <c r="FW62" s="163"/>
      <c r="FX62" s="163"/>
      <c r="FY62" s="173"/>
      <c r="GD62" s="172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73"/>
      <c r="IE62" s="315"/>
      <c r="IF62" s="316"/>
      <c r="IG62" s="316"/>
      <c r="IH62" s="316"/>
      <c r="II62" s="316"/>
      <c r="IJ62" s="316"/>
      <c r="IK62" s="316"/>
      <c r="IL62" s="316"/>
      <c r="IM62" s="316"/>
      <c r="IN62" s="316"/>
      <c r="IO62" s="316"/>
      <c r="IP62" s="316"/>
      <c r="IQ62" s="316"/>
      <c r="IR62" s="316"/>
      <c r="IS62" s="316"/>
      <c r="IT62" s="316"/>
      <c r="IU62" s="316"/>
      <c r="IV62" s="316"/>
      <c r="IW62" s="316"/>
      <c r="IX62" s="316"/>
      <c r="IY62" s="316"/>
      <c r="IZ62" s="322"/>
      <c r="JA62" s="322"/>
      <c r="JB62" s="316"/>
      <c r="JC62" s="316"/>
      <c r="JD62" s="316"/>
      <c r="JE62" s="316"/>
      <c r="JF62" s="316"/>
      <c r="JG62" s="316"/>
      <c r="JH62" s="316"/>
      <c r="JI62" s="316"/>
      <c r="JJ62" s="316"/>
      <c r="JK62" s="316"/>
      <c r="JL62" s="316"/>
      <c r="JM62" s="316"/>
      <c r="JN62" s="316"/>
      <c r="JO62" s="316"/>
      <c r="JP62" s="316"/>
      <c r="JQ62" s="316"/>
      <c r="JR62" s="316"/>
      <c r="JS62" s="316"/>
      <c r="JT62" s="316"/>
      <c r="JU62" s="316"/>
      <c r="JV62" s="317"/>
    </row>
    <row r="63" spans="1:282" s="1" customFormat="1" ht="1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Y63" s="163"/>
      <c r="Z63" s="163"/>
      <c r="AA63" s="168"/>
      <c r="AB63" s="168"/>
      <c r="AC63" s="168"/>
      <c r="AD63" s="168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72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73"/>
      <c r="CL63" s="172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3"/>
      <c r="DK63" s="163"/>
      <c r="DL63" s="163"/>
      <c r="DM63" s="163"/>
      <c r="DN63" s="163"/>
      <c r="DO63" s="163"/>
      <c r="DP63" s="163"/>
      <c r="DQ63" s="163"/>
      <c r="DR63" s="163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  <c r="EC63" s="173"/>
      <c r="EH63" s="172"/>
      <c r="EI63" s="163"/>
      <c r="EJ63" s="163"/>
      <c r="EK63" s="163"/>
      <c r="EL63" s="163"/>
      <c r="EM63" s="163"/>
      <c r="EN63" s="163"/>
      <c r="EO63" s="163"/>
      <c r="EP63" s="163"/>
      <c r="EQ63" s="163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3"/>
      <c r="FE63" s="163"/>
      <c r="FF63" s="163"/>
      <c r="FG63" s="163"/>
      <c r="FH63" s="163"/>
      <c r="FI63" s="163"/>
      <c r="FJ63" s="163"/>
      <c r="FK63" s="163"/>
      <c r="FL63" s="163"/>
      <c r="FM63" s="163"/>
      <c r="FN63" s="163"/>
      <c r="FO63" s="163"/>
      <c r="FP63" s="163"/>
      <c r="FQ63" s="163"/>
      <c r="FR63" s="163"/>
      <c r="FS63" s="163"/>
      <c r="FT63" s="163"/>
      <c r="FU63" s="163"/>
      <c r="FV63" s="163"/>
      <c r="FW63" s="163"/>
      <c r="FX63" s="163"/>
      <c r="FY63" s="173"/>
      <c r="GD63" s="172"/>
      <c r="GE63" s="163"/>
      <c r="GF63" s="163"/>
      <c r="GG63" s="163"/>
      <c r="GH63" s="163"/>
      <c r="GI63" s="163"/>
      <c r="GJ63" s="163"/>
      <c r="GK63" s="163"/>
      <c r="GL63" s="163"/>
      <c r="GM63" s="163"/>
      <c r="GN63" s="163"/>
      <c r="GO63" s="163"/>
      <c r="GP63" s="163"/>
      <c r="GQ63" s="163"/>
      <c r="GR63" s="163"/>
      <c r="GS63" s="163"/>
      <c r="GT63" s="163"/>
      <c r="GU63" s="163"/>
      <c r="GV63" s="163"/>
      <c r="GW63" s="163"/>
      <c r="GX63" s="163"/>
      <c r="GY63" s="163"/>
      <c r="GZ63" s="163"/>
      <c r="HA63" s="163"/>
      <c r="HB63" s="163"/>
      <c r="HC63" s="163"/>
      <c r="HD63" s="163"/>
      <c r="HE63" s="163"/>
      <c r="HF63" s="163"/>
      <c r="HG63" s="163"/>
      <c r="HH63" s="163"/>
      <c r="HI63" s="163"/>
      <c r="HJ63" s="163"/>
      <c r="HK63" s="163"/>
      <c r="HL63" s="163"/>
      <c r="HM63" s="163"/>
      <c r="HN63" s="163"/>
      <c r="HO63" s="163"/>
      <c r="HP63" s="163"/>
      <c r="HQ63" s="163"/>
      <c r="HR63" s="163"/>
      <c r="HS63" s="163"/>
      <c r="HT63" s="163"/>
      <c r="HU63" s="173"/>
      <c r="IE63" s="315"/>
      <c r="IF63" s="316"/>
      <c r="IG63" s="316"/>
      <c r="IH63" s="316"/>
      <c r="II63" s="316"/>
      <c r="IJ63" s="316"/>
      <c r="IK63" s="316"/>
      <c r="IL63" s="316"/>
      <c r="IM63" s="316"/>
      <c r="IN63" s="316"/>
      <c r="IO63" s="316"/>
      <c r="IP63" s="316"/>
      <c r="IQ63" s="316"/>
      <c r="IR63" s="316"/>
      <c r="IS63" s="316"/>
      <c r="IT63" s="316"/>
      <c r="IU63" s="316"/>
      <c r="IV63" s="316"/>
      <c r="IW63" s="316"/>
      <c r="IX63" s="316"/>
      <c r="IY63" s="316"/>
      <c r="IZ63" s="322"/>
      <c r="JA63" s="322"/>
      <c r="JB63" s="316"/>
      <c r="JC63" s="316"/>
      <c r="JD63" s="316"/>
      <c r="JE63" s="316"/>
      <c r="JF63" s="316"/>
      <c r="JG63" s="316"/>
      <c r="JH63" s="316"/>
      <c r="JI63" s="316"/>
      <c r="JJ63" s="316"/>
      <c r="JK63" s="316"/>
      <c r="JL63" s="316"/>
      <c r="JM63" s="316"/>
      <c r="JN63" s="316"/>
      <c r="JO63" s="316"/>
      <c r="JP63" s="316"/>
      <c r="JQ63" s="316"/>
      <c r="JR63" s="316"/>
      <c r="JS63" s="316"/>
      <c r="JT63" s="316"/>
      <c r="JU63" s="316"/>
      <c r="JV63" s="317"/>
    </row>
    <row r="64" spans="1:282" s="1" customFormat="1" ht="1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Y64" s="163"/>
      <c r="Z64" s="163"/>
      <c r="AA64" s="168"/>
      <c r="AB64" s="168"/>
      <c r="AC64" s="168"/>
      <c r="AD64" s="168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72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73"/>
      <c r="CL64" s="172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73"/>
      <c r="EH64" s="172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3"/>
      <c r="FX64" s="163"/>
      <c r="FY64" s="173"/>
      <c r="GD64" s="172"/>
      <c r="GE64" s="163"/>
      <c r="GF64" s="163"/>
      <c r="GG64" s="163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63"/>
      <c r="GZ64" s="163"/>
      <c r="HA64" s="163"/>
      <c r="HB64" s="163"/>
      <c r="HC64" s="163"/>
      <c r="HD64" s="163"/>
      <c r="HE64" s="163"/>
      <c r="HF64" s="163"/>
      <c r="HG64" s="163"/>
      <c r="HH64" s="163"/>
      <c r="HI64" s="163"/>
      <c r="HJ64" s="163"/>
      <c r="HK64" s="163"/>
      <c r="HL64" s="163"/>
      <c r="HM64" s="163"/>
      <c r="HN64" s="163"/>
      <c r="HO64" s="163"/>
      <c r="HP64" s="163"/>
      <c r="HQ64" s="163"/>
      <c r="HR64" s="163"/>
      <c r="HS64" s="163"/>
      <c r="HT64" s="163"/>
      <c r="HU64" s="173"/>
      <c r="IE64" s="315"/>
      <c r="IF64" s="316"/>
      <c r="IG64" s="316"/>
      <c r="IH64" s="316"/>
      <c r="II64" s="316"/>
      <c r="IJ64" s="316"/>
      <c r="IK64" s="316"/>
      <c r="IL64" s="316"/>
      <c r="IM64" s="316"/>
      <c r="IN64" s="316"/>
      <c r="IO64" s="316"/>
      <c r="IP64" s="316"/>
      <c r="IQ64" s="316"/>
      <c r="IR64" s="316"/>
      <c r="IS64" s="316"/>
      <c r="IT64" s="316"/>
      <c r="IU64" s="316"/>
      <c r="IV64" s="316"/>
      <c r="IW64" s="316"/>
      <c r="IX64" s="316"/>
      <c r="IY64" s="316"/>
      <c r="IZ64" s="322"/>
      <c r="JA64" s="322"/>
      <c r="JB64" s="316"/>
      <c r="JC64" s="316"/>
      <c r="JD64" s="316"/>
      <c r="JE64" s="316"/>
      <c r="JF64" s="316"/>
      <c r="JG64" s="316"/>
      <c r="JH64" s="316"/>
      <c r="JI64" s="316"/>
      <c r="JJ64" s="316"/>
      <c r="JK64" s="316"/>
      <c r="JL64" s="316"/>
      <c r="JM64" s="316"/>
      <c r="JN64" s="316"/>
      <c r="JO64" s="316"/>
      <c r="JP64" s="316"/>
      <c r="JQ64" s="316"/>
      <c r="JR64" s="316"/>
      <c r="JS64" s="316"/>
      <c r="JT64" s="316"/>
      <c r="JU64" s="316"/>
      <c r="JV64" s="317"/>
    </row>
    <row r="65" spans="1:282" s="1" customFormat="1" ht="1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Y65" s="163"/>
      <c r="Z65" s="163"/>
      <c r="AA65" s="168"/>
      <c r="AB65" s="168"/>
      <c r="AC65" s="168"/>
      <c r="AD65" s="168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72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73"/>
      <c r="CL65" s="172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  <c r="DH65" s="163"/>
      <c r="DI65" s="163"/>
      <c r="DJ65" s="163"/>
      <c r="DK65" s="163"/>
      <c r="DL65" s="163"/>
      <c r="DM65" s="163"/>
      <c r="DN65" s="163"/>
      <c r="DO65" s="163"/>
      <c r="DP65" s="163"/>
      <c r="DQ65" s="163"/>
      <c r="DR65" s="163"/>
      <c r="DS65" s="163"/>
      <c r="DT65" s="163"/>
      <c r="DU65" s="163"/>
      <c r="DV65" s="163"/>
      <c r="DW65" s="163"/>
      <c r="DX65" s="163"/>
      <c r="DY65" s="163"/>
      <c r="DZ65" s="163"/>
      <c r="EA65" s="163"/>
      <c r="EB65" s="163"/>
      <c r="EC65" s="173"/>
      <c r="EH65" s="172"/>
      <c r="EI65" s="163"/>
      <c r="EJ65" s="163"/>
      <c r="EK65" s="163"/>
      <c r="EL65" s="163"/>
      <c r="EM65" s="163"/>
      <c r="EN65" s="163"/>
      <c r="EO65" s="163"/>
      <c r="EP65" s="163"/>
      <c r="EQ65" s="163"/>
      <c r="ER65" s="163"/>
      <c r="ES65" s="163"/>
      <c r="ET65" s="163"/>
      <c r="EU65" s="163"/>
      <c r="EV65" s="163"/>
      <c r="EW65" s="163"/>
      <c r="EX65" s="163"/>
      <c r="EY65" s="163"/>
      <c r="EZ65" s="163"/>
      <c r="FA65" s="163"/>
      <c r="FB65" s="163"/>
      <c r="FC65" s="163"/>
      <c r="FD65" s="163"/>
      <c r="FE65" s="163"/>
      <c r="FF65" s="163"/>
      <c r="FG65" s="163"/>
      <c r="FH65" s="163"/>
      <c r="FI65" s="163"/>
      <c r="FJ65" s="163"/>
      <c r="FK65" s="163"/>
      <c r="FL65" s="163"/>
      <c r="FM65" s="163"/>
      <c r="FN65" s="163"/>
      <c r="FO65" s="163"/>
      <c r="FP65" s="163"/>
      <c r="FQ65" s="163"/>
      <c r="FR65" s="163"/>
      <c r="FS65" s="163"/>
      <c r="FT65" s="163"/>
      <c r="FU65" s="163"/>
      <c r="FV65" s="163"/>
      <c r="FW65" s="163"/>
      <c r="FX65" s="163"/>
      <c r="FY65" s="173"/>
      <c r="GD65" s="172"/>
      <c r="GE65" s="163"/>
      <c r="GF65" s="163"/>
      <c r="GG65" s="163"/>
      <c r="GH65" s="163"/>
      <c r="GI65" s="163"/>
      <c r="GJ65" s="163"/>
      <c r="GK65" s="163"/>
      <c r="GL65" s="163"/>
      <c r="GM65" s="163"/>
      <c r="GN65" s="163"/>
      <c r="GO65" s="163"/>
      <c r="GP65" s="163"/>
      <c r="GQ65" s="163"/>
      <c r="GR65" s="163"/>
      <c r="GS65" s="163"/>
      <c r="GT65" s="163"/>
      <c r="GU65" s="163"/>
      <c r="GV65" s="163"/>
      <c r="GW65" s="163"/>
      <c r="GX65" s="163"/>
      <c r="GY65" s="163"/>
      <c r="GZ65" s="163"/>
      <c r="HA65" s="163"/>
      <c r="HB65" s="163"/>
      <c r="HC65" s="163"/>
      <c r="HD65" s="163"/>
      <c r="HE65" s="163"/>
      <c r="HF65" s="163"/>
      <c r="HG65" s="163"/>
      <c r="HH65" s="163"/>
      <c r="HI65" s="163"/>
      <c r="HJ65" s="163"/>
      <c r="HK65" s="163"/>
      <c r="HL65" s="163"/>
      <c r="HM65" s="163"/>
      <c r="HN65" s="163"/>
      <c r="HO65" s="163"/>
      <c r="HP65" s="163"/>
      <c r="HQ65" s="163"/>
      <c r="HR65" s="163"/>
      <c r="HS65" s="163"/>
      <c r="HT65" s="163"/>
      <c r="HU65" s="173"/>
      <c r="IE65" s="315"/>
      <c r="IF65" s="316"/>
      <c r="IG65" s="316"/>
      <c r="IH65" s="316"/>
      <c r="II65" s="316"/>
      <c r="IJ65" s="316"/>
      <c r="IK65" s="316"/>
      <c r="IL65" s="316"/>
      <c r="IM65" s="316"/>
      <c r="IN65" s="316"/>
      <c r="IO65" s="316"/>
      <c r="IP65" s="316"/>
      <c r="IQ65" s="316"/>
      <c r="IR65" s="316"/>
      <c r="IS65" s="316"/>
      <c r="IT65" s="316"/>
      <c r="IU65" s="316"/>
      <c r="IV65" s="316"/>
      <c r="IW65" s="316"/>
      <c r="IX65" s="316"/>
      <c r="IY65" s="316"/>
      <c r="IZ65" s="322"/>
      <c r="JA65" s="322"/>
      <c r="JB65" s="316"/>
      <c r="JC65" s="316"/>
      <c r="JD65" s="316"/>
      <c r="JE65" s="316"/>
      <c r="JF65" s="316"/>
      <c r="JG65" s="316"/>
      <c r="JH65" s="316"/>
      <c r="JI65" s="316"/>
      <c r="JJ65" s="316"/>
      <c r="JK65" s="316"/>
      <c r="JL65" s="316"/>
      <c r="JM65" s="316"/>
      <c r="JN65" s="316"/>
      <c r="JO65" s="316"/>
      <c r="JP65" s="316"/>
      <c r="JQ65" s="316"/>
      <c r="JR65" s="316"/>
      <c r="JS65" s="316"/>
      <c r="JT65" s="316"/>
      <c r="JU65" s="316"/>
      <c r="JV65" s="317"/>
    </row>
    <row r="66" spans="1:282" s="1" customFormat="1" ht="1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Y66" s="163"/>
      <c r="Z66" s="163"/>
      <c r="AA66" s="168"/>
      <c r="AB66" s="168"/>
      <c r="AC66" s="168"/>
      <c r="AD66" s="168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72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73"/>
      <c r="CL66" s="172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73"/>
      <c r="EH66" s="172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73"/>
      <c r="GD66" s="172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73"/>
      <c r="IE66" s="315"/>
      <c r="IF66" s="316"/>
      <c r="IG66" s="316"/>
      <c r="IH66" s="316"/>
      <c r="II66" s="316"/>
      <c r="IJ66" s="316"/>
      <c r="IK66" s="316"/>
      <c r="IL66" s="316"/>
      <c r="IM66" s="316"/>
      <c r="IN66" s="316"/>
      <c r="IO66" s="316"/>
      <c r="IP66" s="316"/>
      <c r="IQ66" s="316"/>
      <c r="IR66" s="316"/>
      <c r="IS66" s="316"/>
      <c r="IT66" s="316"/>
      <c r="IU66" s="316"/>
      <c r="IV66" s="316"/>
      <c r="IW66" s="316"/>
      <c r="IX66" s="316"/>
      <c r="IY66" s="316"/>
      <c r="IZ66" s="322"/>
      <c r="JA66" s="322"/>
      <c r="JB66" s="316"/>
      <c r="JC66" s="316"/>
      <c r="JD66" s="316"/>
      <c r="JE66" s="316"/>
      <c r="JF66" s="316"/>
      <c r="JG66" s="316"/>
      <c r="JH66" s="316"/>
      <c r="JI66" s="316"/>
      <c r="JJ66" s="316"/>
      <c r="JK66" s="316"/>
      <c r="JL66" s="316"/>
      <c r="JM66" s="316"/>
      <c r="JN66" s="316"/>
      <c r="JO66" s="316"/>
      <c r="JP66" s="316"/>
      <c r="JQ66" s="316"/>
      <c r="JR66" s="316"/>
      <c r="JS66" s="316"/>
      <c r="JT66" s="316"/>
      <c r="JU66" s="316"/>
      <c r="JV66" s="317"/>
    </row>
    <row r="67" spans="1:282" ht="15" customHeight="1" x14ac:dyDescent="0.2">
      <c r="Y67" s="163"/>
      <c r="Z67" s="163"/>
      <c r="AA67" s="168"/>
      <c r="AB67" s="168"/>
      <c r="AC67" s="168"/>
      <c r="AD67" s="168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72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73"/>
      <c r="CL67" s="172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73"/>
      <c r="EH67" s="172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73"/>
      <c r="GD67" s="172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73"/>
      <c r="IE67" s="315"/>
      <c r="IF67" s="316"/>
      <c r="IG67" s="316"/>
      <c r="IH67" s="316"/>
      <c r="II67" s="316"/>
      <c r="IJ67" s="316"/>
      <c r="IK67" s="316"/>
      <c r="IL67" s="316"/>
      <c r="IM67" s="316"/>
      <c r="IN67" s="316"/>
      <c r="IO67" s="316"/>
      <c r="IP67" s="316"/>
      <c r="IQ67" s="316"/>
      <c r="IR67" s="316"/>
      <c r="IS67" s="316"/>
      <c r="IT67" s="316"/>
      <c r="IU67" s="316"/>
      <c r="IV67" s="316"/>
      <c r="IW67" s="316"/>
      <c r="IX67" s="316"/>
      <c r="IY67" s="316"/>
      <c r="IZ67" s="322"/>
      <c r="JA67" s="322"/>
      <c r="JB67" s="316"/>
      <c r="JC67" s="316"/>
      <c r="JD67" s="316"/>
      <c r="JE67" s="316"/>
      <c r="JF67" s="316"/>
      <c r="JG67" s="316"/>
      <c r="JH67" s="316"/>
      <c r="JI67" s="316"/>
      <c r="JJ67" s="316"/>
      <c r="JK67" s="316"/>
      <c r="JL67" s="316"/>
      <c r="JM67" s="316"/>
      <c r="JN67" s="316"/>
      <c r="JO67" s="316"/>
      <c r="JP67" s="316"/>
      <c r="JQ67" s="316"/>
      <c r="JR67" s="316"/>
      <c r="JS67" s="316"/>
      <c r="JT67" s="316"/>
      <c r="JU67" s="316"/>
      <c r="JV67" s="317"/>
    </row>
    <row r="68" spans="1:282" ht="15" customHeight="1" x14ac:dyDescent="0.2">
      <c r="Y68" s="163"/>
      <c r="Z68" s="163"/>
      <c r="AA68" s="168"/>
      <c r="AB68" s="168"/>
      <c r="AC68" s="168"/>
      <c r="AD68" s="168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72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L68" s="172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73"/>
      <c r="EH68" s="172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GD68" s="172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73"/>
      <c r="IE68" s="315"/>
      <c r="IF68" s="316"/>
      <c r="IG68" s="316"/>
      <c r="IH68" s="316"/>
      <c r="II68" s="316"/>
      <c r="IJ68" s="316"/>
      <c r="IK68" s="316"/>
      <c r="IL68" s="316"/>
      <c r="IM68" s="316"/>
      <c r="IN68" s="316"/>
      <c r="IO68" s="316"/>
      <c r="IP68" s="316"/>
      <c r="IQ68" s="316"/>
      <c r="IR68" s="316"/>
      <c r="IS68" s="316"/>
      <c r="IT68" s="316"/>
      <c r="IU68" s="316"/>
      <c r="IV68" s="316"/>
      <c r="IW68" s="316"/>
      <c r="IX68" s="316"/>
      <c r="IY68" s="316"/>
      <c r="IZ68" s="322"/>
      <c r="JA68" s="322"/>
      <c r="JB68" s="316"/>
      <c r="JC68" s="316"/>
      <c r="JD68" s="316"/>
      <c r="JE68" s="316"/>
      <c r="JF68" s="316"/>
      <c r="JG68" s="316"/>
      <c r="JH68" s="316"/>
      <c r="JI68" s="316"/>
      <c r="JJ68" s="316"/>
      <c r="JK68" s="316"/>
      <c r="JL68" s="316"/>
      <c r="JM68" s="316"/>
      <c r="JN68" s="316"/>
      <c r="JO68" s="316"/>
      <c r="JP68" s="316"/>
      <c r="JQ68" s="316"/>
      <c r="JR68" s="316"/>
      <c r="JS68" s="316"/>
      <c r="JT68" s="316"/>
      <c r="JU68" s="316"/>
      <c r="JV68" s="317"/>
    </row>
    <row r="69" spans="1:282" ht="15" customHeight="1" x14ac:dyDescent="0.2">
      <c r="Y69" s="163"/>
      <c r="Z69" s="163"/>
      <c r="AA69" s="168"/>
      <c r="AB69" s="168"/>
      <c r="AC69" s="168"/>
      <c r="AD69" s="168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72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L69" s="172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73"/>
      <c r="EH69" s="172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GD69" s="172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73"/>
      <c r="IE69" s="315"/>
      <c r="IF69" s="316"/>
      <c r="IG69" s="316"/>
      <c r="IH69" s="316"/>
      <c r="II69" s="316"/>
      <c r="IJ69" s="316"/>
      <c r="IK69" s="316"/>
      <c r="IL69" s="316"/>
      <c r="IM69" s="316"/>
      <c r="IN69" s="316"/>
      <c r="IO69" s="316"/>
      <c r="IP69" s="316"/>
      <c r="IQ69" s="316"/>
      <c r="IR69" s="316"/>
      <c r="IS69" s="316"/>
      <c r="IT69" s="316"/>
      <c r="IU69" s="316"/>
      <c r="IV69" s="316"/>
      <c r="IW69" s="316"/>
      <c r="IX69" s="316"/>
      <c r="IY69" s="316"/>
      <c r="IZ69" s="322"/>
      <c r="JA69" s="322"/>
      <c r="JB69" s="316"/>
      <c r="JC69" s="316"/>
      <c r="JD69" s="316"/>
      <c r="JE69" s="316"/>
      <c r="JF69" s="316"/>
      <c r="JG69" s="316"/>
      <c r="JH69" s="316"/>
      <c r="JI69" s="316"/>
      <c r="JJ69" s="316"/>
      <c r="JK69" s="316"/>
      <c r="JL69" s="316"/>
      <c r="JM69" s="316"/>
      <c r="JN69" s="316"/>
      <c r="JO69" s="316"/>
      <c r="JP69" s="316"/>
      <c r="JQ69" s="316"/>
      <c r="JR69" s="316"/>
      <c r="JS69" s="316"/>
      <c r="JT69" s="316"/>
      <c r="JU69" s="316"/>
      <c r="JV69" s="317"/>
    </row>
    <row r="70" spans="1:282" ht="15" customHeight="1" x14ac:dyDescent="0.2">
      <c r="Y70" s="163"/>
      <c r="Z70" s="163"/>
      <c r="AA70" s="168"/>
      <c r="AB70" s="168"/>
      <c r="AC70" s="168"/>
      <c r="AD70" s="168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72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L70" s="172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73"/>
      <c r="EH70" s="172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GD70" s="172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73"/>
      <c r="IE70" s="315"/>
      <c r="IF70" s="316"/>
      <c r="IG70" s="316"/>
      <c r="IH70" s="316"/>
      <c r="II70" s="316"/>
      <c r="IJ70" s="316"/>
      <c r="IK70" s="316"/>
      <c r="IL70" s="316"/>
      <c r="IM70" s="316"/>
      <c r="IN70" s="316"/>
      <c r="IO70" s="316"/>
      <c r="IP70" s="316"/>
      <c r="IQ70" s="316"/>
      <c r="IR70" s="316"/>
      <c r="IS70" s="316"/>
      <c r="IT70" s="316"/>
      <c r="IU70" s="316"/>
      <c r="IV70" s="316"/>
      <c r="IW70" s="316"/>
      <c r="IX70" s="316"/>
      <c r="IY70" s="316"/>
      <c r="IZ70" s="322"/>
      <c r="JA70" s="322"/>
      <c r="JB70" s="316"/>
      <c r="JC70" s="316"/>
      <c r="JD70" s="316"/>
      <c r="JE70" s="316"/>
      <c r="JF70" s="316"/>
      <c r="JG70" s="316"/>
      <c r="JH70" s="316"/>
      <c r="JI70" s="316"/>
      <c r="JJ70" s="316"/>
      <c r="JK70" s="316"/>
      <c r="JL70" s="316"/>
      <c r="JM70" s="316"/>
      <c r="JN70" s="316"/>
      <c r="JO70" s="316"/>
      <c r="JP70" s="316"/>
      <c r="JQ70" s="316"/>
      <c r="JR70" s="316"/>
      <c r="JS70" s="316"/>
      <c r="JT70" s="316"/>
      <c r="JU70" s="316"/>
      <c r="JV70" s="317"/>
    </row>
    <row r="71" spans="1:282" ht="15" customHeight="1" x14ac:dyDescent="0.2">
      <c r="Y71" s="163"/>
      <c r="Z71" s="163"/>
      <c r="AA71" s="168"/>
      <c r="AB71" s="168"/>
      <c r="AC71" s="168"/>
      <c r="AD71" s="168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72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L71" s="172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73"/>
      <c r="EH71" s="172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GD71" s="172"/>
      <c r="GE71" s="163"/>
      <c r="GF71" s="163"/>
      <c r="GG71" s="163"/>
      <c r="GH71" s="163"/>
      <c r="GI71" s="163"/>
      <c r="GJ71" s="163"/>
      <c r="GK71" s="163"/>
      <c r="GL71" s="163"/>
      <c r="GM71" s="163"/>
      <c r="GN71" s="163"/>
      <c r="GO71" s="163"/>
      <c r="GP71" s="163"/>
      <c r="GQ71" s="163"/>
      <c r="GR71" s="163"/>
      <c r="GS71" s="163"/>
      <c r="GT71" s="163"/>
      <c r="GU71" s="163"/>
      <c r="GV71" s="163"/>
      <c r="GW71" s="163"/>
      <c r="GX71" s="163"/>
      <c r="GY71" s="163"/>
      <c r="GZ71" s="163"/>
      <c r="HA71" s="163"/>
      <c r="HB71" s="163"/>
      <c r="HC71" s="163"/>
      <c r="HD71" s="163"/>
      <c r="HE71" s="163"/>
      <c r="HF71" s="163"/>
      <c r="HG71" s="163"/>
      <c r="HH71" s="163"/>
      <c r="HI71" s="163"/>
      <c r="HJ71" s="163"/>
      <c r="HK71" s="163"/>
      <c r="HL71" s="163"/>
      <c r="HM71" s="163"/>
      <c r="HN71" s="163"/>
      <c r="HO71" s="163"/>
      <c r="HP71" s="163"/>
      <c r="HQ71" s="163"/>
      <c r="HR71" s="163"/>
      <c r="HS71" s="163"/>
      <c r="HT71" s="163"/>
      <c r="HU71" s="173"/>
      <c r="IE71" s="315"/>
      <c r="IF71" s="316"/>
      <c r="IG71" s="316"/>
      <c r="IH71" s="316"/>
      <c r="II71" s="316"/>
      <c r="IJ71" s="316"/>
      <c r="IK71" s="316"/>
      <c r="IL71" s="316"/>
      <c r="IM71" s="316"/>
      <c r="IN71" s="316"/>
      <c r="IO71" s="316"/>
      <c r="IP71" s="316"/>
      <c r="IQ71" s="316"/>
      <c r="IR71" s="316"/>
      <c r="IS71" s="316"/>
      <c r="IT71" s="316"/>
      <c r="IU71" s="316"/>
      <c r="IV71" s="316"/>
      <c r="IW71" s="316"/>
      <c r="IX71" s="316"/>
      <c r="IY71" s="316"/>
      <c r="IZ71" s="322"/>
      <c r="JA71" s="322"/>
      <c r="JB71" s="316"/>
      <c r="JC71" s="316"/>
      <c r="JD71" s="316"/>
      <c r="JE71" s="316"/>
      <c r="JF71" s="316"/>
      <c r="JG71" s="316"/>
      <c r="JH71" s="316"/>
      <c r="JI71" s="316"/>
      <c r="JJ71" s="316"/>
      <c r="JK71" s="316"/>
      <c r="JL71" s="316"/>
      <c r="JM71" s="316"/>
      <c r="JN71" s="316"/>
      <c r="JO71" s="316"/>
      <c r="JP71" s="316"/>
      <c r="JQ71" s="316"/>
      <c r="JR71" s="316"/>
      <c r="JS71" s="316"/>
      <c r="JT71" s="316"/>
      <c r="JU71" s="316"/>
      <c r="JV71" s="317"/>
    </row>
    <row r="72" spans="1:282" ht="15" customHeight="1" x14ac:dyDescent="0.3">
      <c r="Y72" s="163"/>
      <c r="Z72" s="163"/>
      <c r="AA72" s="168"/>
      <c r="AB72" s="168"/>
      <c r="AC72" s="168"/>
      <c r="AD72" s="168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72"/>
      <c r="AQ72" s="163"/>
      <c r="AR72" s="277" t="str">
        <f>CHOOSE(1,BA97&amp;":","IX_NAME",AS72)</f>
        <v>1:</v>
      </c>
      <c r="AS72" s="278" t="s">
        <v>34</v>
      </c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277" t="str">
        <f>CHOOSE(1,BV97&amp;":","IX_NAME",BY72)</f>
        <v>2:</v>
      </c>
      <c r="BY72" s="278" t="s">
        <v>35</v>
      </c>
      <c r="BZ72" s="163"/>
      <c r="CH72" s="163"/>
      <c r="CI72" s="163"/>
      <c r="CJ72" s="163"/>
      <c r="CK72" s="163"/>
      <c r="CL72" s="172"/>
      <c r="CM72" s="163"/>
      <c r="CN72" s="277" t="str">
        <f>CHOOSE(1,CW97&amp;":","IX_NAME",CO72)</f>
        <v>1:</v>
      </c>
      <c r="CO72" s="278" t="s">
        <v>34</v>
      </c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163"/>
      <c r="DK72" s="163"/>
      <c r="DL72" s="163"/>
      <c r="DM72" s="163"/>
      <c r="DN72" s="163"/>
      <c r="DO72" s="163"/>
      <c r="DP72" s="277" t="str">
        <f>CHOOSE(1,DR97&amp;":","IX_NAME",DQ72)</f>
        <v>2:</v>
      </c>
      <c r="DQ72" s="278" t="s">
        <v>35</v>
      </c>
      <c r="DR72" s="163"/>
      <c r="DS72" s="163"/>
      <c r="DT72" s="163"/>
      <c r="DU72" s="163"/>
      <c r="DV72" s="163"/>
      <c r="DW72" s="163"/>
      <c r="DX72" s="163"/>
      <c r="DY72" s="163"/>
      <c r="DZ72" s="163"/>
      <c r="EA72" s="163"/>
      <c r="EB72" s="163"/>
      <c r="EC72" s="173"/>
      <c r="EH72" s="172"/>
      <c r="EI72" s="163"/>
      <c r="EJ72" s="163"/>
      <c r="EK72" s="163"/>
      <c r="EL72" s="163"/>
      <c r="EM72" s="163"/>
      <c r="EN72" s="163"/>
      <c r="EO72" s="163"/>
      <c r="EP72" s="277" t="str">
        <f>CHOOSE(1,ES97&amp;":","IX_NAME",EQ72)</f>
        <v>1:</v>
      </c>
      <c r="EQ72" s="278" t="s">
        <v>34</v>
      </c>
      <c r="ER72" s="163"/>
      <c r="ES72" s="163"/>
      <c r="ET72" s="163"/>
      <c r="EU72" s="163"/>
      <c r="EV72" s="163"/>
      <c r="EW72" s="163"/>
      <c r="EX72" s="163"/>
      <c r="EY72" s="163"/>
      <c r="EZ72" s="163"/>
      <c r="FA72" s="163"/>
      <c r="FB72" s="163"/>
      <c r="FC72" s="163"/>
      <c r="FD72" s="163"/>
      <c r="FE72" s="163"/>
      <c r="FF72" s="163"/>
      <c r="FG72" s="163"/>
      <c r="FH72" s="163"/>
      <c r="FI72" s="163"/>
      <c r="FJ72" s="163"/>
      <c r="FK72" s="163"/>
      <c r="FL72" s="163"/>
      <c r="FM72" s="163"/>
      <c r="FN72" s="163"/>
      <c r="FO72" s="163"/>
      <c r="FP72" s="277" t="str">
        <f>CHOOSE(1,FN97&amp;":","IX_NAME",FQ72)</f>
        <v>2:</v>
      </c>
      <c r="FQ72" s="278" t="s">
        <v>35</v>
      </c>
      <c r="FR72" s="163"/>
      <c r="GD72" s="172"/>
      <c r="GE72" s="163"/>
      <c r="GF72" s="163"/>
      <c r="GG72" s="163"/>
      <c r="GH72" s="163"/>
      <c r="GI72" s="163"/>
      <c r="GJ72" s="163"/>
      <c r="GK72" s="163"/>
      <c r="GL72" s="163"/>
      <c r="GM72" s="163"/>
      <c r="GN72" s="163"/>
      <c r="GO72" s="163"/>
      <c r="GP72" s="163"/>
      <c r="GQ72" s="163"/>
      <c r="GR72" s="163"/>
      <c r="GS72" s="163"/>
      <c r="GT72" s="163"/>
      <c r="GU72" s="163"/>
      <c r="GV72" s="163"/>
      <c r="GW72" s="163"/>
      <c r="GX72" s="163"/>
      <c r="GY72" s="163"/>
      <c r="GZ72" s="163"/>
      <c r="HA72" s="163"/>
      <c r="HB72" s="163"/>
      <c r="HC72" s="163"/>
      <c r="HD72" s="163"/>
      <c r="HE72" s="163"/>
      <c r="HF72" s="163"/>
      <c r="HG72" s="163"/>
      <c r="HH72" s="163"/>
      <c r="HI72" s="163"/>
      <c r="HJ72" s="163"/>
      <c r="HK72" s="163"/>
      <c r="HL72" s="163"/>
      <c r="HM72" s="163"/>
      <c r="HN72" s="163"/>
      <c r="HO72" s="163"/>
      <c r="HP72" s="163"/>
      <c r="HQ72" s="163"/>
      <c r="HR72" s="163"/>
      <c r="HS72" s="163"/>
      <c r="HT72" s="163"/>
      <c r="HU72" s="173"/>
      <c r="IE72" s="315"/>
      <c r="IF72" s="316"/>
      <c r="IG72" s="316"/>
      <c r="IH72" s="316"/>
      <c r="II72" s="316"/>
      <c r="IJ72" s="316"/>
      <c r="IK72" s="316"/>
      <c r="IL72" s="316"/>
      <c r="IM72" s="316"/>
      <c r="IN72" s="316"/>
      <c r="IO72" s="316"/>
      <c r="IP72" s="316"/>
      <c r="IQ72" s="316"/>
      <c r="IR72" s="316"/>
      <c r="IS72" s="316"/>
      <c r="IT72" s="316"/>
      <c r="IU72" s="316"/>
      <c r="IV72" s="316"/>
      <c r="IW72" s="316"/>
      <c r="IX72" s="316"/>
      <c r="IY72" s="316"/>
      <c r="IZ72" s="322"/>
      <c r="JA72" s="322"/>
      <c r="JB72" s="316"/>
      <c r="JC72" s="316"/>
      <c r="JD72" s="316"/>
      <c r="JE72" s="316"/>
      <c r="JF72" s="316"/>
      <c r="JG72" s="316"/>
      <c r="JH72" s="316"/>
      <c r="JI72" s="316"/>
      <c r="JJ72" s="316"/>
      <c r="JK72" s="316"/>
      <c r="JL72" s="316"/>
      <c r="JM72" s="316"/>
      <c r="JN72" s="316"/>
      <c r="JO72" s="316"/>
      <c r="JP72" s="316"/>
      <c r="JQ72" s="316"/>
      <c r="JR72" s="316"/>
      <c r="JS72" s="316"/>
      <c r="JT72" s="316"/>
      <c r="JU72" s="316"/>
      <c r="JV72" s="317"/>
    </row>
    <row r="73" spans="1:282" ht="15" customHeight="1" x14ac:dyDescent="0.2">
      <c r="Y73" s="163"/>
      <c r="Z73" s="163"/>
      <c r="AA73" s="168"/>
      <c r="AB73" s="168"/>
      <c r="AC73" s="168"/>
      <c r="AD73" s="168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72"/>
      <c r="AQ73" s="163"/>
      <c r="AR73" s="168"/>
      <c r="AS73" s="279" t="s">
        <v>30</v>
      </c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8"/>
      <c r="BY73" s="279" t="s">
        <v>30</v>
      </c>
      <c r="BZ73" s="163"/>
      <c r="CH73" s="163"/>
      <c r="CI73" s="163"/>
      <c r="CJ73" s="163"/>
      <c r="CK73" s="163"/>
      <c r="CL73" s="172"/>
      <c r="CM73" s="163"/>
      <c r="CN73" s="168"/>
      <c r="CO73" s="279" t="s">
        <v>30</v>
      </c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63"/>
      <c r="DL73" s="163"/>
      <c r="DM73" s="163"/>
      <c r="DN73" s="163"/>
      <c r="DO73" s="163"/>
      <c r="DP73" s="168"/>
      <c r="DQ73" s="279" t="s">
        <v>30</v>
      </c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73"/>
      <c r="EH73" s="172"/>
      <c r="EI73" s="163"/>
      <c r="EJ73" s="163"/>
      <c r="EK73" s="163"/>
      <c r="EL73" s="163"/>
      <c r="EM73" s="163"/>
      <c r="EN73" s="163"/>
      <c r="EO73" s="163"/>
      <c r="EP73" s="168"/>
      <c r="EQ73" s="279" t="s">
        <v>30</v>
      </c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8"/>
      <c r="FQ73" s="279" t="s">
        <v>30</v>
      </c>
      <c r="FR73" s="163"/>
      <c r="GD73" s="172"/>
      <c r="GE73" s="163"/>
      <c r="GF73" s="163"/>
      <c r="GG73" s="163"/>
      <c r="GH73" s="163"/>
      <c r="GI73" s="163"/>
      <c r="GJ73" s="163"/>
      <c r="GK73" s="163"/>
      <c r="GL73" s="163"/>
      <c r="GM73" s="163"/>
      <c r="GN73" s="163"/>
      <c r="GO73" s="163"/>
      <c r="GP73" s="163"/>
      <c r="GQ73" s="163"/>
      <c r="GR73" s="163"/>
      <c r="GS73" s="163"/>
      <c r="GT73" s="163"/>
      <c r="GU73" s="163"/>
      <c r="GV73" s="163"/>
      <c r="GW73" s="163"/>
      <c r="GX73" s="163"/>
      <c r="GY73" s="163"/>
      <c r="GZ73" s="163"/>
      <c r="HA73" s="163"/>
      <c r="HB73" s="163"/>
      <c r="HC73" s="163"/>
      <c r="HD73" s="163"/>
      <c r="HE73" s="163"/>
      <c r="HF73" s="163"/>
      <c r="HG73" s="163"/>
      <c r="HH73" s="163"/>
      <c r="HI73" s="163"/>
      <c r="HJ73" s="163"/>
      <c r="HK73" s="163"/>
      <c r="HL73" s="163"/>
      <c r="HM73" s="163"/>
      <c r="HN73" s="163"/>
      <c r="HO73" s="163"/>
      <c r="HP73" s="163"/>
      <c r="HQ73" s="163"/>
      <c r="HR73" s="163"/>
      <c r="HS73" s="163"/>
      <c r="HT73" s="163"/>
      <c r="HU73" s="173"/>
      <c r="IE73" s="315"/>
      <c r="IF73" s="316"/>
      <c r="IG73" s="316"/>
      <c r="IH73" s="316"/>
      <c r="II73" s="316"/>
      <c r="IJ73" s="316"/>
      <c r="IK73" s="316"/>
      <c r="IL73" s="316"/>
      <c r="IM73" s="316"/>
      <c r="IN73" s="316"/>
      <c r="IO73" s="316"/>
      <c r="IP73" s="316"/>
      <c r="IQ73" s="316"/>
      <c r="IR73" s="316"/>
      <c r="IS73" s="316"/>
      <c r="IT73" s="316"/>
      <c r="IU73" s="316"/>
      <c r="IV73" s="316"/>
      <c r="IW73" s="316"/>
      <c r="IX73" s="316"/>
      <c r="IY73" s="316"/>
      <c r="IZ73" s="322"/>
      <c r="JA73" s="322"/>
      <c r="JB73" s="316"/>
      <c r="JC73" s="316"/>
      <c r="JD73" s="316"/>
      <c r="JE73" s="316"/>
      <c r="JF73" s="316"/>
      <c r="JG73" s="316"/>
      <c r="JH73" s="316"/>
      <c r="JI73" s="316"/>
      <c r="JJ73" s="316"/>
      <c r="JK73" s="316"/>
      <c r="JL73" s="316"/>
      <c r="JM73" s="316"/>
      <c r="JN73" s="316"/>
      <c r="JO73" s="316"/>
      <c r="JP73" s="316"/>
      <c r="JQ73" s="316"/>
      <c r="JR73" s="316"/>
      <c r="JS73" s="316"/>
      <c r="JT73" s="316"/>
      <c r="JU73" s="316"/>
      <c r="JV73" s="317"/>
    </row>
    <row r="74" spans="1:282" ht="15" customHeight="1" x14ac:dyDescent="0.2">
      <c r="Y74" s="163"/>
      <c r="Z74" s="163"/>
      <c r="AA74" s="168"/>
      <c r="AB74" s="168"/>
      <c r="AC74" s="168"/>
      <c r="AD74" s="168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72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79" t="s">
        <v>24</v>
      </c>
      <c r="CB74" s="179"/>
      <c r="CC74" s="179"/>
      <c r="CD74" s="179"/>
      <c r="CE74" s="179"/>
      <c r="CF74" s="179"/>
      <c r="CG74" s="273"/>
      <c r="CH74" s="163"/>
      <c r="CI74" s="163"/>
      <c r="CJ74" s="163"/>
      <c r="CK74" s="163"/>
      <c r="CL74" s="172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3"/>
      <c r="DN74" s="163"/>
      <c r="DO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3"/>
      <c r="EC74" s="173"/>
      <c r="EH74" s="172"/>
      <c r="EI74" s="163"/>
      <c r="EJ74" s="163"/>
      <c r="EK74" s="163"/>
      <c r="EL74" s="163"/>
      <c r="EM74" s="163"/>
      <c r="EN74" s="163"/>
      <c r="EO74" s="163"/>
      <c r="ER74" s="163"/>
      <c r="ES74" s="163"/>
      <c r="ET74" s="163"/>
      <c r="EU74" s="163"/>
      <c r="EV74" s="163"/>
      <c r="EW74" s="163"/>
      <c r="EX74" s="163"/>
      <c r="EY74" s="163"/>
      <c r="EZ74" s="163"/>
      <c r="FA74" s="163"/>
      <c r="FB74" s="163"/>
      <c r="FC74" s="163"/>
      <c r="FD74" s="163"/>
      <c r="FE74" s="163"/>
      <c r="FF74" s="163"/>
      <c r="FG74" s="163"/>
      <c r="FH74" s="163"/>
      <c r="FI74" s="163"/>
      <c r="FJ74" s="163"/>
      <c r="FK74" s="163"/>
      <c r="FL74" s="163"/>
      <c r="FM74" s="163"/>
      <c r="FN74" s="163"/>
      <c r="FO74" s="163"/>
      <c r="FP74" s="163"/>
      <c r="FQ74" s="163"/>
      <c r="FR74" s="163"/>
      <c r="FS74" s="179" t="s">
        <v>24</v>
      </c>
      <c r="FT74" s="179"/>
      <c r="FU74" s="179"/>
      <c r="FV74" s="179"/>
      <c r="FW74" s="179"/>
      <c r="FX74" s="179"/>
      <c r="FY74" s="273"/>
      <c r="GD74" s="172"/>
      <c r="GE74" s="163"/>
      <c r="GF74" s="163"/>
      <c r="GG74" s="163"/>
      <c r="GH74" s="163"/>
      <c r="GI74" s="163"/>
      <c r="GJ74" s="163"/>
      <c r="GK74" s="163"/>
      <c r="GL74" s="163"/>
      <c r="GM74" s="163"/>
      <c r="GN74" s="163"/>
      <c r="GO74" s="163"/>
      <c r="GP74" s="163"/>
      <c r="GQ74" s="163"/>
      <c r="GR74" s="163"/>
      <c r="GS74" s="163"/>
      <c r="GT74" s="163"/>
      <c r="GU74" s="163"/>
      <c r="GV74" s="163"/>
      <c r="GW74" s="163"/>
      <c r="GX74" s="163"/>
      <c r="GY74" s="163"/>
      <c r="GZ74" s="163"/>
      <c r="HA74" s="163"/>
      <c r="HB74" s="163"/>
      <c r="HC74" s="163"/>
      <c r="HD74" s="163"/>
      <c r="HE74" s="163"/>
      <c r="HF74" s="163"/>
      <c r="HG74" s="163"/>
      <c r="HH74" s="163"/>
      <c r="HI74" s="163"/>
      <c r="HJ74" s="163"/>
      <c r="HK74" s="163"/>
      <c r="HL74" s="163"/>
      <c r="HM74" s="163"/>
      <c r="HN74" s="163"/>
      <c r="HO74" s="163"/>
      <c r="HP74" s="163"/>
      <c r="HQ74" s="163"/>
      <c r="HR74" s="163"/>
      <c r="HS74" s="163"/>
      <c r="HT74" s="163"/>
      <c r="HU74" s="173"/>
      <c r="IE74" s="315"/>
      <c r="IF74" s="316"/>
      <c r="IG74" s="316"/>
      <c r="IH74" s="316"/>
      <c r="II74" s="316"/>
      <c r="IJ74" s="316"/>
      <c r="IK74" s="316"/>
      <c r="IL74" s="316"/>
      <c r="IM74" s="316"/>
      <c r="IN74" s="316"/>
      <c r="IO74" s="316"/>
      <c r="IP74" s="316"/>
      <c r="IQ74" s="316"/>
      <c r="IR74" s="316"/>
      <c r="IS74" s="316"/>
      <c r="IT74" s="316"/>
      <c r="IU74" s="316"/>
      <c r="IV74" s="316"/>
      <c r="IW74" s="316"/>
      <c r="IX74" s="316"/>
      <c r="IY74" s="316"/>
      <c r="IZ74" s="322"/>
      <c r="JA74" s="322"/>
      <c r="JB74" s="316"/>
      <c r="JC74" s="316"/>
      <c r="JD74" s="316"/>
      <c r="JE74" s="316"/>
      <c r="JF74" s="316"/>
      <c r="JG74" s="316"/>
      <c r="JH74" s="316"/>
      <c r="JI74" s="316"/>
      <c r="JJ74" s="316"/>
      <c r="JK74" s="316"/>
      <c r="JL74" s="316"/>
      <c r="JM74" s="316"/>
      <c r="JN74" s="316"/>
      <c r="JO74" s="316"/>
      <c r="JP74" s="316"/>
      <c r="JQ74" s="316"/>
      <c r="JR74" s="316"/>
      <c r="JS74" s="316"/>
      <c r="JT74" s="316"/>
      <c r="JU74" s="316"/>
      <c r="JV74" s="317"/>
    </row>
    <row r="75" spans="1:282" ht="15" customHeight="1" x14ac:dyDescent="0.25">
      <c r="Y75" s="163"/>
      <c r="Z75" s="163"/>
      <c r="AA75" s="168"/>
      <c r="AB75" s="168"/>
      <c r="AC75" s="168"/>
      <c r="AD75" s="168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8"/>
      <c r="AP75" s="174"/>
      <c r="AQ75" s="168"/>
      <c r="AR75" s="168"/>
      <c r="AS75" s="168"/>
      <c r="AT75" s="168"/>
      <c r="AU75" s="168"/>
      <c r="AV75" s="168"/>
      <c r="AW75" s="168"/>
      <c r="AX75" s="168"/>
      <c r="AY75" s="168"/>
      <c r="AZ75" s="276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230" t="str">
        <f>"local_od_raw_"&amp;BV97</f>
        <v>local_od_raw_2</v>
      </c>
      <c r="CB75" s="190">
        <v>2</v>
      </c>
      <c r="CC75" s="190">
        <v>3</v>
      </c>
      <c r="CD75" s="190">
        <v>4</v>
      </c>
      <c r="CE75" s="179" t="s">
        <v>17</v>
      </c>
      <c r="CF75" s="179" t="s">
        <v>18</v>
      </c>
      <c r="CG75" s="273" t="s">
        <v>19</v>
      </c>
      <c r="CH75" s="163"/>
      <c r="CI75" s="163"/>
      <c r="CJ75" s="163"/>
      <c r="CK75" s="163"/>
      <c r="CL75" s="172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/>
      <c r="DL75" s="163"/>
      <c r="DM75" s="163"/>
      <c r="DN75" s="163"/>
      <c r="DO75" s="163"/>
      <c r="DP75" s="163"/>
      <c r="DQ75" s="163"/>
      <c r="DR75" s="163"/>
      <c r="DS75" s="163"/>
      <c r="DT75" s="163"/>
      <c r="DU75" s="163"/>
      <c r="DV75" s="163"/>
      <c r="DW75" s="163"/>
      <c r="DX75" s="163"/>
      <c r="DY75" s="163"/>
      <c r="DZ75" s="163"/>
      <c r="EA75" s="163"/>
      <c r="EB75" s="163"/>
      <c r="EC75" s="173"/>
      <c r="EH75" s="172"/>
      <c r="EI75" s="163"/>
      <c r="EJ75" s="163"/>
      <c r="EK75" s="163"/>
      <c r="EL75" s="163"/>
      <c r="EM75" s="163"/>
      <c r="EN75" s="163"/>
      <c r="EO75" s="163"/>
      <c r="EP75" s="163"/>
      <c r="EQ75" s="163"/>
      <c r="ER75" s="163"/>
      <c r="ES75" s="163"/>
      <c r="ET75" s="163"/>
      <c r="EU75" s="163"/>
      <c r="EV75" s="163"/>
      <c r="EW75" s="163"/>
      <c r="EX75" s="163"/>
      <c r="EY75" s="163"/>
      <c r="EZ75" s="163"/>
      <c r="FA75" s="163"/>
      <c r="FB75" s="163"/>
      <c r="FC75" s="163"/>
      <c r="FD75" s="163"/>
      <c r="FE75" s="163"/>
      <c r="FF75" s="163"/>
      <c r="FG75" s="163"/>
      <c r="FH75" s="163"/>
      <c r="FI75" s="163"/>
      <c r="FJ75" s="163"/>
      <c r="FK75" s="163"/>
      <c r="FL75" s="163"/>
      <c r="FM75" s="163"/>
      <c r="FN75" s="163"/>
      <c r="FO75" s="163"/>
      <c r="FP75" s="163"/>
      <c r="FQ75" s="163"/>
      <c r="FR75" s="163"/>
      <c r="FS75" s="230" t="str">
        <f>"local_od_raw_"&amp;FN97</f>
        <v>local_od_raw_2</v>
      </c>
      <c r="FT75" s="190">
        <v>2</v>
      </c>
      <c r="FU75" s="190">
        <v>3</v>
      </c>
      <c r="FV75" s="190">
        <v>4</v>
      </c>
      <c r="FW75" s="179" t="s">
        <v>17</v>
      </c>
      <c r="FX75" s="179" t="s">
        <v>18</v>
      </c>
      <c r="FY75" s="273" t="s">
        <v>19</v>
      </c>
      <c r="GD75" s="172"/>
      <c r="GE75" s="163"/>
      <c r="GF75" s="163"/>
      <c r="GG75" s="163"/>
      <c r="GH75" s="163"/>
      <c r="GI75" s="163"/>
      <c r="GJ75" s="163"/>
      <c r="GK75" s="163"/>
      <c r="GL75" s="163"/>
      <c r="GM75" s="163"/>
      <c r="GN75" s="163"/>
      <c r="GO75" s="163"/>
      <c r="GP75" s="163"/>
      <c r="GQ75" s="163"/>
      <c r="GR75" s="163"/>
      <c r="GS75" s="163"/>
      <c r="GT75" s="163"/>
      <c r="GU75" s="163"/>
      <c r="GV75" s="163"/>
      <c r="GW75" s="163"/>
      <c r="GX75" s="163"/>
      <c r="GY75" s="163"/>
      <c r="GZ75" s="163"/>
      <c r="HA75" s="163"/>
      <c r="HB75" s="163"/>
      <c r="HC75" s="163"/>
      <c r="HD75" s="163"/>
      <c r="HE75" s="163"/>
      <c r="HF75" s="163"/>
      <c r="HG75" s="163"/>
      <c r="HH75" s="163"/>
      <c r="HI75" s="163"/>
      <c r="HJ75" s="163"/>
      <c r="HK75" s="163"/>
      <c r="HL75" s="163"/>
      <c r="HM75" s="163"/>
      <c r="HN75" s="163"/>
      <c r="HO75" s="163"/>
      <c r="HP75" s="163"/>
      <c r="HQ75" s="163"/>
      <c r="HR75" s="163"/>
      <c r="HS75" s="163"/>
      <c r="HT75" s="163"/>
      <c r="HU75" s="173"/>
      <c r="IE75" s="315"/>
      <c r="IF75" s="316"/>
      <c r="IG75" s="316"/>
      <c r="IH75" s="316"/>
      <c r="II75" s="316"/>
      <c r="IJ75" s="316"/>
      <c r="IK75" s="316"/>
      <c r="IL75" s="316"/>
      <c r="IM75" s="316"/>
      <c r="IN75" s="316"/>
      <c r="IO75" s="316"/>
      <c r="IP75" s="316"/>
      <c r="IQ75" s="316"/>
      <c r="IR75" s="316"/>
      <c r="IS75" s="316"/>
      <c r="IT75" s="316"/>
      <c r="IU75" s="316"/>
      <c r="IV75" s="316"/>
      <c r="IW75" s="316"/>
      <c r="IX75" s="316"/>
      <c r="IY75" s="316"/>
      <c r="IZ75" s="322"/>
      <c r="JA75" s="322"/>
      <c r="JB75" s="316"/>
      <c r="JC75" s="316"/>
      <c r="JD75" s="316"/>
      <c r="JE75" s="316"/>
      <c r="JF75" s="316"/>
      <c r="JG75" s="316"/>
      <c r="JH75" s="316"/>
      <c r="JI75" s="316"/>
      <c r="JJ75" s="316"/>
      <c r="JK75" s="316"/>
      <c r="JL75" s="316"/>
      <c r="JM75" s="316"/>
      <c r="JN75" s="316"/>
      <c r="JO75" s="316"/>
      <c r="JP75" s="316"/>
      <c r="JQ75" s="316"/>
      <c r="JR75" s="316"/>
      <c r="JS75" s="316"/>
      <c r="JT75" s="316"/>
      <c r="JU75" s="316"/>
      <c r="JV75" s="317"/>
    </row>
    <row r="76" spans="1:282" ht="15" customHeight="1" x14ac:dyDescent="0.2">
      <c r="Y76" s="163"/>
      <c r="Z76" s="163"/>
      <c r="AA76" s="168"/>
      <c r="AB76" s="168"/>
      <c r="AC76" s="168"/>
      <c r="AD76" s="168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8"/>
      <c r="AP76" s="174"/>
      <c r="AQ76" s="168"/>
      <c r="CA76" s="190">
        <v>2</v>
      </c>
      <c r="CB76" s="180">
        <f>BX96</f>
        <v>0</v>
      </c>
      <c r="CC76" s="181">
        <f>BX94</f>
        <v>0</v>
      </c>
      <c r="CD76" s="182">
        <f>BX95</f>
        <v>0</v>
      </c>
      <c r="CE76" s="179">
        <f>SUM(CB76:CD76)</f>
        <v>0</v>
      </c>
      <c r="CF76" s="179">
        <f>CG94</f>
        <v>0</v>
      </c>
      <c r="CG76" s="274">
        <f t="shared" ref="CG76:CG78" si="0">IFERROR(ABS(CE76-CF76)/CF76,0)</f>
        <v>0</v>
      </c>
      <c r="CH76" s="163"/>
      <c r="CI76" s="163"/>
      <c r="CJ76" s="163"/>
      <c r="CK76" s="163"/>
      <c r="CL76" s="172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  <c r="CW76" s="163"/>
      <c r="CX76" s="163"/>
      <c r="CY76" s="163"/>
      <c r="CZ76" s="163"/>
      <c r="DA76" s="163"/>
      <c r="DB76" s="163"/>
      <c r="DC76" s="163"/>
      <c r="DD76" s="163"/>
      <c r="DE76" s="163"/>
      <c r="DF76" s="163"/>
      <c r="DG76" s="163"/>
      <c r="DH76" s="163"/>
      <c r="DI76" s="163"/>
      <c r="DJ76" s="163"/>
      <c r="DK76" s="163"/>
      <c r="DL76" s="163"/>
      <c r="DM76" s="163"/>
      <c r="DN76" s="163"/>
      <c r="DO76" s="163"/>
      <c r="DP76" s="163"/>
      <c r="DQ76" s="163"/>
      <c r="DR76" s="163"/>
      <c r="DS76" s="163"/>
      <c r="DT76" s="163"/>
      <c r="DU76" s="163"/>
      <c r="DV76" s="163"/>
      <c r="DW76" s="163"/>
      <c r="DX76" s="163"/>
      <c r="DY76" s="163"/>
      <c r="DZ76" s="163"/>
      <c r="EA76" s="163"/>
      <c r="EB76" s="163"/>
      <c r="EC76" s="173"/>
      <c r="ED76" s="163"/>
      <c r="EE76" s="163"/>
      <c r="EF76" s="163"/>
      <c r="EG76" s="163"/>
      <c r="EH76" s="172"/>
      <c r="EI76" s="163"/>
      <c r="EJ76" s="163"/>
      <c r="EK76" s="163"/>
      <c r="EL76" s="163"/>
      <c r="EM76" s="163"/>
      <c r="EN76" s="163"/>
      <c r="EO76" s="163"/>
      <c r="EP76" s="163"/>
      <c r="EQ76" s="163"/>
      <c r="ER76" s="163"/>
      <c r="ES76" s="163"/>
      <c r="ET76" s="163"/>
      <c r="EU76" s="163"/>
      <c r="EV76" s="163"/>
      <c r="EW76" s="163"/>
      <c r="EX76" s="163"/>
      <c r="EY76" s="163"/>
      <c r="EZ76" s="163"/>
      <c r="FA76" s="163"/>
      <c r="FB76" s="163"/>
      <c r="FC76" s="163"/>
      <c r="FD76" s="163"/>
      <c r="FE76" s="163"/>
      <c r="FF76" s="163"/>
      <c r="FG76" s="163"/>
      <c r="FH76" s="163"/>
      <c r="FI76" s="163"/>
      <c r="FJ76" s="163"/>
      <c r="FK76" s="163"/>
      <c r="FL76" s="163"/>
      <c r="FM76" s="163"/>
      <c r="FN76" s="163"/>
      <c r="FO76" s="163"/>
      <c r="FP76" s="163"/>
      <c r="FQ76" s="163"/>
      <c r="FR76" s="163"/>
      <c r="FS76" s="190">
        <v>2</v>
      </c>
      <c r="FT76" s="180">
        <f>FP96</f>
        <v>0</v>
      </c>
      <c r="FU76" s="181">
        <f>FP94</f>
        <v>0</v>
      </c>
      <c r="FV76" s="182">
        <f>FP95</f>
        <v>0</v>
      </c>
      <c r="FW76" s="179">
        <f>SUM(FT76:FV76)</f>
        <v>0</v>
      </c>
      <c r="FX76" s="179">
        <f>FY94</f>
        <v>0</v>
      </c>
      <c r="FY76" s="274">
        <f t="shared" ref="FY76:FY78" si="1">IFERROR(ABS(FW76-FX76)/FX76,0)</f>
        <v>0</v>
      </c>
      <c r="GD76" s="172"/>
      <c r="GE76" s="163"/>
      <c r="GF76" s="163"/>
      <c r="GG76" s="163"/>
      <c r="GH76" s="163"/>
      <c r="GI76" s="163"/>
      <c r="GJ76" s="163"/>
      <c r="GK76" s="163"/>
      <c r="GL76" s="163"/>
      <c r="GM76" s="163"/>
      <c r="GN76" s="163"/>
      <c r="GO76" s="163"/>
      <c r="GP76" s="163"/>
      <c r="GQ76" s="163"/>
      <c r="GR76" s="163"/>
      <c r="GS76" s="163"/>
      <c r="GT76" s="163"/>
      <c r="GU76" s="163"/>
      <c r="GV76" s="163"/>
      <c r="GW76" s="163"/>
      <c r="GX76" s="163"/>
      <c r="GY76" s="163"/>
      <c r="GZ76" s="163"/>
      <c r="HA76" s="163"/>
      <c r="HB76" s="163"/>
      <c r="HC76" s="163"/>
      <c r="HD76" s="163"/>
      <c r="HE76" s="163"/>
      <c r="HF76" s="163"/>
      <c r="HG76" s="163"/>
      <c r="HH76" s="163"/>
      <c r="HI76" s="163"/>
      <c r="HJ76" s="163"/>
      <c r="HK76" s="163"/>
      <c r="HL76" s="163"/>
      <c r="HM76" s="163"/>
      <c r="HN76" s="163"/>
      <c r="HO76" s="163"/>
      <c r="HP76" s="163"/>
      <c r="HQ76" s="163"/>
      <c r="HR76" s="163"/>
      <c r="HS76" s="163"/>
      <c r="HT76" s="163"/>
      <c r="HU76" s="173"/>
      <c r="IE76" s="315"/>
      <c r="IF76" s="316"/>
      <c r="IG76" s="316"/>
      <c r="IH76" s="316"/>
      <c r="II76" s="316"/>
      <c r="IJ76" s="316"/>
      <c r="IK76" s="316"/>
      <c r="IL76" s="316"/>
      <c r="IM76" s="316"/>
      <c r="IN76" s="316"/>
      <c r="IO76" s="316"/>
      <c r="IP76" s="316"/>
      <c r="IQ76" s="316"/>
      <c r="IR76" s="316"/>
      <c r="IS76" s="316"/>
      <c r="IT76" s="316"/>
      <c r="IU76" s="316"/>
      <c r="IV76" s="316"/>
      <c r="IW76" s="316"/>
      <c r="IX76" s="316"/>
      <c r="IY76" s="316"/>
      <c r="IZ76" s="322"/>
      <c r="JA76" s="322"/>
      <c r="JB76" s="316"/>
      <c r="JC76" s="316"/>
      <c r="JD76" s="316"/>
      <c r="JE76" s="316"/>
      <c r="JF76" s="316"/>
      <c r="JG76" s="316"/>
      <c r="JH76" s="316"/>
      <c r="JI76" s="316"/>
      <c r="JJ76" s="316"/>
      <c r="JK76" s="316"/>
      <c r="JL76" s="316"/>
      <c r="JM76" s="316"/>
      <c r="JN76" s="316"/>
      <c r="JO76" s="316"/>
      <c r="JP76" s="316"/>
      <c r="JQ76" s="316"/>
      <c r="JR76" s="316"/>
      <c r="JS76" s="316"/>
      <c r="JT76" s="316"/>
      <c r="JU76" s="316"/>
      <c r="JV76" s="317"/>
    </row>
    <row r="77" spans="1:282" ht="15" customHeight="1" x14ac:dyDescent="0.2">
      <c r="Y77" s="163"/>
      <c r="Z77" s="163"/>
      <c r="AA77" s="168"/>
      <c r="AB77" s="168"/>
      <c r="AC77" s="168"/>
      <c r="AD77" s="168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8"/>
      <c r="AP77" s="174"/>
      <c r="AQ77" s="168"/>
      <c r="CA77" s="190">
        <v>3</v>
      </c>
      <c r="CB77" s="184">
        <f>BT95</f>
        <v>0</v>
      </c>
      <c r="CC77" s="179">
        <f>BU95</f>
        <v>0</v>
      </c>
      <c r="CD77" s="185">
        <f>BS95</f>
        <v>0</v>
      </c>
      <c r="CE77" s="179">
        <f>SUM(CB77:CD77)</f>
        <v>0</v>
      </c>
      <c r="CF77" s="179">
        <f>BS86</f>
        <v>0</v>
      </c>
      <c r="CG77" s="274">
        <f t="shared" si="0"/>
        <v>0</v>
      </c>
      <c r="CK77" s="163"/>
      <c r="CL77" s="172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3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73"/>
      <c r="ED77" s="163"/>
      <c r="EE77" s="163"/>
      <c r="EF77" s="163"/>
      <c r="EG77" s="163"/>
      <c r="EH77" s="172"/>
      <c r="EI77" s="163"/>
      <c r="EJ77" s="163"/>
      <c r="EK77" s="163"/>
      <c r="EL77" s="163"/>
      <c r="EM77" s="163"/>
      <c r="EN77" s="163"/>
      <c r="EO77" s="163"/>
      <c r="EP77" s="163"/>
      <c r="EQ77" s="163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90">
        <v>3</v>
      </c>
      <c r="FT77" s="184">
        <f>FL95</f>
        <v>0</v>
      </c>
      <c r="FU77" s="179">
        <f>FM95</f>
        <v>0</v>
      </c>
      <c r="FV77" s="185">
        <f>FK95</f>
        <v>0</v>
      </c>
      <c r="FW77" s="179">
        <f>SUM(FT77:FV77)</f>
        <v>0</v>
      </c>
      <c r="FX77" s="179">
        <f>FK86</f>
        <v>0</v>
      </c>
      <c r="FY77" s="274">
        <f t="shared" si="1"/>
        <v>0</v>
      </c>
      <c r="GD77" s="172"/>
      <c r="GE77" s="163"/>
      <c r="GF77" s="163"/>
      <c r="GG77" s="163"/>
      <c r="GH77" s="163"/>
      <c r="GI77" s="163"/>
      <c r="GJ77" s="163"/>
      <c r="GK77" s="163"/>
      <c r="GL77" s="163"/>
      <c r="GM77" s="163"/>
      <c r="GN77" s="163"/>
      <c r="GO77" s="163"/>
      <c r="GP77" s="163"/>
      <c r="GQ77" s="163"/>
      <c r="GR77" s="163"/>
      <c r="GS77" s="163"/>
      <c r="GT77" s="163"/>
      <c r="GU77" s="163"/>
      <c r="GV77" s="163"/>
      <c r="GW77" s="163"/>
      <c r="GX77" s="163"/>
      <c r="GY77" s="163"/>
      <c r="GZ77" s="163"/>
      <c r="HA77" s="163"/>
      <c r="HB77" s="163"/>
      <c r="HC77" s="163"/>
      <c r="HD77" s="163"/>
      <c r="HE77" s="163"/>
      <c r="HF77" s="163"/>
      <c r="HG77" s="163"/>
      <c r="HH77" s="163"/>
      <c r="HI77" s="163"/>
      <c r="HJ77" s="163"/>
      <c r="HK77" s="163"/>
      <c r="HL77" s="163"/>
      <c r="HM77" s="163"/>
      <c r="HN77" s="163"/>
      <c r="HO77" s="163"/>
      <c r="HP77" s="163"/>
      <c r="HQ77" s="163"/>
      <c r="HR77" s="163"/>
      <c r="HS77" s="163"/>
      <c r="HT77" s="163"/>
      <c r="HU77" s="173"/>
      <c r="IE77" s="315"/>
      <c r="IF77" s="316"/>
      <c r="IG77" s="316"/>
      <c r="IH77" s="316"/>
      <c r="II77" s="316"/>
      <c r="IJ77" s="316"/>
      <c r="IK77" s="316"/>
      <c r="IL77" s="316"/>
      <c r="IM77" s="316"/>
      <c r="IN77" s="316"/>
      <c r="IO77" s="316"/>
      <c r="IP77" s="316"/>
      <c r="IQ77" s="316"/>
      <c r="IR77" s="316"/>
      <c r="IS77" s="316"/>
      <c r="IT77" s="316"/>
      <c r="IU77" s="316"/>
      <c r="IV77" s="316"/>
      <c r="IW77" s="316"/>
      <c r="IX77" s="316"/>
      <c r="IY77" s="316"/>
      <c r="IZ77" s="322"/>
      <c r="JA77" s="322"/>
      <c r="JB77" s="316"/>
      <c r="JC77" s="316"/>
      <c r="JD77" s="316"/>
      <c r="JE77" s="316"/>
      <c r="JF77" s="316"/>
      <c r="JG77" s="316"/>
      <c r="JH77" s="316"/>
      <c r="JI77" s="316"/>
      <c r="JJ77" s="316"/>
      <c r="JK77" s="316"/>
      <c r="JL77" s="316"/>
      <c r="JM77" s="316"/>
      <c r="JN77" s="316"/>
      <c r="JO77" s="316"/>
      <c r="JP77" s="316"/>
      <c r="JQ77" s="316"/>
      <c r="JR77" s="316"/>
      <c r="JS77" s="316"/>
      <c r="JT77" s="316"/>
      <c r="JU77" s="316"/>
      <c r="JV77" s="317"/>
    </row>
    <row r="78" spans="1:282" ht="15" customHeight="1" x14ac:dyDescent="0.2">
      <c r="Y78" s="163"/>
      <c r="Z78" s="163"/>
      <c r="AA78" s="168"/>
      <c r="AB78" s="168"/>
      <c r="AC78" s="168"/>
      <c r="AD78" s="168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8"/>
      <c r="AP78" s="174"/>
      <c r="AQ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CA78" s="190">
        <v>4</v>
      </c>
      <c r="CB78" s="186">
        <f>BT100</f>
        <v>0</v>
      </c>
      <c r="CC78" s="187">
        <f>BT99</f>
        <v>0</v>
      </c>
      <c r="CD78" s="188">
        <f>BT98</f>
        <v>0</v>
      </c>
      <c r="CE78" s="179">
        <f>SUM(CB78:CD78)</f>
        <v>0</v>
      </c>
      <c r="CF78" s="59">
        <f>BL100</f>
        <v>0</v>
      </c>
      <c r="CG78" s="274">
        <f t="shared" si="0"/>
        <v>0</v>
      </c>
      <c r="CK78" s="163"/>
      <c r="CL78" s="174"/>
      <c r="CM78" s="168"/>
      <c r="CP78" s="168"/>
      <c r="CQ78" s="168"/>
      <c r="CR78" s="168"/>
      <c r="CS78" s="168"/>
      <c r="CT78" s="168"/>
      <c r="CU78" s="168"/>
      <c r="CV78" s="168"/>
      <c r="CW78" s="168"/>
      <c r="CX78" s="168"/>
      <c r="CY78" s="168"/>
      <c r="CZ78" s="168"/>
      <c r="DA78" s="168"/>
      <c r="DB78" s="168"/>
      <c r="DC78" s="168"/>
      <c r="DD78" s="168"/>
      <c r="DE78" s="168"/>
      <c r="DF78" s="168"/>
      <c r="DG78" s="168"/>
      <c r="DH78" s="163"/>
      <c r="DI78" s="163"/>
      <c r="DJ78" s="163"/>
      <c r="DK78" s="163"/>
      <c r="DL78" s="163"/>
      <c r="DM78" s="163"/>
      <c r="DN78" s="163"/>
      <c r="DO78" s="163"/>
      <c r="DR78" s="163"/>
      <c r="DS78" s="163"/>
      <c r="DT78" s="163"/>
      <c r="DU78" s="163"/>
      <c r="DV78" s="163"/>
      <c r="DW78" s="163"/>
      <c r="DX78" s="163"/>
      <c r="DY78" s="163"/>
      <c r="EC78" s="173"/>
      <c r="ED78" s="163"/>
      <c r="EE78" s="163"/>
      <c r="EF78" s="163"/>
      <c r="EG78" s="163"/>
      <c r="EH78" s="172"/>
      <c r="EI78" s="163"/>
      <c r="EJ78" s="163"/>
      <c r="EK78" s="163"/>
      <c r="EL78" s="163"/>
      <c r="EM78" s="163"/>
      <c r="EN78" s="163"/>
      <c r="EO78" s="163"/>
      <c r="ER78" s="163"/>
      <c r="ES78" s="163"/>
      <c r="ET78" s="163"/>
      <c r="EU78" s="163"/>
      <c r="EV78" s="163"/>
      <c r="EW78" s="163"/>
      <c r="EX78" s="163"/>
      <c r="EY78" s="163"/>
      <c r="EZ78" s="163"/>
      <c r="FA78" s="163"/>
      <c r="FB78" s="163"/>
      <c r="FC78" s="163"/>
      <c r="FD78" s="168"/>
      <c r="FE78" s="168"/>
      <c r="FF78" s="168"/>
      <c r="FG78" s="168"/>
      <c r="FH78" s="168"/>
      <c r="FI78" s="168"/>
      <c r="FJ78" s="168"/>
      <c r="FK78" s="168"/>
      <c r="FL78" s="168"/>
      <c r="FM78" s="168"/>
      <c r="FN78" s="168"/>
      <c r="FO78" s="168"/>
      <c r="FP78" s="168"/>
      <c r="FS78" s="190">
        <v>4</v>
      </c>
      <c r="FT78" s="186">
        <f>FL100</f>
        <v>0</v>
      </c>
      <c r="FU78" s="187">
        <f>FL99</f>
        <v>0</v>
      </c>
      <c r="FV78" s="188">
        <f>FL98</f>
        <v>0</v>
      </c>
      <c r="FW78" s="179">
        <f>SUM(FT78:FV78)</f>
        <v>0</v>
      </c>
      <c r="FX78" s="59">
        <f>FD100</f>
        <v>0</v>
      </c>
      <c r="FY78" s="274">
        <f t="shared" si="1"/>
        <v>0</v>
      </c>
      <c r="GD78" s="172"/>
      <c r="GE78" s="163"/>
      <c r="GF78" s="163"/>
      <c r="GG78" s="163"/>
      <c r="GH78" s="163"/>
      <c r="GI78" s="163"/>
      <c r="GJ78" s="163"/>
      <c r="GK78" s="163"/>
      <c r="GN78" s="163"/>
      <c r="GO78" s="163"/>
      <c r="GP78" s="163"/>
      <c r="GQ78" s="163"/>
      <c r="GR78" s="163"/>
      <c r="GS78" s="163"/>
      <c r="GT78" s="163"/>
      <c r="GU78" s="163"/>
      <c r="GV78" s="163"/>
      <c r="GW78" s="163"/>
      <c r="GX78" s="163"/>
      <c r="GY78" s="163"/>
      <c r="GZ78" s="163"/>
      <c r="HA78" s="163"/>
      <c r="HB78" s="163"/>
      <c r="HC78" s="163"/>
      <c r="HD78" s="163"/>
      <c r="HE78" s="163"/>
      <c r="HF78" s="163"/>
      <c r="HG78" s="163"/>
      <c r="HJ78" s="163"/>
      <c r="HK78" s="163"/>
      <c r="HL78" s="163"/>
      <c r="HM78" s="163"/>
      <c r="HN78" s="163"/>
      <c r="HO78" s="163"/>
      <c r="HP78" s="163"/>
      <c r="HQ78" s="163"/>
      <c r="HR78" s="163"/>
      <c r="HS78" s="163"/>
      <c r="HT78" s="163"/>
      <c r="HU78" s="173"/>
      <c r="IE78" s="315"/>
      <c r="IF78" s="316"/>
      <c r="IG78" s="316"/>
      <c r="IH78" s="316"/>
      <c r="II78" s="316"/>
      <c r="IJ78" s="316"/>
      <c r="IK78" s="316"/>
      <c r="IL78" s="316"/>
      <c r="IM78" s="316"/>
      <c r="IN78" s="316"/>
      <c r="IO78" s="316"/>
      <c r="IP78" s="316"/>
      <c r="IQ78" s="316"/>
      <c r="IR78" s="316"/>
      <c r="IS78" s="316"/>
      <c r="IT78" s="316"/>
      <c r="IU78" s="316"/>
      <c r="IV78" s="316"/>
      <c r="IW78" s="316"/>
      <c r="IX78" s="316"/>
      <c r="IY78" s="316"/>
      <c r="IZ78" s="322"/>
      <c r="JA78" s="322"/>
      <c r="JB78" s="316"/>
      <c r="JC78" s="316"/>
      <c r="JD78" s="316"/>
      <c r="JE78" s="316"/>
      <c r="JF78" s="316"/>
      <c r="JG78" s="316"/>
      <c r="JH78" s="316"/>
      <c r="JI78" s="316"/>
      <c r="JJ78" s="316"/>
      <c r="JK78" s="316"/>
      <c r="JL78" s="316"/>
      <c r="JM78" s="316"/>
      <c r="JN78" s="316"/>
      <c r="JO78" s="316"/>
      <c r="JP78" s="316"/>
      <c r="JQ78" s="316"/>
      <c r="JR78" s="316"/>
      <c r="JS78" s="316"/>
      <c r="JT78" s="316"/>
      <c r="JU78" s="316"/>
      <c r="JV78" s="317"/>
    </row>
    <row r="79" spans="1:282" ht="15" customHeight="1" x14ac:dyDescent="0.2">
      <c r="Y79" s="163"/>
      <c r="Z79" s="163"/>
      <c r="AA79" s="168"/>
      <c r="AB79" s="168"/>
      <c r="AC79" s="168"/>
      <c r="AD79" s="168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8"/>
      <c r="AP79" s="174"/>
      <c r="AQ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CA79" s="179" t="s">
        <v>17</v>
      </c>
      <c r="CB79" s="179">
        <f>SUM(CB76:CB78)</f>
        <v>0</v>
      </c>
      <c r="CC79" s="179">
        <f>SUM(CC76:CC78)</f>
        <v>0</v>
      </c>
      <c r="CD79" s="179">
        <f>SUM(CD76:CD78)</f>
        <v>0</v>
      </c>
      <c r="CE79" s="179"/>
      <c r="CF79" s="179"/>
      <c r="CG79" s="273"/>
      <c r="CK79" s="163"/>
      <c r="CL79" s="174"/>
      <c r="CM79" s="168"/>
      <c r="CP79" s="168"/>
      <c r="CQ79" s="168"/>
      <c r="CR79" s="168"/>
      <c r="CS79" s="168"/>
      <c r="CT79" s="168"/>
      <c r="CU79" s="168"/>
      <c r="CV79" s="168"/>
      <c r="CW79" s="168"/>
      <c r="CX79" s="168"/>
      <c r="CY79" s="168"/>
      <c r="CZ79" s="168"/>
      <c r="DA79" s="168"/>
      <c r="DB79" s="168"/>
      <c r="DC79" s="168"/>
      <c r="DD79" s="168"/>
      <c r="DE79" s="168"/>
      <c r="DF79" s="168"/>
      <c r="DG79" s="168"/>
      <c r="DH79" s="163"/>
      <c r="DI79" s="163"/>
      <c r="DJ79" s="163"/>
      <c r="DK79" s="163"/>
      <c r="DL79" s="163"/>
      <c r="DM79" s="163"/>
      <c r="DN79" s="163"/>
      <c r="DO79" s="163"/>
      <c r="DR79" s="163"/>
      <c r="DS79" s="163"/>
      <c r="DT79" s="163"/>
      <c r="DU79" s="163"/>
      <c r="DV79" s="163"/>
      <c r="DW79" s="163"/>
      <c r="DX79" s="163"/>
      <c r="DY79" s="163"/>
      <c r="EC79" s="171"/>
      <c r="ED79" s="163"/>
      <c r="EE79" s="163"/>
      <c r="EF79" s="163"/>
      <c r="EG79" s="163"/>
      <c r="EH79" s="172"/>
      <c r="EI79" s="163"/>
      <c r="EJ79" s="163"/>
      <c r="EK79" s="163"/>
      <c r="EL79" s="163"/>
      <c r="EM79" s="163"/>
      <c r="EN79" s="163"/>
      <c r="EO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8"/>
      <c r="FE79" s="168"/>
      <c r="FF79" s="168"/>
      <c r="FG79" s="168"/>
      <c r="FH79" s="168"/>
      <c r="FI79" s="168"/>
      <c r="FJ79" s="168"/>
      <c r="FK79" s="168"/>
      <c r="FL79" s="168"/>
      <c r="FM79" s="168"/>
      <c r="FN79" s="168"/>
      <c r="FO79" s="168"/>
      <c r="FP79" s="168"/>
      <c r="FS79" s="179" t="s">
        <v>17</v>
      </c>
      <c r="FT79" s="179">
        <f>SUM(FT76:FT78)</f>
        <v>0</v>
      </c>
      <c r="FU79" s="179">
        <f>SUM(FU76:FU78)</f>
        <v>0</v>
      </c>
      <c r="FV79" s="179">
        <f>SUM(FV76:FV78)</f>
        <v>0</v>
      </c>
      <c r="FW79" s="179"/>
      <c r="FX79" s="179"/>
      <c r="FY79" s="273"/>
      <c r="GD79" s="172"/>
      <c r="GE79" s="163"/>
      <c r="GF79" s="163"/>
      <c r="GG79" s="163"/>
      <c r="GH79" s="163"/>
      <c r="GI79" s="163"/>
      <c r="GJ79" s="163"/>
      <c r="GK79" s="163"/>
      <c r="GN79" s="163"/>
      <c r="GO79" s="163"/>
      <c r="GP79" s="163"/>
      <c r="GQ79" s="163"/>
      <c r="GR79" s="163"/>
      <c r="GS79" s="163"/>
      <c r="GT79" s="163"/>
      <c r="GU79" s="163"/>
      <c r="GV79" s="163"/>
      <c r="GW79" s="163"/>
      <c r="GX79" s="163"/>
      <c r="GY79" s="163"/>
      <c r="GZ79" s="163"/>
      <c r="HA79" s="163"/>
      <c r="HB79" s="163"/>
      <c r="HC79" s="163"/>
      <c r="HD79" s="163"/>
      <c r="HE79" s="163"/>
      <c r="HF79" s="163"/>
      <c r="HG79" s="163"/>
      <c r="HJ79" s="163"/>
      <c r="HK79" s="163"/>
      <c r="HL79" s="163"/>
      <c r="HM79" s="163"/>
      <c r="HN79" s="163"/>
      <c r="HO79" s="163"/>
      <c r="HP79" s="163"/>
      <c r="HQ79" s="163"/>
      <c r="HR79" s="163"/>
      <c r="HS79" s="163"/>
      <c r="HT79" s="163"/>
      <c r="HU79" s="171"/>
      <c r="IE79" s="315"/>
      <c r="IF79" s="316"/>
      <c r="IG79" s="316"/>
      <c r="IH79" s="316"/>
      <c r="II79" s="316"/>
      <c r="IJ79" s="316"/>
      <c r="IK79" s="316"/>
      <c r="IL79" s="316"/>
      <c r="IM79" s="316"/>
      <c r="IN79" s="316"/>
      <c r="IO79" s="316"/>
      <c r="IP79" s="316"/>
      <c r="IQ79" s="316"/>
      <c r="IR79" s="316"/>
      <c r="IS79" s="316"/>
      <c r="IT79" s="316"/>
      <c r="IU79" s="316"/>
      <c r="IV79" s="316"/>
      <c r="IW79" s="316"/>
      <c r="IX79" s="316"/>
      <c r="IY79" s="316"/>
      <c r="IZ79" s="322"/>
      <c r="JA79" s="322"/>
      <c r="JB79" s="316"/>
      <c r="JC79" s="316"/>
      <c r="JD79" s="316"/>
      <c r="JE79" s="316"/>
      <c r="JF79" s="316"/>
      <c r="JG79" s="316"/>
      <c r="JH79" s="316"/>
      <c r="JI79" s="316"/>
      <c r="JJ79" s="316"/>
      <c r="JK79" s="316"/>
      <c r="JL79" s="316"/>
      <c r="JM79" s="316"/>
      <c r="JN79" s="316"/>
      <c r="JO79" s="316"/>
      <c r="JP79" s="316"/>
      <c r="JQ79" s="316"/>
      <c r="JR79" s="316"/>
      <c r="JS79" s="316"/>
      <c r="JT79" s="316"/>
      <c r="JU79" s="316"/>
      <c r="JV79" s="317"/>
    </row>
    <row r="80" spans="1:282" ht="15" customHeight="1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AP80" s="174"/>
      <c r="AQ80" s="168"/>
      <c r="AT80" s="168"/>
      <c r="AU80" s="168"/>
      <c r="AV80" s="168"/>
      <c r="AW80" s="168"/>
      <c r="AX80" s="168"/>
      <c r="AY80" s="168"/>
      <c r="AZ80" s="265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265"/>
      <c r="BW80" s="168"/>
      <c r="BX80" s="168"/>
      <c r="BY80" s="168"/>
      <c r="BZ80" s="168"/>
      <c r="CA80" s="179" t="s">
        <v>18</v>
      </c>
      <c r="CB80" s="179">
        <f>CE100</f>
        <v>0</v>
      </c>
      <c r="CC80" s="179">
        <f>BY87</f>
        <v>0</v>
      </c>
      <c r="CD80" s="179">
        <f>BN94</f>
        <v>0</v>
      </c>
      <c r="CE80" s="179"/>
      <c r="CF80" s="179"/>
      <c r="CG80" s="273"/>
      <c r="CL80" s="174"/>
      <c r="CM80" s="168"/>
      <c r="CN80" s="163"/>
      <c r="CO80" s="163"/>
      <c r="CP80" s="168"/>
      <c r="CQ80" s="168"/>
      <c r="CR80" s="168"/>
      <c r="CS80" s="168"/>
      <c r="CT80" s="168"/>
      <c r="CU80" s="168"/>
      <c r="CV80" s="265"/>
      <c r="CW80" s="168"/>
      <c r="CX80" s="168"/>
      <c r="CY80" s="168"/>
      <c r="CZ80" s="168"/>
      <c r="DA80" s="168"/>
      <c r="DB80" s="168"/>
      <c r="DC80" s="168"/>
      <c r="DD80" s="168"/>
      <c r="DE80" s="168"/>
      <c r="DF80" s="168"/>
      <c r="DG80" s="168"/>
      <c r="DH80" s="163"/>
      <c r="DI80" s="163"/>
      <c r="DJ80" s="163"/>
      <c r="DK80" s="163"/>
      <c r="DL80" s="163"/>
      <c r="DM80" s="163"/>
      <c r="DN80" s="163"/>
      <c r="DO80" s="163"/>
      <c r="DP80" s="163"/>
      <c r="DQ80" s="163"/>
      <c r="DR80" s="163"/>
      <c r="DS80" s="163"/>
      <c r="DT80" s="163"/>
      <c r="DU80" s="163"/>
      <c r="DV80" s="163"/>
      <c r="DW80" s="163"/>
      <c r="DX80" s="164"/>
      <c r="DY80" s="164"/>
      <c r="DZ80" s="164"/>
      <c r="EA80" s="164"/>
      <c r="EB80" s="164"/>
      <c r="EC80" s="290"/>
      <c r="ED80" s="164"/>
      <c r="EE80" s="164"/>
      <c r="EF80" s="163"/>
      <c r="EG80" s="163"/>
      <c r="EH80" s="172"/>
      <c r="EI80" s="164"/>
      <c r="EJ80" s="164"/>
      <c r="EK80" s="164"/>
      <c r="EL80" s="164"/>
      <c r="EM80" s="164"/>
      <c r="EN80" s="164"/>
      <c r="EO80" s="163"/>
      <c r="EP80" s="163"/>
      <c r="EQ80" s="163"/>
      <c r="ER80" s="163"/>
      <c r="ES80" s="163"/>
      <c r="ET80" s="163"/>
      <c r="EU80" s="163"/>
      <c r="EV80" s="163"/>
      <c r="EW80" s="163"/>
      <c r="EX80" s="163"/>
      <c r="EY80" s="163"/>
      <c r="EZ80" s="163"/>
      <c r="FA80" s="163"/>
      <c r="FB80" s="163"/>
      <c r="FC80" s="163"/>
      <c r="FD80" s="168"/>
      <c r="FE80" s="168"/>
      <c r="FF80" s="168"/>
      <c r="FG80" s="168"/>
      <c r="FH80" s="168"/>
      <c r="FI80" s="168"/>
      <c r="FJ80" s="168"/>
      <c r="FK80" s="168"/>
      <c r="FL80" s="168"/>
      <c r="FM80" s="168"/>
      <c r="FN80" s="265"/>
      <c r="FO80" s="168"/>
      <c r="FP80" s="168"/>
      <c r="FQ80" s="168"/>
      <c r="FR80" s="168"/>
      <c r="FS80" s="179" t="s">
        <v>18</v>
      </c>
      <c r="FT80" s="179">
        <f>FW100</f>
        <v>0</v>
      </c>
      <c r="FU80" s="179">
        <f>FQ87</f>
        <v>0</v>
      </c>
      <c r="FV80" s="179">
        <f>FF94</f>
        <v>0</v>
      </c>
      <c r="FW80" s="179"/>
      <c r="FX80" s="179"/>
      <c r="FY80" s="273"/>
      <c r="GD80" s="172"/>
      <c r="GE80" s="164"/>
      <c r="GF80" s="164"/>
      <c r="GG80" s="164"/>
      <c r="GH80" s="164"/>
      <c r="GI80" s="164"/>
      <c r="GJ80" s="164"/>
      <c r="GK80" s="163"/>
      <c r="GL80" s="163"/>
      <c r="GM80" s="163"/>
      <c r="GN80" s="163"/>
      <c r="GO80" s="163"/>
      <c r="GP80" s="163"/>
      <c r="GQ80" s="163"/>
      <c r="GR80" s="163"/>
      <c r="GS80" s="163"/>
      <c r="GT80" s="163"/>
      <c r="GU80" s="163"/>
      <c r="GV80" s="163"/>
      <c r="GW80" s="163"/>
      <c r="GX80" s="163"/>
      <c r="GY80" s="163"/>
      <c r="GZ80" s="163"/>
      <c r="HA80" s="163"/>
      <c r="HB80" s="163"/>
      <c r="HC80" s="163"/>
      <c r="HD80" s="163"/>
      <c r="HE80" s="163"/>
      <c r="HF80" s="163"/>
      <c r="HG80" s="163"/>
      <c r="HH80" s="163"/>
      <c r="HI80" s="163"/>
      <c r="HJ80" s="163"/>
      <c r="HK80" s="163"/>
      <c r="HL80" s="163"/>
      <c r="HM80" s="163"/>
      <c r="HN80" s="163"/>
      <c r="HO80" s="163"/>
      <c r="HP80" s="164"/>
      <c r="HQ80" s="164"/>
      <c r="HR80" s="164"/>
      <c r="HS80" s="164"/>
      <c r="HT80" s="164"/>
      <c r="HU80" s="290"/>
      <c r="IE80" s="315"/>
      <c r="IF80" s="316"/>
      <c r="IG80" s="316"/>
      <c r="IH80" s="316"/>
      <c r="II80" s="316"/>
      <c r="IJ80" s="316"/>
      <c r="IK80" s="316"/>
      <c r="IL80" s="316"/>
      <c r="IM80" s="316"/>
      <c r="IN80" s="316"/>
      <c r="IO80" s="316"/>
      <c r="IP80" s="316"/>
      <c r="IQ80" s="316"/>
      <c r="IR80" s="316"/>
      <c r="IS80" s="316"/>
      <c r="IT80" s="316"/>
      <c r="IU80" s="316"/>
      <c r="IV80" s="316"/>
      <c r="IW80" s="316"/>
      <c r="IX80" s="316"/>
      <c r="IY80" s="316"/>
      <c r="IZ80" s="322"/>
      <c r="JA80" s="322"/>
      <c r="JB80" s="316"/>
      <c r="JC80" s="316"/>
      <c r="JD80" s="316"/>
      <c r="JE80" s="316"/>
      <c r="JF80" s="316"/>
      <c r="JG80" s="316"/>
      <c r="JH80" s="316"/>
      <c r="JI80" s="316"/>
      <c r="JJ80" s="316"/>
      <c r="JK80" s="316"/>
      <c r="JL80" s="316"/>
      <c r="JM80" s="316"/>
      <c r="JN80" s="316"/>
      <c r="JO80" s="316"/>
      <c r="JP80" s="316"/>
      <c r="JQ80" s="316"/>
      <c r="JR80" s="316"/>
      <c r="JS80" s="316"/>
      <c r="JT80" s="316"/>
      <c r="JU80" s="316"/>
      <c r="JV80" s="317"/>
    </row>
    <row r="81" spans="7:282" ht="1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AP81" s="174"/>
      <c r="AQ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8"/>
      <c r="BU81" s="168"/>
      <c r="BV81" s="168"/>
      <c r="BW81" s="168"/>
      <c r="BX81" s="168"/>
      <c r="BY81" s="168"/>
      <c r="BZ81" s="168"/>
      <c r="CA81" s="179" t="s">
        <v>19</v>
      </c>
      <c r="CB81" s="183">
        <f t="shared" ref="CB81:CD81" si="2">IFERROR(ABS(CB79-CB80)/CB80,0)</f>
        <v>0</v>
      </c>
      <c r="CC81" s="183">
        <f t="shared" si="2"/>
        <v>0</v>
      </c>
      <c r="CD81" s="183">
        <f t="shared" si="2"/>
        <v>0</v>
      </c>
      <c r="CE81" s="179"/>
      <c r="CF81" s="179"/>
      <c r="CG81" s="274">
        <f>SUM(CB81:CD81,CG76:CG78)</f>
        <v>0</v>
      </c>
      <c r="CL81" s="174"/>
      <c r="CM81" s="168"/>
      <c r="CN81" s="163"/>
      <c r="CO81" s="163"/>
      <c r="CP81" s="168"/>
      <c r="CQ81" s="168"/>
      <c r="CR81" s="168"/>
      <c r="CS81" s="168"/>
      <c r="CT81" s="168"/>
      <c r="CU81" s="168"/>
      <c r="CV81" s="168"/>
      <c r="CW81" s="168"/>
      <c r="CX81" s="168"/>
      <c r="CY81" s="168"/>
      <c r="CZ81" s="168"/>
      <c r="DA81" s="168"/>
      <c r="DB81" s="168"/>
      <c r="DC81" s="168"/>
      <c r="DD81" s="168"/>
      <c r="DE81" s="168"/>
      <c r="DF81" s="168"/>
      <c r="DG81" s="168"/>
      <c r="DH81" s="163"/>
      <c r="DI81" s="163"/>
      <c r="DJ81" s="163"/>
      <c r="DK81" s="163"/>
      <c r="DL81" s="163"/>
      <c r="DM81" s="163"/>
      <c r="DN81" s="163"/>
      <c r="DO81" s="163"/>
      <c r="DP81" s="163"/>
      <c r="DQ81" s="163"/>
      <c r="DR81" s="163"/>
      <c r="DS81" s="163"/>
      <c r="DT81" s="163"/>
      <c r="DU81" s="163"/>
      <c r="DV81" s="163"/>
      <c r="DW81" s="163"/>
      <c r="DX81" s="163"/>
      <c r="DY81" s="163"/>
      <c r="DZ81" s="163"/>
      <c r="EA81" s="163"/>
      <c r="EB81" s="163"/>
      <c r="EC81" s="173"/>
      <c r="ED81" s="163"/>
      <c r="EE81" s="163"/>
      <c r="EF81" s="163"/>
      <c r="EG81" s="163"/>
      <c r="EH81" s="172"/>
      <c r="EI81" s="163"/>
      <c r="EJ81" s="163"/>
      <c r="EK81" s="163"/>
      <c r="EL81" s="163"/>
      <c r="EM81" s="163"/>
      <c r="EN81" s="163"/>
      <c r="EO81" s="163"/>
      <c r="EP81" s="163"/>
      <c r="EQ81" s="163"/>
      <c r="ER81" s="163"/>
      <c r="ES81" s="163"/>
      <c r="ET81" s="163"/>
      <c r="EU81" s="163"/>
      <c r="EV81" s="163"/>
      <c r="EW81" s="163"/>
      <c r="EX81" s="163"/>
      <c r="EY81" s="163"/>
      <c r="EZ81" s="163"/>
      <c r="FA81" s="163"/>
      <c r="FB81" s="163"/>
      <c r="FC81" s="163"/>
      <c r="FD81" s="168"/>
      <c r="FE81" s="168"/>
      <c r="FF81" s="168"/>
      <c r="FG81" s="168"/>
      <c r="FH81" s="168"/>
      <c r="FI81" s="168"/>
      <c r="FJ81" s="168"/>
      <c r="FK81" s="168"/>
      <c r="FL81" s="168"/>
      <c r="FM81" s="168"/>
      <c r="FN81" s="168"/>
      <c r="FO81" s="168"/>
      <c r="FP81" s="168"/>
      <c r="FQ81" s="168"/>
      <c r="FR81" s="168"/>
      <c r="FS81" s="179" t="s">
        <v>19</v>
      </c>
      <c r="FT81" s="183">
        <f t="shared" ref="FT81:FV81" si="3">IFERROR(ABS(FT79-FT80)/FT80,0)</f>
        <v>0</v>
      </c>
      <c r="FU81" s="183">
        <f t="shared" si="3"/>
        <v>0</v>
      </c>
      <c r="FV81" s="183">
        <f t="shared" si="3"/>
        <v>0</v>
      </c>
      <c r="FW81" s="179"/>
      <c r="FX81" s="179"/>
      <c r="FY81" s="274">
        <f>SUM(FT81:FV81,FY76:FY78)</f>
        <v>0</v>
      </c>
      <c r="GD81" s="172"/>
      <c r="GE81" s="163"/>
      <c r="GF81" s="163"/>
      <c r="GG81" s="163"/>
      <c r="GH81" s="163"/>
      <c r="GI81" s="163"/>
      <c r="GJ81" s="163"/>
      <c r="GK81" s="163"/>
      <c r="GL81" s="277" t="str">
        <f>CHOOSE(1,GO97&amp;":","IX_NAME",GM81)</f>
        <v>1:</v>
      </c>
      <c r="GM81" s="278" t="s">
        <v>34</v>
      </c>
      <c r="GN81" s="163"/>
      <c r="GO81" s="163"/>
      <c r="GP81" s="163"/>
      <c r="GQ81" s="163"/>
      <c r="GR81" s="163"/>
      <c r="GS81" s="163"/>
      <c r="GT81" s="163"/>
      <c r="GU81" s="163"/>
      <c r="GV81" s="163"/>
      <c r="GW81" s="163"/>
      <c r="GX81" s="163"/>
      <c r="GY81" s="163"/>
      <c r="GZ81" s="163"/>
      <c r="HA81" s="163"/>
      <c r="HB81" s="163"/>
      <c r="HC81" s="163"/>
      <c r="HD81" s="163"/>
      <c r="HE81" s="163"/>
      <c r="HF81" s="163"/>
      <c r="HG81" s="163"/>
      <c r="HH81" s="277" t="str">
        <f>CHOOSE(1,HJ97&amp;":","IX_NAME",HI81)</f>
        <v>2:</v>
      </c>
      <c r="HI81" s="278" t="s">
        <v>35</v>
      </c>
      <c r="HJ81" s="163"/>
      <c r="HK81" s="163"/>
      <c r="HL81" s="163"/>
      <c r="HM81" s="163"/>
      <c r="HN81" s="163"/>
      <c r="HO81" s="163"/>
      <c r="HP81" s="163"/>
      <c r="HQ81" s="163"/>
      <c r="HR81" s="163"/>
      <c r="HS81" s="163"/>
      <c r="HT81" s="163"/>
      <c r="HU81" s="173"/>
      <c r="IE81" s="315"/>
      <c r="IF81" s="316"/>
      <c r="IG81" s="316"/>
      <c r="IH81" s="316"/>
      <c r="II81" s="316"/>
      <c r="IJ81" s="316"/>
      <c r="IK81" s="316"/>
      <c r="IL81" s="316"/>
      <c r="IM81" s="316"/>
      <c r="IN81" s="316"/>
      <c r="IO81" s="316"/>
      <c r="IP81" s="316"/>
      <c r="IQ81" s="316"/>
      <c r="IR81" s="316"/>
      <c r="IS81" s="316"/>
      <c r="IT81" s="316"/>
      <c r="IU81" s="316"/>
      <c r="IV81" s="316"/>
      <c r="IW81" s="316"/>
      <c r="IX81" s="316"/>
      <c r="IY81" s="316"/>
      <c r="IZ81" s="322"/>
      <c r="JA81" s="322"/>
      <c r="JB81" s="316"/>
      <c r="JC81" s="316"/>
      <c r="JD81" s="316"/>
      <c r="JE81" s="316"/>
      <c r="JF81" s="316"/>
      <c r="JG81" s="316"/>
      <c r="JH81" s="316"/>
      <c r="JI81" s="316"/>
      <c r="JJ81" s="316"/>
      <c r="JK81" s="316"/>
      <c r="JL81" s="316"/>
      <c r="JM81" s="316"/>
      <c r="JN81" s="316"/>
      <c r="JO81" s="316"/>
      <c r="JP81" s="316"/>
      <c r="JQ81" s="316"/>
      <c r="JR81" s="316"/>
      <c r="JS81" s="316"/>
      <c r="JT81" s="316"/>
      <c r="JU81" s="316"/>
      <c r="JV81" s="317"/>
    </row>
    <row r="82" spans="7:282" ht="15" customHeight="1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AP82" s="172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8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8"/>
      <c r="BW82" s="163"/>
      <c r="BX82" s="163"/>
      <c r="BY82" s="163"/>
      <c r="BZ82" s="163"/>
      <c r="CG82" s="173"/>
      <c r="CL82" s="172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8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91"/>
      <c r="DY82" s="164"/>
      <c r="DZ82" s="163"/>
      <c r="EA82" s="163"/>
      <c r="EB82" s="163"/>
      <c r="EC82" s="173"/>
      <c r="ED82" s="163"/>
      <c r="EE82" s="163"/>
      <c r="EF82" s="163"/>
      <c r="EG82" s="163"/>
      <c r="EH82" s="172"/>
      <c r="EI82" s="191"/>
      <c r="EJ82" s="164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8"/>
      <c r="FO82" s="163"/>
      <c r="FP82" s="163"/>
      <c r="FQ82" s="163"/>
      <c r="FR82" s="163"/>
      <c r="FY82" s="173"/>
      <c r="GD82" s="172"/>
      <c r="GE82" s="191"/>
      <c r="GF82" s="164"/>
      <c r="GG82" s="163"/>
      <c r="GH82" s="163"/>
      <c r="GI82" s="163"/>
      <c r="GJ82" s="163"/>
      <c r="GK82" s="163"/>
      <c r="GL82" s="168"/>
      <c r="GM82" s="279" t="s">
        <v>30</v>
      </c>
      <c r="GN82" s="163"/>
      <c r="GO82" s="163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163"/>
      <c r="HC82" s="163"/>
      <c r="HD82" s="163"/>
      <c r="HE82" s="163"/>
      <c r="HF82" s="163"/>
      <c r="HG82" s="163"/>
      <c r="HH82" s="168"/>
      <c r="HI82" s="279" t="s">
        <v>30</v>
      </c>
      <c r="HJ82" s="163"/>
      <c r="HK82" s="163"/>
      <c r="HL82" s="163"/>
      <c r="HM82" s="163"/>
      <c r="HN82" s="163"/>
      <c r="HO82" s="163"/>
      <c r="HP82" s="191"/>
      <c r="HQ82" s="164"/>
      <c r="HR82" s="163"/>
      <c r="HS82" s="163"/>
      <c r="HT82" s="163"/>
      <c r="HU82" s="173"/>
      <c r="IE82" s="315"/>
      <c r="IF82" s="316"/>
      <c r="IG82" s="316"/>
      <c r="IH82" s="316"/>
      <c r="II82" s="316"/>
      <c r="IJ82" s="316"/>
      <c r="IK82" s="316"/>
      <c r="IL82" s="316"/>
      <c r="IM82" s="316"/>
      <c r="IN82" s="316"/>
      <c r="IO82" s="316"/>
      <c r="IP82" s="316"/>
      <c r="IQ82" s="316"/>
      <c r="IR82" s="316"/>
      <c r="IS82" s="316"/>
      <c r="IT82" s="316"/>
      <c r="IU82" s="316"/>
      <c r="IV82" s="316"/>
      <c r="IW82" s="316"/>
      <c r="IX82" s="316"/>
      <c r="IY82" s="316"/>
      <c r="IZ82" s="322"/>
      <c r="JA82" s="322"/>
      <c r="JB82" s="316"/>
      <c r="JC82" s="316"/>
      <c r="JD82" s="316"/>
      <c r="JE82" s="316"/>
      <c r="JF82" s="316"/>
      <c r="JG82" s="316"/>
      <c r="JH82" s="316"/>
      <c r="JI82" s="316"/>
      <c r="JJ82" s="316"/>
      <c r="JK82" s="316"/>
      <c r="JL82" s="316"/>
      <c r="JM82" s="316"/>
      <c r="JN82" s="316"/>
      <c r="JO82" s="316"/>
      <c r="JP82" s="316"/>
      <c r="JQ82" s="316"/>
      <c r="JR82" s="316"/>
      <c r="JS82" s="316"/>
      <c r="JT82" s="316"/>
      <c r="JU82" s="316"/>
      <c r="JV82" s="317"/>
    </row>
    <row r="83" spans="7:282" ht="15" customHeight="1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AP83" s="275" t="s">
        <v>24</v>
      </c>
      <c r="AQ83" s="179"/>
      <c r="AR83" s="179"/>
      <c r="AS83" s="179"/>
      <c r="AT83" s="179"/>
      <c r="AU83" s="179"/>
      <c r="AV83" s="179"/>
      <c r="AW83" s="168"/>
      <c r="AX83" s="252" t="s">
        <v>28</v>
      </c>
      <c r="AY83" s="264"/>
      <c r="AZ83" s="143"/>
      <c r="BA83" s="168"/>
      <c r="BB83" s="147"/>
      <c r="BC83" s="251" t="str">
        <f>CHOOSE(1,"#","LINK",BD83,BC84)</f>
        <v>#</v>
      </c>
      <c r="BD83" s="253" t="s">
        <v>28</v>
      </c>
      <c r="BE83" s="207"/>
      <c r="BF83" s="163"/>
      <c r="BG83" s="164"/>
      <c r="BH83" s="163"/>
      <c r="BI83" s="163"/>
      <c r="BJ83" s="179"/>
      <c r="BK83" s="163"/>
      <c r="BL83" s="163"/>
      <c r="BM83" s="163"/>
      <c r="BN83" s="163"/>
      <c r="BO83" s="163"/>
      <c r="BP83" s="163"/>
      <c r="BQ83" s="163"/>
      <c r="BR83" s="168"/>
      <c r="BS83" s="252" t="s">
        <v>28</v>
      </c>
      <c r="BT83" s="264"/>
      <c r="BU83" s="143"/>
      <c r="BV83" s="168"/>
      <c r="BW83" s="163"/>
      <c r="BX83" s="251" t="str">
        <f>CHOOSE(1,"#","LINK",BY83,BX84)</f>
        <v>#</v>
      </c>
      <c r="BY83" s="253" t="s">
        <v>28</v>
      </c>
      <c r="BZ83" s="163"/>
      <c r="CG83" s="173"/>
      <c r="CL83" s="275" t="s">
        <v>24</v>
      </c>
      <c r="CM83" s="179"/>
      <c r="CN83" s="179"/>
      <c r="CO83" s="179"/>
      <c r="CP83" s="179"/>
      <c r="CQ83" s="179"/>
      <c r="CR83" s="179"/>
      <c r="CS83" s="168"/>
      <c r="CT83" s="252" t="s">
        <v>28</v>
      </c>
      <c r="CU83" s="264"/>
      <c r="CV83" s="143"/>
      <c r="CW83" s="168"/>
      <c r="CX83" s="147"/>
      <c r="CY83" s="251" t="str">
        <f>CHOOSE(1,"#","LINK",CZ83,CY84)</f>
        <v>#</v>
      </c>
      <c r="CZ83" s="253" t="s">
        <v>28</v>
      </c>
      <c r="DA83" s="207"/>
      <c r="DB83" s="163"/>
      <c r="DC83" s="164"/>
      <c r="DD83" s="163"/>
      <c r="DE83" s="163"/>
      <c r="DF83" s="179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79" t="s">
        <v>24</v>
      </c>
      <c r="DX83" s="179"/>
      <c r="DY83" s="179"/>
      <c r="DZ83" s="179"/>
      <c r="EA83" s="179"/>
      <c r="EB83" s="179"/>
      <c r="EC83" s="273"/>
      <c r="ED83" s="163"/>
      <c r="EE83" s="163"/>
      <c r="EF83" s="163"/>
      <c r="EG83" s="163"/>
      <c r="EH83" s="275" t="s">
        <v>24</v>
      </c>
      <c r="EI83" s="179"/>
      <c r="EJ83" s="179"/>
      <c r="EK83" s="179"/>
      <c r="EL83" s="179"/>
      <c r="EM83" s="179"/>
      <c r="EN83" s="179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8"/>
      <c r="FK83" s="252" t="s">
        <v>28</v>
      </c>
      <c r="FL83" s="264"/>
      <c r="FM83" s="143"/>
      <c r="FN83" s="168"/>
      <c r="FO83" s="163"/>
      <c r="FP83" s="251" t="str">
        <f>CHOOSE(1,"#","LINK",FQ83,FP84)</f>
        <v>#</v>
      </c>
      <c r="FQ83" s="253" t="s">
        <v>28</v>
      </c>
      <c r="FR83" s="163"/>
      <c r="FY83" s="173"/>
      <c r="GD83" s="275" t="s">
        <v>24</v>
      </c>
      <c r="GE83" s="179"/>
      <c r="GF83" s="179"/>
      <c r="GG83" s="179"/>
      <c r="GH83" s="179"/>
      <c r="GI83" s="179"/>
      <c r="GJ83" s="179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79" t="s">
        <v>24</v>
      </c>
      <c r="HP83" s="179"/>
      <c r="HQ83" s="179"/>
      <c r="HR83" s="179"/>
      <c r="HS83" s="179"/>
      <c r="HT83" s="179"/>
      <c r="HU83" s="273"/>
      <c r="IE83" s="315"/>
      <c r="IF83" s="316"/>
      <c r="IG83" s="316"/>
      <c r="IH83" s="316"/>
      <c r="II83" s="316"/>
      <c r="IJ83" s="316"/>
      <c r="IK83" s="316"/>
      <c r="IL83" s="316"/>
      <c r="IM83" s="316"/>
      <c r="IN83" s="316"/>
      <c r="IO83" s="316"/>
      <c r="IP83" s="316"/>
      <c r="IQ83" s="316"/>
      <c r="IR83" s="316"/>
      <c r="IS83" s="316"/>
      <c r="IT83" s="316"/>
      <c r="IU83" s="316"/>
      <c r="IV83" s="316"/>
      <c r="IW83" s="316"/>
      <c r="IX83" s="316"/>
      <c r="IY83" s="316"/>
      <c r="IZ83" s="322"/>
      <c r="JA83" s="322"/>
      <c r="JB83" s="316"/>
      <c r="JC83" s="316"/>
      <c r="JD83" s="316"/>
      <c r="JE83" s="316"/>
      <c r="JF83" s="316"/>
      <c r="JG83" s="316"/>
      <c r="JH83" s="316"/>
      <c r="JI83" s="316"/>
      <c r="JJ83" s="316"/>
      <c r="JK83" s="316"/>
      <c r="JL83" s="316"/>
      <c r="JM83" s="316"/>
      <c r="JN83" s="316"/>
      <c r="JO83" s="316"/>
      <c r="JP83" s="316"/>
      <c r="JQ83" s="316"/>
      <c r="JR83" s="316"/>
      <c r="JS83" s="316"/>
      <c r="JT83" s="316"/>
      <c r="JU83" s="316"/>
      <c r="JV83" s="317"/>
    </row>
    <row r="84" spans="7:282" ht="15" customHeight="1" thickBo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AP84" s="282" t="str">
        <f>"local_od_raw_"&amp;BA97</f>
        <v>local_od_raw_1</v>
      </c>
      <c r="AQ84" s="190">
        <v>2</v>
      </c>
      <c r="AR84" s="190">
        <v>3</v>
      </c>
      <c r="AS84" s="190">
        <v>4</v>
      </c>
      <c r="AT84" s="179" t="s">
        <v>17</v>
      </c>
      <c r="AU84" s="179" t="s">
        <v>18</v>
      </c>
      <c r="AV84" s="179" t="s">
        <v>19</v>
      </c>
      <c r="AW84" s="163"/>
      <c r="AX84" s="163"/>
      <c r="AY84" s="251" t="str">
        <f>CHOOSE(1,"$","LINK",AX83,AY83)</f>
        <v>$</v>
      </c>
      <c r="AZ84" s="162"/>
      <c r="BA84" s="168"/>
      <c r="BB84" s="141"/>
      <c r="BC84" s="264"/>
      <c r="BD84" s="163"/>
      <c r="BE84" s="207"/>
      <c r="BF84" s="163"/>
      <c r="BG84" s="164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251" t="str">
        <f>CHOOSE(1,"$","LINK",BS83,BT83)</f>
        <v>$</v>
      </c>
      <c r="BU84" s="162"/>
      <c r="BV84" s="168"/>
      <c r="BW84" s="163"/>
      <c r="BX84" s="264"/>
      <c r="BY84" s="163"/>
      <c r="BZ84" s="163"/>
      <c r="CG84" s="173"/>
      <c r="CL84" s="282" t="str">
        <f>"local_od_raw_"&amp;CW97</f>
        <v>local_od_raw_1</v>
      </c>
      <c r="CM84" s="190">
        <v>2</v>
      </c>
      <c r="CN84" s="190">
        <v>3</v>
      </c>
      <c r="CO84" s="190">
        <v>4</v>
      </c>
      <c r="CP84" s="179" t="s">
        <v>17</v>
      </c>
      <c r="CQ84" s="179" t="s">
        <v>18</v>
      </c>
      <c r="CR84" s="179" t="s">
        <v>19</v>
      </c>
      <c r="CS84" s="163"/>
      <c r="CT84" s="163"/>
      <c r="CU84" s="251" t="str">
        <f>CHOOSE(1,"$","LINK",CT83,CU83)</f>
        <v>$</v>
      </c>
      <c r="CV84" s="162"/>
      <c r="CW84" s="168"/>
      <c r="CX84" s="141"/>
      <c r="CY84" s="264"/>
      <c r="CZ84" s="163"/>
      <c r="DA84" s="207"/>
      <c r="DB84" s="163"/>
      <c r="DC84" s="164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3"/>
      <c r="DQ84" s="163"/>
      <c r="DR84" s="168"/>
      <c r="DS84" s="163"/>
      <c r="DT84" s="163"/>
      <c r="DU84" s="163"/>
      <c r="DV84" s="163"/>
      <c r="DW84" s="230" t="str">
        <f>"local_od_raw_"&amp;DR97</f>
        <v>local_od_raw_2</v>
      </c>
      <c r="DX84" s="190">
        <v>1</v>
      </c>
      <c r="DY84" s="190">
        <v>2</v>
      </c>
      <c r="DZ84" s="190">
        <v>4</v>
      </c>
      <c r="EA84" s="179" t="s">
        <v>17</v>
      </c>
      <c r="EB84" s="179" t="s">
        <v>18</v>
      </c>
      <c r="EC84" s="273" t="s">
        <v>19</v>
      </c>
      <c r="ED84" s="163"/>
      <c r="EE84" s="163"/>
      <c r="EF84" s="163"/>
      <c r="EG84" s="163"/>
      <c r="EH84" s="282" t="str">
        <f>"local_od_raw_"&amp;ES97</f>
        <v>local_od_raw_1</v>
      </c>
      <c r="EI84" s="190">
        <v>1</v>
      </c>
      <c r="EJ84" s="190">
        <v>2</v>
      </c>
      <c r="EK84" s="190">
        <v>4</v>
      </c>
      <c r="EL84" s="179" t="s">
        <v>17</v>
      </c>
      <c r="EM84" s="179" t="s">
        <v>18</v>
      </c>
      <c r="EN84" s="179" t="s">
        <v>19</v>
      </c>
      <c r="EO84" s="163"/>
      <c r="EP84" s="163"/>
      <c r="EQ84" s="163"/>
      <c r="ER84" s="168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251" t="str">
        <f>CHOOSE(1,"$","LINK",FK83,FL83)</f>
        <v>$</v>
      </c>
      <c r="FM84" s="162"/>
      <c r="FN84" s="168"/>
      <c r="FO84" s="163"/>
      <c r="FP84" s="264"/>
      <c r="FQ84" s="163"/>
      <c r="FR84" s="163"/>
      <c r="FY84" s="173"/>
      <c r="GD84" s="282" t="str">
        <f>"local_od_raw_"&amp;GO97</f>
        <v>local_od_raw_1</v>
      </c>
      <c r="GE84" s="190">
        <v>1</v>
      </c>
      <c r="GF84" s="190">
        <v>2</v>
      </c>
      <c r="GG84" s="190">
        <v>4</v>
      </c>
      <c r="GH84" s="179" t="s">
        <v>17</v>
      </c>
      <c r="GI84" s="179" t="s">
        <v>18</v>
      </c>
      <c r="GJ84" s="179" t="s">
        <v>19</v>
      </c>
      <c r="GK84" s="163"/>
      <c r="GL84" s="163"/>
      <c r="GM84" s="163"/>
      <c r="GN84" s="168"/>
      <c r="GO84" s="163"/>
      <c r="GP84" s="163"/>
      <c r="GQ84" s="163"/>
      <c r="GR84" s="163"/>
      <c r="GS84" s="163"/>
      <c r="GT84" s="163"/>
      <c r="GU84" s="163"/>
      <c r="GV84" s="163"/>
      <c r="GW84" s="163"/>
      <c r="GX84" s="163"/>
      <c r="GY84" s="163"/>
      <c r="GZ84" s="163"/>
      <c r="HA84" s="163"/>
      <c r="HB84" s="163"/>
      <c r="HC84" s="163"/>
      <c r="HD84" s="163"/>
      <c r="HE84" s="163"/>
      <c r="HF84" s="163"/>
      <c r="HG84" s="163"/>
      <c r="HH84" s="163"/>
      <c r="HI84" s="163"/>
      <c r="HJ84" s="168"/>
      <c r="HK84" s="163"/>
      <c r="HL84" s="163"/>
      <c r="HM84" s="163"/>
      <c r="HN84" s="163"/>
      <c r="HO84" s="230" t="str">
        <f>"local_od_raw_"&amp;HJ97</f>
        <v>local_od_raw_2</v>
      </c>
      <c r="HP84" s="190">
        <v>1</v>
      </c>
      <c r="HQ84" s="190">
        <v>2</v>
      </c>
      <c r="HR84" s="190">
        <v>4</v>
      </c>
      <c r="HS84" s="179" t="s">
        <v>17</v>
      </c>
      <c r="HT84" s="179" t="s">
        <v>18</v>
      </c>
      <c r="HU84" s="273" t="s">
        <v>19</v>
      </c>
      <c r="IE84" s="315"/>
      <c r="IF84" s="316"/>
      <c r="IG84" s="316"/>
      <c r="IH84" s="316"/>
      <c r="II84" s="316"/>
      <c r="IJ84" s="316"/>
      <c r="IK84" s="316"/>
      <c r="IL84" s="316"/>
      <c r="IM84" s="316"/>
      <c r="IN84" s="316"/>
      <c r="IO84" s="316"/>
      <c r="IP84" s="316"/>
      <c r="IQ84" s="316"/>
      <c r="IR84" s="316"/>
      <c r="IS84" s="316"/>
      <c r="IT84" s="316"/>
      <c r="IU84" s="316"/>
      <c r="IV84" s="316"/>
      <c r="IW84" s="316"/>
      <c r="IX84" s="316"/>
      <c r="IY84" s="316"/>
      <c r="IZ84" s="322"/>
      <c r="JA84" s="322"/>
      <c r="JB84" s="316"/>
      <c r="JC84" s="316"/>
      <c r="JD84" s="316"/>
      <c r="JE84" s="316"/>
      <c r="JF84" s="316"/>
      <c r="JG84" s="316"/>
      <c r="JH84" s="316"/>
      <c r="JI84" s="316"/>
      <c r="JJ84" s="316"/>
      <c r="JK84" s="316"/>
      <c r="JL84" s="316"/>
      <c r="JM84" s="316"/>
      <c r="JN84" s="316"/>
      <c r="JO84" s="316"/>
      <c r="JP84" s="316"/>
      <c r="JQ84" s="316"/>
      <c r="JR84" s="316"/>
      <c r="JS84" s="316"/>
      <c r="JT84" s="316"/>
      <c r="JU84" s="316"/>
      <c r="JV84" s="317"/>
    </row>
    <row r="85" spans="7:282" ht="15" customHeight="1" thickBot="1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AP85" s="283">
        <v>2</v>
      </c>
      <c r="AQ85" s="180">
        <f>BC96</f>
        <v>0</v>
      </c>
      <c r="AR85" s="181">
        <f>BC94</f>
        <v>0</v>
      </c>
      <c r="AS85" s="182">
        <f>BC95</f>
        <v>0</v>
      </c>
      <c r="AT85" s="179">
        <f>SUM(AQ85:AS85)</f>
        <v>0</v>
      </c>
      <c r="AU85" s="179">
        <f>BK94</f>
        <v>0</v>
      </c>
      <c r="AV85" s="183">
        <f t="shared" ref="AV85:AV87" si="4">IFERROR(ABS(AT85-AU85)/AU85,0)</f>
        <v>0</v>
      </c>
      <c r="AW85" s="163"/>
      <c r="AX85" s="221" t="s">
        <v>27</v>
      </c>
      <c r="AY85" s="237">
        <f>IF(AY83&lt;&gt;"",AY86-AY83,0)</f>
        <v>0</v>
      </c>
      <c r="AZ85" s="228">
        <f>IF(AY83&lt;&gt;"",AZ86-AY83,0)</f>
        <v>0</v>
      </c>
      <c r="BA85" s="168"/>
      <c r="BB85" s="227">
        <f>IF(BC84&lt;&gt;"",BC84-BB87,0)</f>
        <v>0</v>
      </c>
      <c r="BC85" s="235">
        <f>IF(BC84&lt;&gt;"",BC84-BC87,0)</f>
        <v>0</v>
      </c>
      <c r="BD85" s="263" t="s">
        <v>27</v>
      </c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221" t="s">
        <v>27</v>
      </c>
      <c r="BT85" s="237">
        <f>IF(BT83&lt;&gt;"",BT86-BT83,0)</f>
        <v>0</v>
      </c>
      <c r="BU85" s="228">
        <f>IF(BT83&lt;&gt;"",BU86-BT83,0)</f>
        <v>0</v>
      </c>
      <c r="BV85" s="168"/>
      <c r="BW85" s="227">
        <f>IF(BX84&lt;&gt;"",BX84-BW87,0)</f>
        <v>0</v>
      </c>
      <c r="BX85" s="235">
        <f>IF(BX84&lt;&gt;"",BX84-BX87,0)</f>
        <v>0</v>
      </c>
      <c r="BY85" s="263" t="s">
        <v>27</v>
      </c>
      <c r="BZ85" s="163"/>
      <c r="CG85" s="173"/>
      <c r="CL85" s="283">
        <v>2</v>
      </c>
      <c r="CM85" s="180">
        <f>CY96</f>
        <v>0</v>
      </c>
      <c r="CN85" s="181">
        <f>CY94</f>
        <v>0</v>
      </c>
      <c r="CO85" s="182">
        <f>CY95</f>
        <v>0</v>
      </c>
      <c r="CP85" s="179">
        <f>SUM(CM85:CO85)</f>
        <v>0</v>
      </c>
      <c r="CQ85" s="179">
        <f>DG94</f>
        <v>0</v>
      </c>
      <c r="CR85" s="183">
        <f t="shared" ref="CR85:CR87" si="5">IFERROR(ABS(CP85-CQ85)/CQ85,0)</f>
        <v>0</v>
      </c>
      <c r="CS85" s="163"/>
      <c r="CT85" s="221" t="s">
        <v>27</v>
      </c>
      <c r="CU85" s="237">
        <f>IF(CU83&lt;&gt;"",CU86-CU83,0)</f>
        <v>0</v>
      </c>
      <c r="CV85" s="228">
        <f>IF(CU83&lt;&gt;"",CV86-CU83,0)</f>
        <v>0</v>
      </c>
      <c r="CW85" s="168"/>
      <c r="CX85" s="227">
        <f>IF(CY84&lt;&gt;"",CY84-CX87,0)</f>
        <v>0</v>
      </c>
      <c r="CY85" s="235">
        <f>IF(CY84&lt;&gt;"",CY84-CY87,0)</f>
        <v>0</v>
      </c>
      <c r="CZ85" s="263" t="s">
        <v>27</v>
      </c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3"/>
      <c r="DQ85" s="163"/>
      <c r="DR85" s="168"/>
      <c r="DS85" s="163"/>
      <c r="DT85" s="163"/>
      <c r="DU85" s="163"/>
      <c r="DV85" s="163"/>
      <c r="DW85" s="190">
        <v>1</v>
      </c>
      <c r="DX85" s="180">
        <f>DS99</f>
        <v>0</v>
      </c>
      <c r="DY85" s="181">
        <f>DU99</f>
        <v>0</v>
      </c>
      <c r="DZ85" s="182">
        <f>DT99</f>
        <v>0</v>
      </c>
      <c r="EA85" s="179">
        <f>SUM(DX85:DZ85)</f>
        <v>0</v>
      </c>
      <c r="EB85" s="179">
        <f>DU108</f>
        <v>0</v>
      </c>
      <c r="EC85" s="274">
        <f>IFERROR(ABS(EA85-EB85)/EB85,0)</f>
        <v>0</v>
      </c>
      <c r="ED85" s="163"/>
      <c r="EE85" s="163"/>
      <c r="EF85" s="163"/>
      <c r="EG85" s="163"/>
      <c r="EH85" s="283">
        <v>1</v>
      </c>
      <c r="EI85" s="180">
        <f>ET99</f>
        <v>0</v>
      </c>
      <c r="EJ85" s="181">
        <f>EV99</f>
        <v>0</v>
      </c>
      <c r="EK85" s="182">
        <f>EU99</f>
        <v>0</v>
      </c>
      <c r="EL85" s="179">
        <f>SUM(EI85:EK85)</f>
        <v>0</v>
      </c>
      <c r="EM85" s="179">
        <f>EV108</f>
        <v>0</v>
      </c>
      <c r="EN85" s="183">
        <f>IFERROR(ABS(EL85-EM85)/EM85,0)</f>
        <v>0</v>
      </c>
      <c r="EO85" s="163"/>
      <c r="EP85" s="163"/>
      <c r="EQ85" s="163"/>
      <c r="ER85" s="168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221" t="s">
        <v>27</v>
      </c>
      <c r="FL85" s="237">
        <f>IF(FL83&lt;&gt;"",FL86-FL83,0)</f>
        <v>0</v>
      </c>
      <c r="FM85" s="228">
        <f>IF(FL83&lt;&gt;"",FM86-FL83,0)</f>
        <v>0</v>
      </c>
      <c r="FN85" s="168"/>
      <c r="FO85" s="227">
        <f>IF(FP84&lt;&gt;"",FP84-FO87,0)</f>
        <v>0</v>
      </c>
      <c r="FP85" s="235">
        <f>IF(FP84&lt;&gt;"",FP84-FP87,0)</f>
        <v>0</v>
      </c>
      <c r="FQ85" s="263" t="s">
        <v>27</v>
      </c>
      <c r="FR85" s="163"/>
      <c r="FY85" s="173"/>
      <c r="GD85" s="283">
        <v>1</v>
      </c>
      <c r="GE85" s="180">
        <f>GP99</f>
        <v>0</v>
      </c>
      <c r="GF85" s="181">
        <f>GR99</f>
        <v>0</v>
      </c>
      <c r="GG85" s="182">
        <f>GQ99</f>
        <v>0</v>
      </c>
      <c r="GH85" s="179">
        <f>SUM(GE85:GG85)</f>
        <v>0</v>
      </c>
      <c r="GI85" s="179">
        <f>GR108</f>
        <v>0</v>
      </c>
      <c r="GJ85" s="183">
        <f>IFERROR(ABS(GH85-GI85)/GI85,0)</f>
        <v>0</v>
      </c>
      <c r="GK85" s="163"/>
      <c r="GL85" s="163"/>
      <c r="GM85" s="163"/>
      <c r="GN85" s="168"/>
      <c r="GO85" s="163"/>
      <c r="GP85" s="163"/>
      <c r="GQ85" s="163"/>
      <c r="GR85" s="163"/>
      <c r="GS85" s="163"/>
      <c r="GT85" s="163"/>
      <c r="GU85" s="163"/>
      <c r="GV85" s="163"/>
      <c r="GW85" s="163"/>
      <c r="GX85" s="163"/>
      <c r="GY85" s="163"/>
      <c r="GZ85" s="163"/>
      <c r="HA85" s="163"/>
      <c r="HB85" s="163"/>
      <c r="HC85" s="163"/>
      <c r="HD85" s="163"/>
      <c r="HE85" s="163"/>
      <c r="HF85" s="163"/>
      <c r="HG85" s="163"/>
      <c r="HH85" s="163"/>
      <c r="HI85" s="163"/>
      <c r="HJ85" s="168"/>
      <c r="HK85" s="163"/>
      <c r="HL85" s="163"/>
      <c r="HM85" s="163"/>
      <c r="HN85" s="163"/>
      <c r="HO85" s="190">
        <v>1</v>
      </c>
      <c r="HP85" s="180">
        <f>HK99</f>
        <v>0</v>
      </c>
      <c r="HQ85" s="181">
        <f>HM99</f>
        <v>0</v>
      </c>
      <c r="HR85" s="182">
        <f>HL99</f>
        <v>0</v>
      </c>
      <c r="HS85" s="179">
        <f>SUM(HP85:HR85)</f>
        <v>0</v>
      </c>
      <c r="HT85" s="179">
        <f>HM108</f>
        <v>0</v>
      </c>
      <c r="HU85" s="274">
        <f>IFERROR(ABS(HS85-HT85)/HT85,0)</f>
        <v>0</v>
      </c>
      <c r="IE85" s="315"/>
      <c r="IF85" s="316"/>
      <c r="IG85" s="316"/>
      <c r="IH85" s="316"/>
      <c r="II85" s="316"/>
      <c r="IJ85" s="316"/>
      <c r="IK85" s="316"/>
      <c r="IL85" s="316"/>
      <c r="IM85" s="316"/>
      <c r="IN85" s="316"/>
      <c r="IO85" s="316"/>
      <c r="IP85" s="316"/>
      <c r="IQ85" s="316"/>
      <c r="IR85" s="316"/>
      <c r="IS85" s="316"/>
      <c r="IT85" s="316"/>
      <c r="IU85" s="316"/>
      <c r="IV85" s="316"/>
      <c r="IW85" s="316"/>
      <c r="IX85" s="316"/>
      <c r="IY85" s="316"/>
      <c r="IZ85" s="322"/>
      <c r="JA85" s="322"/>
      <c r="JB85" s="316"/>
      <c r="JC85" s="316"/>
      <c r="JD85" s="316"/>
      <c r="JE85" s="316"/>
      <c r="JF85" s="316"/>
      <c r="JG85" s="316"/>
      <c r="JH85" s="316"/>
      <c r="JI85" s="316"/>
      <c r="JJ85" s="316"/>
      <c r="JK85" s="316"/>
      <c r="JL85" s="316"/>
      <c r="JM85" s="316"/>
      <c r="JN85" s="316"/>
      <c r="JO85" s="316"/>
      <c r="JP85" s="316"/>
      <c r="JQ85" s="316"/>
      <c r="JR85" s="316"/>
      <c r="JS85" s="316"/>
      <c r="JT85" s="316"/>
      <c r="JU85" s="316"/>
      <c r="JV85" s="317"/>
    </row>
    <row r="86" spans="7:282" ht="15" customHeight="1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AP86" s="283">
        <v>3</v>
      </c>
      <c r="AQ86" s="184">
        <f>AY95</f>
        <v>0</v>
      </c>
      <c r="AR86" s="179">
        <f>AZ95</f>
        <v>0</v>
      </c>
      <c r="AS86" s="185">
        <f>AX95</f>
        <v>0</v>
      </c>
      <c r="AT86" s="179">
        <f>SUM(AQ86:AS86)</f>
        <v>0</v>
      </c>
      <c r="AU86" s="179">
        <f>AX86</f>
        <v>0</v>
      </c>
      <c r="AV86" s="183">
        <f t="shared" si="4"/>
        <v>0</v>
      </c>
      <c r="AW86" s="163"/>
      <c r="AX86" s="215">
        <f>IF(AY83&lt;&gt;"",AY83,AY86)</f>
        <v>0</v>
      </c>
      <c r="AY86" s="224">
        <f>SUM(AX92:AZ92)</f>
        <v>0</v>
      </c>
      <c r="AZ86" s="142">
        <f>SUM(AX95:AZ95)</f>
        <v>0</v>
      </c>
      <c r="BA86" s="163"/>
      <c r="BB86" s="147" t="s">
        <v>1</v>
      </c>
      <c r="BC86" s="231" t="s">
        <v>1</v>
      </c>
      <c r="BD86" s="217" t="s">
        <v>21</v>
      </c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45"/>
      <c r="BP86" s="145"/>
      <c r="BQ86" s="145"/>
      <c r="BR86" s="163"/>
      <c r="BS86" s="215">
        <f>IF(BT83&lt;&gt;"",BT83,BT86)</f>
        <v>0</v>
      </c>
      <c r="BT86" s="224">
        <f>SUM(BS92:BU92)</f>
        <v>0</v>
      </c>
      <c r="BU86" s="142">
        <f>SUM(BS95:BU95)</f>
        <v>0</v>
      </c>
      <c r="BV86" s="163"/>
      <c r="BW86" s="147" t="s">
        <v>1</v>
      </c>
      <c r="BX86" s="231" t="s">
        <v>1</v>
      </c>
      <c r="BY86" s="217" t="s">
        <v>21</v>
      </c>
      <c r="BZ86" s="163"/>
      <c r="CG86" s="173"/>
      <c r="CL86" s="283">
        <v>3</v>
      </c>
      <c r="CM86" s="184">
        <f>CU95</f>
        <v>0</v>
      </c>
      <c r="CN86" s="179">
        <f>CV95</f>
        <v>0</v>
      </c>
      <c r="CO86" s="185">
        <f>CT95</f>
        <v>0</v>
      </c>
      <c r="CP86" s="179">
        <f>SUM(CM86:CO86)</f>
        <v>0</v>
      </c>
      <c r="CQ86" s="179">
        <f>CT86</f>
        <v>0</v>
      </c>
      <c r="CR86" s="183">
        <f t="shared" si="5"/>
        <v>0</v>
      </c>
      <c r="CS86" s="163"/>
      <c r="CT86" s="215">
        <f>IF(CU83&lt;&gt;"",CU83,CU86)</f>
        <v>0</v>
      </c>
      <c r="CU86" s="224">
        <f>SUM(CT92:CV92)</f>
        <v>0</v>
      </c>
      <c r="CV86" s="142">
        <f>SUM(CT95:CV95)</f>
        <v>0</v>
      </c>
      <c r="CW86" s="163"/>
      <c r="CX86" s="147" t="s">
        <v>1</v>
      </c>
      <c r="CY86" s="231" t="s">
        <v>1</v>
      </c>
      <c r="CZ86" s="217" t="s">
        <v>21</v>
      </c>
      <c r="DA86" s="163"/>
      <c r="DB86" s="163"/>
      <c r="DC86" s="163"/>
      <c r="DD86" s="163"/>
      <c r="DE86" s="163"/>
      <c r="DF86" s="163"/>
      <c r="DG86" s="163"/>
      <c r="DH86" s="145"/>
      <c r="DI86" s="145"/>
      <c r="DJ86" s="145"/>
      <c r="DK86" s="145"/>
      <c r="DL86" s="145"/>
      <c r="DM86" s="145"/>
      <c r="DN86" s="166"/>
      <c r="DO86" s="163"/>
      <c r="DP86" s="163"/>
      <c r="DQ86" s="163"/>
      <c r="DR86" s="163"/>
      <c r="DS86" s="163"/>
      <c r="DT86" s="163"/>
      <c r="DU86" s="163"/>
      <c r="DV86" s="149"/>
      <c r="DW86" s="190">
        <v>2</v>
      </c>
      <c r="DX86" s="184">
        <f>DT95</f>
        <v>0</v>
      </c>
      <c r="DY86" s="179">
        <f>DT96</f>
        <v>0</v>
      </c>
      <c r="DZ86" s="185">
        <f>DT94</f>
        <v>0</v>
      </c>
      <c r="EA86" s="179">
        <f>SUM(DX86:DZ86)</f>
        <v>0</v>
      </c>
      <c r="EB86" s="179">
        <f>EC94</f>
        <v>0</v>
      </c>
      <c r="EC86" s="274">
        <f t="shared" ref="EC86" si="6">IFERROR(ABS(EA86-EB86)/EB86,0)</f>
        <v>0</v>
      </c>
      <c r="ED86" s="163"/>
      <c r="EE86" s="163"/>
      <c r="EF86" s="163"/>
      <c r="EG86" s="163"/>
      <c r="EH86" s="283">
        <v>2</v>
      </c>
      <c r="EI86" s="184">
        <f>EU95</f>
        <v>0</v>
      </c>
      <c r="EJ86" s="179">
        <f>EU96</f>
        <v>0</v>
      </c>
      <c r="EK86" s="185">
        <f>EU94</f>
        <v>0</v>
      </c>
      <c r="EL86" s="179">
        <f>SUM(EI86:EK86)</f>
        <v>0</v>
      </c>
      <c r="EM86" s="179">
        <f>FC94</f>
        <v>0</v>
      </c>
      <c r="EN86" s="183">
        <f t="shared" ref="EN86" si="7">IFERROR(ABS(EL86-EM86)/EM86,0)</f>
        <v>0</v>
      </c>
      <c r="EO86" s="163"/>
      <c r="EP86" s="163"/>
      <c r="EQ86" s="163"/>
      <c r="ER86" s="163"/>
      <c r="ES86" s="163"/>
      <c r="ET86" s="163"/>
      <c r="EU86" s="163"/>
      <c r="EV86" s="149"/>
      <c r="EW86" s="163"/>
      <c r="EX86" s="163"/>
      <c r="EY86" s="163"/>
      <c r="EZ86" s="163"/>
      <c r="FA86" s="163"/>
      <c r="FB86" s="163"/>
      <c r="FC86" s="163"/>
      <c r="FD86" s="163"/>
      <c r="FE86" s="163"/>
      <c r="FF86" s="163"/>
      <c r="FG86" s="145"/>
      <c r="FH86" s="145"/>
      <c r="FI86" s="145"/>
      <c r="FJ86" s="163"/>
      <c r="FK86" s="215">
        <f>IF(FL83&lt;&gt;"",FL83,FL86)</f>
        <v>0</v>
      </c>
      <c r="FL86" s="224">
        <f>SUM(FK92:FM92)</f>
        <v>0</v>
      </c>
      <c r="FM86" s="142">
        <f>SUM(FK95:FM95)</f>
        <v>0</v>
      </c>
      <c r="FN86" s="163"/>
      <c r="FO86" s="147" t="s">
        <v>1</v>
      </c>
      <c r="FP86" s="231" t="s">
        <v>1</v>
      </c>
      <c r="FQ86" s="217" t="s">
        <v>21</v>
      </c>
      <c r="FR86" s="163"/>
      <c r="FY86" s="173"/>
      <c r="GD86" s="283">
        <v>2</v>
      </c>
      <c r="GE86" s="184">
        <f>GQ95</f>
        <v>0</v>
      </c>
      <c r="GF86" s="179">
        <f>GQ96</f>
        <v>0</v>
      </c>
      <c r="GG86" s="185">
        <f>GQ94</f>
        <v>0</v>
      </c>
      <c r="GH86" s="179">
        <f>SUM(GE86:GG86)</f>
        <v>0</v>
      </c>
      <c r="GI86" s="179">
        <f>GY94</f>
        <v>0</v>
      </c>
      <c r="GJ86" s="183">
        <f t="shared" ref="GJ86" si="8">IFERROR(ABS(GH86-GI86)/GI86,0)</f>
        <v>0</v>
      </c>
      <c r="GK86" s="163"/>
      <c r="GL86" s="163"/>
      <c r="GM86" s="163"/>
      <c r="GN86" s="163"/>
      <c r="GO86" s="163"/>
      <c r="GP86" s="163"/>
      <c r="GQ86" s="163"/>
      <c r="GR86" s="149"/>
      <c r="GS86" s="163"/>
      <c r="GT86" s="163"/>
      <c r="GU86" s="163"/>
      <c r="GV86" s="163"/>
      <c r="GW86" s="163"/>
      <c r="GX86" s="163"/>
      <c r="GY86" s="163"/>
      <c r="GZ86" s="145"/>
      <c r="HA86" s="145"/>
      <c r="HB86" s="145"/>
      <c r="HC86" s="145"/>
      <c r="HD86" s="145"/>
      <c r="HE86" s="145"/>
      <c r="HF86" s="166"/>
      <c r="HG86" s="163"/>
      <c r="HH86" s="163"/>
      <c r="HI86" s="163"/>
      <c r="HJ86" s="163"/>
      <c r="HK86" s="163"/>
      <c r="HL86" s="163"/>
      <c r="HM86" s="163"/>
      <c r="HN86" s="149"/>
      <c r="HO86" s="190">
        <v>2</v>
      </c>
      <c r="HP86" s="184">
        <f>HL95</f>
        <v>0</v>
      </c>
      <c r="HQ86" s="179">
        <f>HL96</f>
        <v>0</v>
      </c>
      <c r="HR86" s="185">
        <f>HL94</f>
        <v>0</v>
      </c>
      <c r="HS86" s="179">
        <f>SUM(HP86:HR86)</f>
        <v>0</v>
      </c>
      <c r="HT86" s="179">
        <f>HU94</f>
        <v>0</v>
      </c>
      <c r="HU86" s="274">
        <f t="shared" ref="HU86" si="9">IFERROR(ABS(HS86-HT86)/HT86,0)</f>
        <v>0</v>
      </c>
      <c r="IE86" s="315"/>
      <c r="IF86" s="316"/>
      <c r="IG86" s="316"/>
      <c r="IH86" s="316"/>
      <c r="II86" s="316"/>
      <c r="IJ86" s="316"/>
      <c r="IK86" s="316"/>
      <c r="IL86" s="316"/>
      <c r="IM86" s="316"/>
      <c r="IN86" s="316"/>
      <c r="IO86" s="316"/>
      <c r="IP86" s="316"/>
      <c r="IQ86" s="316"/>
      <c r="IR86" s="316"/>
      <c r="IS86" s="316"/>
      <c r="IT86" s="316"/>
      <c r="IU86" s="316"/>
      <c r="IV86" s="316"/>
      <c r="IW86" s="316"/>
      <c r="IX86" s="316"/>
      <c r="IY86" s="316"/>
      <c r="IZ86" s="322"/>
      <c r="JA86" s="322"/>
      <c r="JB86" s="316"/>
      <c r="JC86" s="316"/>
      <c r="JD86" s="316"/>
      <c r="JE86" s="316"/>
      <c r="JF86" s="316"/>
      <c r="JG86" s="316"/>
      <c r="JH86" s="316"/>
      <c r="JI86" s="316"/>
      <c r="JJ86" s="316"/>
      <c r="JK86" s="316"/>
      <c r="JL86" s="316"/>
      <c r="JM86" s="316"/>
      <c r="JN86" s="316"/>
      <c r="JO86" s="316"/>
      <c r="JP86" s="316"/>
      <c r="JQ86" s="316"/>
      <c r="JR86" s="316"/>
      <c r="JS86" s="316"/>
      <c r="JT86" s="316"/>
      <c r="JU86" s="316"/>
      <c r="JV86" s="317"/>
    </row>
    <row r="87" spans="7:282" ht="15" customHeight="1" thickBot="1" x14ac:dyDescent="0.3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AP87" s="283">
        <v>4</v>
      </c>
      <c r="AQ87" s="186">
        <f>AY100</f>
        <v>0</v>
      </c>
      <c r="AR87" s="187">
        <f>AY99</f>
        <v>0</v>
      </c>
      <c r="AS87" s="188">
        <f>AY98</f>
        <v>0</v>
      </c>
      <c r="AT87" s="179">
        <f>SUM(AQ87:AS87)</f>
        <v>0</v>
      </c>
      <c r="AU87" s="59">
        <f>AP100</f>
        <v>0</v>
      </c>
      <c r="AV87" s="183">
        <f t="shared" si="4"/>
        <v>0</v>
      </c>
      <c r="AW87" s="163"/>
      <c r="AX87" s="216" t="s">
        <v>21</v>
      </c>
      <c r="AY87" s="148" t="s">
        <v>2</v>
      </c>
      <c r="AZ87" s="147" t="s">
        <v>2</v>
      </c>
      <c r="BA87" s="241"/>
      <c r="BB87" s="137">
        <f>SUM(AZ95,AY99,BC94)</f>
        <v>0</v>
      </c>
      <c r="BC87" s="208">
        <f>SUM(AZ92,AV99,BF94)</f>
        <v>0</v>
      </c>
      <c r="BD87" s="218">
        <f>IF(BC84&lt;&gt;"",BC84,BC87)</f>
        <v>0</v>
      </c>
      <c r="BE87" s="163"/>
      <c r="BF87" s="163"/>
      <c r="BG87" s="164"/>
      <c r="BH87" s="164"/>
      <c r="BI87" s="163"/>
      <c r="BJ87" s="163"/>
      <c r="BK87" s="163"/>
      <c r="BL87" s="163"/>
      <c r="BM87" s="163"/>
      <c r="BN87" s="163"/>
      <c r="BO87" s="145"/>
      <c r="BP87" s="145"/>
      <c r="BQ87" s="145"/>
      <c r="BR87" s="163"/>
      <c r="BS87" s="216" t="s">
        <v>21</v>
      </c>
      <c r="BT87" s="148" t="s">
        <v>2</v>
      </c>
      <c r="BU87" s="147" t="s">
        <v>2</v>
      </c>
      <c r="BV87" s="241"/>
      <c r="BW87" s="137">
        <f>SUM(BU95,BT99,BX94)</f>
        <v>0</v>
      </c>
      <c r="BX87" s="208">
        <f>SUM(BU92,BQ99,CA94)</f>
        <v>0</v>
      </c>
      <c r="BY87" s="218">
        <f>IF(BX84&lt;&gt;"",AVERAGE(BX87,BX84),BX87)</f>
        <v>0</v>
      </c>
      <c r="BZ87" s="163"/>
      <c r="CG87" s="173"/>
      <c r="CL87" s="283">
        <v>4</v>
      </c>
      <c r="CM87" s="186">
        <f>CU100</f>
        <v>0</v>
      </c>
      <c r="CN87" s="187">
        <f>CU99</f>
        <v>0</v>
      </c>
      <c r="CO87" s="188">
        <f>CU98</f>
        <v>0</v>
      </c>
      <c r="CP87" s="179">
        <f>SUM(CM87:CO87)</f>
        <v>0</v>
      </c>
      <c r="CQ87" s="59">
        <f>CL100</f>
        <v>0</v>
      </c>
      <c r="CR87" s="183">
        <f t="shared" si="5"/>
        <v>0</v>
      </c>
      <c r="CS87" s="163"/>
      <c r="CT87" s="216" t="s">
        <v>21</v>
      </c>
      <c r="CU87" s="148" t="s">
        <v>2</v>
      </c>
      <c r="CV87" s="147" t="s">
        <v>2</v>
      </c>
      <c r="CW87" s="241"/>
      <c r="CX87" s="137">
        <f>SUM(CV95,CU99,CY94)</f>
        <v>0</v>
      </c>
      <c r="CY87" s="208">
        <f>SUM(CV92,CR99,DB94)</f>
        <v>0</v>
      </c>
      <c r="CZ87" s="218">
        <f>IF(CY84&lt;&gt;"",CY84,CY87)</f>
        <v>0</v>
      </c>
      <c r="DA87" s="163"/>
      <c r="DB87" s="163"/>
      <c r="DC87" s="164"/>
      <c r="DD87" s="164"/>
      <c r="DE87" s="163"/>
      <c r="DF87" s="163"/>
      <c r="DG87" s="163"/>
      <c r="DH87" s="145"/>
      <c r="DI87" s="145"/>
      <c r="DJ87" s="145"/>
      <c r="DK87" s="145"/>
      <c r="DL87" s="145"/>
      <c r="DM87" s="145"/>
      <c r="DN87" s="146" t="s">
        <v>0</v>
      </c>
      <c r="DO87" s="163"/>
      <c r="DP87" s="163"/>
      <c r="DQ87" s="163"/>
      <c r="DR87" s="241"/>
      <c r="DS87" s="149"/>
      <c r="DT87" s="163"/>
      <c r="DU87" s="163"/>
      <c r="DV87" s="145"/>
      <c r="DW87" s="190">
        <v>4</v>
      </c>
      <c r="DX87" s="186">
        <f>DP100</f>
        <v>0</v>
      </c>
      <c r="DY87" s="187">
        <f>DP99</f>
        <v>0</v>
      </c>
      <c r="DZ87" s="188">
        <f>DP98</f>
        <v>0</v>
      </c>
      <c r="EA87" s="179">
        <f>SUM(DX87:DZ87)</f>
        <v>0</v>
      </c>
      <c r="EB87" s="59">
        <f>DH100</f>
        <v>0</v>
      </c>
      <c r="EC87" s="274">
        <f>IFERROR(ABS(EA87-EB87)/EB87,0)</f>
        <v>0</v>
      </c>
      <c r="ED87" s="163"/>
      <c r="EE87" s="163"/>
      <c r="EF87" s="163"/>
      <c r="EG87" s="163"/>
      <c r="EH87" s="283">
        <v>4</v>
      </c>
      <c r="EI87" s="186">
        <f>EP100</f>
        <v>0</v>
      </c>
      <c r="EJ87" s="187">
        <f>EP99</f>
        <v>0</v>
      </c>
      <c r="EK87" s="188">
        <f>EP98</f>
        <v>0</v>
      </c>
      <c r="EL87" s="179">
        <f>SUM(EI87:EK87)</f>
        <v>0</v>
      </c>
      <c r="EM87" s="59">
        <f>EH100</f>
        <v>0</v>
      </c>
      <c r="EN87" s="183">
        <f>IFERROR(ABS(EL87-EM87)/EM87,0)</f>
        <v>0</v>
      </c>
      <c r="EO87" s="163"/>
      <c r="EP87" s="163"/>
      <c r="EQ87" s="163"/>
      <c r="ER87" s="241"/>
      <c r="ES87" s="149"/>
      <c r="ET87" s="163"/>
      <c r="EU87" s="163"/>
      <c r="EV87" s="145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45"/>
      <c r="FH87" s="145"/>
      <c r="FI87" s="145"/>
      <c r="FJ87" s="163"/>
      <c r="FK87" s="216" t="s">
        <v>21</v>
      </c>
      <c r="FL87" s="148" t="s">
        <v>2</v>
      </c>
      <c r="FM87" s="147" t="s">
        <v>2</v>
      </c>
      <c r="FN87" s="241"/>
      <c r="FO87" s="137">
        <f>SUM(FM95,FL99,FP94)</f>
        <v>0</v>
      </c>
      <c r="FP87" s="208">
        <f>SUM(FM92,FI99,FS94)</f>
        <v>0</v>
      </c>
      <c r="FQ87" s="218">
        <f>IF(FP84&lt;&gt;"",AVERAGE(FP87,FP84),FP87)</f>
        <v>0</v>
      </c>
      <c r="FR87" s="163"/>
      <c r="FY87" s="173"/>
      <c r="GD87" s="283">
        <v>4</v>
      </c>
      <c r="GE87" s="186">
        <f>GL100</f>
        <v>0</v>
      </c>
      <c r="GF87" s="187">
        <f>GL99</f>
        <v>0</v>
      </c>
      <c r="GG87" s="188">
        <f>GL98</f>
        <v>0</v>
      </c>
      <c r="GH87" s="179">
        <f>SUM(GE87:GG87)</f>
        <v>0</v>
      </c>
      <c r="GI87" s="59">
        <f>GD100</f>
        <v>0</v>
      </c>
      <c r="GJ87" s="183">
        <f>IFERROR(ABS(GH87-GI87)/GI87,0)</f>
        <v>0</v>
      </c>
      <c r="GK87" s="163"/>
      <c r="GL87" s="163"/>
      <c r="GM87" s="163"/>
      <c r="GN87" s="241"/>
      <c r="GO87" s="149"/>
      <c r="GP87" s="163"/>
      <c r="GQ87" s="163"/>
      <c r="GR87" s="145"/>
      <c r="GS87" s="163"/>
      <c r="GT87" s="163"/>
      <c r="GU87" s="163"/>
      <c r="GV87" s="163"/>
      <c r="GW87" s="163"/>
      <c r="GX87" s="163"/>
      <c r="GY87" s="163"/>
      <c r="GZ87" s="145"/>
      <c r="HA87" s="145"/>
      <c r="HB87" s="145"/>
      <c r="HC87" s="145"/>
      <c r="HD87" s="145"/>
      <c r="HE87" s="145"/>
      <c r="HF87" s="146" t="s">
        <v>0</v>
      </c>
      <c r="HG87" s="163"/>
      <c r="HH87" s="163"/>
      <c r="HI87" s="163"/>
      <c r="HJ87" s="241"/>
      <c r="HK87" s="149"/>
      <c r="HL87" s="163"/>
      <c r="HM87" s="163"/>
      <c r="HN87" s="145"/>
      <c r="HO87" s="190">
        <v>4</v>
      </c>
      <c r="HP87" s="186">
        <f>HH100</f>
        <v>0</v>
      </c>
      <c r="HQ87" s="187">
        <f>HH99</f>
        <v>0</v>
      </c>
      <c r="HR87" s="188">
        <f>HH98</f>
        <v>0</v>
      </c>
      <c r="HS87" s="179">
        <f>SUM(HP87:HR87)</f>
        <v>0</v>
      </c>
      <c r="HT87" s="59">
        <f>GZ100</f>
        <v>0</v>
      </c>
      <c r="HU87" s="274">
        <f>IFERROR(ABS(HS87-HT87)/HT87,0)</f>
        <v>0</v>
      </c>
      <c r="IE87" s="315"/>
      <c r="IF87" s="316"/>
      <c r="IG87" s="316"/>
      <c r="IH87" s="316"/>
      <c r="II87" s="316"/>
      <c r="IJ87" s="316"/>
      <c r="IK87" s="316"/>
      <c r="IL87" s="316"/>
      <c r="IM87" s="316"/>
      <c r="IN87" s="316"/>
      <c r="IO87" s="316"/>
      <c r="IP87" s="316"/>
      <c r="IQ87" s="316"/>
      <c r="IR87" s="316"/>
      <c r="IS87" s="316"/>
      <c r="IT87" s="316"/>
      <c r="IU87" s="316"/>
      <c r="IV87" s="316"/>
      <c r="IW87" s="316"/>
      <c r="IX87" s="316"/>
      <c r="IY87" s="316"/>
      <c r="IZ87" s="322"/>
      <c r="JA87" s="322"/>
      <c r="JB87" s="316"/>
      <c r="JC87" s="316"/>
      <c r="JD87" s="316"/>
      <c r="JE87" s="316"/>
      <c r="JF87" s="316"/>
      <c r="JG87" s="316"/>
      <c r="JH87" s="316"/>
      <c r="JI87" s="316"/>
      <c r="JJ87" s="316"/>
      <c r="JK87" s="316"/>
      <c r="JL87" s="316"/>
      <c r="JM87" s="316"/>
      <c r="JN87" s="316"/>
      <c r="JO87" s="316"/>
      <c r="JP87" s="316"/>
      <c r="JQ87" s="316"/>
      <c r="JR87" s="316"/>
      <c r="JS87" s="316"/>
      <c r="JT87" s="316"/>
      <c r="JU87" s="316"/>
      <c r="JV87" s="317"/>
    </row>
    <row r="88" spans="7:282" ht="15" customHeight="1" x14ac:dyDescent="0.2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AP88" s="275" t="s">
        <v>17</v>
      </c>
      <c r="AQ88" s="179">
        <f>SUM(AQ85:AQ87)</f>
        <v>0</v>
      </c>
      <c r="AR88" s="179">
        <f>SUM(AR85:AR87)</f>
        <v>0</v>
      </c>
      <c r="AS88" s="179">
        <f>SUM(AS85:AS87)</f>
        <v>0</v>
      </c>
      <c r="AT88" s="179"/>
      <c r="AU88" s="179"/>
      <c r="AV88" s="179"/>
      <c r="AW88" s="145"/>
      <c r="AX88" s="145"/>
      <c r="AY88" s="145"/>
      <c r="AZ88" s="145"/>
      <c r="BA88" s="241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45"/>
      <c r="BP88" s="145"/>
      <c r="BQ88" s="145"/>
      <c r="BR88" s="145"/>
      <c r="BS88" s="145"/>
      <c r="BT88" s="145"/>
      <c r="BU88" s="145"/>
      <c r="BV88" s="241"/>
      <c r="BW88" s="163"/>
      <c r="BX88" s="163"/>
      <c r="BY88" s="163"/>
      <c r="BZ88" s="163"/>
      <c r="CG88" s="173"/>
      <c r="CL88" s="275" t="s">
        <v>17</v>
      </c>
      <c r="CM88" s="179">
        <f>SUM(CM85:CM87)</f>
        <v>0</v>
      </c>
      <c r="CN88" s="179">
        <f>SUM(CN85:CN87)</f>
        <v>0</v>
      </c>
      <c r="CO88" s="179">
        <f>SUM(CO85:CO87)</f>
        <v>0</v>
      </c>
      <c r="CP88" s="179"/>
      <c r="CQ88" s="179"/>
      <c r="CR88" s="179"/>
      <c r="CS88" s="145"/>
      <c r="CT88" s="145"/>
      <c r="CU88" s="145"/>
      <c r="CV88" s="145"/>
      <c r="CW88" s="241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241"/>
      <c r="DS88" s="163"/>
      <c r="DT88" s="163"/>
      <c r="DU88" s="163"/>
      <c r="DV88" s="163"/>
      <c r="DW88" s="179" t="s">
        <v>17</v>
      </c>
      <c r="DX88" s="179">
        <f>SUM(DX85:DX87)</f>
        <v>0</v>
      </c>
      <c r="DY88" s="179">
        <f>SUM(DY85:DY87)</f>
        <v>0</v>
      </c>
      <c r="DZ88" s="179">
        <f>SUM(DZ85:DZ87)</f>
        <v>0</v>
      </c>
      <c r="EA88" s="179"/>
      <c r="EB88" s="179"/>
      <c r="EC88" s="273"/>
      <c r="ED88" s="163"/>
      <c r="EE88" s="163"/>
      <c r="EF88" s="163"/>
      <c r="EG88" s="163"/>
      <c r="EH88" s="275" t="s">
        <v>17</v>
      </c>
      <c r="EI88" s="179">
        <f>SUM(EI85:EI87)</f>
        <v>0</v>
      </c>
      <c r="EJ88" s="179">
        <f>SUM(EJ85:EJ87)</f>
        <v>0</v>
      </c>
      <c r="EK88" s="179">
        <f>SUM(EK85:EK87)</f>
        <v>0</v>
      </c>
      <c r="EL88" s="179"/>
      <c r="EM88" s="179"/>
      <c r="EN88" s="179"/>
      <c r="EO88" s="145"/>
      <c r="EP88" s="145"/>
      <c r="EQ88" s="145"/>
      <c r="ER88" s="241"/>
      <c r="ES88" s="163"/>
      <c r="ET88" s="163"/>
      <c r="EU88" s="163"/>
      <c r="EV88" s="163"/>
      <c r="EW88" s="163"/>
      <c r="EX88" s="163"/>
      <c r="EY88" s="163"/>
      <c r="EZ88" s="163"/>
      <c r="FA88" s="163"/>
      <c r="FB88" s="163"/>
      <c r="FC88" s="163"/>
      <c r="FD88" s="163"/>
      <c r="FE88" s="163"/>
      <c r="FF88" s="163"/>
      <c r="FG88" s="145"/>
      <c r="FH88" s="145"/>
      <c r="FI88" s="145"/>
      <c r="FJ88" s="145"/>
      <c r="FK88" s="145"/>
      <c r="FL88" s="145"/>
      <c r="FM88" s="145"/>
      <c r="FN88" s="241"/>
      <c r="FO88" s="163"/>
      <c r="FP88" s="163"/>
      <c r="FQ88" s="163"/>
      <c r="FR88" s="163"/>
      <c r="FY88" s="173"/>
      <c r="GD88" s="275" t="s">
        <v>17</v>
      </c>
      <c r="GE88" s="179">
        <f>SUM(GE85:GE87)</f>
        <v>0</v>
      </c>
      <c r="GF88" s="179">
        <f>SUM(GF85:GF87)</f>
        <v>0</v>
      </c>
      <c r="GG88" s="179">
        <f>SUM(GG85:GG87)</f>
        <v>0</v>
      </c>
      <c r="GH88" s="179"/>
      <c r="GI88" s="179"/>
      <c r="GJ88" s="179"/>
      <c r="GK88" s="145"/>
      <c r="GL88" s="145"/>
      <c r="GM88" s="145"/>
      <c r="GN88" s="241"/>
      <c r="GO88" s="163"/>
      <c r="GP88" s="163"/>
      <c r="GQ88" s="163"/>
      <c r="GR88" s="163"/>
      <c r="GS88" s="163"/>
      <c r="GT88" s="163"/>
      <c r="GU88" s="163"/>
      <c r="GV88" s="163"/>
      <c r="GW88" s="163"/>
      <c r="GX88" s="163"/>
      <c r="GY88" s="163"/>
      <c r="GZ88" s="145"/>
      <c r="HA88" s="145"/>
      <c r="HB88" s="145"/>
      <c r="HC88" s="145"/>
      <c r="HD88" s="145"/>
      <c r="HE88" s="145"/>
      <c r="HF88" s="145"/>
      <c r="HG88" s="145"/>
      <c r="HH88" s="145"/>
      <c r="HI88" s="145"/>
      <c r="HJ88" s="241"/>
      <c r="HK88" s="163"/>
      <c r="HL88" s="163"/>
      <c r="HM88" s="163"/>
      <c r="HN88" s="163"/>
      <c r="HO88" s="179" t="s">
        <v>17</v>
      </c>
      <c r="HP88" s="179">
        <f>SUM(HP85:HP87)</f>
        <v>0</v>
      </c>
      <c r="HQ88" s="179">
        <f>SUM(HQ85:HQ87)</f>
        <v>0</v>
      </c>
      <c r="HR88" s="179">
        <f>SUM(HR85:HR87)</f>
        <v>0</v>
      </c>
      <c r="HS88" s="179"/>
      <c r="HT88" s="179"/>
      <c r="HU88" s="273"/>
      <c r="IE88" s="315"/>
      <c r="IF88" s="316"/>
      <c r="IG88" s="316"/>
      <c r="IH88" s="316"/>
      <c r="II88" s="316"/>
      <c r="IJ88" s="316"/>
      <c r="IK88" s="316"/>
      <c r="IL88" s="316"/>
      <c r="IM88" s="316"/>
      <c r="IN88" s="316"/>
      <c r="IO88" s="316"/>
      <c r="IP88" s="316"/>
      <c r="IQ88" s="316"/>
      <c r="IR88" s="316"/>
      <c r="IS88" s="316"/>
      <c r="IT88" s="316"/>
      <c r="IU88" s="316"/>
      <c r="IV88" s="316"/>
      <c r="IW88" s="316"/>
      <c r="IX88" s="316"/>
      <c r="IY88" s="316"/>
      <c r="IZ88" s="322"/>
      <c r="JA88" s="322"/>
      <c r="JB88" s="316"/>
      <c r="JC88" s="316"/>
      <c r="JD88" s="316"/>
      <c r="JE88" s="316"/>
      <c r="JF88" s="316"/>
      <c r="JG88" s="316"/>
      <c r="JH88" s="316"/>
      <c r="JI88" s="316"/>
      <c r="JJ88" s="316"/>
      <c r="JK88" s="316"/>
      <c r="JL88" s="316"/>
      <c r="JM88" s="316"/>
      <c r="JN88" s="316"/>
      <c r="JO88" s="316"/>
      <c r="JP88" s="316"/>
      <c r="JQ88" s="316"/>
      <c r="JR88" s="316"/>
      <c r="JS88" s="316"/>
      <c r="JT88" s="316"/>
      <c r="JU88" s="316"/>
      <c r="JV88" s="317"/>
    </row>
    <row r="89" spans="7:282" ht="15" customHeight="1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AP89" s="275" t="s">
        <v>18</v>
      </c>
      <c r="AQ89" s="179">
        <f>BI100</f>
        <v>0</v>
      </c>
      <c r="AR89" s="179">
        <f>BD87</f>
        <v>0</v>
      </c>
      <c r="AS89" s="179">
        <f>AR94</f>
        <v>0</v>
      </c>
      <c r="AT89" s="179"/>
      <c r="AU89" s="179"/>
      <c r="AV89" s="179"/>
      <c r="AW89" s="145"/>
      <c r="AX89" s="145"/>
      <c r="AY89" s="145"/>
      <c r="AZ89" s="145"/>
      <c r="BA89" s="241"/>
      <c r="BB89" s="163"/>
      <c r="BC89" s="163"/>
      <c r="BD89" s="163"/>
      <c r="BE89" s="163"/>
      <c r="BF89" s="163"/>
      <c r="BG89" s="191"/>
      <c r="BH89" s="164"/>
      <c r="BI89" s="163"/>
      <c r="BJ89" s="163"/>
      <c r="BK89" s="163"/>
      <c r="BL89" s="163"/>
      <c r="BM89" s="163"/>
      <c r="BN89" s="163"/>
      <c r="BO89" s="145"/>
      <c r="BP89" s="145"/>
      <c r="BQ89" s="145"/>
      <c r="BR89" s="145"/>
      <c r="BS89" s="145"/>
      <c r="BT89" s="145"/>
      <c r="BU89" s="145"/>
      <c r="BV89" s="241"/>
      <c r="BW89" s="16"/>
      <c r="BX89" s="16"/>
      <c r="BY89" s="17"/>
      <c r="BZ89" s="17"/>
      <c r="CG89" s="173"/>
      <c r="CL89" s="275" t="s">
        <v>18</v>
      </c>
      <c r="CM89" s="179">
        <f>DE100</f>
        <v>0</v>
      </c>
      <c r="CN89" s="179">
        <f>CZ87</f>
        <v>0</v>
      </c>
      <c r="CO89" s="179">
        <f>CN94</f>
        <v>0</v>
      </c>
      <c r="CP89" s="179"/>
      <c r="CQ89" s="179"/>
      <c r="CR89" s="179"/>
      <c r="CS89" s="145"/>
      <c r="CT89" s="145"/>
      <c r="CU89" s="145"/>
      <c r="CV89" s="145"/>
      <c r="CW89" s="241"/>
      <c r="CX89" s="163"/>
      <c r="CY89" s="163"/>
      <c r="CZ89" s="163"/>
      <c r="DA89" s="163"/>
      <c r="DB89" s="163"/>
      <c r="DC89" s="191"/>
      <c r="DD89" s="164"/>
      <c r="DE89" s="163"/>
      <c r="DF89" s="163"/>
      <c r="DG89" s="163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241"/>
      <c r="DS89" s="16"/>
      <c r="DT89" s="16"/>
      <c r="DU89" s="17"/>
      <c r="DV89" s="17"/>
      <c r="DW89" s="179" t="s">
        <v>18</v>
      </c>
      <c r="DX89" s="179">
        <f>DO107</f>
        <v>0</v>
      </c>
      <c r="DY89" s="179">
        <f>EA100</f>
        <v>0</v>
      </c>
      <c r="DZ89" s="179">
        <f>DJ94</f>
        <v>0</v>
      </c>
      <c r="EA89" s="179"/>
      <c r="EB89" s="179"/>
      <c r="EC89" s="273"/>
      <c r="ED89" s="163"/>
      <c r="EE89" s="163"/>
      <c r="EF89" s="163"/>
      <c r="EG89" s="163"/>
      <c r="EH89" s="275" t="s">
        <v>18</v>
      </c>
      <c r="EI89" s="179">
        <f>EP107</f>
        <v>0</v>
      </c>
      <c r="EJ89" s="179">
        <f>FA100</f>
        <v>0</v>
      </c>
      <c r="EK89" s="179">
        <f>EJ94</f>
        <v>0</v>
      </c>
      <c r="EL89" s="179"/>
      <c r="EM89" s="179"/>
      <c r="EN89" s="179"/>
      <c r="EO89" s="145"/>
      <c r="EP89" s="145"/>
      <c r="EQ89" s="145"/>
      <c r="ER89" s="241"/>
      <c r="ES89" s="16"/>
      <c r="ET89" s="16"/>
      <c r="EU89" s="17"/>
      <c r="EV89" s="17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45"/>
      <c r="FH89" s="145"/>
      <c r="FI89" s="145"/>
      <c r="FJ89" s="145"/>
      <c r="FK89" s="145"/>
      <c r="FL89" s="145"/>
      <c r="FM89" s="145"/>
      <c r="FN89" s="241"/>
      <c r="FO89" s="16"/>
      <c r="FP89" s="16"/>
      <c r="FQ89" s="17"/>
      <c r="FR89" s="17"/>
      <c r="FY89" s="173"/>
      <c r="GD89" s="275" t="s">
        <v>18</v>
      </c>
      <c r="GE89" s="179">
        <f>GL107</f>
        <v>0</v>
      </c>
      <c r="GF89" s="179">
        <f>GW100</f>
        <v>0</v>
      </c>
      <c r="GG89" s="179">
        <f>GF94</f>
        <v>0</v>
      </c>
      <c r="GH89" s="179"/>
      <c r="GI89" s="179"/>
      <c r="GJ89" s="179"/>
      <c r="GK89" s="145"/>
      <c r="GL89" s="145"/>
      <c r="GM89" s="145"/>
      <c r="GN89" s="241"/>
      <c r="GO89" s="16"/>
      <c r="GP89" s="16"/>
      <c r="GQ89" s="17"/>
      <c r="GR89" s="17"/>
      <c r="GS89" s="163"/>
      <c r="GT89" s="163"/>
      <c r="GU89" s="163"/>
      <c r="GV89" s="163"/>
      <c r="GW89" s="163"/>
      <c r="GX89" s="163"/>
      <c r="GY89" s="163"/>
      <c r="GZ89" s="145"/>
      <c r="HA89" s="145"/>
      <c r="HB89" s="145"/>
      <c r="HC89" s="145"/>
      <c r="HD89" s="145"/>
      <c r="HE89" s="145"/>
      <c r="HF89" s="145"/>
      <c r="HG89" s="145"/>
      <c r="HH89" s="145"/>
      <c r="HI89" s="145"/>
      <c r="HJ89" s="241"/>
      <c r="HK89" s="16"/>
      <c r="HL89" s="16"/>
      <c r="HM89" s="17"/>
      <c r="HN89" s="17"/>
      <c r="HO89" s="179" t="s">
        <v>18</v>
      </c>
      <c r="HP89" s="179">
        <f>HG107</f>
        <v>0</v>
      </c>
      <c r="HQ89" s="179">
        <f>HS100</f>
        <v>0</v>
      </c>
      <c r="HR89" s="179">
        <f>HB94</f>
        <v>0</v>
      </c>
      <c r="HS89" s="179"/>
      <c r="HT89" s="179"/>
      <c r="HU89" s="273"/>
      <c r="IE89" s="315"/>
      <c r="IF89" s="316"/>
      <c r="IG89" s="316"/>
      <c r="IH89" s="316"/>
      <c r="II89" s="316"/>
      <c r="IJ89" s="316"/>
      <c r="IK89" s="316"/>
      <c r="IL89" s="316"/>
      <c r="IM89" s="316"/>
      <c r="IN89" s="316"/>
      <c r="IO89" s="316"/>
      <c r="IP89" s="316"/>
      <c r="IQ89" s="316"/>
      <c r="IR89" s="316"/>
      <c r="IS89" s="316"/>
      <c r="IT89" s="316"/>
      <c r="IU89" s="316"/>
      <c r="IV89" s="316"/>
      <c r="IW89" s="316"/>
      <c r="IX89" s="316"/>
      <c r="IY89" s="316"/>
      <c r="IZ89" s="322"/>
      <c r="JA89" s="322"/>
      <c r="JB89" s="316"/>
      <c r="JC89" s="316"/>
      <c r="JD89" s="316"/>
      <c r="JE89" s="316"/>
      <c r="JF89" s="316"/>
      <c r="JG89" s="316"/>
      <c r="JH89" s="316"/>
      <c r="JI89" s="316"/>
      <c r="JJ89" s="316"/>
      <c r="JK89" s="316"/>
      <c r="JL89" s="316"/>
      <c r="JM89" s="316"/>
      <c r="JN89" s="316"/>
      <c r="JO89" s="316"/>
      <c r="JP89" s="316"/>
      <c r="JQ89" s="316"/>
      <c r="JR89" s="316"/>
      <c r="JS89" s="316"/>
      <c r="JT89" s="316"/>
      <c r="JU89" s="316"/>
      <c r="JV89" s="317"/>
    </row>
    <row r="90" spans="7:282" ht="15" customHeight="1" x14ac:dyDescent="0.2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AP90" s="275" t="s">
        <v>19</v>
      </c>
      <c r="AQ90" s="183">
        <f t="shared" ref="AQ90:AS90" si="10">IFERROR(ABS(AQ88-AQ89)/AQ89,0)</f>
        <v>0</v>
      </c>
      <c r="AR90" s="183">
        <f t="shared" si="10"/>
        <v>0</v>
      </c>
      <c r="AS90" s="183">
        <f t="shared" si="10"/>
        <v>0</v>
      </c>
      <c r="AT90" s="179"/>
      <c r="AU90" s="179"/>
      <c r="AV90" s="183">
        <f>SUM(AQ90:AS90,AV85:AV87)</f>
        <v>0</v>
      </c>
      <c r="AW90" s="197" t="s">
        <v>29</v>
      </c>
      <c r="AX90" s="196" t="str">
        <f>RNSE(AX92,AX95)</f>
        <v>-</v>
      </c>
      <c r="AY90" s="196" t="str">
        <f>RNSE(AY92,AY95)</f>
        <v>-</v>
      </c>
      <c r="AZ90" s="196" t="str">
        <f>RNSE(AZ92,AZ95)</f>
        <v>-</v>
      </c>
      <c r="BA90" s="241"/>
      <c r="BB90" s="18"/>
      <c r="BC90" s="18"/>
      <c r="BD90" s="19"/>
      <c r="BE90" s="19"/>
      <c r="BF90" s="163"/>
      <c r="BG90" s="145"/>
      <c r="BH90" s="163"/>
      <c r="BI90" s="163"/>
      <c r="BJ90" s="163"/>
      <c r="BK90" s="168"/>
      <c r="BL90" s="168"/>
      <c r="BM90" s="163"/>
      <c r="BN90" s="163"/>
      <c r="BO90" s="145"/>
      <c r="BP90" s="145"/>
      <c r="BQ90" s="163"/>
      <c r="BR90" s="197" t="s">
        <v>29</v>
      </c>
      <c r="BS90" s="196" t="str">
        <f>RNSE(BS92,BS95)</f>
        <v>-</v>
      </c>
      <c r="BT90" s="196" t="str">
        <f>RNSE(BT92,BT95)</f>
        <v>-</v>
      </c>
      <c r="BU90" s="196" t="str">
        <f>RNSE(BU92,BU95)</f>
        <v>-</v>
      </c>
      <c r="BV90" s="241"/>
      <c r="BW90" s="18"/>
      <c r="BX90" s="18"/>
      <c r="BY90" s="19"/>
      <c r="BZ90" s="19"/>
      <c r="CA90" s="163"/>
      <c r="CB90" s="163"/>
      <c r="CC90" s="163"/>
      <c r="CD90" s="163"/>
      <c r="CE90" s="163"/>
      <c r="CF90" s="163"/>
      <c r="CG90" s="173"/>
      <c r="CL90" s="275" t="s">
        <v>19</v>
      </c>
      <c r="CM90" s="183">
        <f t="shared" ref="CM90:CO90" si="11">IFERROR(ABS(CM88-CM89)/CM89,0)</f>
        <v>0</v>
      </c>
      <c r="CN90" s="183">
        <f t="shared" si="11"/>
        <v>0</v>
      </c>
      <c r="CO90" s="183">
        <f t="shared" si="11"/>
        <v>0</v>
      </c>
      <c r="CP90" s="179"/>
      <c r="CQ90" s="179"/>
      <c r="CR90" s="183">
        <f>SUM(CM90:CO90,CR85:CR87)</f>
        <v>0</v>
      </c>
      <c r="CS90" s="197" t="s">
        <v>29</v>
      </c>
      <c r="CT90" s="196" t="str">
        <f>RNSE(CT92,CT95)</f>
        <v>-</v>
      </c>
      <c r="CU90" s="196" t="str">
        <f>RNSE(CU92,CU95)</f>
        <v>-</v>
      </c>
      <c r="CV90" s="196" t="str">
        <f>RNSE(CV92,CV95)</f>
        <v>-</v>
      </c>
      <c r="CW90" s="241"/>
      <c r="CX90" s="18"/>
      <c r="CY90" s="18"/>
      <c r="CZ90" s="19"/>
      <c r="DA90" s="19"/>
      <c r="DB90" s="163"/>
      <c r="DC90" s="145"/>
      <c r="DD90" s="163"/>
      <c r="DE90" s="163"/>
      <c r="DF90" s="163"/>
      <c r="DG90" s="168"/>
      <c r="DH90" s="145"/>
      <c r="DI90" s="145"/>
      <c r="DJ90" s="145"/>
      <c r="DK90" s="145"/>
      <c r="DL90" s="145"/>
      <c r="DM90" s="163"/>
      <c r="DN90" s="163"/>
      <c r="DO90" s="163"/>
      <c r="DP90" s="163"/>
      <c r="DQ90" s="163"/>
      <c r="DR90" s="241"/>
      <c r="DS90" s="18"/>
      <c r="DT90" s="18"/>
      <c r="DU90" s="19"/>
      <c r="DV90" s="19"/>
      <c r="DW90" s="179" t="s">
        <v>19</v>
      </c>
      <c r="DX90" s="183">
        <f>IFERROR(ABS(DX88-DX89)/DX89,0)</f>
        <v>0</v>
      </c>
      <c r="DY90" s="183">
        <f t="shared" ref="DY90" si="12">IFERROR(ABS(DY88-DY89)/DY89,0)</f>
        <v>0</v>
      </c>
      <c r="DZ90" s="183">
        <f>IFERROR(ABS(DZ88-DZ89)/DZ89,0)</f>
        <v>0</v>
      </c>
      <c r="EA90" s="179"/>
      <c r="EB90" s="179"/>
      <c r="EC90" s="274">
        <f>SUM(DX90:DZ90,EC85:EC87)</f>
        <v>0</v>
      </c>
      <c r="ED90" s="163"/>
      <c r="EE90" s="163"/>
      <c r="EF90" s="163"/>
      <c r="EG90" s="163"/>
      <c r="EH90" s="275" t="s">
        <v>19</v>
      </c>
      <c r="EI90" s="183">
        <f>IFERROR(ABS(EI88-EI89)/EI89,0)</f>
        <v>0</v>
      </c>
      <c r="EJ90" s="183">
        <f t="shared" ref="EJ90" si="13">IFERROR(ABS(EJ88-EJ89)/EJ89,0)</f>
        <v>0</v>
      </c>
      <c r="EK90" s="183">
        <f>IFERROR(ABS(EK88-EK89)/EK89,0)</f>
        <v>0</v>
      </c>
      <c r="EL90" s="179"/>
      <c r="EM90" s="179"/>
      <c r="EN90" s="183">
        <f>SUM(EI90:EK90,EN85:EN87)</f>
        <v>0</v>
      </c>
      <c r="EO90" s="163"/>
      <c r="EP90" s="163"/>
      <c r="EQ90" s="163"/>
      <c r="ER90" s="241"/>
      <c r="ES90" s="18"/>
      <c r="ET90" s="18"/>
      <c r="EU90" s="19"/>
      <c r="EV90" s="19"/>
      <c r="EW90" s="163"/>
      <c r="EX90" s="163"/>
      <c r="EY90" s="163"/>
      <c r="EZ90" s="163"/>
      <c r="FA90" s="163"/>
      <c r="FB90" s="163"/>
      <c r="FC90" s="163"/>
      <c r="FD90" s="168"/>
      <c r="FE90" s="163"/>
      <c r="FF90" s="163"/>
      <c r="FG90" s="145"/>
      <c r="FH90" s="145"/>
      <c r="FI90" s="163"/>
      <c r="FJ90" s="197" t="s">
        <v>29</v>
      </c>
      <c r="FK90" s="196" t="str">
        <f>RNSE(FK92,FK95)</f>
        <v>-</v>
      </c>
      <c r="FL90" s="196" t="str">
        <f>RNSE(FL92,FL95)</f>
        <v>-</v>
      </c>
      <c r="FM90" s="196" t="str">
        <f>RNSE(FM92,FM95)</f>
        <v>-</v>
      </c>
      <c r="FN90" s="241"/>
      <c r="FO90" s="18"/>
      <c r="FP90" s="18"/>
      <c r="FQ90" s="19"/>
      <c r="FR90" s="19"/>
      <c r="FS90" s="163"/>
      <c r="FT90" s="163"/>
      <c r="FU90" s="163"/>
      <c r="FV90" s="163"/>
      <c r="FW90" s="163"/>
      <c r="FX90" s="163"/>
      <c r="FY90" s="173"/>
      <c r="GD90" s="275" t="s">
        <v>19</v>
      </c>
      <c r="GE90" s="183">
        <f>IFERROR(ABS(GE88-GE89)/GE89,0)</f>
        <v>0</v>
      </c>
      <c r="GF90" s="183">
        <f t="shared" ref="GF90" si="14">IFERROR(ABS(GF88-GF89)/GF89,0)</f>
        <v>0</v>
      </c>
      <c r="GG90" s="183">
        <f>IFERROR(ABS(GG88-GG89)/GG89,0)</f>
        <v>0</v>
      </c>
      <c r="GH90" s="179"/>
      <c r="GI90" s="179"/>
      <c r="GJ90" s="183">
        <f>SUM(GE90:GG90,GJ85:GJ87)</f>
        <v>0</v>
      </c>
      <c r="GK90" s="163"/>
      <c r="GL90" s="163"/>
      <c r="GM90" s="163"/>
      <c r="GN90" s="241"/>
      <c r="GO90" s="18"/>
      <c r="GP90" s="18"/>
      <c r="GQ90" s="19"/>
      <c r="GR90" s="19"/>
      <c r="GS90" s="163"/>
      <c r="GT90" s="163"/>
      <c r="GU90" s="163"/>
      <c r="GV90" s="163"/>
      <c r="GW90" s="163"/>
      <c r="GX90" s="163"/>
      <c r="GY90" s="163"/>
      <c r="GZ90" s="145"/>
      <c r="HA90" s="145"/>
      <c r="HB90" s="145"/>
      <c r="HC90" s="145"/>
      <c r="HD90" s="145"/>
      <c r="HE90" s="163"/>
      <c r="HF90" s="163"/>
      <c r="HG90" s="163"/>
      <c r="HH90" s="163"/>
      <c r="HI90" s="163"/>
      <c r="HJ90" s="241"/>
      <c r="HK90" s="18"/>
      <c r="HL90" s="18"/>
      <c r="HM90" s="19"/>
      <c r="HN90" s="19"/>
      <c r="HO90" s="179" t="s">
        <v>19</v>
      </c>
      <c r="HP90" s="183">
        <f>IFERROR(ABS(HP88-HP89)/HP89,0)</f>
        <v>0</v>
      </c>
      <c r="HQ90" s="183">
        <f t="shared" ref="HQ90" si="15">IFERROR(ABS(HQ88-HQ89)/HQ89,0)</f>
        <v>0</v>
      </c>
      <c r="HR90" s="183">
        <f>IFERROR(ABS(HR88-HR89)/HR89,0)</f>
        <v>0</v>
      </c>
      <c r="HS90" s="179"/>
      <c r="HT90" s="179"/>
      <c r="HU90" s="274">
        <f>SUM(HP90:HR90,HU85:HU87)</f>
        <v>0</v>
      </c>
      <c r="IE90" s="315"/>
      <c r="IF90" s="316"/>
      <c r="IG90" s="316"/>
      <c r="IH90" s="316"/>
      <c r="II90" s="316"/>
      <c r="IJ90" s="316"/>
      <c r="IK90" s="316"/>
      <c r="IL90" s="316"/>
      <c r="IM90" s="316"/>
      <c r="IN90" s="316"/>
      <c r="IO90" s="316"/>
      <c r="IP90" s="316"/>
      <c r="IQ90" s="316"/>
      <c r="IR90" s="316"/>
      <c r="IS90" s="316"/>
      <c r="IT90" s="316"/>
      <c r="IU90" s="316"/>
      <c r="IV90" s="316"/>
      <c r="IW90" s="316"/>
      <c r="IX90" s="316"/>
      <c r="IY90" s="316"/>
      <c r="IZ90" s="322"/>
      <c r="JA90" s="322"/>
      <c r="JB90" s="316"/>
      <c r="JC90" s="316"/>
      <c r="JD90" s="316"/>
      <c r="JE90" s="316"/>
      <c r="JF90" s="316"/>
      <c r="JG90" s="316"/>
      <c r="JH90" s="316"/>
      <c r="JI90" s="316"/>
      <c r="JJ90" s="316"/>
      <c r="JK90" s="316"/>
      <c r="JL90" s="316"/>
      <c r="JM90" s="316"/>
      <c r="JN90" s="316"/>
      <c r="JO90" s="316"/>
      <c r="JP90" s="316"/>
      <c r="JQ90" s="316"/>
      <c r="JR90" s="316"/>
      <c r="JS90" s="316"/>
      <c r="JT90" s="316"/>
      <c r="JU90" s="316"/>
      <c r="JV90" s="317"/>
    </row>
    <row r="91" spans="7:282" ht="15" customHeight="1" x14ac:dyDescent="0.2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AP91" s="172"/>
      <c r="AQ91" s="163"/>
      <c r="AR91" s="163"/>
      <c r="AS91" s="163"/>
      <c r="AT91" s="145"/>
      <c r="AU91" s="145"/>
      <c r="AV91" s="163"/>
      <c r="AW91" s="194" t="s">
        <v>20</v>
      </c>
      <c r="AX91" s="74" t="e">
        <f>AX92/AY86</f>
        <v>#DIV/0!</v>
      </c>
      <c r="AY91" s="74" t="e">
        <f>AY92/AY86</f>
        <v>#DIV/0!</v>
      </c>
      <c r="AZ91" s="74" t="e">
        <f>AZ92/AY86</f>
        <v>#DIV/0!</v>
      </c>
      <c r="BA91" s="241"/>
      <c r="BB91" s="144"/>
      <c r="BC91" s="144"/>
      <c r="BD91" s="144"/>
      <c r="BE91" s="144"/>
      <c r="BF91" s="144"/>
      <c r="BG91" s="145"/>
      <c r="BH91" s="145"/>
      <c r="BI91" s="163"/>
      <c r="BJ91" s="163"/>
      <c r="BK91" s="163"/>
      <c r="BL91" s="163"/>
      <c r="BM91" s="163"/>
      <c r="BN91" s="163"/>
      <c r="BO91" s="145"/>
      <c r="BP91" s="145"/>
      <c r="BQ91" s="163"/>
      <c r="BR91" s="194" t="s">
        <v>20</v>
      </c>
      <c r="BS91" s="74" t="e">
        <f>BS92/BT86</f>
        <v>#DIV/0!</v>
      </c>
      <c r="BT91" s="74" t="e">
        <f>BT92/BT86</f>
        <v>#DIV/0!</v>
      </c>
      <c r="BU91" s="74" t="e">
        <f>BU92/BT86</f>
        <v>#DIV/0!</v>
      </c>
      <c r="BV91" s="241"/>
      <c r="BW91" s="144"/>
      <c r="BX91" s="144"/>
      <c r="BY91" s="144"/>
      <c r="BZ91" s="144"/>
      <c r="CA91" s="144"/>
      <c r="CB91" s="145"/>
      <c r="CC91" s="145"/>
      <c r="CD91" s="163"/>
      <c r="CE91" s="163"/>
      <c r="CF91" s="163"/>
      <c r="CG91" s="173"/>
      <c r="CL91" s="172"/>
      <c r="CM91" s="163"/>
      <c r="CN91" s="163"/>
      <c r="CO91" s="163"/>
      <c r="CP91" s="145"/>
      <c r="CQ91" s="145"/>
      <c r="CR91" s="163"/>
      <c r="CS91" s="194" t="s">
        <v>20</v>
      </c>
      <c r="CT91" s="74" t="e">
        <f>CT92/CU86</f>
        <v>#DIV/0!</v>
      </c>
      <c r="CU91" s="74" t="e">
        <f>CU92/CU86</f>
        <v>#DIV/0!</v>
      </c>
      <c r="CV91" s="74" t="e">
        <f>CV92/CU86</f>
        <v>#DIV/0!</v>
      </c>
      <c r="CW91" s="241"/>
      <c r="CX91" s="144"/>
      <c r="CY91" s="144"/>
      <c r="CZ91" s="144"/>
      <c r="DA91" s="144"/>
      <c r="DB91" s="144"/>
      <c r="DC91" s="145"/>
      <c r="DD91" s="145"/>
      <c r="DE91" s="163"/>
      <c r="DF91" s="163"/>
      <c r="DG91" s="163"/>
      <c r="DH91" s="145"/>
      <c r="DI91" s="145"/>
      <c r="DJ91" s="145"/>
      <c r="DK91" s="145"/>
      <c r="DL91" s="145"/>
      <c r="DM91" s="163"/>
      <c r="DN91" s="163"/>
      <c r="DO91" s="163"/>
      <c r="DP91" s="163"/>
      <c r="DQ91" s="163"/>
      <c r="DR91" s="241"/>
      <c r="DS91" s="144"/>
      <c r="DT91" s="144"/>
      <c r="DU91" s="144"/>
      <c r="DV91" s="144"/>
      <c r="DW91" s="144"/>
      <c r="DX91" s="145"/>
      <c r="DY91" s="145"/>
      <c r="DZ91" s="145"/>
      <c r="EA91" s="163"/>
      <c r="EB91" s="163"/>
      <c r="EC91" s="173"/>
      <c r="ED91" s="163"/>
      <c r="EE91" s="163"/>
      <c r="EF91" s="163"/>
      <c r="EG91" s="163"/>
      <c r="EH91" s="293"/>
      <c r="EI91" s="145"/>
      <c r="EJ91" s="145"/>
      <c r="EK91" s="145"/>
      <c r="EL91" s="163"/>
      <c r="EM91" s="163"/>
      <c r="EN91" s="163"/>
      <c r="EO91" s="163"/>
      <c r="EP91" s="163"/>
      <c r="EQ91" s="163"/>
      <c r="ER91" s="241"/>
      <c r="ES91" s="144"/>
      <c r="ET91" s="144"/>
      <c r="EU91" s="144"/>
      <c r="EV91" s="144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45"/>
      <c r="FH91" s="145"/>
      <c r="FI91" s="163"/>
      <c r="FJ91" s="194" t="s">
        <v>20</v>
      </c>
      <c r="FK91" s="74" t="e">
        <f>FK92/FL86</f>
        <v>#DIV/0!</v>
      </c>
      <c r="FL91" s="74" t="e">
        <f>FL92/FL86</f>
        <v>#DIV/0!</v>
      </c>
      <c r="FM91" s="74" t="e">
        <f>FM92/FL86</f>
        <v>#DIV/0!</v>
      </c>
      <c r="FN91" s="241"/>
      <c r="FO91" s="144"/>
      <c r="FP91" s="144"/>
      <c r="FQ91" s="144"/>
      <c r="FR91" s="144"/>
      <c r="FS91" s="144"/>
      <c r="FT91" s="145"/>
      <c r="FU91" s="145"/>
      <c r="FV91" s="163"/>
      <c r="FW91" s="163"/>
      <c r="FX91" s="163"/>
      <c r="FY91" s="173"/>
      <c r="GD91" s="293"/>
      <c r="GE91" s="145"/>
      <c r="GF91" s="145"/>
      <c r="GG91" s="145"/>
      <c r="GH91" s="163"/>
      <c r="GI91" s="163"/>
      <c r="GJ91" s="163"/>
      <c r="GK91" s="163"/>
      <c r="GL91" s="163"/>
      <c r="GM91" s="163"/>
      <c r="GN91" s="241"/>
      <c r="GO91" s="144"/>
      <c r="GP91" s="144"/>
      <c r="GQ91" s="144"/>
      <c r="GR91" s="144"/>
      <c r="GS91" s="163"/>
      <c r="GT91" s="163"/>
      <c r="GU91" s="163"/>
      <c r="GV91" s="163"/>
      <c r="GW91" s="163"/>
      <c r="GX91" s="163"/>
      <c r="GY91" s="163"/>
      <c r="GZ91" s="145"/>
      <c r="HA91" s="145"/>
      <c r="HB91" s="145"/>
      <c r="HC91" s="145"/>
      <c r="HD91" s="145"/>
      <c r="HE91" s="163"/>
      <c r="HF91" s="163"/>
      <c r="HG91" s="163"/>
      <c r="HH91" s="163"/>
      <c r="HI91" s="163"/>
      <c r="HJ91" s="241"/>
      <c r="HK91" s="144"/>
      <c r="HL91" s="144"/>
      <c r="HM91" s="144"/>
      <c r="HN91" s="144"/>
      <c r="HO91" s="144"/>
      <c r="HP91" s="145"/>
      <c r="HQ91" s="145"/>
      <c r="HR91" s="145"/>
      <c r="HS91" s="163"/>
      <c r="HT91" s="163"/>
      <c r="HU91" s="173"/>
      <c r="IE91" s="315"/>
      <c r="IF91" s="316"/>
      <c r="IG91" s="316"/>
      <c r="IH91" s="316"/>
      <c r="II91" s="316"/>
      <c r="IJ91" s="316"/>
      <c r="IK91" s="316"/>
      <c r="IL91" s="316"/>
      <c r="IM91" s="316"/>
      <c r="IN91" s="316"/>
      <c r="IO91" s="316"/>
      <c r="IP91" s="316"/>
      <c r="IQ91" s="316"/>
      <c r="IR91" s="316"/>
      <c r="IS91" s="316"/>
      <c r="IT91" s="316"/>
      <c r="IU91" s="316"/>
      <c r="IV91" s="316"/>
      <c r="IW91" s="316"/>
      <c r="IX91" s="316"/>
      <c r="IY91" s="316"/>
      <c r="IZ91" s="322"/>
      <c r="JA91" s="322"/>
      <c r="JB91" s="316"/>
      <c r="JC91" s="316"/>
      <c r="JD91" s="316"/>
      <c r="JE91" s="316"/>
      <c r="JF91" s="316"/>
      <c r="JG91" s="316"/>
      <c r="JH91" s="316"/>
      <c r="JI91" s="316"/>
      <c r="JJ91" s="316"/>
      <c r="JK91" s="316"/>
      <c r="JL91" s="316"/>
      <c r="JM91" s="316"/>
      <c r="JN91" s="316"/>
      <c r="JO91" s="316"/>
      <c r="JP91" s="316"/>
      <c r="JQ91" s="316"/>
      <c r="JR91" s="316"/>
      <c r="JS91" s="316"/>
      <c r="JT91" s="316"/>
      <c r="JU91" s="316"/>
      <c r="JV91" s="317"/>
    </row>
    <row r="92" spans="7:282" ht="15" customHeight="1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AP92" s="172"/>
      <c r="AQ92" s="163"/>
      <c r="AR92" s="163"/>
      <c r="AS92" s="163"/>
      <c r="AT92" s="163"/>
      <c r="AU92" s="144"/>
      <c r="AV92" s="163"/>
      <c r="AW92" s="198" t="s">
        <v>3</v>
      </c>
      <c r="AX92" s="208">
        <f>AS106</f>
        <v>0</v>
      </c>
      <c r="AY92" s="208">
        <f>AQ106</f>
        <v>0</v>
      </c>
      <c r="AZ92" s="208">
        <f>AR106</f>
        <v>0</v>
      </c>
      <c r="BA92" s="241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44"/>
      <c r="BQ92" s="163"/>
      <c r="BR92" s="198" t="s">
        <v>3</v>
      </c>
      <c r="BS92" s="208">
        <f>CD107</f>
        <v>0</v>
      </c>
      <c r="BT92" s="208">
        <f>CB107</f>
        <v>0</v>
      </c>
      <c r="BU92" s="208">
        <f>CC107</f>
        <v>0</v>
      </c>
      <c r="BV92" s="241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73"/>
      <c r="CL92" s="172"/>
      <c r="CM92" s="163"/>
      <c r="CN92" s="163"/>
      <c r="CO92" s="163"/>
      <c r="CP92" s="163"/>
      <c r="CQ92" s="144"/>
      <c r="CR92" s="163"/>
      <c r="CS92" s="198" t="s">
        <v>3</v>
      </c>
      <c r="CT92" s="208">
        <f>CO106</f>
        <v>0</v>
      </c>
      <c r="CU92" s="208">
        <f>CM106</f>
        <v>0</v>
      </c>
      <c r="CV92" s="208">
        <f>CN106</f>
        <v>0</v>
      </c>
      <c r="CW92" s="241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45"/>
      <c r="DI92" s="163"/>
      <c r="DJ92" s="163"/>
      <c r="DK92" s="163"/>
      <c r="DL92" s="144"/>
      <c r="DM92" s="163"/>
      <c r="DN92" s="163"/>
      <c r="DO92" s="163"/>
      <c r="DP92" s="163"/>
      <c r="DQ92" s="163"/>
      <c r="DR92" s="241"/>
      <c r="DS92" s="138"/>
      <c r="DT92" s="163"/>
      <c r="DU92" s="163"/>
      <c r="DV92" s="163"/>
      <c r="DW92" s="163"/>
      <c r="DX92" s="163"/>
      <c r="DY92" s="163"/>
      <c r="DZ92" s="145"/>
      <c r="EA92" s="145"/>
      <c r="EB92" s="145"/>
      <c r="EC92" s="291"/>
      <c r="ED92" s="163"/>
      <c r="EE92" s="163"/>
      <c r="EF92" s="163"/>
      <c r="EG92" s="163"/>
      <c r="EH92" s="294"/>
      <c r="EI92" s="163"/>
      <c r="EJ92" s="163"/>
      <c r="EK92" s="163"/>
      <c r="EL92" s="144"/>
      <c r="EM92" s="163"/>
      <c r="EN92" s="163"/>
      <c r="EO92" s="163"/>
      <c r="EP92" s="163"/>
      <c r="EQ92" s="163"/>
      <c r="ER92" s="241"/>
      <c r="ES92" s="138"/>
      <c r="ET92" s="163"/>
      <c r="EU92" s="163"/>
      <c r="EV92" s="163"/>
      <c r="EW92" s="163"/>
      <c r="EX92" s="163"/>
      <c r="EY92" s="163"/>
      <c r="EZ92" s="145"/>
      <c r="FA92" s="145"/>
      <c r="FB92" s="145"/>
      <c r="FC92" s="145"/>
      <c r="FD92" s="163"/>
      <c r="FE92" s="163"/>
      <c r="FF92" s="163"/>
      <c r="FG92" s="163"/>
      <c r="FH92" s="144"/>
      <c r="FI92" s="163"/>
      <c r="FJ92" s="198" t="s">
        <v>3</v>
      </c>
      <c r="FK92" s="208">
        <f>FV107</f>
        <v>0</v>
      </c>
      <c r="FL92" s="208">
        <f>FT107</f>
        <v>0</v>
      </c>
      <c r="FM92" s="208">
        <f>FU107</f>
        <v>0</v>
      </c>
      <c r="FN92" s="241"/>
      <c r="FO92" s="163"/>
      <c r="FP92" s="163"/>
      <c r="FQ92" s="163"/>
      <c r="FR92" s="163"/>
      <c r="FS92" s="163"/>
      <c r="FT92" s="163"/>
      <c r="FU92" s="163"/>
      <c r="FV92" s="163"/>
      <c r="FW92" s="163"/>
      <c r="FX92" s="163"/>
      <c r="FY92" s="173"/>
      <c r="GD92" s="294"/>
      <c r="GE92" s="163"/>
      <c r="GF92" s="163"/>
      <c r="GG92" s="163"/>
      <c r="GH92" s="144"/>
      <c r="GI92" s="163"/>
      <c r="GJ92" s="163"/>
      <c r="GK92" s="163"/>
      <c r="GL92" s="163"/>
      <c r="GM92" s="163"/>
      <c r="GN92" s="241"/>
      <c r="GO92" s="138"/>
      <c r="GP92" s="163"/>
      <c r="GQ92" s="163"/>
      <c r="GR92" s="163"/>
      <c r="GS92" s="163"/>
      <c r="GT92" s="163"/>
      <c r="GU92" s="163"/>
      <c r="GV92" s="145"/>
      <c r="GW92" s="145"/>
      <c r="GX92" s="145"/>
      <c r="GY92" s="145"/>
      <c r="GZ92" s="145"/>
      <c r="HA92" s="163"/>
      <c r="HB92" s="163"/>
      <c r="HC92" s="163"/>
      <c r="HD92" s="144"/>
      <c r="HE92" s="163"/>
      <c r="HF92" s="163"/>
      <c r="HG92" s="163"/>
      <c r="HH92" s="163"/>
      <c r="HI92" s="163"/>
      <c r="HJ92" s="241"/>
      <c r="HK92" s="138"/>
      <c r="HL92" s="163"/>
      <c r="HM92" s="163"/>
      <c r="HN92" s="163"/>
      <c r="HO92" s="163"/>
      <c r="HP92" s="163"/>
      <c r="HQ92" s="163"/>
      <c r="HR92" s="145"/>
      <c r="HS92" s="145"/>
      <c r="HT92" s="145"/>
      <c r="HU92" s="291"/>
      <c r="IE92" s="315"/>
      <c r="IF92" s="316"/>
      <c r="IG92" s="316"/>
      <c r="IH92" s="316"/>
      <c r="II92" s="316"/>
      <c r="IJ92" s="316"/>
      <c r="IK92" s="316"/>
      <c r="IL92" s="316"/>
      <c r="IM92" s="316"/>
      <c r="IN92" s="316"/>
      <c r="IO92" s="316"/>
      <c r="IP92" s="316"/>
      <c r="IQ92" s="316"/>
      <c r="IR92" s="316"/>
      <c r="IS92" s="316"/>
      <c r="IT92" s="316"/>
      <c r="IU92" s="316"/>
      <c r="IV92" s="316"/>
      <c r="IW92" s="316"/>
      <c r="IX92" s="316"/>
      <c r="IY92" s="316"/>
      <c r="IZ92" s="322"/>
      <c r="JA92" s="322"/>
      <c r="JB92" s="316"/>
      <c r="JC92" s="316"/>
      <c r="JD92" s="316"/>
      <c r="JE92" s="316"/>
      <c r="JF92" s="316"/>
      <c r="JG92" s="316"/>
      <c r="JH92" s="316"/>
      <c r="JI92" s="316"/>
      <c r="JJ92" s="316"/>
      <c r="JK92" s="316"/>
      <c r="JL92" s="316"/>
      <c r="JM92" s="316"/>
      <c r="JN92" s="316"/>
      <c r="JO92" s="316"/>
      <c r="JP92" s="316"/>
      <c r="JQ92" s="316"/>
      <c r="JR92" s="316"/>
      <c r="JS92" s="316"/>
      <c r="JT92" s="316"/>
      <c r="JU92" s="316"/>
      <c r="JV92" s="317"/>
    </row>
    <row r="93" spans="7:282" ht="15" customHeight="1" thickBot="1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AP93" s="172"/>
      <c r="AQ93" s="163"/>
      <c r="AR93" s="163"/>
      <c r="AS93" s="163"/>
      <c r="AT93" s="163"/>
      <c r="AU93" s="144"/>
      <c r="AV93" s="163"/>
      <c r="AW93" s="199"/>
      <c r="AX93" s="148">
        <v>8</v>
      </c>
      <c r="AY93" s="148">
        <v>9</v>
      </c>
      <c r="AZ93" s="148" t="s">
        <v>5</v>
      </c>
      <c r="BA93" s="241"/>
      <c r="BB93" s="138"/>
      <c r="BC93" s="151" t="s">
        <v>4</v>
      </c>
      <c r="BD93" s="201" t="s">
        <v>20</v>
      </c>
      <c r="BE93" s="152"/>
      <c r="BF93" s="150" t="s">
        <v>3</v>
      </c>
      <c r="BG93" s="194" t="s">
        <v>20</v>
      </c>
      <c r="BH93" s="197" t="s">
        <v>29</v>
      </c>
      <c r="BI93" s="163"/>
      <c r="BJ93" s="163"/>
      <c r="BK93" s="261"/>
      <c r="BL93" s="163"/>
      <c r="BM93" s="163"/>
      <c r="BN93" s="163"/>
      <c r="BO93" s="163"/>
      <c r="BP93" s="144"/>
      <c r="BQ93" s="163"/>
      <c r="BR93" s="199"/>
      <c r="BS93" s="148">
        <v>8</v>
      </c>
      <c r="BT93" s="148">
        <v>9</v>
      </c>
      <c r="BU93" s="148" t="s">
        <v>5</v>
      </c>
      <c r="BV93" s="241"/>
      <c r="BW93" s="138"/>
      <c r="BX93" s="151" t="s">
        <v>4</v>
      </c>
      <c r="BY93" s="201" t="s">
        <v>20</v>
      </c>
      <c r="BZ93" s="152"/>
      <c r="CA93" s="150" t="s">
        <v>3</v>
      </c>
      <c r="CB93" s="194" t="s">
        <v>20</v>
      </c>
      <c r="CC93" s="197" t="s">
        <v>29</v>
      </c>
      <c r="CD93" s="163"/>
      <c r="CE93" s="163"/>
      <c r="CF93" s="163"/>
      <c r="CG93" s="173"/>
      <c r="CL93" s="172"/>
      <c r="CM93" s="163"/>
      <c r="CN93" s="163"/>
      <c r="CO93" s="163"/>
      <c r="CP93" s="163"/>
      <c r="CQ93" s="144"/>
      <c r="CR93" s="163"/>
      <c r="CS93" s="199"/>
      <c r="CT93" s="148">
        <v>8</v>
      </c>
      <c r="CU93" s="148">
        <v>9</v>
      </c>
      <c r="CV93" s="148" t="s">
        <v>5</v>
      </c>
      <c r="CW93" s="241"/>
      <c r="CX93" s="138"/>
      <c r="CY93" s="151" t="s">
        <v>4</v>
      </c>
      <c r="CZ93" s="201" t="s">
        <v>20</v>
      </c>
      <c r="DA93" s="152"/>
      <c r="DB93" s="150" t="s">
        <v>3</v>
      </c>
      <c r="DC93" s="194" t="s">
        <v>20</v>
      </c>
      <c r="DD93" s="197" t="s">
        <v>29</v>
      </c>
      <c r="DE93" s="163"/>
      <c r="DF93" s="163"/>
      <c r="DG93" s="261"/>
      <c r="DH93" s="145"/>
      <c r="DI93" s="163"/>
      <c r="DJ93" s="163"/>
      <c r="DK93" s="163"/>
      <c r="DL93" s="144"/>
      <c r="DM93" s="163"/>
      <c r="DN93" s="163"/>
      <c r="DO93" s="163"/>
      <c r="DP93" s="163"/>
      <c r="DQ93" s="163"/>
      <c r="DR93" s="241"/>
      <c r="DS93" s="232"/>
      <c r="DT93" s="151" t="s">
        <v>4</v>
      </c>
      <c r="DU93" s="201" t="s">
        <v>20</v>
      </c>
      <c r="DV93" s="152"/>
      <c r="DW93" s="150" t="s">
        <v>3</v>
      </c>
      <c r="DX93" s="194" t="s">
        <v>20</v>
      </c>
      <c r="DY93" s="197" t="s">
        <v>29</v>
      </c>
      <c r="DZ93" s="145"/>
      <c r="EA93" s="163"/>
      <c r="EB93" s="163"/>
      <c r="EC93" s="173"/>
      <c r="ED93" s="163"/>
      <c r="EE93" s="163"/>
      <c r="EF93" s="163"/>
      <c r="EG93" s="163"/>
      <c r="EH93" s="294"/>
      <c r="EI93" s="163"/>
      <c r="EJ93" s="163"/>
      <c r="EK93" s="163"/>
      <c r="EL93" s="144"/>
      <c r="EM93" s="163"/>
      <c r="EN93" s="163"/>
      <c r="EO93" s="163"/>
      <c r="EP93" s="163"/>
      <c r="EQ93" s="163"/>
      <c r="ER93" s="241"/>
      <c r="ES93" s="163"/>
      <c r="ET93" s="232"/>
      <c r="EU93" s="151" t="s">
        <v>4</v>
      </c>
      <c r="EV93" s="201" t="s">
        <v>20</v>
      </c>
      <c r="EW93" s="152"/>
      <c r="EX93" s="150" t="s">
        <v>3</v>
      </c>
      <c r="EY93" s="194" t="s">
        <v>20</v>
      </c>
      <c r="EZ93" s="197" t="s">
        <v>29</v>
      </c>
      <c r="FA93" s="163"/>
      <c r="FB93" s="163"/>
      <c r="FC93" s="163"/>
      <c r="FD93" s="163"/>
      <c r="FE93" s="163"/>
      <c r="FF93" s="163"/>
      <c r="FG93" s="163"/>
      <c r="FH93" s="144"/>
      <c r="FI93" s="163"/>
      <c r="FJ93" s="199"/>
      <c r="FK93" s="148">
        <v>8</v>
      </c>
      <c r="FL93" s="148">
        <v>9</v>
      </c>
      <c r="FM93" s="148" t="s">
        <v>5</v>
      </c>
      <c r="FN93" s="241"/>
      <c r="FO93" s="138"/>
      <c r="FP93" s="151" t="s">
        <v>4</v>
      </c>
      <c r="FQ93" s="201" t="s">
        <v>20</v>
      </c>
      <c r="FR93" s="152"/>
      <c r="FS93" s="150" t="s">
        <v>3</v>
      </c>
      <c r="FT93" s="194" t="s">
        <v>20</v>
      </c>
      <c r="FU93" s="197" t="s">
        <v>29</v>
      </c>
      <c r="FV93" s="163"/>
      <c r="FW93" s="163"/>
      <c r="FX93" s="163"/>
      <c r="FY93" s="173"/>
      <c r="GD93" s="294"/>
      <c r="GE93" s="163"/>
      <c r="GF93" s="163"/>
      <c r="GG93" s="163"/>
      <c r="GH93" s="144"/>
      <c r="GI93" s="163"/>
      <c r="GJ93" s="163"/>
      <c r="GK93" s="163"/>
      <c r="GL93" s="163"/>
      <c r="GM93" s="163"/>
      <c r="GN93" s="241"/>
      <c r="GO93" s="163"/>
      <c r="GP93" s="232"/>
      <c r="GQ93" s="151" t="s">
        <v>4</v>
      </c>
      <c r="GR93" s="201" t="s">
        <v>20</v>
      </c>
      <c r="GS93" s="152"/>
      <c r="GT93" s="150" t="s">
        <v>3</v>
      </c>
      <c r="GU93" s="194" t="s">
        <v>20</v>
      </c>
      <c r="GV93" s="197" t="s">
        <v>29</v>
      </c>
      <c r="GW93" s="163"/>
      <c r="GX93" s="163"/>
      <c r="GY93" s="163"/>
      <c r="GZ93" s="145"/>
      <c r="HA93" s="163"/>
      <c r="HB93" s="163"/>
      <c r="HC93" s="163"/>
      <c r="HD93" s="144"/>
      <c r="HE93" s="163"/>
      <c r="HF93" s="163"/>
      <c r="HG93" s="163"/>
      <c r="HH93" s="163"/>
      <c r="HI93" s="163"/>
      <c r="HJ93" s="241"/>
      <c r="HK93" s="232"/>
      <c r="HL93" s="151" t="s">
        <v>4</v>
      </c>
      <c r="HM93" s="201" t="s">
        <v>20</v>
      </c>
      <c r="HN93" s="152"/>
      <c r="HO93" s="150" t="s">
        <v>3</v>
      </c>
      <c r="HP93" s="194" t="s">
        <v>20</v>
      </c>
      <c r="HQ93" s="197" t="s">
        <v>29</v>
      </c>
      <c r="HR93" s="145"/>
      <c r="HS93" s="163"/>
      <c r="HT93" s="163"/>
      <c r="HU93" s="173"/>
      <c r="IE93" s="315"/>
      <c r="IF93" s="316"/>
      <c r="IG93" s="316"/>
      <c r="IH93" s="316"/>
      <c r="II93" s="316"/>
      <c r="IJ93" s="316"/>
      <c r="IK93" s="316"/>
      <c r="IL93" s="316"/>
      <c r="IM93" s="316"/>
      <c r="IN93" s="316"/>
      <c r="IO93" s="316"/>
      <c r="IP93" s="316"/>
      <c r="IQ93" s="316"/>
      <c r="IR93" s="316"/>
      <c r="IS93" s="316"/>
      <c r="IT93" s="316"/>
      <c r="IU93" s="316"/>
      <c r="IV93" s="316"/>
      <c r="IW93" s="316"/>
      <c r="IX93" s="316"/>
      <c r="IY93" s="316"/>
      <c r="IZ93" s="322"/>
      <c r="JA93" s="322"/>
      <c r="JB93" s="316"/>
      <c r="JC93" s="316"/>
      <c r="JD93" s="316"/>
      <c r="JE93" s="316"/>
      <c r="JF93" s="316"/>
      <c r="JG93" s="316"/>
      <c r="JH93" s="316"/>
      <c r="JI93" s="316"/>
      <c r="JJ93" s="316"/>
      <c r="JK93" s="316"/>
      <c r="JL93" s="316"/>
      <c r="JM93" s="316"/>
      <c r="JN93" s="316"/>
      <c r="JO93" s="316"/>
      <c r="JP93" s="316"/>
      <c r="JQ93" s="316"/>
      <c r="JR93" s="316"/>
      <c r="JS93" s="316"/>
      <c r="JT93" s="316"/>
      <c r="JU93" s="316"/>
      <c r="JV93" s="317"/>
    </row>
    <row r="94" spans="7:282" ht="15" customHeight="1" thickBot="1" x14ac:dyDescent="0.3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AP94" s="225" t="s">
        <v>27</v>
      </c>
      <c r="AQ94" s="213" t="s">
        <v>21</v>
      </c>
      <c r="AR94" s="214">
        <f>IF(AO95&lt;&gt;"",AVERAGE(AR95,AO95),AR95)</f>
        <v>0</v>
      </c>
      <c r="AS94" s="163"/>
      <c r="AT94" s="163"/>
      <c r="AU94" s="144"/>
      <c r="AV94" s="163"/>
      <c r="AW94" s="203" t="s">
        <v>20</v>
      </c>
      <c r="AX94" s="79" t="e">
        <f>AX95/AZ86</f>
        <v>#DIV/0!</v>
      </c>
      <c r="AY94" s="79" t="e">
        <f>AY95/AZ86</f>
        <v>#DIV/0!</v>
      </c>
      <c r="AZ94" s="79" t="e">
        <f>AZ95/AZ86</f>
        <v>#DIV/0!</v>
      </c>
      <c r="BA94" s="241"/>
      <c r="BB94" s="232" t="str">
        <f>CHOOSE(1,"&lt;","TURN",8,BA97,BC94,BF94)</f>
        <v>&lt;</v>
      </c>
      <c r="BC94" s="205">
        <v>0</v>
      </c>
      <c r="BD94" s="65" t="e">
        <f>BC94/BK96</f>
        <v>#DIV/0!</v>
      </c>
      <c r="BE94" s="148" t="s">
        <v>6</v>
      </c>
      <c r="BF94" s="209">
        <f>AR105</f>
        <v>0</v>
      </c>
      <c r="BG94" s="67" t="e">
        <f>BF94/BK95</f>
        <v>#DIV/0!</v>
      </c>
      <c r="BH94" s="196" t="str">
        <f>RNSE(BF94,BC94)</f>
        <v>-</v>
      </c>
      <c r="BI94" s="144"/>
      <c r="BJ94" s="213" t="s">
        <v>21</v>
      </c>
      <c r="BK94" s="214">
        <f>IF(BN95&lt;&gt;"",AVERAGE(BK95,BN95),BK95)</f>
        <v>0</v>
      </c>
      <c r="BL94" s="225" t="s">
        <v>27</v>
      </c>
      <c r="BM94" s="213" t="s">
        <v>21</v>
      </c>
      <c r="BN94" s="214">
        <f>IF(BK95&lt;&gt;"",AVERAGE(BN95,BK95),BN95)</f>
        <v>0</v>
      </c>
      <c r="BO94" s="163"/>
      <c r="BP94" s="144"/>
      <c r="BQ94" s="163"/>
      <c r="BR94" s="203" t="s">
        <v>20</v>
      </c>
      <c r="BS94" s="79" t="e">
        <f>BS95/BU86</f>
        <v>#DIV/0!</v>
      </c>
      <c r="BT94" s="79" t="e">
        <f>BT95/BU86</f>
        <v>#DIV/0!</v>
      </c>
      <c r="BU94" s="79" t="e">
        <f>BU95/BU86</f>
        <v>#DIV/0!</v>
      </c>
      <c r="BV94" s="241"/>
      <c r="BW94" s="232" t="str">
        <f>CHOOSE(1,"&lt;","TURN",8,BV97,BX94,CA94)</f>
        <v>&lt;</v>
      </c>
      <c r="BX94" s="205">
        <v>0</v>
      </c>
      <c r="BY94" s="65" t="e">
        <f>BX94/CG96</f>
        <v>#DIV/0!</v>
      </c>
      <c r="BZ94" s="148" t="s">
        <v>6</v>
      </c>
      <c r="CA94" s="209">
        <f>CC106</f>
        <v>0</v>
      </c>
      <c r="CB94" s="67" t="e">
        <f>CA94/CG95</f>
        <v>#DIV/0!</v>
      </c>
      <c r="CC94" s="196" t="str">
        <f>RNSE(CA94,BX94)</f>
        <v>-</v>
      </c>
      <c r="CD94" s="163"/>
      <c r="CE94" s="144"/>
      <c r="CF94" s="213" t="s">
        <v>21</v>
      </c>
      <c r="CG94" s="254">
        <f>IF(CJ95&lt;&gt;"",AVERAGE(CG95,CJ95),CG95)</f>
        <v>0</v>
      </c>
      <c r="CL94" s="225" t="s">
        <v>27</v>
      </c>
      <c r="CM94" s="213" t="s">
        <v>21</v>
      </c>
      <c r="CN94" s="214">
        <f>IF(CK95&lt;&gt;"",AVERAGE(CN95,CK95),CN95)</f>
        <v>0</v>
      </c>
      <c r="CO94" s="163"/>
      <c r="CP94" s="163"/>
      <c r="CQ94" s="144"/>
      <c r="CR94" s="163"/>
      <c r="CS94" s="203" t="s">
        <v>20</v>
      </c>
      <c r="CT94" s="79" t="e">
        <f>CT95/CV86</f>
        <v>#DIV/0!</v>
      </c>
      <c r="CU94" s="79" t="e">
        <f>CU95/CV86</f>
        <v>#DIV/0!</v>
      </c>
      <c r="CV94" s="79" t="e">
        <f>CV95/CV86</f>
        <v>#DIV/0!</v>
      </c>
      <c r="CW94" s="241"/>
      <c r="CX94" s="232" t="str">
        <f>CHOOSE(1,"&lt;","TURN",8,CW97,CY94,DB94)</f>
        <v>&lt;</v>
      </c>
      <c r="CY94" s="205">
        <v>0</v>
      </c>
      <c r="CZ94" s="65" t="e">
        <f>CY94/DG96</f>
        <v>#DIV/0!</v>
      </c>
      <c r="DA94" s="148" t="s">
        <v>6</v>
      </c>
      <c r="DB94" s="209">
        <f>CN105</f>
        <v>0</v>
      </c>
      <c r="DC94" s="67" t="e">
        <f>DB94/DG95</f>
        <v>#DIV/0!</v>
      </c>
      <c r="DD94" s="196" t="str">
        <f>RNSE(DB94,CY94)</f>
        <v>-</v>
      </c>
      <c r="DE94" s="144"/>
      <c r="DF94" s="213" t="s">
        <v>21</v>
      </c>
      <c r="DG94" s="214">
        <f>IF(DJ95&lt;&gt;"",AVERAGE(DG95,DJ95),DG95)</f>
        <v>0</v>
      </c>
      <c r="DH94" s="225" t="s">
        <v>27</v>
      </c>
      <c r="DI94" s="213" t="s">
        <v>21</v>
      </c>
      <c r="DJ94" s="214">
        <f>IF(DG95&lt;&gt;"",AVERAGE(DJ95,DG95),DJ95)</f>
        <v>0</v>
      </c>
      <c r="DK94" s="163"/>
      <c r="DL94" s="144"/>
      <c r="DM94" s="163"/>
      <c r="DN94" s="163"/>
      <c r="DO94" s="163"/>
      <c r="DP94" s="163"/>
      <c r="DQ94" s="163"/>
      <c r="DR94" s="241"/>
      <c r="DS94" s="232" t="str">
        <f>CHOOSE(1,"!","TURN",7,DR97,DT94,DW94)</f>
        <v>!</v>
      </c>
      <c r="DT94" s="205">
        <v>0</v>
      </c>
      <c r="DU94" s="65" t="e">
        <f>DT94/EC96</f>
        <v>#DIV/0!</v>
      </c>
      <c r="DV94" s="148" t="s">
        <v>7</v>
      </c>
      <c r="DW94" s="209">
        <f>DZ115</f>
        <v>0</v>
      </c>
      <c r="DX94" s="67" t="e">
        <f>DW94/EC95</f>
        <v>#DIV/0!</v>
      </c>
      <c r="DY94" s="196" t="str">
        <f t="shared" ref="DY94:DY96" si="16">RNSE(DW94,DT94)</f>
        <v>-</v>
      </c>
      <c r="DZ94" s="145"/>
      <c r="EA94" s="144"/>
      <c r="EB94" s="213" t="s">
        <v>21</v>
      </c>
      <c r="EC94" s="254">
        <f>IF(EF95&lt;&gt;"",AVERAGE(EC95,EF95),EC95)</f>
        <v>0</v>
      </c>
      <c r="ED94" s="163"/>
      <c r="EE94" s="163"/>
      <c r="EF94" s="163"/>
      <c r="EG94" s="163"/>
      <c r="EH94" s="225" t="s">
        <v>27</v>
      </c>
      <c r="EI94" s="213" t="s">
        <v>21</v>
      </c>
      <c r="EJ94" s="214">
        <f>IF(EG95&lt;&gt;"",AVERAGE(EJ95,EG95),EJ95)</f>
        <v>0</v>
      </c>
      <c r="EK94" s="163"/>
      <c r="EL94" s="144"/>
      <c r="EM94" s="163"/>
      <c r="EN94" s="163"/>
      <c r="EO94" s="163"/>
      <c r="EP94" s="163"/>
      <c r="EQ94" s="163"/>
      <c r="ER94" s="241"/>
      <c r="ES94" s="163"/>
      <c r="ET94" s="232" t="str">
        <f>CHOOSE(1,"!","TURN",7,ES97,EU94,EX94)</f>
        <v>!</v>
      </c>
      <c r="EU94" s="205">
        <v>0</v>
      </c>
      <c r="EV94" s="65" t="e">
        <f>EU94/FC96</f>
        <v>#DIV/0!</v>
      </c>
      <c r="EW94" s="148" t="s">
        <v>7</v>
      </c>
      <c r="EX94" s="209">
        <f>EK115</f>
        <v>0</v>
      </c>
      <c r="EY94" s="67" t="e">
        <f>EX94/FC95</f>
        <v>#DIV/0!</v>
      </c>
      <c r="EZ94" s="196" t="str">
        <f t="shared" ref="EZ94:EZ96" si="17">RNSE(EX94,EU94)</f>
        <v>-</v>
      </c>
      <c r="FA94" s="144"/>
      <c r="FB94" s="213" t="s">
        <v>21</v>
      </c>
      <c r="FC94" s="214">
        <f>IF(FF95&lt;&gt;"",AVERAGE(FC95,FF95),FC95)</f>
        <v>0</v>
      </c>
      <c r="FD94" s="263" t="s">
        <v>27</v>
      </c>
      <c r="FE94" s="213" t="s">
        <v>21</v>
      </c>
      <c r="FF94" s="214">
        <f>IF(FC95&lt;&gt;"",AVERAGE(FF95,FC95),FF95)</f>
        <v>0</v>
      </c>
      <c r="FG94" s="163"/>
      <c r="FH94" s="144"/>
      <c r="FI94" s="163"/>
      <c r="FJ94" s="203" t="s">
        <v>20</v>
      </c>
      <c r="FK94" s="79" t="e">
        <f>FK95/FM86</f>
        <v>#DIV/0!</v>
      </c>
      <c r="FL94" s="79" t="e">
        <f>FL95/FM86</f>
        <v>#DIV/0!</v>
      </c>
      <c r="FM94" s="79" t="e">
        <f>FM95/FM86</f>
        <v>#DIV/0!</v>
      </c>
      <c r="FN94" s="241"/>
      <c r="FO94" s="232" t="str">
        <f>CHOOSE(1,"&lt;","TURN",8,FN97,FP94,FS94)</f>
        <v>&lt;</v>
      </c>
      <c r="FP94" s="205">
        <v>0</v>
      </c>
      <c r="FQ94" s="65" t="e">
        <f>FP94/FY96</f>
        <v>#DIV/0!</v>
      </c>
      <c r="FR94" s="148" t="s">
        <v>6</v>
      </c>
      <c r="FS94" s="209">
        <f>FU106</f>
        <v>0</v>
      </c>
      <c r="FT94" s="67" t="e">
        <f>FS94/FY95</f>
        <v>#DIV/0!</v>
      </c>
      <c r="FU94" s="196" t="str">
        <f>RNSE(FS94,FP94)</f>
        <v>-</v>
      </c>
      <c r="FV94" s="163"/>
      <c r="FW94" s="144"/>
      <c r="FX94" s="213" t="s">
        <v>21</v>
      </c>
      <c r="FY94" s="254">
        <f>IF(GB95&lt;&gt;"",AVERAGE(FY95,GB95),FY95)</f>
        <v>0</v>
      </c>
      <c r="GD94" s="225" t="s">
        <v>27</v>
      </c>
      <c r="GE94" s="213" t="s">
        <v>21</v>
      </c>
      <c r="GF94" s="214">
        <f>IF(GC95&lt;&gt;"",AVERAGE(GF95,GC95),GF95)</f>
        <v>0</v>
      </c>
      <c r="GG94" s="163"/>
      <c r="GH94" s="144"/>
      <c r="GI94" s="163"/>
      <c r="GJ94" s="163"/>
      <c r="GK94" s="163"/>
      <c r="GL94" s="163"/>
      <c r="GM94" s="163"/>
      <c r="GN94" s="241"/>
      <c r="GO94" s="163"/>
      <c r="GP94" s="232" t="str">
        <f>CHOOSE(1,"!","TURN",7,GO97,GQ94,GT94)</f>
        <v>!</v>
      </c>
      <c r="GQ94" s="205">
        <v>0</v>
      </c>
      <c r="GR94" s="65" t="e">
        <f>GQ94/GY96</f>
        <v>#DIV/0!</v>
      </c>
      <c r="GS94" s="148" t="s">
        <v>7</v>
      </c>
      <c r="GT94" s="209">
        <f>GG115</f>
        <v>0</v>
      </c>
      <c r="GU94" s="67" t="e">
        <f>GT94/GY95</f>
        <v>#DIV/0!</v>
      </c>
      <c r="GV94" s="196" t="str">
        <f t="shared" ref="GV94:GV96" si="18">RNSE(GT94,GQ94)</f>
        <v>-</v>
      </c>
      <c r="GW94" s="144"/>
      <c r="GX94" s="213" t="s">
        <v>21</v>
      </c>
      <c r="GY94" s="214">
        <f>IF(HB95&lt;&gt;"",AVERAGE(GY95,HB95),GY95)</f>
        <v>0</v>
      </c>
      <c r="GZ94" s="225" t="s">
        <v>27</v>
      </c>
      <c r="HA94" s="213" t="s">
        <v>21</v>
      </c>
      <c r="HB94" s="214">
        <f>IF(GY95&lt;&gt;"",AVERAGE(HB95,GY95),HB95)</f>
        <v>0</v>
      </c>
      <c r="HC94" s="163"/>
      <c r="HD94" s="144"/>
      <c r="HE94" s="163"/>
      <c r="HF94" s="163"/>
      <c r="HG94" s="163"/>
      <c r="HH94" s="163"/>
      <c r="HI94" s="163"/>
      <c r="HJ94" s="241"/>
      <c r="HK94" s="232" t="str">
        <f>CHOOSE(1,"!","TURN",7,HJ97,HL94,HO94)</f>
        <v>!</v>
      </c>
      <c r="HL94" s="205">
        <v>0</v>
      </c>
      <c r="HM94" s="65" t="e">
        <f>HL94/HU96</f>
        <v>#DIV/0!</v>
      </c>
      <c r="HN94" s="148" t="s">
        <v>7</v>
      </c>
      <c r="HO94" s="209">
        <f>HR115</f>
        <v>0</v>
      </c>
      <c r="HP94" s="67" t="e">
        <f>HO94/HU95</f>
        <v>#DIV/0!</v>
      </c>
      <c r="HQ94" s="196" t="str">
        <f t="shared" ref="HQ94:HQ96" si="19">RNSE(HO94,HL94)</f>
        <v>-</v>
      </c>
      <c r="HR94" s="145"/>
      <c r="HS94" s="144"/>
      <c r="HT94" s="213" t="s">
        <v>21</v>
      </c>
      <c r="HU94" s="254">
        <f>IF(HX95&lt;&gt;"",AVERAGE(HU95,HX95),HU95)</f>
        <v>0</v>
      </c>
      <c r="IE94" s="315"/>
      <c r="IF94" s="316"/>
      <c r="IG94" s="316"/>
      <c r="IH94" s="316"/>
      <c r="II94" s="316"/>
      <c r="IJ94" s="316"/>
      <c r="IK94" s="316"/>
      <c r="IL94" s="316"/>
      <c r="IM94" s="316"/>
      <c r="IN94" s="316"/>
      <c r="IO94" s="316"/>
      <c r="IP94" s="316"/>
      <c r="IQ94" s="316"/>
      <c r="IR94" s="316"/>
      <c r="IS94" s="316"/>
      <c r="IT94" s="316"/>
      <c r="IU94" s="316"/>
      <c r="IV94" s="316"/>
      <c r="IW94" s="316"/>
      <c r="IX94" s="316"/>
      <c r="IY94" s="316"/>
      <c r="IZ94" s="322"/>
      <c r="JA94" s="322"/>
      <c r="JB94" s="316"/>
      <c r="JC94" s="316"/>
      <c r="JD94" s="316"/>
      <c r="JE94" s="316"/>
      <c r="JF94" s="316"/>
      <c r="JG94" s="316"/>
      <c r="JH94" s="316"/>
      <c r="JI94" s="316"/>
      <c r="JJ94" s="316"/>
      <c r="JK94" s="316"/>
      <c r="JL94" s="316"/>
      <c r="JM94" s="316"/>
      <c r="JN94" s="316"/>
      <c r="JO94" s="316"/>
      <c r="JP94" s="316"/>
      <c r="JQ94" s="316"/>
      <c r="JR94" s="316"/>
      <c r="JS94" s="316"/>
      <c r="JT94" s="316"/>
      <c r="JU94" s="316"/>
      <c r="JV94" s="317"/>
    </row>
    <row r="95" spans="7:282" ht="15" customHeight="1" thickBot="1" x14ac:dyDescent="0.3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AP95" s="255">
        <f>IF(AO95&lt;&gt;"",AO95-AR95,0)</f>
        <v>0</v>
      </c>
      <c r="AQ95" s="250" t="s">
        <v>7</v>
      </c>
      <c r="AR95" s="210">
        <f>SUM(AV98,BF95,AX92)</f>
        <v>0</v>
      </c>
      <c r="AS95" s="163"/>
      <c r="AT95" s="163"/>
      <c r="AU95" s="144"/>
      <c r="AV95" s="163"/>
      <c r="AW95" s="204" t="s">
        <v>4</v>
      </c>
      <c r="AX95" s="143">
        <v>0</v>
      </c>
      <c r="AY95" s="143">
        <v>0</v>
      </c>
      <c r="AZ95" s="143">
        <v>0</v>
      </c>
      <c r="BA95" s="241"/>
      <c r="BB95" s="232" t="str">
        <f>CHOOSE(1,"!","TURN",7,BA97,BC95,BF95)</f>
        <v>!</v>
      </c>
      <c r="BC95" s="205">
        <v>0</v>
      </c>
      <c r="BD95" s="65" t="e">
        <f>BC95/BK96</f>
        <v>#DIV/0!</v>
      </c>
      <c r="BE95" s="148" t="s">
        <v>7</v>
      </c>
      <c r="BF95" s="209">
        <f>AS105</f>
        <v>0</v>
      </c>
      <c r="BG95" s="67" t="e">
        <f>BF95/BK95</f>
        <v>#DIV/0!</v>
      </c>
      <c r="BH95" s="196" t="str">
        <f>RNSE(BF95,BC95)</f>
        <v>-</v>
      </c>
      <c r="BI95" s="163"/>
      <c r="BJ95" s="148" t="s">
        <v>7</v>
      </c>
      <c r="BK95" s="212">
        <f>SUM(BF94:BF96)</f>
        <v>0</v>
      </c>
      <c r="BL95" s="234">
        <f>IF(BK95&lt;&gt;"",BK95-BN95,0)</f>
        <v>0</v>
      </c>
      <c r="BM95" s="250" t="s">
        <v>7</v>
      </c>
      <c r="BN95" s="210">
        <f>SUM(BQ98,CA95,BS92)</f>
        <v>0</v>
      </c>
      <c r="BO95" s="163"/>
      <c r="BP95" s="144"/>
      <c r="BQ95" s="163"/>
      <c r="BR95" s="204" t="s">
        <v>4</v>
      </c>
      <c r="BS95" s="143">
        <v>0</v>
      </c>
      <c r="BT95" s="143">
        <v>0</v>
      </c>
      <c r="BU95" s="143">
        <v>0</v>
      </c>
      <c r="BV95" s="241"/>
      <c r="BW95" s="232" t="str">
        <f>CHOOSE(1,"!","TURN",7,BV97,BX95,CA95)</f>
        <v>!</v>
      </c>
      <c r="BX95" s="205">
        <v>0</v>
      </c>
      <c r="BY95" s="65" t="e">
        <f>BX95/CG96</f>
        <v>#DIV/0!</v>
      </c>
      <c r="BZ95" s="148" t="s">
        <v>7</v>
      </c>
      <c r="CA95" s="209">
        <f>CD106</f>
        <v>0</v>
      </c>
      <c r="CB95" s="67" t="e">
        <f>CA95/CG95</f>
        <v>#DIV/0!</v>
      </c>
      <c r="CC95" s="196" t="str">
        <f>RNSE(CA95,BX95)</f>
        <v>-</v>
      </c>
      <c r="CD95" s="163"/>
      <c r="CE95" s="163"/>
      <c r="CF95" s="148" t="s">
        <v>7</v>
      </c>
      <c r="CG95" s="212">
        <f>SUM(CA94:CA96)</f>
        <v>0</v>
      </c>
      <c r="CL95" s="255">
        <f>IF(CK95&lt;&gt;"",CK95-CN95,0)</f>
        <v>0</v>
      </c>
      <c r="CM95" s="250" t="s">
        <v>7</v>
      </c>
      <c r="CN95" s="210">
        <f>SUM(CR98,DB95,CT92)</f>
        <v>0</v>
      </c>
      <c r="CO95" s="163"/>
      <c r="CP95" s="163"/>
      <c r="CQ95" s="144"/>
      <c r="CR95" s="163"/>
      <c r="CS95" s="204" t="s">
        <v>4</v>
      </c>
      <c r="CT95" s="143">
        <v>0</v>
      </c>
      <c r="CU95" s="143">
        <v>0</v>
      </c>
      <c r="CV95" s="143">
        <v>0</v>
      </c>
      <c r="CW95" s="241"/>
      <c r="CX95" s="232" t="str">
        <f>CHOOSE(1,"!","TURN",7,CW97,CY95,DB95)</f>
        <v>!</v>
      </c>
      <c r="CY95" s="205">
        <v>0</v>
      </c>
      <c r="CZ95" s="65" t="e">
        <f>CY95/DG96</f>
        <v>#DIV/0!</v>
      </c>
      <c r="DA95" s="148" t="s">
        <v>7</v>
      </c>
      <c r="DB95" s="209">
        <f>CO105</f>
        <v>0</v>
      </c>
      <c r="DC95" s="67" t="e">
        <f>DB95/DG95</f>
        <v>#DIV/0!</v>
      </c>
      <c r="DD95" s="196" t="str">
        <f>RNSE(DB95,CY95)</f>
        <v>-</v>
      </c>
      <c r="DE95" s="163"/>
      <c r="DF95" s="148" t="s">
        <v>7</v>
      </c>
      <c r="DG95" s="212">
        <f>SUM(DB94:DB96)</f>
        <v>0</v>
      </c>
      <c r="DH95" s="234">
        <f>IF(DG95&lt;&gt;"",DG95-DJ95,0)</f>
        <v>0</v>
      </c>
      <c r="DI95" s="250" t="s">
        <v>7</v>
      </c>
      <c r="DJ95" s="210">
        <f>SUM(DT102,DM98,DW94)</f>
        <v>0</v>
      </c>
      <c r="DK95" s="163"/>
      <c r="DL95" s="144"/>
      <c r="DM95" s="163"/>
      <c r="DN95" s="163"/>
      <c r="DO95" s="163"/>
      <c r="DP95" s="163"/>
      <c r="DQ95" s="163"/>
      <c r="DR95" s="241"/>
      <c r="DS95" s="232" t="str">
        <f>CHOOSE(1,"&gt;","TURN",6,DR97,DT95,DW95)</f>
        <v>&gt;</v>
      </c>
      <c r="DT95" s="205">
        <v>0</v>
      </c>
      <c r="DU95" s="65" t="e">
        <f>DT95/EC96</f>
        <v>#DIV/0!</v>
      </c>
      <c r="DV95" s="148" t="s">
        <v>8</v>
      </c>
      <c r="DW95" s="209">
        <f>DX115</f>
        <v>0</v>
      </c>
      <c r="DX95" s="67" t="e">
        <f>DW95/EC95</f>
        <v>#DIV/0!</v>
      </c>
      <c r="DY95" s="196" t="str">
        <f t="shared" si="16"/>
        <v>-</v>
      </c>
      <c r="DZ95" s="145"/>
      <c r="EA95" s="163"/>
      <c r="EB95" s="148" t="s">
        <v>7</v>
      </c>
      <c r="EC95" s="212">
        <f>SUM(DW94:DW96)</f>
        <v>0</v>
      </c>
      <c r="ED95" s="163"/>
      <c r="EE95" s="163"/>
      <c r="EF95" s="163"/>
      <c r="EG95" s="163"/>
      <c r="EH95" s="255">
        <f>IF(EG95&lt;&gt;"",EG95-EJ95,0)</f>
        <v>0</v>
      </c>
      <c r="EI95" s="250" t="s">
        <v>7</v>
      </c>
      <c r="EJ95" s="210">
        <f>SUM(EU102,EM98,EX94)</f>
        <v>0</v>
      </c>
      <c r="EK95" s="163"/>
      <c r="EL95" s="144"/>
      <c r="EM95" s="163"/>
      <c r="EN95" s="163"/>
      <c r="EO95" s="163"/>
      <c r="EP95" s="163"/>
      <c r="EQ95" s="163"/>
      <c r="ER95" s="241"/>
      <c r="ES95" s="163"/>
      <c r="ET95" s="232" t="str">
        <f>CHOOSE(1,"&gt;","TURN",6,ES97,EU95,EX95)</f>
        <v>&gt;</v>
      </c>
      <c r="EU95" s="205">
        <v>0</v>
      </c>
      <c r="EV95" s="65" t="e">
        <f>EU95/FC96</f>
        <v>#DIV/0!</v>
      </c>
      <c r="EW95" s="148" t="s">
        <v>8</v>
      </c>
      <c r="EX95" s="209">
        <f>EI115</f>
        <v>0</v>
      </c>
      <c r="EY95" s="67" t="e">
        <f>EX95/FC95</f>
        <v>#DIV/0!</v>
      </c>
      <c r="EZ95" s="196" t="str">
        <f t="shared" si="17"/>
        <v>-</v>
      </c>
      <c r="FA95" s="163"/>
      <c r="FB95" s="148" t="s">
        <v>7</v>
      </c>
      <c r="FC95" s="212">
        <f>SUM(EX94:EX96)</f>
        <v>0</v>
      </c>
      <c r="FD95" s="297">
        <f>IF(FC95&lt;&gt;"",FC95-FF95,0)</f>
        <v>0</v>
      </c>
      <c r="FE95" s="250" t="s">
        <v>7</v>
      </c>
      <c r="FF95" s="210">
        <f>SUM(FI98,FS95,FK92)</f>
        <v>0</v>
      </c>
      <c r="FG95" s="163"/>
      <c r="FH95" s="144"/>
      <c r="FI95" s="163"/>
      <c r="FJ95" s="204" t="s">
        <v>4</v>
      </c>
      <c r="FK95" s="143">
        <v>0</v>
      </c>
      <c r="FL95" s="143">
        <v>0</v>
      </c>
      <c r="FM95" s="143">
        <v>0</v>
      </c>
      <c r="FN95" s="241"/>
      <c r="FO95" s="232" t="str">
        <f>CHOOSE(1,"!","TURN",7,FN97,FP95,FS95)</f>
        <v>!</v>
      </c>
      <c r="FP95" s="205">
        <v>0</v>
      </c>
      <c r="FQ95" s="65" t="e">
        <f>FP95/FY96</f>
        <v>#DIV/0!</v>
      </c>
      <c r="FR95" s="148" t="s">
        <v>7</v>
      </c>
      <c r="FS95" s="209">
        <f>FV106</f>
        <v>0</v>
      </c>
      <c r="FT95" s="67" t="e">
        <f>FS95/FY95</f>
        <v>#DIV/0!</v>
      </c>
      <c r="FU95" s="196" t="str">
        <f>RNSE(FS95,FP95)</f>
        <v>-</v>
      </c>
      <c r="FV95" s="163"/>
      <c r="FW95" s="163"/>
      <c r="FX95" s="148" t="s">
        <v>7</v>
      </c>
      <c r="FY95" s="212">
        <f>SUM(FS94:FS96)</f>
        <v>0</v>
      </c>
      <c r="GD95" s="255">
        <f>IF(GC95&lt;&gt;"",GC95-GF95,0)</f>
        <v>0</v>
      </c>
      <c r="GE95" s="250" t="s">
        <v>7</v>
      </c>
      <c r="GF95" s="210">
        <f>SUM(GQ102,GI98,GT94)</f>
        <v>0</v>
      </c>
      <c r="GG95" s="163"/>
      <c r="GH95" s="144"/>
      <c r="GI95" s="163"/>
      <c r="GJ95" s="163"/>
      <c r="GK95" s="163"/>
      <c r="GL95" s="163"/>
      <c r="GM95" s="163"/>
      <c r="GN95" s="241"/>
      <c r="GO95" s="163"/>
      <c r="GP95" s="232" t="str">
        <f>CHOOSE(1,"&gt;","TURN",6,GO97,GQ95,GT95)</f>
        <v>&gt;</v>
      </c>
      <c r="GQ95" s="205">
        <v>0</v>
      </c>
      <c r="GR95" s="65" t="e">
        <f>GQ95/GY96</f>
        <v>#DIV/0!</v>
      </c>
      <c r="GS95" s="148" t="s">
        <v>8</v>
      </c>
      <c r="GT95" s="209">
        <f>GE115</f>
        <v>0</v>
      </c>
      <c r="GU95" s="67" t="e">
        <f>GT95/GY95</f>
        <v>#DIV/0!</v>
      </c>
      <c r="GV95" s="196" t="str">
        <f t="shared" si="18"/>
        <v>-</v>
      </c>
      <c r="GW95" s="163"/>
      <c r="GX95" s="148" t="s">
        <v>7</v>
      </c>
      <c r="GY95" s="212">
        <f>SUM(GT94:GT96)</f>
        <v>0</v>
      </c>
      <c r="GZ95" s="234">
        <f>IF(GY95&lt;&gt;"",GY95-HB95,0)</f>
        <v>0</v>
      </c>
      <c r="HA95" s="250" t="s">
        <v>7</v>
      </c>
      <c r="HB95" s="210">
        <f>SUM(HL102,HE98,HO94)</f>
        <v>0</v>
      </c>
      <c r="HC95" s="163"/>
      <c r="HD95" s="144"/>
      <c r="HE95" s="163"/>
      <c r="HF95" s="163"/>
      <c r="HG95" s="163"/>
      <c r="HH95" s="163"/>
      <c r="HI95" s="163"/>
      <c r="HJ95" s="241"/>
      <c r="HK95" s="232" t="str">
        <f>CHOOSE(1,"&gt;","TURN",6,HJ97,HL95,HO95)</f>
        <v>&gt;</v>
      </c>
      <c r="HL95" s="205">
        <v>0</v>
      </c>
      <c r="HM95" s="65" t="e">
        <f>HL95/HU96</f>
        <v>#DIV/0!</v>
      </c>
      <c r="HN95" s="148" t="s">
        <v>8</v>
      </c>
      <c r="HO95" s="209">
        <f>HP115</f>
        <v>0</v>
      </c>
      <c r="HP95" s="67" t="e">
        <f>HO95/HU95</f>
        <v>#DIV/0!</v>
      </c>
      <c r="HQ95" s="196" t="str">
        <f t="shared" si="19"/>
        <v>-</v>
      </c>
      <c r="HR95" s="145"/>
      <c r="HS95" s="163"/>
      <c r="HT95" s="148" t="s">
        <v>7</v>
      </c>
      <c r="HU95" s="212">
        <f>SUM(HO94:HO96)</f>
        <v>0</v>
      </c>
      <c r="IE95" s="315"/>
      <c r="IF95" s="316"/>
      <c r="IG95" s="316"/>
      <c r="IH95" s="316"/>
      <c r="II95" s="316"/>
      <c r="IJ95" s="316"/>
      <c r="IK95" s="316"/>
      <c r="IL95" s="316"/>
      <c r="IM95" s="316"/>
      <c r="IN95" s="316"/>
      <c r="IO95" s="316"/>
      <c r="IP95" s="316"/>
      <c r="IQ95" s="316"/>
      <c r="IR95" s="316"/>
      <c r="IS95" s="316"/>
      <c r="IT95" s="316"/>
      <c r="IU95" s="316"/>
      <c r="IV95" s="316"/>
      <c r="IW95" s="316"/>
      <c r="IX95" s="316"/>
      <c r="IY95" s="316"/>
      <c r="IZ95" s="322"/>
      <c r="JA95" s="322"/>
      <c r="JB95" s="316"/>
      <c r="JC95" s="316"/>
      <c r="JD95" s="316"/>
      <c r="JE95" s="316"/>
      <c r="JF95" s="316"/>
      <c r="JG95" s="316"/>
      <c r="JH95" s="316"/>
      <c r="JI95" s="316"/>
      <c r="JJ95" s="316"/>
      <c r="JK95" s="316"/>
      <c r="JL95" s="316"/>
      <c r="JM95" s="316"/>
      <c r="JN95" s="316"/>
      <c r="JO95" s="316"/>
      <c r="JP95" s="316"/>
      <c r="JQ95" s="316"/>
      <c r="JR95" s="316"/>
      <c r="JS95" s="316"/>
      <c r="JT95" s="316"/>
      <c r="JU95" s="316"/>
      <c r="JV95" s="317"/>
    </row>
    <row r="96" spans="7:282" ht="15" customHeight="1" thickBot="1" x14ac:dyDescent="0.35"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AP96" s="256">
        <f>IF(AO96&lt;&gt;"",AO96-AR96,0)</f>
        <v>0</v>
      </c>
      <c r="AQ96" s="154" t="s">
        <v>7</v>
      </c>
      <c r="AR96" s="136">
        <f>SUM(AY98,BC95,AX95)</f>
        <v>0</v>
      </c>
      <c r="AS96" s="163"/>
      <c r="AT96" s="163"/>
      <c r="AU96" s="144"/>
      <c r="AV96" s="249" t="s">
        <v>32</v>
      </c>
      <c r="AW96" s="145"/>
      <c r="AX96" s="147">
        <f>CHOOSE(1,8,"TURN",12,BA97,AX95,AX92)</f>
        <v>8</v>
      </c>
      <c r="AY96" s="232" t="str">
        <f>CHOOSE(1,"9","TURN",10,BA97,AY95,AY92)</f>
        <v>9</v>
      </c>
      <c r="AZ96" s="232" t="str">
        <f>CHOOSE(1,"M","TURN",9,BA97,AZ95,AZ92)</f>
        <v>M</v>
      </c>
      <c r="BA96" s="241"/>
      <c r="BB96" s="147" t="str">
        <f>CHOOSE(1,"N","TURN",5,BA97,BC96,BF96)</f>
        <v>N</v>
      </c>
      <c r="BC96" s="138">
        <v>0</v>
      </c>
      <c r="BD96" s="65" t="e">
        <f>BC96/BK96</f>
        <v>#DIV/0!</v>
      </c>
      <c r="BE96" s="148" t="s">
        <v>9</v>
      </c>
      <c r="BF96" s="209">
        <f>AQ105</f>
        <v>0</v>
      </c>
      <c r="BG96" s="67" t="e">
        <f>BF96/BK95</f>
        <v>#DIV/0!</v>
      </c>
      <c r="BH96" s="196" t="str">
        <f>RNSE(BF96,BC96)</f>
        <v>-</v>
      </c>
      <c r="BI96" s="145"/>
      <c r="BJ96" s="147" t="s">
        <v>7</v>
      </c>
      <c r="BK96" s="140">
        <f>SUM(BC94:BC96)</f>
        <v>0</v>
      </c>
      <c r="BL96" s="226">
        <f>IF(BK96&lt;&gt;"",BK96-BN96,0)</f>
        <v>0</v>
      </c>
      <c r="BM96" s="154" t="s">
        <v>7</v>
      </c>
      <c r="BN96" s="136">
        <f>SUM(BT98,BX99,BX95,BS95)</f>
        <v>0</v>
      </c>
      <c r="BO96" s="163"/>
      <c r="BP96" s="144"/>
      <c r="BQ96" s="163"/>
      <c r="BR96" s="145"/>
      <c r="BS96" s="147">
        <f>CHOOSE(1,8,"TURN",12,BV97,BS95,BS92)</f>
        <v>8</v>
      </c>
      <c r="BT96" s="232" t="str">
        <f>CHOOSE(1,"9","TURN",10,BV97,BT95,BT92)</f>
        <v>9</v>
      </c>
      <c r="BU96" s="232" t="str">
        <f>CHOOSE(1,"M","TURN",9,BV97,BU95,BU92)</f>
        <v>M</v>
      </c>
      <c r="BV96" s="241"/>
      <c r="BW96" s="147" t="str">
        <f>CHOOSE(1,"N","TURN",5,BV97,BX96,CA96)</f>
        <v>N</v>
      </c>
      <c r="BX96" s="138">
        <v>0</v>
      </c>
      <c r="BY96" s="65" t="e">
        <f>BX96/CG96</f>
        <v>#DIV/0!</v>
      </c>
      <c r="BZ96" s="148" t="s">
        <v>9</v>
      </c>
      <c r="CA96" s="209">
        <f>CB106</f>
        <v>0</v>
      </c>
      <c r="CB96" s="67" t="e">
        <f>CA96/CG95</f>
        <v>#DIV/0!</v>
      </c>
      <c r="CC96" s="196" t="str">
        <f>RNSE(CA96,BX96)</f>
        <v>-</v>
      </c>
      <c r="CD96" s="163"/>
      <c r="CE96" s="145"/>
      <c r="CF96" s="147" t="s">
        <v>7</v>
      </c>
      <c r="CG96" s="140">
        <f>SUM(BX94:BX96)</f>
        <v>0</v>
      </c>
      <c r="CL96" s="256">
        <f>IF(CK96&lt;&gt;"",CK96-CN96,0)</f>
        <v>0</v>
      </c>
      <c r="CM96" s="154" t="s">
        <v>7</v>
      </c>
      <c r="CN96" s="136">
        <f>SUM(CU98,CY95,CT95)</f>
        <v>0</v>
      </c>
      <c r="CO96" s="163"/>
      <c r="CP96" s="163"/>
      <c r="CQ96" s="144"/>
      <c r="CR96" s="249" t="s">
        <v>32</v>
      </c>
      <c r="CS96" s="145"/>
      <c r="CT96" s="147">
        <f>CHOOSE(1,8,"TURN",12,CW97,CT95,CT92)</f>
        <v>8</v>
      </c>
      <c r="CU96" s="232" t="str">
        <f>CHOOSE(1,"9","TURN",10,CW97,CU95,CU92)</f>
        <v>9</v>
      </c>
      <c r="CV96" s="232" t="str">
        <f>CHOOSE(1,"M","TURN",9,CW97,CV95,CV92)</f>
        <v>M</v>
      </c>
      <c r="CW96" s="241"/>
      <c r="CX96" s="147" t="str">
        <f>CHOOSE(1,"N","TURN",5,CW97,CY96,DB96)</f>
        <v>N</v>
      </c>
      <c r="CY96" s="138">
        <v>0</v>
      </c>
      <c r="CZ96" s="65" t="e">
        <f>CY96/DG96</f>
        <v>#DIV/0!</v>
      </c>
      <c r="DA96" s="148" t="s">
        <v>9</v>
      </c>
      <c r="DB96" s="209">
        <f>CM105</f>
        <v>0</v>
      </c>
      <c r="DC96" s="67" t="e">
        <f>DB96/DG95</f>
        <v>#DIV/0!</v>
      </c>
      <c r="DD96" s="196" t="str">
        <f>RNSE(DB96,CY96)</f>
        <v>-</v>
      </c>
      <c r="DE96" s="145"/>
      <c r="DF96" s="147" t="s">
        <v>7</v>
      </c>
      <c r="DG96" s="140">
        <f>SUM(CY94:CY96)</f>
        <v>0</v>
      </c>
      <c r="DH96" s="226">
        <f>IF(DG96&lt;&gt;"",DG96-DJ96,0)</f>
        <v>0</v>
      </c>
      <c r="DI96" s="154" t="s">
        <v>7</v>
      </c>
      <c r="DJ96" s="136">
        <f>SUM(DT99,DP98,DT94)</f>
        <v>0</v>
      </c>
      <c r="DK96" s="163"/>
      <c r="DL96" s="144"/>
      <c r="DM96" s="163"/>
      <c r="DN96" s="163"/>
      <c r="DO96" s="249" t="s">
        <v>32</v>
      </c>
      <c r="DP96" s="163"/>
      <c r="DQ96" s="163"/>
      <c r="DR96" s="241"/>
      <c r="DS96" s="147" t="str">
        <f>CHOOSE(1,"N","TURN",5,DR97,DT96,DW96)</f>
        <v>N</v>
      </c>
      <c r="DT96" s="138">
        <v>0</v>
      </c>
      <c r="DU96" s="65" t="e">
        <f>DT96/EC96</f>
        <v>#DIV/0!</v>
      </c>
      <c r="DV96" s="148" t="s">
        <v>9</v>
      </c>
      <c r="DW96" s="209">
        <f>DY115</f>
        <v>0</v>
      </c>
      <c r="DX96" s="67" t="e">
        <f>DW96/EC95</f>
        <v>#DIV/0!</v>
      </c>
      <c r="DY96" s="196" t="str">
        <f t="shared" si="16"/>
        <v>-</v>
      </c>
      <c r="DZ96" s="145"/>
      <c r="EA96" s="145"/>
      <c r="EB96" s="147" t="s">
        <v>7</v>
      </c>
      <c r="EC96" s="140">
        <f>SUM(DT94:DT96)</f>
        <v>0</v>
      </c>
      <c r="ED96" s="163"/>
      <c r="EE96" s="163"/>
      <c r="EF96" s="163"/>
      <c r="EG96" s="163"/>
      <c r="EH96" s="256">
        <f>IF(EG96&lt;&gt;"",EG96-EJ96,0)</f>
        <v>0</v>
      </c>
      <c r="EI96" s="154" t="s">
        <v>7</v>
      </c>
      <c r="EJ96" s="136">
        <f>SUM(EU99,EP98,EU94)</f>
        <v>0</v>
      </c>
      <c r="EK96" s="163"/>
      <c r="EL96" s="144"/>
      <c r="EM96" s="163"/>
      <c r="EN96" s="163"/>
      <c r="EO96" s="249" t="s">
        <v>32</v>
      </c>
      <c r="EP96" s="163"/>
      <c r="EQ96" s="163"/>
      <c r="ER96" s="241"/>
      <c r="ES96" s="163"/>
      <c r="ET96" s="147" t="str">
        <f>CHOOSE(1,"N","TURN",5,ES97,EU96,EX96)</f>
        <v>N</v>
      </c>
      <c r="EU96" s="138">
        <v>0</v>
      </c>
      <c r="EV96" s="65" t="e">
        <f>EU96/FC96</f>
        <v>#DIV/0!</v>
      </c>
      <c r="EW96" s="148" t="s">
        <v>9</v>
      </c>
      <c r="EX96" s="209">
        <f>EJ115</f>
        <v>0</v>
      </c>
      <c r="EY96" s="67" t="e">
        <f>EX96/FC95</f>
        <v>#DIV/0!</v>
      </c>
      <c r="EZ96" s="196" t="str">
        <f t="shared" si="17"/>
        <v>-</v>
      </c>
      <c r="FA96" s="145"/>
      <c r="FB96" s="147" t="s">
        <v>7</v>
      </c>
      <c r="FC96" s="140">
        <f>SUM(EU94:EU96)</f>
        <v>0</v>
      </c>
      <c r="FD96" s="292">
        <f>IF(FC96&lt;&gt;"",FC96-FF96,0)</f>
        <v>0</v>
      </c>
      <c r="FE96" s="154" t="s">
        <v>7</v>
      </c>
      <c r="FF96" s="136">
        <f>SUM(FL98,FP99,FP95,FK95)</f>
        <v>0</v>
      </c>
      <c r="FG96" s="163"/>
      <c r="FH96" s="144"/>
      <c r="FI96" s="163"/>
      <c r="FJ96" s="145"/>
      <c r="FK96" s="147">
        <f>CHOOSE(1,8,"TURN",12,FN97,FK95,FK92)</f>
        <v>8</v>
      </c>
      <c r="FL96" s="232" t="str">
        <f>CHOOSE(1,"9","TURN",10,FN97,FL95,FL92)</f>
        <v>9</v>
      </c>
      <c r="FM96" s="232" t="str">
        <f>CHOOSE(1,"M","TURN",9,FN97,FM95,FM92)</f>
        <v>M</v>
      </c>
      <c r="FN96" s="241"/>
      <c r="FO96" s="147" t="str">
        <f>CHOOSE(1,"N","TURN",5,FN97,FP96,FS96)</f>
        <v>N</v>
      </c>
      <c r="FP96" s="138">
        <v>0</v>
      </c>
      <c r="FQ96" s="65" t="e">
        <f>FP96/FY96</f>
        <v>#DIV/0!</v>
      </c>
      <c r="FR96" s="148" t="s">
        <v>9</v>
      </c>
      <c r="FS96" s="209">
        <f>FT106</f>
        <v>0</v>
      </c>
      <c r="FT96" s="67" t="e">
        <f>FS96/FY95</f>
        <v>#DIV/0!</v>
      </c>
      <c r="FU96" s="196" t="str">
        <f>RNSE(FS96,FP96)</f>
        <v>-</v>
      </c>
      <c r="FV96" s="163"/>
      <c r="FW96" s="145"/>
      <c r="FX96" s="147" t="s">
        <v>7</v>
      </c>
      <c r="FY96" s="140">
        <f>SUM(FP94:FP96)</f>
        <v>0</v>
      </c>
      <c r="GD96" s="256">
        <f>IF(GC96&lt;&gt;"",GC96-GF96,0)</f>
        <v>0</v>
      </c>
      <c r="GE96" s="154" t="s">
        <v>7</v>
      </c>
      <c r="GF96" s="136">
        <f>SUM(GQ99,GL98,GQ94)</f>
        <v>0</v>
      </c>
      <c r="GG96" s="163"/>
      <c r="GH96" s="144"/>
      <c r="GI96" s="163"/>
      <c r="GJ96" s="163"/>
      <c r="GK96" s="249" t="s">
        <v>32</v>
      </c>
      <c r="GL96" s="163"/>
      <c r="GM96" s="163"/>
      <c r="GN96" s="241"/>
      <c r="GO96" s="163"/>
      <c r="GP96" s="147" t="str">
        <f>CHOOSE(1,"N","TURN",5,GO97,GQ96,GT96)</f>
        <v>N</v>
      </c>
      <c r="GQ96" s="138">
        <v>0</v>
      </c>
      <c r="GR96" s="65" t="e">
        <f>GQ96/GY96</f>
        <v>#DIV/0!</v>
      </c>
      <c r="GS96" s="148" t="s">
        <v>9</v>
      </c>
      <c r="GT96" s="209">
        <f>GF115</f>
        <v>0</v>
      </c>
      <c r="GU96" s="67" t="e">
        <f>GT96/GY95</f>
        <v>#DIV/0!</v>
      </c>
      <c r="GV96" s="196" t="str">
        <f t="shared" si="18"/>
        <v>-</v>
      </c>
      <c r="GW96" s="145"/>
      <c r="GX96" s="147" t="s">
        <v>7</v>
      </c>
      <c r="GY96" s="140">
        <f>SUM(GQ94:GQ96)</f>
        <v>0</v>
      </c>
      <c r="GZ96" s="226">
        <f>IF(GY96&lt;&gt;"",GY96-HB96,0)</f>
        <v>0</v>
      </c>
      <c r="HA96" s="154" t="s">
        <v>7</v>
      </c>
      <c r="HB96" s="136">
        <f>SUM(HL99,HH98,HL94)</f>
        <v>0</v>
      </c>
      <c r="HC96" s="163"/>
      <c r="HD96" s="144"/>
      <c r="HE96" s="163"/>
      <c r="HF96" s="163"/>
      <c r="HG96" s="249" t="s">
        <v>32</v>
      </c>
      <c r="HH96" s="163"/>
      <c r="HI96" s="163"/>
      <c r="HJ96" s="241"/>
      <c r="HK96" s="147" t="str">
        <f>CHOOSE(1,"N","TURN",5,HJ97,HL96,HO96)</f>
        <v>N</v>
      </c>
      <c r="HL96" s="138">
        <v>0</v>
      </c>
      <c r="HM96" s="65" t="e">
        <f>HL96/HU96</f>
        <v>#DIV/0!</v>
      </c>
      <c r="HN96" s="148" t="s">
        <v>9</v>
      </c>
      <c r="HO96" s="209">
        <f>HQ115</f>
        <v>0</v>
      </c>
      <c r="HP96" s="67" t="e">
        <f>HO96/HU95</f>
        <v>#DIV/0!</v>
      </c>
      <c r="HQ96" s="196" t="str">
        <f t="shared" si="19"/>
        <v>-</v>
      </c>
      <c r="HR96" s="145"/>
      <c r="HS96" s="145"/>
      <c r="HT96" s="147" t="s">
        <v>7</v>
      </c>
      <c r="HU96" s="140">
        <f>SUM(HL94:HL96)</f>
        <v>0</v>
      </c>
      <c r="IE96" s="315"/>
      <c r="IF96" s="316"/>
      <c r="IG96" s="316"/>
      <c r="IH96" s="316"/>
      <c r="II96" s="316"/>
      <c r="IJ96" s="316"/>
      <c r="IK96" s="316"/>
      <c r="IL96" s="316"/>
      <c r="IM96" s="316"/>
      <c r="IN96" s="316"/>
      <c r="IO96" s="316"/>
      <c r="IP96" s="316"/>
      <c r="IQ96" s="316"/>
      <c r="IR96" s="316"/>
      <c r="IS96" s="316"/>
      <c r="IT96" s="316"/>
      <c r="IU96" s="316"/>
      <c r="IV96" s="316"/>
      <c r="IW96" s="316"/>
      <c r="IX96" s="316"/>
      <c r="IY96" s="316"/>
      <c r="IZ96" s="322"/>
      <c r="JA96" s="322"/>
      <c r="JB96" s="316"/>
      <c r="JC96" s="316"/>
      <c r="JD96" s="316"/>
      <c r="JE96" s="316"/>
      <c r="JF96" s="316"/>
      <c r="JG96" s="316"/>
      <c r="JH96" s="316"/>
      <c r="JI96" s="316"/>
      <c r="JJ96" s="316"/>
      <c r="JK96" s="316"/>
      <c r="JL96" s="316"/>
      <c r="JM96" s="316"/>
      <c r="JN96" s="316"/>
      <c r="JO96" s="316"/>
      <c r="JP96" s="316"/>
      <c r="JQ96" s="316"/>
      <c r="JR96" s="316"/>
      <c r="JS96" s="316"/>
      <c r="JT96" s="316"/>
      <c r="JU96" s="316"/>
      <c r="JV96" s="317"/>
    </row>
    <row r="97" spans="7:282" ht="15" customHeight="1" thickBot="1" x14ac:dyDescent="0.25"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AP97" s="172"/>
      <c r="AQ97" s="163"/>
      <c r="AR97" s="163"/>
      <c r="AS97" s="163"/>
      <c r="AT97" s="244"/>
      <c r="AU97" s="244"/>
      <c r="AV97" s="244"/>
      <c r="AW97" s="244"/>
      <c r="AX97" s="244"/>
      <c r="AY97" s="244"/>
      <c r="AZ97" s="244"/>
      <c r="BA97" s="246">
        <v>1</v>
      </c>
      <c r="BB97" s="244"/>
      <c r="BC97" s="244"/>
      <c r="BD97" s="244"/>
      <c r="BE97" s="244"/>
      <c r="BF97" s="244"/>
      <c r="BG97" s="244"/>
      <c r="BH97" s="244"/>
      <c r="BI97" s="168"/>
      <c r="BJ97" s="168"/>
      <c r="BK97" s="284"/>
      <c r="BL97" s="265"/>
      <c r="BM97" s="168"/>
      <c r="BN97" s="168"/>
      <c r="BO97" s="244"/>
      <c r="BP97" s="244"/>
      <c r="BQ97" s="244"/>
      <c r="BR97" s="244"/>
      <c r="BS97" s="244"/>
      <c r="BT97" s="244"/>
      <c r="BU97" s="244"/>
      <c r="BV97" s="246">
        <v>2</v>
      </c>
      <c r="BW97" s="244"/>
      <c r="BX97" s="244"/>
      <c r="BY97" s="244"/>
      <c r="BZ97" s="244"/>
      <c r="CA97" s="244"/>
      <c r="CB97" s="244"/>
      <c r="CC97" s="244"/>
      <c r="CD97" s="163"/>
      <c r="CE97" s="168"/>
      <c r="CF97" s="168"/>
      <c r="CG97" s="245"/>
      <c r="CL97" s="172"/>
      <c r="CM97" s="163"/>
      <c r="CN97" s="163"/>
      <c r="CO97" s="163"/>
      <c r="CP97" s="244"/>
      <c r="CQ97" s="244"/>
      <c r="CR97" s="244"/>
      <c r="CS97" s="244"/>
      <c r="CT97" s="244"/>
      <c r="CU97" s="244"/>
      <c r="CV97" s="244"/>
      <c r="CW97" s="246">
        <v>1</v>
      </c>
      <c r="CX97" s="244"/>
      <c r="CY97" s="244"/>
      <c r="CZ97" s="244"/>
      <c r="DA97" s="244"/>
      <c r="DB97" s="244"/>
      <c r="DC97" s="244"/>
      <c r="DD97" s="244"/>
      <c r="DE97" s="168"/>
      <c r="DF97" s="168"/>
      <c r="DG97" s="284"/>
      <c r="DH97" s="265"/>
      <c r="DI97" s="168"/>
      <c r="DJ97" s="168"/>
      <c r="DK97" s="244"/>
      <c r="DL97" s="244"/>
      <c r="DM97" s="244"/>
      <c r="DN97" s="244"/>
      <c r="DO97" s="244"/>
      <c r="DP97" s="244"/>
      <c r="DQ97" s="244"/>
      <c r="DR97" s="246">
        <v>2</v>
      </c>
      <c r="DS97" s="244"/>
      <c r="DT97" s="244"/>
      <c r="DU97" s="244"/>
      <c r="DV97" s="244"/>
      <c r="DW97" s="244"/>
      <c r="DX97" s="244"/>
      <c r="DY97" s="244"/>
      <c r="DZ97" s="244"/>
      <c r="EA97" s="168"/>
      <c r="EB97" s="168"/>
      <c r="EC97" s="245"/>
      <c r="ED97" s="163"/>
      <c r="EE97" s="163"/>
      <c r="EF97" s="163"/>
      <c r="EG97" s="163"/>
      <c r="EH97" s="243"/>
      <c r="EI97" s="168"/>
      <c r="EJ97" s="168"/>
      <c r="EK97" s="244"/>
      <c r="EL97" s="244"/>
      <c r="EM97" s="244"/>
      <c r="EN97" s="244"/>
      <c r="EO97" s="244"/>
      <c r="EP97" s="244"/>
      <c r="EQ97" s="244"/>
      <c r="ER97" s="163"/>
      <c r="ES97" s="246">
        <v>1</v>
      </c>
      <c r="ET97" s="244"/>
      <c r="EU97" s="244"/>
      <c r="EV97" s="244"/>
      <c r="EW97" s="244"/>
      <c r="EX97" s="244"/>
      <c r="EY97" s="244"/>
      <c r="EZ97" s="244"/>
      <c r="FA97" s="168"/>
      <c r="FB97" s="168"/>
      <c r="FC97" s="284"/>
      <c r="FD97" s="265"/>
      <c r="FE97" s="168"/>
      <c r="FF97" s="168"/>
      <c r="FG97" s="244"/>
      <c r="FH97" s="244"/>
      <c r="FI97" s="244"/>
      <c r="FJ97" s="244"/>
      <c r="FK97" s="244"/>
      <c r="FL97" s="244"/>
      <c r="FM97" s="244"/>
      <c r="FN97" s="246">
        <v>2</v>
      </c>
      <c r="FO97" s="244"/>
      <c r="FP97" s="244"/>
      <c r="FQ97" s="244"/>
      <c r="FR97" s="244"/>
      <c r="FS97" s="244"/>
      <c r="FT97" s="244"/>
      <c r="FU97" s="244"/>
      <c r="FV97" s="163"/>
      <c r="FW97" s="168"/>
      <c r="FX97" s="168"/>
      <c r="FY97" s="245"/>
      <c r="GD97" s="243"/>
      <c r="GE97" s="168"/>
      <c r="GF97" s="168"/>
      <c r="GG97" s="244"/>
      <c r="GH97" s="244"/>
      <c r="GI97" s="244"/>
      <c r="GJ97" s="244"/>
      <c r="GK97" s="244"/>
      <c r="GL97" s="244"/>
      <c r="GM97" s="244"/>
      <c r="GN97" s="163"/>
      <c r="GO97" s="246">
        <v>1</v>
      </c>
      <c r="GP97" s="244"/>
      <c r="GQ97" s="244"/>
      <c r="GR97" s="244"/>
      <c r="GS97" s="244"/>
      <c r="GT97" s="244"/>
      <c r="GU97" s="244"/>
      <c r="GV97" s="244"/>
      <c r="GW97" s="168"/>
      <c r="GX97" s="168"/>
      <c r="GY97" s="284"/>
      <c r="GZ97" s="265"/>
      <c r="HA97" s="168"/>
      <c r="HB97" s="168"/>
      <c r="HC97" s="244"/>
      <c r="HD97" s="244"/>
      <c r="HE97" s="244"/>
      <c r="HF97" s="244"/>
      <c r="HG97" s="244"/>
      <c r="HH97" s="244"/>
      <c r="HI97" s="244"/>
      <c r="HJ97" s="246">
        <v>2</v>
      </c>
      <c r="HK97" s="244"/>
      <c r="HL97" s="244"/>
      <c r="HM97" s="244"/>
      <c r="HN97" s="244"/>
      <c r="HO97" s="244"/>
      <c r="HP97" s="244"/>
      <c r="HQ97" s="244"/>
      <c r="HR97" s="244"/>
      <c r="HS97" s="168"/>
      <c r="HT97" s="168"/>
      <c r="HU97" s="245"/>
      <c r="IE97" s="321"/>
      <c r="IF97" s="322"/>
      <c r="IG97" s="322"/>
      <c r="IH97" s="322"/>
      <c r="II97" s="322"/>
      <c r="IJ97" s="322"/>
      <c r="IK97" s="322"/>
      <c r="IL97" s="322"/>
      <c r="IM97" s="322"/>
      <c r="IN97" s="322"/>
      <c r="IO97" s="322"/>
      <c r="IP97" s="322"/>
      <c r="IQ97" s="322"/>
      <c r="IR97" s="322"/>
      <c r="IS97" s="322"/>
      <c r="IT97" s="322"/>
      <c r="IU97" s="322"/>
      <c r="IV97" s="322"/>
      <c r="IW97" s="322"/>
      <c r="IX97" s="322"/>
      <c r="IY97" s="322"/>
      <c r="IZ97" s="322"/>
      <c r="JA97" s="322"/>
      <c r="JB97" s="322"/>
      <c r="JC97" s="322"/>
      <c r="JD97" s="322"/>
      <c r="JE97" s="322"/>
      <c r="JF97" s="322"/>
      <c r="JG97" s="322"/>
      <c r="JH97" s="322"/>
      <c r="JI97" s="322"/>
      <c r="JJ97" s="322"/>
      <c r="JK97" s="322"/>
      <c r="JL97" s="322"/>
      <c r="JM97" s="322"/>
      <c r="JN97" s="322"/>
      <c r="JO97" s="322"/>
      <c r="JP97" s="322"/>
      <c r="JQ97" s="322"/>
      <c r="JR97" s="322"/>
      <c r="JS97" s="322"/>
      <c r="JT97" s="322"/>
      <c r="JU97" s="322"/>
      <c r="JV97" s="323"/>
    </row>
    <row r="98" spans="7:282" ht="15" customHeight="1" thickBot="1" x14ac:dyDescent="0.35"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AP98" s="139">
        <f>SUM(AY98:AY100)</f>
        <v>0</v>
      </c>
      <c r="AQ98" s="157" t="s">
        <v>14</v>
      </c>
      <c r="AR98" s="163"/>
      <c r="AS98" s="163"/>
      <c r="AT98" s="200" t="str">
        <f>RNSE(AV98,AY98)</f>
        <v>-</v>
      </c>
      <c r="AU98" s="67" t="e">
        <f>AV98/AP99</f>
        <v>#DIV/0!</v>
      </c>
      <c r="AV98" s="209">
        <f>AS107</f>
        <v>0</v>
      </c>
      <c r="AW98" s="156" t="s">
        <v>10</v>
      </c>
      <c r="AX98" s="81" t="e">
        <f>AY98/AP98</f>
        <v>#DIV/0!</v>
      </c>
      <c r="AY98" s="138">
        <v>0</v>
      </c>
      <c r="AZ98" s="157" t="str">
        <f>CHOOSE(1,"O","TURN",13,BA97,AY98,AV98)</f>
        <v>O</v>
      </c>
      <c r="BA98" s="241"/>
      <c r="BB98" s="163"/>
      <c r="BC98" s="163"/>
      <c r="BD98" s="163"/>
      <c r="BE98" s="163"/>
      <c r="BF98" s="163"/>
      <c r="BG98" s="144"/>
      <c r="BH98" s="19"/>
      <c r="BI98" s="138">
        <f>SUM(BC96,AY95,AY100)</f>
        <v>0</v>
      </c>
      <c r="BJ98" s="157" t="s">
        <v>14</v>
      </c>
      <c r="BK98" s="229">
        <f>IF(BL98&lt;&gt;"",BL98-BI98,0)</f>
        <v>0</v>
      </c>
      <c r="BL98" s="139">
        <f>SUM(BT98:BT100)</f>
        <v>0</v>
      </c>
      <c r="BM98" s="157" t="s">
        <v>14</v>
      </c>
      <c r="BN98" s="163"/>
      <c r="BO98" s="200" t="str">
        <f>RNSE(BQ98,BT98)</f>
        <v>-</v>
      </c>
      <c r="BP98" s="67" t="e">
        <f>BQ98/BL99</f>
        <v>#DIV/0!</v>
      </c>
      <c r="BQ98" s="209">
        <f>CD108</f>
        <v>0</v>
      </c>
      <c r="BR98" s="156" t="s">
        <v>10</v>
      </c>
      <c r="BS98" s="81" t="e">
        <f>BT98/BL98</f>
        <v>#DIV/0!</v>
      </c>
      <c r="BT98" s="138">
        <v>0</v>
      </c>
      <c r="BU98" s="157" t="str">
        <f>CHOOSE(1,"O","TURN",13,BV97,BT98,BQ98)</f>
        <v>O</v>
      </c>
      <c r="BV98" s="241"/>
      <c r="BW98" s="163"/>
      <c r="BX98" s="133" t="s">
        <v>32</v>
      </c>
      <c r="BY98" s="163"/>
      <c r="BZ98" s="163"/>
      <c r="CA98" s="163"/>
      <c r="CC98" s="19"/>
      <c r="CD98" s="163"/>
      <c r="CE98" s="138">
        <f>SUM(BX96,BT95,BT100)</f>
        <v>0</v>
      </c>
      <c r="CF98" s="157" t="s">
        <v>14</v>
      </c>
      <c r="CG98" s="257">
        <f>IF(CH98&lt;&gt;"",CH98-CE98,0)</f>
        <v>0</v>
      </c>
      <c r="CL98" s="139">
        <f>SUM(CU98:CU100)</f>
        <v>0</v>
      </c>
      <c r="CM98" s="157" t="s">
        <v>14</v>
      </c>
      <c r="CN98" s="163"/>
      <c r="CO98" s="163"/>
      <c r="CP98" s="200" t="str">
        <f>RNSE(CR98,CU98)</f>
        <v>-</v>
      </c>
      <c r="CQ98" s="67" t="e">
        <f>CR98/CL99</f>
        <v>#DIV/0!</v>
      </c>
      <c r="CR98" s="209">
        <f>CO107</f>
        <v>0</v>
      </c>
      <c r="CS98" s="156" t="s">
        <v>10</v>
      </c>
      <c r="CT98" s="81" t="e">
        <f>CU98/CL98</f>
        <v>#DIV/0!</v>
      </c>
      <c r="CU98" s="138">
        <v>0</v>
      </c>
      <c r="CV98" s="157" t="str">
        <f>CHOOSE(1,"O","TURN",13,CW97,CU98,CR98)</f>
        <v>O</v>
      </c>
      <c r="CW98" s="241"/>
      <c r="CX98" s="163"/>
      <c r="CY98" s="163"/>
      <c r="CZ98" s="163"/>
      <c r="DA98" s="163"/>
      <c r="DB98" s="163"/>
      <c r="DC98" s="144"/>
      <c r="DD98" s="19"/>
      <c r="DE98" s="138">
        <f>SUM(CY96,CU95,CU100)</f>
        <v>0</v>
      </c>
      <c r="DF98" s="157" t="s">
        <v>14</v>
      </c>
      <c r="DG98" s="229">
        <f>IF(DH98&lt;&gt;"",DH98-DE98,0)</f>
        <v>0</v>
      </c>
      <c r="DH98" s="139">
        <f>SUM(DP98:DP100)</f>
        <v>0</v>
      </c>
      <c r="DI98" s="157" t="s">
        <v>14</v>
      </c>
      <c r="DJ98" s="163"/>
      <c r="DK98" s="200" t="str">
        <f t="shared" ref="DK98" si="20">RNSE(DM98,DP98)</f>
        <v>-</v>
      </c>
      <c r="DL98" s="67" t="e">
        <f>DM98/DH99</f>
        <v>#DIV/0!</v>
      </c>
      <c r="DM98" s="209">
        <f>DZ116</f>
        <v>0</v>
      </c>
      <c r="DN98" s="156" t="s">
        <v>10</v>
      </c>
      <c r="DO98" s="81" t="e">
        <f>DP98/DH98</f>
        <v>#DIV/0!</v>
      </c>
      <c r="DP98" s="138">
        <v>0</v>
      </c>
      <c r="DQ98" s="157" t="str">
        <f>CHOOSE(1,"O","TURN",13,DR97,DP98,DM98)</f>
        <v>O</v>
      </c>
      <c r="DR98" s="241"/>
      <c r="DS98" s="232" t="str">
        <f>CHOOSE(1,"L","TURN",1,DR97,DS99,DS102)</f>
        <v>L</v>
      </c>
      <c r="DT98" s="232" t="str">
        <f>CHOOSE(1,":","TURN",2,DR97,DT99,DT102)</f>
        <v>:</v>
      </c>
      <c r="DU98" s="232" t="str">
        <f>CHOOSE(1,";","TURN",4,DR97,DU99,DU102)</f>
        <v>;</v>
      </c>
      <c r="DV98" s="138"/>
      <c r="DW98" s="163"/>
      <c r="DX98" s="144"/>
      <c r="DY98" s="19"/>
      <c r="DZ98" s="17"/>
      <c r="EA98" s="138">
        <f>SUM(DT96,DP99,DU99)</f>
        <v>0</v>
      </c>
      <c r="EB98" s="157" t="s">
        <v>14</v>
      </c>
      <c r="EC98" s="257">
        <f>IF(ED98&lt;&gt;"",ED98-EA98,0)</f>
        <v>0</v>
      </c>
      <c r="ED98" s="163"/>
      <c r="EE98" s="163"/>
      <c r="EF98" s="163"/>
      <c r="EG98" s="163"/>
      <c r="EH98" s="139">
        <f>SUM(EP98:EP100)</f>
        <v>0</v>
      </c>
      <c r="EI98" s="157" t="s">
        <v>14</v>
      </c>
      <c r="EJ98" s="163"/>
      <c r="EK98" s="200" t="str">
        <f t="shared" ref="EK98" si="21">RNSE(EM98,EP98)</f>
        <v>-</v>
      </c>
      <c r="EL98" s="67" t="e">
        <f>EM98/EH99</f>
        <v>#DIV/0!</v>
      </c>
      <c r="EM98" s="209">
        <f>EK116</f>
        <v>0</v>
      </c>
      <c r="EN98" s="156" t="s">
        <v>10</v>
      </c>
      <c r="EO98" s="81" t="e">
        <f>EP98/EH98</f>
        <v>#DIV/0!</v>
      </c>
      <c r="EP98" s="138">
        <v>0</v>
      </c>
      <c r="EQ98" s="157" t="str">
        <f>CHOOSE(1,"O","TURN",13,ES97,EP98,EM98)</f>
        <v>O</v>
      </c>
      <c r="ER98" s="241"/>
      <c r="ES98" s="163"/>
      <c r="ET98" s="232" t="str">
        <f>CHOOSE(1,"L","TURN",1,ES97,ET99,ET102)</f>
        <v>L</v>
      </c>
      <c r="EU98" s="232" t="str">
        <f>CHOOSE(1,":","TURN",2,ES97,EU99,EU102)</f>
        <v>:</v>
      </c>
      <c r="EV98" s="232" t="str">
        <f>CHOOSE(1,";","TURN",4,ES97,EV99,EV102)</f>
        <v>;</v>
      </c>
      <c r="EW98" s="138"/>
      <c r="EX98" s="163"/>
      <c r="EY98" s="19"/>
      <c r="EZ98" s="17"/>
      <c r="FA98" s="138">
        <f>SUM(EU96,EP99,EV99)</f>
        <v>0</v>
      </c>
      <c r="FB98" s="157" t="s">
        <v>14</v>
      </c>
      <c r="FC98" s="292">
        <f>IF(FD98&lt;&gt;"",FD98-FA98,0)</f>
        <v>0</v>
      </c>
      <c r="FD98" s="138">
        <f>SUM(FL98:FL100)</f>
        <v>0</v>
      </c>
      <c r="FE98" s="157" t="s">
        <v>14</v>
      </c>
      <c r="FF98" s="163"/>
      <c r="FG98" s="200" t="str">
        <f>RNSE(FI98,FL98)</f>
        <v>-</v>
      </c>
      <c r="FH98" s="67" t="e">
        <f>FI98/FD99</f>
        <v>#DIV/0!</v>
      </c>
      <c r="FI98" s="209">
        <f>FV108</f>
        <v>0</v>
      </c>
      <c r="FJ98" s="156" t="s">
        <v>10</v>
      </c>
      <c r="FK98" s="81" t="e">
        <f>FL98/FD98</f>
        <v>#DIV/0!</v>
      </c>
      <c r="FL98" s="138">
        <v>0</v>
      </c>
      <c r="FM98" s="157" t="str">
        <f>CHOOSE(1,"O","TURN",13,FN97,FL98,FI98)</f>
        <v>O</v>
      </c>
      <c r="FN98" s="241"/>
      <c r="FO98" s="163"/>
      <c r="FP98" s="133" t="s">
        <v>32</v>
      </c>
      <c r="FQ98" s="163"/>
      <c r="FR98" s="163"/>
      <c r="FS98" s="163"/>
      <c r="FU98" s="19"/>
      <c r="FV98" s="163"/>
      <c r="FW98" s="138">
        <f>SUM(FP96,FL95,FL100)</f>
        <v>0</v>
      </c>
      <c r="FX98" s="157" t="s">
        <v>14</v>
      </c>
      <c r="FY98" s="257">
        <f>IF(FZ98&lt;&gt;"",FZ98-FW98,0)</f>
        <v>0</v>
      </c>
      <c r="GD98" s="139">
        <f>SUM(GL98:GL100)</f>
        <v>0</v>
      </c>
      <c r="GE98" s="157" t="s">
        <v>14</v>
      </c>
      <c r="GF98" s="163"/>
      <c r="GG98" s="200" t="str">
        <f t="shared" ref="GG98" si="22">RNSE(GI98,GL98)</f>
        <v>-</v>
      </c>
      <c r="GH98" s="67" t="e">
        <f>GI98/GD99</f>
        <v>#DIV/0!</v>
      </c>
      <c r="GI98" s="209">
        <f>GG116</f>
        <v>0</v>
      </c>
      <c r="GJ98" s="156" t="s">
        <v>10</v>
      </c>
      <c r="GK98" s="81" t="e">
        <f>GL98/GD98</f>
        <v>#DIV/0!</v>
      </c>
      <c r="GL98" s="138">
        <v>0</v>
      </c>
      <c r="GM98" s="157" t="str">
        <f>CHOOSE(1,"O","TURN",13,GO97,GL98,GI98)</f>
        <v>O</v>
      </c>
      <c r="GN98" s="241"/>
      <c r="GO98" s="163"/>
      <c r="GP98" s="232" t="str">
        <f>CHOOSE(1,"L","TURN",1,GO97,GP99,GP102)</f>
        <v>L</v>
      </c>
      <c r="GQ98" s="232" t="str">
        <f>CHOOSE(1,":","TURN",2,GO97,GQ99,GQ102)</f>
        <v>:</v>
      </c>
      <c r="GR98" s="232" t="str">
        <f>CHOOSE(1,";","TURN",4,GO97,GR99,GR102)</f>
        <v>;</v>
      </c>
      <c r="GS98" s="138"/>
      <c r="GT98" s="163"/>
      <c r="GU98" s="19"/>
      <c r="GV98" s="17"/>
      <c r="GW98" s="138">
        <f>SUM(GQ96,GL99,GR99)</f>
        <v>0</v>
      </c>
      <c r="GX98" s="157" t="s">
        <v>14</v>
      </c>
      <c r="GY98" s="292">
        <f>IF(GZ98&lt;&gt;"",GZ98-GW98,0)</f>
        <v>0</v>
      </c>
      <c r="GZ98" s="139">
        <f>SUM(HH98:HH100)</f>
        <v>0</v>
      </c>
      <c r="HA98" s="157" t="s">
        <v>14</v>
      </c>
      <c r="HB98" s="163"/>
      <c r="HC98" s="200" t="str">
        <f t="shared" ref="HC98" si="23">RNSE(HE98,HH98)</f>
        <v>-</v>
      </c>
      <c r="HD98" s="67" t="e">
        <f>HE98/GZ99</f>
        <v>#DIV/0!</v>
      </c>
      <c r="HE98" s="209">
        <f>HR116</f>
        <v>0</v>
      </c>
      <c r="HF98" s="156" t="s">
        <v>10</v>
      </c>
      <c r="HG98" s="81" t="e">
        <f>HH98/GZ98</f>
        <v>#DIV/0!</v>
      </c>
      <c r="HH98" s="138">
        <v>0</v>
      </c>
      <c r="HI98" s="157" t="str">
        <f>CHOOSE(1,"O","TURN",13,HJ97,HH98,HE98)</f>
        <v>O</v>
      </c>
      <c r="HJ98" s="241"/>
      <c r="HK98" s="232" t="str">
        <f>CHOOSE(1,"L","TURN",1,HJ97,HK99,HK102)</f>
        <v>L</v>
      </c>
      <c r="HL98" s="232" t="str">
        <f>CHOOSE(1,":","TURN",2,HJ97,HL99,HL102)</f>
        <v>:</v>
      </c>
      <c r="HM98" s="232" t="str">
        <f>CHOOSE(1,";","TURN",4,HJ97,HM99,HM102)</f>
        <v>;</v>
      </c>
      <c r="HN98" s="138"/>
      <c r="HO98" s="163"/>
      <c r="HP98" s="144"/>
      <c r="HQ98" s="19"/>
      <c r="HR98" s="17"/>
      <c r="HS98" s="138">
        <f>SUM(HL96,HH99,HM99)</f>
        <v>0</v>
      </c>
      <c r="HT98" s="157" t="s">
        <v>14</v>
      </c>
      <c r="HU98" s="257">
        <f>IF(HV98&lt;&gt;"",HV98-HS98,0)</f>
        <v>0</v>
      </c>
      <c r="IE98" s="315"/>
      <c r="IF98" s="316"/>
      <c r="IG98" s="316"/>
      <c r="IH98" s="316"/>
      <c r="II98" s="316"/>
      <c r="IJ98" s="316"/>
      <c r="IK98" s="316"/>
      <c r="IL98" s="316"/>
      <c r="IM98" s="316"/>
      <c r="IN98" s="316"/>
      <c r="IO98" s="316"/>
      <c r="IP98" s="316"/>
      <c r="IQ98" s="316"/>
      <c r="IR98" s="316"/>
      <c r="IS98" s="316"/>
      <c r="IT98" s="316"/>
      <c r="IU98" s="316"/>
      <c r="IV98" s="316"/>
      <c r="IW98" s="316"/>
      <c r="IX98" s="316"/>
      <c r="IY98" s="316"/>
      <c r="IZ98" s="322"/>
      <c r="JA98" s="322"/>
      <c r="JB98" s="316"/>
      <c r="JC98" s="316"/>
      <c r="JD98" s="316"/>
      <c r="JE98" s="316"/>
      <c r="JF98" s="316"/>
      <c r="JG98" s="316"/>
      <c r="JH98" s="316"/>
      <c r="JI98" s="316"/>
      <c r="JJ98" s="316"/>
      <c r="JK98" s="316"/>
      <c r="JL98" s="316"/>
      <c r="JM98" s="316"/>
      <c r="JN98" s="316"/>
      <c r="JO98" s="316"/>
      <c r="JP98" s="316"/>
      <c r="JQ98" s="316"/>
      <c r="JR98" s="316"/>
      <c r="JS98" s="316"/>
      <c r="JT98" s="316"/>
      <c r="JU98" s="316"/>
      <c r="JV98" s="317"/>
    </row>
    <row r="99" spans="7:282" ht="15" customHeight="1" thickBot="1" x14ac:dyDescent="0.3"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AP99" s="258">
        <f>SUM(AV98:AV100)</f>
        <v>0</v>
      </c>
      <c r="AQ99" s="156" t="s">
        <v>14</v>
      </c>
      <c r="AR99" s="163"/>
      <c r="AS99" s="163"/>
      <c r="AT99" s="200" t="str">
        <f>RNSE(AV99,AY99)</f>
        <v>-</v>
      </c>
      <c r="AU99" s="67" t="e">
        <f>AV99/AP99</f>
        <v>#DIV/0!</v>
      </c>
      <c r="AV99" s="209">
        <f>AR107</f>
        <v>0</v>
      </c>
      <c r="AW99" s="156" t="s">
        <v>15</v>
      </c>
      <c r="AX99" s="81" t="e">
        <f>AY99/AP98</f>
        <v>#DIV/0!</v>
      </c>
      <c r="AY99" s="205">
        <v>0</v>
      </c>
      <c r="AZ99" s="233" t="str">
        <f>CHOOSE(1,"=","TURN",14,BA97,AY99,AV99)</f>
        <v>=</v>
      </c>
      <c r="BA99" s="241"/>
      <c r="BB99" s="163"/>
      <c r="BC99" s="163"/>
      <c r="BD99" s="163"/>
      <c r="BE99" s="163"/>
      <c r="BF99" s="163"/>
      <c r="BG99" s="144"/>
      <c r="BH99" s="19"/>
      <c r="BI99" s="210">
        <f>SUM(BF96,AY92,AV100)</f>
        <v>0</v>
      </c>
      <c r="BJ99" s="156" t="s">
        <v>14</v>
      </c>
      <c r="BK99" s="236">
        <f>IF(BL99&lt;&gt;"",BL99-BI99,0)</f>
        <v>0</v>
      </c>
      <c r="BL99" s="210">
        <f>SUM(BQ98:BQ100)</f>
        <v>0</v>
      </c>
      <c r="BM99" s="156" t="s">
        <v>14</v>
      </c>
      <c r="BN99" s="163"/>
      <c r="BO99" s="200" t="str">
        <f>RNSE(BQ99,BT99)</f>
        <v>-</v>
      </c>
      <c r="BP99" s="67" t="e">
        <f>BQ99/BL99</f>
        <v>#DIV/0!</v>
      </c>
      <c r="BQ99" s="209">
        <f>CC108</f>
        <v>0</v>
      </c>
      <c r="BR99" s="156" t="s">
        <v>15</v>
      </c>
      <c r="BS99" s="81" t="e">
        <f>BT99/BL98</f>
        <v>#DIV/0!</v>
      </c>
      <c r="BT99" s="205">
        <v>0</v>
      </c>
      <c r="BU99" s="233" t="str">
        <f>CHOOSE(1,"=","TURN",14,BV97,BT99,BQ99)</f>
        <v>=</v>
      </c>
      <c r="BV99" s="241"/>
      <c r="BW99" s="163"/>
      <c r="BX99" s="163"/>
      <c r="BY99" s="163"/>
      <c r="BZ99" s="163"/>
      <c r="CA99" s="163"/>
      <c r="CB99" s="144"/>
      <c r="CC99" s="19"/>
      <c r="CD99" s="163"/>
      <c r="CE99" s="210">
        <f>SUM(CA96,BT92,BQ100)</f>
        <v>0</v>
      </c>
      <c r="CF99" s="156" t="s">
        <v>14</v>
      </c>
      <c r="CG99" s="259">
        <f>IF(CH99&lt;&gt;"",CH99-CE99,0)</f>
        <v>0</v>
      </c>
      <c r="CL99" s="258">
        <f>SUM(CR98:CR100)</f>
        <v>0</v>
      </c>
      <c r="CM99" s="156" t="s">
        <v>14</v>
      </c>
      <c r="CN99" s="163"/>
      <c r="CO99" s="163"/>
      <c r="CP99" s="200" t="str">
        <f>RNSE(CR99,CU99)</f>
        <v>-</v>
      </c>
      <c r="CQ99" s="67" t="e">
        <f>CR99/CL99</f>
        <v>#DIV/0!</v>
      </c>
      <c r="CR99" s="209">
        <f>CN107</f>
        <v>0</v>
      </c>
      <c r="CS99" s="156" t="s">
        <v>15</v>
      </c>
      <c r="CT99" s="81" t="e">
        <f>CU99/CL98</f>
        <v>#DIV/0!</v>
      </c>
      <c r="CU99" s="205">
        <v>0</v>
      </c>
      <c r="CV99" s="233" t="str">
        <f>CHOOSE(1,"=","TURN",14,CW97,CU99,CR99)</f>
        <v>=</v>
      </c>
      <c r="CW99" s="241"/>
      <c r="CX99" s="163"/>
      <c r="CY99" s="163"/>
      <c r="CZ99" s="163"/>
      <c r="DA99" s="163"/>
      <c r="DB99" s="163"/>
      <c r="DC99" s="144"/>
      <c r="DD99" s="19"/>
      <c r="DE99" s="210">
        <f>SUM(DB96,CU92,CR100)</f>
        <v>0</v>
      </c>
      <c r="DF99" s="156" t="s">
        <v>14</v>
      </c>
      <c r="DG99" s="236">
        <f>IF(DH99&lt;&gt;"",DH99-DE99,0)</f>
        <v>0</v>
      </c>
      <c r="DH99" s="210">
        <f>SUM(DM98:DM100)</f>
        <v>0</v>
      </c>
      <c r="DI99" s="156" t="s">
        <v>14</v>
      </c>
      <c r="DJ99" s="163"/>
      <c r="DK99" s="200" t="str">
        <f>RNSE(DM99,DP99)</f>
        <v>-</v>
      </c>
      <c r="DL99" s="67" t="e">
        <f>DM99/DH99</f>
        <v>#DIV/0!</v>
      </c>
      <c r="DM99" s="209">
        <f>DY116</f>
        <v>0</v>
      </c>
      <c r="DN99" s="156" t="s">
        <v>14</v>
      </c>
      <c r="DO99" s="81" t="e">
        <f>DP99/DH98</f>
        <v>#DIV/0!</v>
      </c>
      <c r="DP99" s="205">
        <v>0</v>
      </c>
      <c r="DQ99" s="233" t="str">
        <f>CHOOSE(1,"""","TURN",15,DR97,DP99,DM99)</f>
        <v>"</v>
      </c>
      <c r="DR99" s="241"/>
      <c r="DS99" s="143">
        <v>0</v>
      </c>
      <c r="DT99" s="143">
        <v>0</v>
      </c>
      <c r="DU99" s="143">
        <v>0</v>
      </c>
      <c r="DV99" s="159" t="s">
        <v>4</v>
      </c>
      <c r="DW99" s="163"/>
      <c r="DX99" s="144"/>
      <c r="DY99" s="19"/>
      <c r="DZ99" s="17"/>
      <c r="EA99" s="210">
        <f>SUM(DW96,DM99,DU102)</f>
        <v>0</v>
      </c>
      <c r="EB99" s="156" t="s">
        <v>14</v>
      </c>
      <c r="EC99" s="259">
        <f>IF(ED99&lt;&gt;"",ED99-EA99,0)</f>
        <v>0</v>
      </c>
      <c r="ED99" s="163"/>
      <c r="EE99" s="163"/>
      <c r="EF99" s="163"/>
      <c r="EG99" s="163"/>
      <c r="EH99" s="258">
        <f>SUM(EM98:EM100)</f>
        <v>0</v>
      </c>
      <c r="EI99" s="156" t="s">
        <v>14</v>
      </c>
      <c r="EJ99" s="163"/>
      <c r="EK99" s="200" t="str">
        <f>RNSE(EM99,EP99)</f>
        <v>-</v>
      </c>
      <c r="EL99" s="67" t="e">
        <f>EM99/EH99</f>
        <v>#DIV/0!</v>
      </c>
      <c r="EM99" s="209">
        <f>EJ116</f>
        <v>0</v>
      </c>
      <c r="EN99" s="156" t="s">
        <v>14</v>
      </c>
      <c r="EO99" s="81" t="e">
        <f>EP99/EH98</f>
        <v>#DIV/0!</v>
      </c>
      <c r="EP99" s="205">
        <v>0</v>
      </c>
      <c r="EQ99" s="233" t="str">
        <f>CHOOSE(1,"""","TURN",15,ES97,EP99,EM99)</f>
        <v>"</v>
      </c>
      <c r="ER99" s="241"/>
      <c r="ES99" s="163"/>
      <c r="ET99" s="143">
        <v>0</v>
      </c>
      <c r="EU99" s="143">
        <v>0</v>
      </c>
      <c r="EV99" s="143">
        <v>0</v>
      </c>
      <c r="EW99" s="159" t="s">
        <v>4</v>
      </c>
      <c r="EX99" s="163"/>
      <c r="EY99" s="19"/>
      <c r="EZ99" s="17"/>
      <c r="FA99" s="210">
        <f>SUM(EX96,EM99,EV102)</f>
        <v>0</v>
      </c>
      <c r="FB99" s="156" t="s">
        <v>14</v>
      </c>
      <c r="FC99" s="297">
        <f>IF(FD99&lt;&gt;"",FD99-FA99,0)</f>
        <v>0</v>
      </c>
      <c r="FD99" s="210">
        <f>SUM(FI98:FI100)</f>
        <v>0</v>
      </c>
      <c r="FE99" s="156" t="s">
        <v>14</v>
      </c>
      <c r="FF99" s="163"/>
      <c r="FG99" s="200" t="str">
        <f>RNSE(FI99,FL99)</f>
        <v>-</v>
      </c>
      <c r="FH99" s="67" t="e">
        <f>FI99/FD99</f>
        <v>#DIV/0!</v>
      </c>
      <c r="FI99" s="209">
        <f>FU108</f>
        <v>0</v>
      </c>
      <c r="FJ99" s="156" t="s">
        <v>15</v>
      </c>
      <c r="FK99" s="81" t="e">
        <f>FL99/FD98</f>
        <v>#DIV/0!</v>
      </c>
      <c r="FL99" s="205">
        <v>0</v>
      </c>
      <c r="FM99" s="233" t="str">
        <f>CHOOSE(1,"=","TURN",14,FN97,FL99,FI99)</f>
        <v>=</v>
      </c>
      <c r="FN99" s="241"/>
      <c r="FO99" s="163"/>
      <c r="FP99" s="163"/>
      <c r="FQ99" s="163"/>
      <c r="FR99" s="163"/>
      <c r="FS99" s="163"/>
      <c r="FT99" s="144"/>
      <c r="FU99" s="19"/>
      <c r="FV99" s="163"/>
      <c r="FW99" s="210">
        <f>SUM(FS96,FL92,FI100)</f>
        <v>0</v>
      </c>
      <c r="FX99" s="156" t="s">
        <v>14</v>
      </c>
      <c r="FY99" s="259">
        <f>IF(FZ99&lt;&gt;"",FZ99-FW99,0)</f>
        <v>0</v>
      </c>
      <c r="GD99" s="258">
        <f>SUM(GI98:GI100)</f>
        <v>0</v>
      </c>
      <c r="GE99" s="156" t="s">
        <v>14</v>
      </c>
      <c r="GF99" s="163"/>
      <c r="GG99" s="200" t="str">
        <f>RNSE(GI99,GL99)</f>
        <v>-</v>
      </c>
      <c r="GH99" s="67" t="e">
        <f>GI99/GD99</f>
        <v>#DIV/0!</v>
      </c>
      <c r="GI99" s="209">
        <f>GF116</f>
        <v>0</v>
      </c>
      <c r="GJ99" s="156" t="s">
        <v>14</v>
      </c>
      <c r="GK99" s="81" t="e">
        <f>GL99/GD98</f>
        <v>#DIV/0!</v>
      </c>
      <c r="GL99" s="205">
        <v>0</v>
      </c>
      <c r="GM99" s="233" t="str">
        <f>CHOOSE(1,"""","TURN",15,GO97,GL99,GI99)</f>
        <v>"</v>
      </c>
      <c r="GN99" s="241"/>
      <c r="GO99" s="163"/>
      <c r="GP99" s="143">
        <v>0</v>
      </c>
      <c r="GQ99" s="143">
        <v>0</v>
      </c>
      <c r="GR99" s="143">
        <v>0</v>
      </c>
      <c r="GS99" s="159" t="s">
        <v>4</v>
      </c>
      <c r="GT99" s="163"/>
      <c r="GU99" s="19"/>
      <c r="GV99" s="17"/>
      <c r="GW99" s="210">
        <f>SUM(GT96,GI99,GR102)</f>
        <v>0</v>
      </c>
      <c r="GX99" s="156" t="s">
        <v>14</v>
      </c>
      <c r="GY99" s="297">
        <f>IF(GZ99&lt;&gt;"",GZ99-GW99,0)</f>
        <v>0</v>
      </c>
      <c r="GZ99" s="210">
        <f>SUM(HE98:HE100)</f>
        <v>0</v>
      </c>
      <c r="HA99" s="156" t="s">
        <v>14</v>
      </c>
      <c r="HB99" s="163"/>
      <c r="HC99" s="200" t="str">
        <f>RNSE(HE99,HH99)</f>
        <v>-</v>
      </c>
      <c r="HD99" s="67" t="e">
        <f>HE99/GZ99</f>
        <v>#DIV/0!</v>
      </c>
      <c r="HE99" s="209">
        <f>HQ116</f>
        <v>0</v>
      </c>
      <c r="HF99" s="156" t="s">
        <v>14</v>
      </c>
      <c r="HG99" s="81" t="e">
        <f>HH99/GZ98</f>
        <v>#DIV/0!</v>
      </c>
      <c r="HH99" s="205">
        <v>0</v>
      </c>
      <c r="HI99" s="233" t="str">
        <f>CHOOSE(1,"""","TURN",15,HJ97,HH99,HE99)</f>
        <v>"</v>
      </c>
      <c r="HJ99" s="241"/>
      <c r="HK99" s="143">
        <v>0</v>
      </c>
      <c r="HL99" s="143">
        <v>0</v>
      </c>
      <c r="HM99" s="143">
        <v>0</v>
      </c>
      <c r="HN99" s="159" t="s">
        <v>4</v>
      </c>
      <c r="HO99" s="163"/>
      <c r="HP99" s="144"/>
      <c r="HQ99" s="19"/>
      <c r="HR99" s="17"/>
      <c r="HS99" s="210">
        <f>SUM(HO96,HE99,HM102)</f>
        <v>0</v>
      </c>
      <c r="HT99" s="156" t="s">
        <v>14</v>
      </c>
      <c r="HU99" s="259">
        <f>IF(HV99&lt;&gt;"",HV99-HS99,0)</f>
        <v>0</v>
      </c>
      <c r="IE99" s="315"/>
      <c r="IF99" s="316"/>
      <c r="IG99" s="316"/>
      <c r="IH99" s="316"/>
      <c r="II99" s="316"/>
      <c r="IJ99" s="316"/>
      <c r="IK99" s="316"/>
      <c r="IL99" s="316"/>
      <c r="IM99" s="316"/>
      <c r="IN99" s="316"/>
      <c r="IO99" s="316"/>
      <c r="IP99" s="316"/>
      <c r="IQ99" s="316"/>
      <c r="IR99" s="316"/>
      <c r="IS99" s="316"/>
      <c r="IT99" s="316"/>
      <c r="IU99" s="316"/>
      <c r="IV99" s="316"/>
      <c r="IW99" s="316"/>
      <c r="IX99" s="316"/>
      <c r="IY99" s="316"/>
      <c r="IZ99" s="322"/>
      <c r="JA99" s="322"/>
      <c r="JB99" s="316"/>
      <c r="JC99" s="316"/>
      <c r="JD99" s="316"/>
      <c r="JE99" s="316"/>
      <c r="JF99" s="316"/>
      <c r="JG99" s="316"/>
      <c r="JH99" s="316"/>
      <c r="JI99" s="316"/>
      <c r="JJ99" s="316"/>
      <c r="JK99" s="316"/>
      <c r="JL99" s="316"/>
      <c r="JM99" s="316"/>
      <c r="JN99" s="316"/>
      <c r="JO99" s="316"/>
      <c r="JP99" s="316"/>
      <c r="JQ99" s="316"/>
      <c r="JR99" s="316"/>
      <c r="JS99" s="316"/>
      <c r="JT99" s="316"/>
      <c r="JU99" s="316"/>
      <c r="JV99" s="317"/>
    </row>
    <row r="100" spans="7:282" ht="15" customHeight="1" thickBot="1" x14ac:dyDescent="0.3"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AP100" s="260">
        <f>IF(AM99&lt;&gt;"",AVERAGE(AP99,AM99),AP99)</f>
        <v>0</v>
      </c>
      <c r="AQ100" s="220" t="s">
        <v>21</v>
      </c>
      <c r="AR100" s="163"/>
      <c r="AS100" s="163"/>
      <c r="AT100" s="200" t="str">
        <f>RNSE(AV100,AY100)</f>
        <v>-</v>
      </c>
      <c r="AU100" s="67" t="e">
        <f>AV100/AP99</f>
        <v>#DIV/0!</v>
      </c>
      <c r="AV100" s="209">
        <f>AQ107</f>
        <v>0</v>
      </c>
      <c r="AW100" s="156" t="s">
        <v>14</v>
      </c>
      <c r="AX100" s="81" t="e">
        <f>AY100/AP98</f>
        <v>#DIV/0!</v>
      </c>
      <c r="AY100" s="205">
        <v>0</v>
      </c>
      <c r="AZ100" s="233" t="str">
        <f>CHOOSE(1,"""","TURN",15,BA97,AY100,AV100)</f>
        <v>"</v>
      </c>
      <c r="BA100" s="241"/>
      <c r="BB100" s="163"/>
      <c r="BC100" s="163"/>
      <c r="BD100" s="163"/>
      <c r="BE100" s="163"/>
      <c r="BF100" s="163"/>
      <c r="BG100" s="144"/>
      <c r="BH100" s="19"/>
      <c r="BI100" s="219">
        <f>IF(BL99&lt;&gt;"",AVERAGE(BI99,BL99),BI99)</f>
        <v>0</v>
      </c>
      <c r="BJ100" s="220" t="s">
        <v>21</v>
      </c>
      <c r="BK100" s="222" t="s">
        <v>27</v>
      </c>
      <c r="BL100" s="219">
        <f>IF(BI99&lt;&gt;"",AVERAGE(BL99,BI99),BL99)</f>
        <v>0</v>
      </c>
      <c r="BM100" s="220" t="s">
        <v>21</v>
      </c>
      <c r="BN100" s="163"/>
      <c r="BO100" s="200" t="str">
        <f>RNSE(BQ100,BT100)</f>
        <v>-</v>
      </c>
      <c r="BP100" s="67" t="e">
        <f>BQ100/BL99</f>
        <v>#DIV/0!</v>
      </c>
      <c r="BQ100" s="209">
        <f>CB108</f>
        <v>0</v>
      </c>
      <c r="BR100" s="156" t="s">
        <v>14</v>
      </c>
      <c r="BS100" s="81" t="e">
        <f>BT100/BL98</f>
        <v>#DIV/0!</v>
      </c>
      <c r="BT100" s="205">
        <v>0</v>
      </c>
      <c r="BU100" s="233" t="str">
        <f>CHOOSE(1,"""","TURN",15,BV97,BT100,BQ100)</f>
        <v>"</v>
      </c>
      <c r="BV100" s="241"/>
      <c r="BW100" s="163"/>
      <c r="BX100" s="163"/>
      <c r="BY100" s="163"/>
      <c r="BZ100" s="163"/>
      <c r="CA100" s="163"/>
      <c r="CB100" s="163"/>
      <c r="CC100" s="163"/>
      <c r="CD100" s="163"/>
      <c r="CE100" s="219">
        <f>IF(CH99&lt;&gt;"",AVERAGE(CE99,CH99),CE99)</f>
        <v>0</v>
      </c>
      <c r="CF100" s="220" t="s">
        <v>21</v>
      </c>
      <c r="CG100" s="222" t="s">
        <v>27</v>
      </c>
      <c r="CL100" s="260">
        <f>IF(CI99&lt;&gt;"",AVERAGE(CL99,CI99),CL99)</f>
        <v>0</v>
      </c>
      <c r="CM100" s="220" t="s">
        <v>21</v>
      </c>
      <c r="CN100" s="163"/>
      <c r="CO100" s="163"/>
      <c r="CP100" s="200" t="str">
        <f>RNSE(CR100,CU100)</f>
        <v>-</v>
      </c>
      <c r="CQ100" s="67" t="e">
        <f>CR100/CL99</f>
        <v>#DIV/0!</v>
      </c>
      <c r="CR100" s="209">
        <f>CM107</f>
        <v>0</v>
      </c>
      <c r="CS100" s="156" t="s">
        <v>14</v>
      </c>
      <c r="CT100" s="81" t="e">
        <f>CU100/CL98</f>
        <v>#DIV/0!</v>
      </c>
      <c r="CU100" s="205">
        <v>0</v>
      </c>
      <c r="CV100" s="233" t="str">
        <f>CHOOSE(1,"""","TURN",15,CW97,CU100,CR100)</f>
        <v>"</v>
      </c>
      <c r="CW100" s="241"/>
      <c r="CX100" s="163"/>
      <c r="CY100" s="163"/>
      <c r="CZ100" s="163"/>
      <c r="DA100" s="163"/>
      <c r="DB100" s="163"/>
      <c r="DC100" s="144"/>
      <c r="DD100" s="19"/>
      <c r="DE100" s="219">
        <f>IF(DH99&lt;&gt;"",AVERAGE(DE99,DH99),DE99)</f>
        <v>0</v>
      </c>
      <c r="DF100" s="220" t="s">
        <v>21</v>
      </c>
      <c r="DG100" s="222" t="s">
        <v>27</v>
      </c>
      <c r="DH100" s="219">
        <f>IF(DE99&lt;&gt;"",AVERAGE(DH99,DE99),DH99)</f>
        <v>0</v>
      </c>
      <c r="DI100" s="220" t="s">
        <v>21</v>
      </c>
      <c r="DJ100" s="163"/>
      <c r="DK100" s="200" t="str">
        <f>RNSE(DM100,DP100)</f>
        <v>-</v>
      </c>
      <c r="DL100" s="67" t="e">
        <f>DM100/DH99</f>
        <v>#DIV/0!</v>
      </c>
      <c r="DM100" s="209">
        <f>DX116</f>
        <v>0</v>
      </c>
      <c r="DN100" s="156" t="s">
        <v>16</v>
      </c>
      <c r="DO100" s="81" t="e">
        <f>DP100/DH98</f>
        <v>#DIV/0!</v>
      </c>
      <c r="DP100" s="205">
        <v>0</v>
      </c>
      <c r="DQ100" s="233" t="str">
        <f>CHOOSE(1,"?","TURN",16,DR97,DP100,DM100)</f>
        <v>?</v>
      </c>
      <c r="DR100" s="241"/>
      <c r="DS100" s="80" t="e">
        <f>DS99/DS108</f>
        <v>#DIV/0!</v>
      </c>
      <c r="DT100" s="80" t="e">
        <f>DT99/DS108</f>
        <v>#DIV/0!</v>
      </c>
      <c r="DU100" s="80" t="e">
        <f>DU99/DS108</f>
        <v>#DIV/0!</v>
      </c>
      <c r="DV100" s="202" t="s">
        <v>20</v>
      </c>
      <c r="DW100" s="163"/>
      <c r="DX100" s="144"/>
      <c r="DY100" s="19"/>
      <c r="DZ100" s="17"/>
      <c r="EA100" s="219">
        <f>IF(ED99&lt;&gt;"",AVERAGE(EA99,ED99),EA99)</f>
        <v>0</v>
      </c>
      <c r="EB100" s="220" t="s">
        <v>21</v>
      </c>
      <c r="EC100" s="222" t="s">
        <v>27</v>
      </c>
      <c r="ED100" s="163"/>
      <c r="EE100" s="163"/>
      <c r="EF100" s="163"/>
      <c r="EG100" s="163"/>
      <c r="EH100" s="260">
        <f>IF(EE99&lt;&gt;"",AVERAGE(EH99,EE99),EH99)</f>
        <v>0</v>
      </c>
      <c r="EI100" s="220" t="s">
        <v>21</v>
      </c>
      <c r="EJ100" s="163"/>
      <c r="EK100" s="200" t="str">
        <f>RNSE(EM100,EP100)</f>
        <v>-</v>
      </c>
      <c r="EL100" s="67" t="e">
        <f>EM100/EH99</f>
        <v>#DIV/0!</v>
      </c>
      <c r="EM100" s="209">
        <f>EI116</f>
        <v>0</v>
      </c>
      <c r="EN100" s="156" t="s">
        <v>16</v>
      </c>
      <c r="EO100" s="81" t="e">
        <f>EP100/EH98</f>
        <v>#DIV/0!</v>
      </c>
      <c r="EP100" s="205">
        <v>0</v>
      </c>
      <c r="EQ100" s="233" t="str">
        <f>CHOOSE(1,"?","TURN",16,ES97,EP100,EM100)</f>
        <v>?</v>
      </c>
      <c r="ER100" s="241"/>
      <c r="ES100" s="163"/>
      <c r="ET100" s="80" t="e">
        <f>ET99/ET108</f>
        <v>#DIV/0!</v>
      </c>
      <c r="EU100" s="80" t="e">
        <f>EU99/ET108</f>
        <v>#DIV/0!</v>
      </c>
      <c r="EV100" s="80" t="e">
        <f>EV99/ET108</f>
        <v>#DIV/0!</v>
      </c>
      <c r="EW100" s="202" t="s">
        <v>20</v>
      </c>
      <c r="EX100" s="163"/>
      <c r="EY100" s="19"/>
      <c r="EZ100" s="17"/>
      <c r="FA100" s="219">
        <f>IF(FD99&lt;&gt;"",AVERAGE(FA99,FD99),FA99)</f>
        <v>0</v>
      </c>
      <c r="FB100" s="220" t="s">
        <v>21</v>
      </c>
      <c r="FC100" s="222" t="s">
        <v>27</v>
      </c>
      <c r="FD100" s="219">
        <f>IF(FA99&lt;&gt;"",AVERAGE(FD99,FA99),FD99)</f>
        <v>0</v>
      </c>
      <c r="FE100" s="220" t="s">
        <v>21</v>
      </c>
      <c r="FF100" s="163"/>
      <c r="FG100" s="200" t="str">
        <f>RNSE(FI100,FL100)</f>
        <v>-</v>
      </c>
      <c r="FH100" s="67" t="e">
        <f>FI100/FD99</f>
        <v>#DIV/0!</v>
      </c>
      <c r="FI100" s="209">
        <f>FT108</f>
        <v>0</v>
      </c>
      <c r="FJ100" s="156" t="s">
        <v>14</v>
      </c>
      <c r="FK100" s="81" t="e">
        <f>FL100/FD98</f>
        <v>#DIV/0!</v>
      </c>
      <c r="FL100" s="205">
        <v>0</v>
      </c>
      <c r="FM100" s="233" t="str">
        <f>CHOOSE(1,"""","TURN",15,FN97,FL100,FI100)</f>
        <v>"</v>
      </c>
      <c r="FN100" s="241"/>
      <c r="FO100" s="163"/>
      <c r="FP100" s="163"/>
      <c r="FQ100" s="163"/>
      <c r="FR100" s="163"/>
      <c r="FS100" s="163"/>
      <c r="FT100" s="163"/>
      <c r="FU100" s="163"/>
      <c r="FV100" s="163"/>
      <c r="FW100" s="219">
        <f>IF(FZ99&lt;&gt;"",AVERAGE(FW99,FZ99),FW99)</f>
        <v>0</v>
      </c>
      <c r="FX100" s="220" t="s">
        <v>21</v>
      </c>
      <c r="FY100" s="222" t="s">
        <v>27</v>
      </c>
      <c r="GD100" s="260">
        <f>IF(GA99&lt;&gt;"",AVERAGE(GD99,GA99),GD99)</f>
        <v>0</v>
      </c>
      <c r="GE100" s="220" t="s">
        <v>21</v>
      </c>
      <c r="GF100" s="163"/>
      <c r="GG100" s="200" t="str">
        <f>RNSE(GI100,GL100)</f>
        <v>-</v>
      </c>
      <c r="GH100" s="67" t="e">
        <f>GI100/GD99</f>
        <v>#DIV/0!</v>
      </c>
      <c r="GI100" s="209">
        <f>GE116</f>
        <v>0</v>
      </c>
      <c r="GJ100" s="156" t="s">
        <v>16</v>
      </c>
      <c r="GK100" s="81" t="e">
        <f>GL100/GD98</f>
        <v>#DIV/0!</v>
      </c>
      <c r="GL100" s="205">
        <v>0</v>
      </c>
      <c r="GM100" s="233" t="str">
        <f>CHOOSE(1,"?","TURN",16,GO97,GL100,GI100)</f>
        <v>?</v>
      </c>
      <c r="GN100" s="241"/>
      <c r="GO100" s="163"/>
      <c r="GP100" s="80" t="e">
        <f>GP99/GP108</f>
        <v>#DIV/0!</v>
      </c>
      <c r="GQ100" s="80" t="e">
        <f>GQ99/GP108</f>
        <v>#DIV/0!</v>
      </c>
      <c r="GR100" s="80" t="e">
        <f>GR99/GP108</f>
        <v>#DIV/0!</v>
      </c>
      <c r="GS100" s="202" t="s">
        <v>20</v>
      </c>
      <c r="GT100" s="163"/>
      <c r="GU100" s="19"/>
      <c r="GV100" s="17"/>
      <c r="GW100" s="219">
        <f>IF(GZ99&lt;&gt;"",AVERAGE(GW99,GZ99),GW99)</f>
        <v>0</v>
      </c>
      <c r="GX100" s="220" t="s">
        <v>21</v>
      </c>
      <c r="GY100" s="222" t="s">
        <v>27</v>
      </c>
      <c r="GZ100" s="219">
        <f>IF(GW99&lt;&gt;"",AVERAGE(GZ99,GW99),GZ99)</f>
        <v>0</v>
      </c>
      <c r="HA100" s="220" t="s">
        <v>21</v>
      </c>
      <c r="HB100" s="163"/>
      <c r="HC100" s="200" t="str">
        <f>RNSE(HE100,HH100)</f>
        <v>-</v>
      </c>
      <c r="HD100" s="67" t="e">
        <f>HE100/GZ99</f>
        <v>#DIV/0!</v>
      </c>
      <c r="HE100" s="209">
        <f>HP116</f>
        <v>0</v>
      </c>
      <c r="HF100" s="156" t="s">
        <v>16</v>
      </c>
      <c r="HG100" s="81" t="e">
        <f>HH100/GZ98</f>
        <v>#DIV/0!</v>
      </c>
      <c r="HH100" s="205">
        <v>0</v>
      </c>
      <c r="HI100" s="233" t="str">
        <f>CHOOSE(1,"?","TURN",16,HJ97,HH100,HE100)</f>
        <v>?</v>
      </c>
      <c r="HJ100" s="241"/>
      <c r="HK100" s="80" t="e">
        <f>HK99/HK108</f>
        <v>#DIV/0!</v>
      </c>
      <c r="HL100" s="80" t="e">
        <f>HL99/HK108</f>
        <v>#DIV/0!</v>
      </c>
      <c r="HM100" s="80" t="e">
        <f>HM99/HK108</f>
        <v>#DIV/0!</v>
      </c>
      <c r="HN100" s="202" t="s">
        <v>20</v>
      </c>
      <c r="HO100" s="163"/>
      <c r="HP100" s="144"/>
      <c r="HQ100" s="19"/>
      <c r="HR100" s="17"/>
      <c r="HS100" s="219">
        <f>IF(HV99&lt;&gt;"",AVERAGE(HS99,HV99),HS99)</f>
        <v>0</v>
      </c>
      <c r="HT100" s="220" t="s">
        <v>21</v>
      </c>
      <c r="HU100" s="222" t="s">
        <v>27</v>
      </c>
      <c r="IE100" s="315"/>
      <c r="IF100" s="316"/>
      <c r="IG100" s="316"/>
      <c r="IH100" s="316"/>
      <c r="II100" s="316"/>
      <c r="IJ100" s="316"/>
      <c r="IK100" s="316"/>
      <c r="IL100" s="316"/>
      <c r="IM100" s="316"/>
      <c r="IN100" s="316"/>
      <c r="IO100" s="316"/>
      <c r="IP100" s="316"/>
      <c r="IQ100" s="316"/>
      <c r="IR100" s="316"/>
      <c r="IS100" s="316"/>
      <c r="IT100" s="316"/>
      <c r="IU100" s="316"/>
      <c r="IV100" s="316"/>
      <c r="IW100" s="316"/>
      <c r="IX100" s="316"/>
      <c r="IY100" s="316"/>
      <c r="IZ100" s="322"/>
      <c r="JA100" s="322"/>
      <c r="JB100" s="316"/>
      <c r="JC100" s="316"/>
      <c r="JD100" s="316"/>
      <c r="JE100" s="316"/>
      <c r="JF100" s="316"/>
      <c r="JG100" s="316"/>
      <c r="JH100" s="316"/>
      <c r="JI100" s="316"/>
      <c r="JJ100" s="316"/>
      <c r="JK100" s="316"/>
      <c r="JL100" s="316"/>
      <c r="JM100" s="316"/>
      <c r="JN100" s="316"/>
      <c r="JO100" s="316"/>
      <c r="JP100" s="316"/>
      <c r="JQ100" s="316"/>
      <c r="JR100" s="316"/>
      <c r="JS100" s="316"/>
      <c r="JT100" s="316"/>
      <c r="JU100" s="316"/>
      <c r="JV100" s="317"/>
    </row>
    <row r="101" spans="7:282" ht="15" customHeight="1" x14ac:dyDescent="0.2"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AP101" s="172"/>
      <c r="AQ101" s="163"/>
      <c r="AR101" s="163"/>
      <c r="AS101" s="163"/>
      <c r="AT101" s="197" t="s">
        <v>29</v>
      </c>
      <c r="AU101" s="194" t="s">
        <v>20</v>
      </c>
      <c r="AV101" s="160" t="s">
        <v>3</v>
      </c>
      <c r="AW101" s="152"/>
      <c r="AX101" s="201" t="s">
        <v>20</v>
      </c>
      <c r="AY101" s="161" t="s">
        <v>4</v>
      </c>
      <c r="AZ101" s="233"/>
      <c r="BA101" s="241"/>
      <c r="BB101" s="163"/>
      <c r="BC101" s="163"/>
      <c r="BD101" s="163"/>
      <c r="BE101" s="163"/>
      <c r="BF101" s="163"/>
      <c r="BG101" s="144"/>
      <c r="BH101" s="163"/>
      <c r="BI101" s="163"/>
      <c r="BJ101" s="193"/>
      <c r="BK101" s="138"/>
      <c r="BL101" s="163"/>
      <c r="BM101" s="163"/>
      <c r="BN101" s="163"/>
      <c r="BO101" s="197" t="s">
        <v>29</v>
      </c>
      <c r="BP101" s="194" t="s">
        <v>20</v>
      </c>
      <c r="BQ101" s="160" t="s">
        <v>3</v>
      </c>
      <c r="BR101" s="152"/>
      <c r="BS101" s="201" t="s">
        <v>20</v>
      </c>
      <c r="BT101" s="161" t="s">
        <v>4</v>
      </c>
      <c r="BU101" s="233"/>
      <c r="BV101" s="241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73"/>
      <c r="CL101" s="172"/>
      <c r="CM101" s="163"/>
      <c r="CN101" s="163"/>
      <c r="CO101" s="163"/>
      <c r="CP101" s="197" t="s">
        <v>29</v>
      </c>
      <c r="CQ101" s="194" t="s">
        <v>20</v>
      </c>
      <c r="CR101" s="160" t="s">
        <v>3</v>
      </c>
      <c r="CS101" s="152"/>
      <c r="CT101" s="201" t="s">
        <v>20</v>
      </c>
      <c r="CU101" s="161" t="s">
        <v>4</v>
      </c>
      <c r="CV101" s="233"/>
      <c r="CW101" s="241"/>
      <c r="CX101" s="163"/>
      <c r="CY101" s="163"/>
      <c r="CZ101" s="163"/>
      <c r="DA101" s="163"/>
      <c r="DB101" s="163"/>
      <c r="DC101" s="144"/>
      <c r="DD101" s="163"/>
      <c r="DE101" s="163"/>
      <c r="DF101" s="193"/>
      <c r="DG101" s="138"/>
      <c r="DH101" s="153" t="s">
        <v>0</v>
      </c>
      <c r="DI101" s="149"/>
      <c r="DJ101" s="149"/>
      <c r="DK101" s="197" t="s">
        <v>29</v>
      </c>
      <c r="DL101" s="194" t="s">
        <v>20</v>
      </c>
      <c r="DM101" s="160" t="s">
        <v>3</v>
      </c>
      <c r="DN101" s="152"/>
      <c r="DO101" s="201" t="s">
        <v>20</v>
      </c>
      <c r="DP101" s="161" t="s">
        <v>4</v>
      </c>
      <c r="DQ101" s="149"/>
      <c r="DR101" s="241"/>
      <c r="DS101" s="148" t="s">
        <v>11</v>
      </c>
      <c r="DT101" s="148" t="s">
        <v>12</v>
      </c>
      <c r="DU101" s="148" t="s">
        <v>13</v>
      </c>
      <c r="DV101" s="152"/>
      <c r="DW101" s="163"/>
      <c r="DX101" s="144"/>
      <c r="DY101" s="163"/>
      <c r="DZ101" s="163"/>
      <c r="EA101" s="163"/>
      <c r="EB101" s="193"/>
      <c r="EC101" s="140"/>
      <c r="ED101" s="163"/>
      <c r="EE101" s="163"/>
      <c r="EF101" s="163"/>
      <c r="EG101" s="163"/>
      <c r="EH101" s="295" t="s">
        <v>0</v>
      </c>
      <c r="EI101" s="149"/>
      <c r="EJ101" s="149"/>
      <c r="EK101" s="197" t="s">
        <v>29</v>
      </c>
      <c r="EL101" s="194" t="s">
        <v>20</v>
      </c>
      <c r="EM101" s="160" t="s">
        <v>3</v>
      </c>
      <c r="EN101" s="152"/>
      <c r="EO101" s="201" t="s">
        <v>20</v>
      </c>
      <c r="EP101" s="161" t="s">
        <v>4</v>
      </c>
      <c r="EQ101" s="149"/>
      <c r="ER101" s="241"/>
      <c r="ES101" s="163"/>
      <c r="ET101" s="148" t="s">
        <v>11</v>
      </c>
      <c r="EU101" s="148" t="s">
        <v>12</v>
      </c>
      <c r="EV101" s="148" t="s">
        <v>13</v>
      </c>
      <c r="EW101" s="152"/>
      <c r="EX101" s="163"/>
      <c r="EY101" s="163"/>
      <c r="EZ101" s="163"/>
      <c r="FA101" s="163"/>
      <c r="FB101" s="193"/>
      <c r="FC101" s="138"/>
      <c r="FD101" s="298"/>
      <c r="FE101" s="163"/>
      <c r="FF101" s="163"/>
      <c r="FG101" s="197" t="s">
        <v>29</v>
      </c>
      <c r="FH101" s="194" t="s">
        <v>20</v>
      </c>
      <c r="FI101" s="160" t="s">
        <v>3</v>
      </c>
      <c r="FJ101" s="152"/>
      <c r="FK101" s="201" t="s">
        <v>20</v>
      </c>
      <c r="FL101" s="161" t="s">
        <v>4</v>
      </c>
      <c r="FM101" s="233"/>
      <c r="FN101" s="241"/>
      <c r="FO101" s="163"/>
      <c r="FP101" s="163"/>
      <c r="FQ101" s="163"/>
      <c r="FR101" s="163"/>
      <c r="FS101" s="163"/>
      <c r="FT101" s="163"/>
      <c r="FU101" s="163"/>
      <c r="FV101" s="163"/>
      <c r="FW101" s="163"/>
      <c r="FX101" s="163"/>
      <c r="FY101" s="173"/>
      <c r="GD101" s="295" t="s">
        <v>0</v>
      </c>
      <c r="GE101" s="149"/>
      <c r="GF101" s="149"/>
      <c r="GG101" s="197" t="s">
        <v>29</v>
      </c>
      <c r="GH101" s="194" t="s">
        <v>20</v>
      </c>
      <c r="GI101" s="160" t="s">
        <v>3</v>
      </c>
      <c r="GJ101" s="152"/>
      <c r="GK101" s="201" t="s">
        <v>20</v>
      </c>
      <c r="GL101" s="161" t="s">
        <v>4</v>
      </c>
      <c r="GM101" s="149"/>
      <c r="GN101" s="241"/>
      <c r="GO101" s="163"/>
      <c r="GP101" s="148" t="s">
        <v>11</v>
      </c>
      <c r="GQ101" s="148" t="s">
        <v>12</v>
      </c>
      <c r="GR101" s="148" t="s">
        <v>13</v>
      </c>
      <c r="GS101" s="152"/>
      <c r="GT101" s="163"/>
      <c r="GU101" s="163"/>
      <c r="GV101" s="163"/>
      <c r="GW101" s="163"/>
      <c r="GX101" s="193"/>
      <c r="GY101" s="138"/>
      <c r="GZ101" s="153" t="s">
        <v>0</v>
      </c>
      <c r="HA101" s="149"/>
      <c r="HB101" s="149"/>
      <c r="HC101" s="197" t="s">
        <v>29</v>
      </c>
      <c r="HD101" s="194" t="s">
        <v>20</v>
      </c>
      <c r="HE101" s="160" t="s">
        <v>3</v>
      </c>
      <c r="HF101" s="152"/>
      <c r="HG101" s="201" t="s">
        <v>20</v>
      </c>
      <c r="HH101" s="161" t="s">
        <v>4</v>
      </c>
      <c r="HI101" s="149"/>
      <c r="HJ101" s="241"/>
      <c r="HK101" s="148" t="s">
        <v>11</v>
      </c>
      <c r="HL101" s="148" t="s">
        <v>12</v>
      </c>
      <c r="HM101" s="148" t="s">
        <v>13</v>
      </c>
      <c r="HN101" s="152"/>
      <c r="HO101" s="163"/>
      <c r="HP101" s="144"/>
      <c r="HQ101" s="163"/>
      <c r="HR101" s="163"/>
      <c r="HS101" s="163"/>
      <c r="HT101" s="193"/>
      <c r="HU101" s="140"/>
      <c r="IE101" s="315"/>
      <c r="IF101" s="316"/>
      <c r="IG101" s="316"/>
      <c r="IH101" s="316"/>
      <c r="II101" s="316"/>
      <c r="IJ101" s="316"/>
      <c r="IK101" s="316"/>
      <c r="IL101" s="316"/>
      <c r="IM101" s="316"/>
      <c r="IN101" s="316"/>
      <c r="IO101" s="316"/>
      <c r="IP101" s="316"/>
      <c r="IQ101" s="316"/>
      <c r="IR101" s="316"/>
      <c r="IS101" s="316"/>
      <c r="IT101" s="316"/>
      <c r="IU101" s="316"/>
      <c r="IV101" s="316"/>
      <c r="IW101" s="316"/>
      <c r="IX101" s="316"/>
      <c r="IY101" s="316"/>
      <c r="IZ101" s="322"/>
      <c r="JA101" s="322"/>
      <c r="JB101" s="316"/>
      <c r="JC101" s="316"/>
      <c r="JD101" s="316"/>
      <c r="JE101" s="316"/>
      <c r="JF101" s="316"/>
      <c r="JG101" s="316"/>
      <c r="JH101" s="316"/>
      <c r="JI101" s="316"/>
      <c r="JJ101" s="316"/>
      <c r="JK101" s="316"/>
      <c r="JL101" s="316"/>
      <c r="JM101" s="316"/>
      <c r="JN101" s="316"/>
      <c r="JO101" s="316"/>
      <c r="JP101" s="316"/>
      <c r="JQ101" s="316"/>
      <c r="JR101" s="316"/>
      <c r="JS101" s="316"/>
      <c r="JT101" s="316"/>
      <c r="JU101" s="316"/>
      <c r="JV101" s="317"/>
    </row>
    <row r="102" spans="7:282" ht="15" customHeight="1" x14ac:dyDescent="0.25"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AP102" s="172"/>
      <c r="AQ102" s="163"/>
      <c r="AR102" s="163"/>
      <c r="AS102" s="149"/>
      <c r="AT102" s="241"/>
      <c r="AU102" s="163"/>
      <c r="AV102" s="163"/>
      <c r="AW102" s="163"/>
      <c r="AX102" s="163"/>
      <c r="AY102" s="163"/>
      <c r="AZ102" s="144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79"/>
      <c r="BK102" s="149"/>
      <c r="BL102" s="163"/>
      <c r="BM102" s="163"/>
      <c r="BN102" s="163"/>
      <c r="BO102" s="163"/>
      <c r="BP102" s="163"/>
      <c r="BQ102" s="163"/>
      <c r="BR102" s="149"/>
      <c r="BS102" s="149"/>
      <c r="BT102" s="149"/>
      <c r="BU102" s="149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73"/>
      <c r="CL102" s="172"/>
      <c r="CM102" s="163"/>
      <c r="CN102" s="163"/>
      <c r="CO102" s="149"/>
      <c r="CP102" s="241"/>
      <c r="CQ102" s="163"/>
      <c r="CR102" s="163"/>
      <c r="CS102" s="163"/>
      <c r="CT102" s="163"/>
      <c r="CU102" s="163"/>
      <c r="CV102" s="144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79"/>
      <c r="DG102" s="149"/>
      <c r="DH102" s="149"/>
      <c r="DI102" s="149"/>
      <c r="DJ102" s="149"/>
      <c r="DK102" s="163"/>
      <c r="DL102" s="163"/>
      <c r="DM102" s="163"/>
      <c r="DN102" s="163"/>
      <c r="DO102" s="163"/>
      <c r="DP102" s="163"/>
      <c r="DQ102" s="163"/>
      <c r="DR102" s="241"/>
      <c r="DS102" s="208">
        <f>DX114</f>
        <v>0</v>
      </c>
      <c r="DT102" s="208">
        <f>DZ114</f>
        <v>0</v>
      </c>
      <c r="DU102" s="208">
        <f>DY114</f>
        <v>0</v>
      </c>
      <c r="DV102" s="150" t="s">
        <v>3</v>
      </c>
      <c r="DW102" s="163"/>
      <c r="DX102" s="163"/>
      <c r="DY102" s="163"/>
      <c r="DZ102" s="163"/>
      <c r="EA102" s="163"/>
      <c r="EB102" s="163"/>
      <c r="EC102" s="173"/>
      <c r="ED102" s="163"/>
      <c r="EE102" s="163"/>
      <c r="EF102" s="163"/>
      <c r="EG102" s="163"/>
      <c r="EH102" s="296"/>
      <c r="EI102" s="149"/>
      <c r="EJ102" s="149"/>
      <c r="EK102" s="163"/>
      <c r="EL102" s="163"/>
      <c r="EM102" s="163"/>
      <c r="EN102" s="163"/>
      <c r="EO102" s="163"/>
      <c r="EP102" s="163"/>
      <c r="EQ102" s="163"/>
      <c r="ER102" s="241"/>
      <c r="ES102" s="163"/>
      <c r="ET102" s="208">
        <f>EI114</f>
        <v>0</v>
      </c>
      <c r="EU102" s="208">
        <f>EK114</f>
        <v>0</v>
      </c>
      <c r="EV102" s="208">
        <f>EJ114</f>
        <v>0</v>
      </c>
      <c r="EW102" s="150" t="s">
        <v>3</v>
      </c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49"/>
      <c r="FK102" s="149"/>
      <c r="FL102" s="149"/>
      <c r="FM102" s="149"/>
      <c r="FN102" s="163"/>
      <c r="FO102" s="163"/>
      <c r="FP102" s="163"/>
      <c r="FQ102" s="163"/>
      <c r="FR102" s="163"/>
      <c r="FS102" s="163"/>
      <c r="FT102" s="163"/>
      <c r="FU102" s="163"/>
      <c r="FV102" s="163"/>
      <c r="FW102" s="163"/>
      <c r="FX102" s="163"/>
      <c r="FY102" s="173"/>
      <c r="GD102" s="296"/>
      <c r="GE102" s="149"/>
      <c r="GF102" s="149"/>
      <c r="GG102" s="163"/>
      <c r="GH102" s="163"/>
      <c r="GI102" s="163"/>
      <c r="GJ102" s="163"/>
      <c r="GK102" s="163"/>
      <c r="GL102" s="163"/>
      <c r="GM102" s="163"/>
      <c r="GN102" s="241"/>
      <c r="GO102" s="163"/>
      <c r="GP102" s="208">
        <f>GE114</f>
        <v>0</v>
      </c>
      <c r="GQ102" s="208">
        <f>GG114</f>
        <v>0</v>
      </c>
      <c r="GR102" s="208">
        <f>GF114</f>
        <v>0</v>
      </c>
      <c r="GS102" s="150" t="s">
        <v>3</v>
      </c>
      <c r="GT102" s="163"/>
      <c r="GU102" s="163"/>
      <c r="GV102" s="163"/>
      <c r="GW102" s="163"/>
      <c r="GX102" s="163"/>
      <c r="GY102" s="163"/>
      <c r="GZ102" s="149"/>
      <c r="HA102" s="149"/>
      <c r="HB102" s="149"/>
      <c r="HC102" s="163"/>
      <c r="HD102" s="163"/>
      <c r="HE102" s="163"/>
      <c r="HF102" s="163"/>
      <c r="HG102" s="163"/>
      <c r="HH102" s="163"/>
      <c r="HI102" s="163"/>
      <c r="HJ102" s="241"/>
      <c r="HK102" s="208">
        <f>HP114</f>
        <v>0</v>
      </c>
      <c r="HL102" s="208">
        <f>HR114</f>
        <v>0</v>
      </c>
      <c r="HM102" s="208">
        <f>HQ114</f>
        <v>0</v>
      </c>
      <c r="HN102" s="150" t="s">
        <v>3</v>
      </c>
      <c r="HO102" s="163"/>
      <c r="HP102" s="163"/>
      <c r="HQ102" s="163"/>
      <c r="HR102" s="163"/>
      <c r="HS102" s="163"/>
      <c r="HT102" s="163"/>
      <c r="HU102" s="173"/>
      <c r="IE102" s="315"/>
      <c r="IF102" s="316"/>
      <c r="IG102" s="316"/>
      <c r="IH102" s="316"/>
      <c r="II102" s="316"/>
      <c r="IJ102" s="316"/>
      <c r="IK102" s="316"/>
      <c r="IL102" s="316"/>
      <c r="IM102" s="316"/>
      <c r="IN102" s="316"/>
      <c r="IO102" s="316"/>
      <c r="IP102" s="316"/>
      <c r="IQ102" s="316"/>
      <c r="IR102" s="316"/>
      <c r="IS102" s="316"/>
      <c r="IT102" s="316"/>
      <c r="IU102" s="316"/>
      <c r="IV102" s="316"/>
      <c r="IW102" s="316"/>
      <c r="IX102" s="316"/>
      <c r="IY102" s="316"/>
      <c r="IZ102" s="322"/>
      <c r="JA102" s="322"/>
      <c r="JB102" s="316"/>
      <c r="JC102" s="316"/>
      <c r="JD102" s="316"/>
      <c r="JE102" s="316"/>
      <c r="JF102" s="316"/>
      <c r="JG102" s="316"/>
      <c r="JH102" s="316"/>
      <c r="JI102" s="316"/>
      <c r="JJ102" s="316"/>
      <c r="JK102" s="316"/>
      <c r="JL102" s="316"/>
      <c r="JM102" s="316"/>
      <c r="JN102" s="316"/>
      <c r="JO102" s="316"/>
      <c r="JP102" s="316"/>
      <c r="JQ102" s="316"/>
      <c r="JR102" s="316"/>
      <c r="JS102" s="316"/>
      <c r="JT102" s="316"/>
      <c r="JU102" s="316"/>
      <c r="JV102" s="317"/>
    </row>
    <row r="103" spans="7:282" ht="15" customHeight="1" x14ac:dyDescent="0.2"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AP103" s="275" t="s">
        <v>23</v>
      </c>
      <c r="AQ103" s="183"/>
      <c r="AR103" s="183"/>
      <c r="AS103" s="183"/>
      <c r="AT103" s="183"/>
      <c r="AU103" s="179"/>
      <c r="AV103" s="179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49"/>
      <c r="BS103" s="149"/>
      <c r="BT103" s="149"/>
      <c r="BU103" s="149"/>
      <c r="BV103" s="149"/>
      <c r="BW103" s="149"/>
      <c r="BX103" s="144"/>
      <c r="BY103" s="144"/>
      <c r="BZ103" s="144"/>
      <c r="CA103" s="163"/>
      <c r="CB103" s="163"/>
      <c r="CC103" s="163"/>
      <c r="CD103" s="163"/>
      <c r="CE103" s="163"/>
      <c r="CF103" s="163"/>
      <c r="CG103" s="173"/>
      <c r="CL103" s="275" t="s">
        <v>23</v>
      </c>
      <c r="CM103" s="183"/>
      <c r="CN103" s="183"/>
      <c r="CO103" s="183"/>
      <c r="CP103" s="183"/>
      <c r="CQ103" s="179"/>
      <c r="CR103" s="179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49"/>
      <c r="DI103" s="149"/>
      <c r="DJ103" s="149"/>
      <c r="DK103" s="149"/>
      <c r="DL103" s="149"/>
      <c r="DM103" s="144"/>
      <c r="DN103" s="144"/>
      <c r="DO103" s="144"/>
      <c r="DP103" s="144"/>
      <c r="DQ103" s="144"/>
      <c r="DR103" s="241"/>
      <c r="DS103" s="74" t="e">
        <f>DS102/DT108</f>
        <v>#DIV/0!</v>
      </c>
      <c r="DT103" s="74" t="e">
        <f>DT102/DT108</f>
        <v>#DIV/0!</v>
      </c>
      <c r="DU103" s="74" t="e">
        <f>DU102/DT108</f>
        <v>#DIV/0!</v>
      </c>
      <c r="DV103" s="195" t="s">
        <v>20</v>
      </c>
      <c r="DW103" s="163"/>
      <c r="DX103" s="163"/>
      <c r="DY103" s="163"/>
      <c r="DZ103" s="163"/>
      <c r="EA103" s="163"/>
      <c r="EB103" s="163"/>
      <c r="EC103" s="173"/>
      <c r="ED103" s="163"/>
      <c r="EE103" s="163"/>
      <c r="EF103" s="163"/>
      <c r="EG103" s="163"/>
      <c r="EH103" s="296"/>
      <c r="EI103" s="149"/>
      <c r="EJ103" s="149"/>
      <c r="EK103" s="149"/>
      <c r="EL103" s="149"/>
      <c r="EM103" s="144"/>
      <c r="EN103" s="144"/>
      <c r="EO103" s="144"/>
      <c r="EP103" s="144"/>
      <c r="EQ103" s="144"/>
      <c r="ER103" s="241"/>
      <c r="ES103" s="163"/>
      <c r="ET103" s="74" t="e">
        <f>ET102/EU108</f>
        <v>#DIV/0!</v>
      </c>
      <c r="EU103" s="74" t="e">
        <f>EU102/EU108</f>
        <v>#DIV/0!</v>
      </c>
      <c r="EV103" s="74" t="e">
        <f>EV102/EU108</f>
        <v>#DIV/0!</v>
      </c>
      <c r="EW103" s="195" t="s">
        <v>20</v>
      </c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49"/>
      <c r="FK103" s="149"/>
      <c r="FL103" s="149"/>
      <c r="FM103" s="149"/>
      <c r="FN103" s="149"/>
      <c r="FO103" s="149"/>
      <c r="FP103" s="144"/>
      <c r="FQ103" s="144"/>
      <c r="FR103" s="144"/>
      <c r="FS103" s="163"/>
      <c r="FT103" s="163"/>
      <c r="FU103" s="163"/>
      <c r="FV103" s="163"/>
      <c r="FW103" s="163"/>
      <c r="FX103" s="163"/>
      <c r="FY103" s="173"/>
      <c r="GD103" s="296"/>
      <c r="GE103" s="149"/>
      <c r="GF103" s="149"/>
      <c r="GG103" s="149"/>
      <c r="GH103" s="149"/>
      <c r="GI103" s="144"/>
      <c r="GJ103" s="144"/>
      <c r="GK103" s="144"/>
      <c r="GL103" s="144"/>
      <c r="GM103" s="144"/>
      <c r="GN103" s="241"/>
      <c r="GO103" s="163"/>
      <c r="GP103" s="74" t="e">
        <f>GP102/GQ108</f>
        <v>#DIV/0!</v>
      </c>
      <c r="GQ103" s="74" t="e">
        <f>GQ102/GQ108</f>
        <v>#DIV/0!</v>
      </c>
      <c r="GR103" s="74" t="e">
        <f>GR102/GQ108</f>
        <v>#DIV/0!</v>
      </c>
      <c r="GS103" s="195" t="s">
        <v>20</v>
      </c>
      <c r="GT103" s="163"/>
      <c r="GU103" s="163"/>
      <c r="GV103" s="163"/>
      <c r="GW103" s="163"/>
      <c r="GX103" s="163"/>
      <c r="GY103" s="163"/>
      <c r="GZ103" s="149"/>
      <c r="HA103" s="149"/>
      <c r="HB103" s="149"/>
      <c r="HC103" s="149"/>
      <c r="HD103" s="149"/>
      <c r="HE103" s="144"/>
      <c r="HF103" s="144"/>
      <c r="HG103" s="144"/>
      <c r="HH103" s="144"/>
      <c r="HI103" s="144"/>
      <c r="HJ103" s="241"/>
      <c r="HK103" s="74" t="e">
        <f>HK102/HL108</f>
        <v>#DIV/0!</v>
      </c>
      <c r="HL103" s="74" t="e">
        <f>HL102/HL108</f>
        <v>#DIV/0!</v>
      </c>
      <c r="HM103" s="74" t="e">
        <f>HM102/HL108</f>
        <v>#DIV/0!</v>
      </c>
      <c r="HN103" s="195" t="s">
        <v>20</v>
      </c>
      <c r="HO103" s="163"/>
      <c r="HP103" s="163"/>
      <c r="HQ103" s="163"/>
      <c r="HR103" s="163"/>
      <c r="HS103" s="163"/>
      <c r="HT103" s="163"/>
      <c r="HU103" s="173"/>
      <c r="IE103" s="315"/>
      <c r="IF103" s="316"/>
      <c r="IG103" s="316"/>
      <c r="IH103" s="316"/>
      <c r="II103" s="316"/>
      <c r="IJ103" s="316"/>
      <c r="IK103" s="316"/>
      <c r="IL103" s="316"/>
      <c r="IM103" s="316"/>
      <c r="IN103" s="316"/>
      <c r="IO103" s="316"/>
      <c r="IP103" s="316"/>
      <c r="IQ103" s="316"/>
      <c r="IR103" s="316"/>
      <c r="IS103" s="316"/>
      <c r="IT103" s="316"/>
      <c r="IU103" s="316"/>
      <c r="IV103" s="316"/>
      <c r="IW103" s="316"/>
      <c r="IX103" s="316"/>
      <c r="IY103" s="316"/>
      <c r="IZ103" s="322"/>
      <c r="JA103" s="322"/>
      <c r="JB103" s="316"/>
      <c r="JC103" s="316"/>
      <c r="JD103" s="316"/>
      <c r="JE103" s="316"/>
      <c r="JF103" s="316"/>
      <c r="JG103" s="316"/>
      <c r="JH103" s="316"/>
      <c r="JI103" s="316"/>
      <c r="JJ103" s="316"/>
      <c r="JK103" s="316"/>
      <c r="JL103" s="316"/>
      <c r="JM103" s="316"/>
      <c r="JN103" s="316"/>
      <c r="JO103" s="316"/>
      <c r="JP103" s="316"/>
      <c r="JQ103" s="316"/>
      <c r="JR103" s="316"/>
      <c r="JS103" s="316"/>
      <c r="JT103" s="316"/>
      <c r="JU103" s="316"/>
      <c r="JV103" s="317"/>
    </row>
    <row r="104" spans="7:282" ht="15" customHeight="1" x14ac:dyDescent="0.25"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AP104" s="282" t="str">
        <f>"local_od_est_"&amp;BA97</f>
        <v>local_od_est_1</v>
      </c>
      <c r="AQ104" s="190">
        <v>2</v>
      </c>
      <c r="AR104" s="190">
        <v>3</v>
      </c>
      <c r="AS104" s="190">
        <v>4</v>
      </c>
      <c r="AT104" s="179" t="s">
        <v>17</v>
      </c>
      <c r="AU104" s="179" t="s">
        <v>18</v>
      </c>
      <c r="AV104" s="179" t="s">
        <v>19</v>
      </c>
      <c r="AW104" s="163"/>
      <c r="AX104" s="163"/>
      <c r="AY104" s="163"/>
      <c r="AZ104" s="164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49"/>
      <c r="BS104" s="149"/>
      <c r="BT104" s="149"/>
      <c r="BU104" s="149"/>
      <c r="BV104" s="149"/>
      <c r="BW104" s="149"/>
      <c r="BX104" s="163"/>
      <c r="BY104" s="18"/>
      <c r="BZ104" s="18"/>
      <c r="CA104" s="179" t="s">
        <v>23</v>
      </c>
      <c r="CB104" s="183"/>
      <c r="CC104" s="183"/>
      <c r="CD104" s="183"/>
      <c r="CE104" s="183"/>
      <c r="CF104" s="179"/>
      <c r="CG104" s="273"/>
      <c r="CL104" s="282" t="str">
        <f>"local_od_est_"&amp;CW97</f>
        <v>local_od_est_1</v>
      </c>
      <c r="CM104" s="190">
        <v>2</v>
      </c>
      <c r="CN104" s="190">
        <v>3</v>
      </c>
      <c r="CO104" s="190">
        <v>4</v>
      </c>
      <c r="CP104" s="179" t="s">
        <v>17</v>
      </c>
      <c r="CQ104" s="179" t="s">
        <v>18</v>
      </c>
      <c r="CR104" s="179" t="s">
        <v>19</v>
      </c>
      <c r="CS104" s="163"/>
      <c r="CT104" s="163"/>
      <c r="CU104" s="163"/>
      <c r="CV104" s="164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49"/>
      <c r="DI104" s="149"/>
      <c r="DJ104" s="149"/>
      <c r="DK104" s="149"/>
      <c r="DL104" s="149"/>
      <c r="DM104" s="163"/>
      <c r="DN104" s="18"/>
      <c r="DO104" s="18"/>
      <c r="DP104" s="18"/>
      <c r="DQ104" s="18"/>
      <c r="DR104" s="241"/>
      <c r="DS104" s="200" t="str">
        <f t="shared" ref="DS104:DT104" si="24">RNSE(DS102,DS99)</f>
        <v>-</v>
      </c>
      <c r="DT104" s="200" t="str">
        <f t="shared" si="24"/>
        <v>-</v>
      </c>
      <c r="DU104" s="200" t="str">
        <f>RNSE(DU102,DU99)</f>
        <v>-</v>
      </c>
      <c r="DV104" s="197" t="s">
        <v>29</v>
      </c>
      <c r="EC104" s="173"/>
      <c r="ED104" s="163"/>
      <c r="EE104" s="163"/>
      <c r="EF104" s="163"/>
      <c r="EG104" s="163"/>
      <c r="EH104" s="172"/>
      <c r="EO104" s="18"/>
      <c r="EP104" s="18"/>
      <c r="EQ104" s="18"/>
      <c r="ER104" s="241"/>
      <c r="ES104" s="163"/>
      <c r="ET104" s="200" t="str">
        <f t="shared" ref="ET104:EU104" si="25">RNSE(ET102,ET99)</f>
        <v>-</v>
      </c>
      <c r="EU104" s="200" t="str">
        <f t="shared" si="25"/>
        <v>-</v>
      </c>
      <c r="EV104" s="200" t="str">
        <f>RNSE(EV102,EV99)</f>
        <v>-</v>
      </c>
      <c r="EW104" s="197" t="s">
        <v>29</v>
      </c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49"/>
      <c r="FK104" s="149"/>
      <c r="FL104" s="149"/>
      <c r="FM104" s="149"/>
      <c r="FN104" s="149"/>
      <c r="FO104" s="149"/>
      <c r="FP104" s="163"/>
      <c r="FQ104" s="18"/>
      <c r="FR104" s="18"/>
      <c r="FS104" s="179" t="s">
        <v>23</v>
      </c>
      <c r="FT104" s="183"/>
      <c r="FU104" s="183"/>
      <c r="FV104" s="183"/>
      <c r="FW104" s="183"/>
      <c r="FX104" s="179"/>
      <c r="FY104" s="273"/>
      <c r="GD104" s="172"/>
      <c r="GE104" s="163"/>
      <c r="GF104" s="163"/>
      <c r="GG104" s="163"/>
      <c r="GH104" s="163"/>
      <c r="GI104" s="163"/>
      <c r="GJ104" s="163"/>
      <c r="GK104" s="18"/>
      <c r="GL104" s="18"/>
      <c r="GM104" s="18"/>
      <c r="GN104" s="241"/>
      <c r="GO104" s="163"/>
      <c r="GP104" s="200" t="str">
        <f t="shared" ref="GP104:GQ104" si="26">RNSE(GP102,GP99)</f>
        <v>-</v>
      </c>
      <c r="GQ104" s="200" t="str">
        <f t="shared" si="26"/>
        <v>-</v>
      </c>
      <c r="GR104" s="200" t="str">
        <f>RNSE(GR102,GR99)</f>
        <v>-</v>
      </c>
      <c r="GS104" s="197" t="s">
        <v>29</v>
      </c>
      <c r="GT104" s="163"/>
      <c r="GU104" s="163"/>
      <c r="GV104" s="163"/>
      <c r="GW104" s="163"/>
      <c r="GX104" s="163"/>
      <c r="GY104" s="163"/>
      <c r="GZ104" s="149"/>
      <c r="HA104" s="149"/>
      <c r="HB104" s="149"/>
      <c r="HC104" s="149"/>
      <c r="HD104" s="149"/>
      <c r="HE104" s="163"/>
      <c r="HF104" s="18"/>
      <c r="HG104" s="18"/>
      <c r="HH104" s="18"/>
      <c r="HI104" s="18"/>
      <c r="HJ104" s="241"/>
      <c r="HK104" s="200" t="str">
        <f t="shared" ref="HK104:HL104" si="27">RNSE(HK102,HK99)</f>
        <v>-</v>
      </c>
      <c r="HL104" s="200" t="str">
        <f t="shared" si="27"/>
        <v>-</v>
      </c>
      <c r="HM104" s="200" t="str">
        <f>RNSE(HM102,HM99)</f>
        <v>-</v>
      </c>
      <c r="HN104" s="197" t="s">
        <v>29</v>
      </c>
      <c r="HO104" s="163"/>
      <c r="HP104" s="163"/>
      <c r="HQ104" s="163"/>
      <c r="HR104" s="163"/>
      <c r="HS104" s="163"/>
      <c r="HT104" s="163"/>
      <c r="HU104" s="173"/>
      <c r="IE104" s="315"/>
      <c r="IF104" s="316"/>
      <c r="IG104" s="316"/>
      <c r="IH104" s="316"/>
      <c r="II104" s="316"/>
      <c r="IJ104" s="316"/>
      <c r="IK104" s="316"/>
      <c r="IL104" s="316"/>
      <c r="IM104" s="316"/>
      <c r="IN104" s="316"/>
      <c r="IO104" s="316"/>
      <c r="IP104" s="316"/>
      <c r="IQ104" s="316"/>
      <c r="IR104" s="316"/>
      <c r="IS104" s="316"/>
      <c r="IT104" s="316"/>
      <c r="IU104" s="316"/>
      <c r="IV104" s="316"/>
      <c r="IW104" s="316"/>
      <c r="IX104" s="316"/>
      <c r="IY104" s="316"/>
      <c r="IZ104" s="322"/>
      <c r="JA104" s="322"/>
      <c r="JB104" s="316"/>
      <c r="JC104" s="316"/>
      <c r="JD104" s="316"/>
      <c r="JE104" s="316"/>
      <c r="JF104" s="316"/>
      <c r="JG104" s="316"/>
      <c r="JH104" s="316"/>
      <c r="JI104" s="316"/>
      <c r="JJ104" s="316"/>
      <c r="JK104" s="316"/>
      <c r="JL104" s="316"/>
      <c r="JM104" s="316"/>
      <c r="JN104" s="316"/>
      <c r="JO104" s="316"/>
      <c r="JP104" s="316"/>
      <c r="JQ104" s="316"/>
      <c r="JR104" s="316"/>
      <c r="JS104" s="316"/>
      <c r="JT104" s="316"/>
      <c r="JU104" s="316"/>
      <c r="JV104" s="317"/>
    </row>
    <row r="105" spans="7:282" ht="15" customHeight="1" x14ac:dyDescent="0.25"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AP105" s="283">
        <v>2</v>
      </c>
      <c r="AQ105" s="180">
        <f t="shared" ref="AQ105:AS107" si="28">AQ85</f>
        <v>0</v>
      </c>
      <c r="AR105" s="181">
        <f t="shared" si="28"/>
        <v>0</v>
      </c>
      <c r="AS105" s="182">
        <f t="shared" si="28"/>
        <v>0</v>
      </c>
      <c r="AT105" s="179">
        <f>SUM(AQ105:AS105)</f>
        <v>0</v>
      </c>
      <c r="AU105" s="179">
        <f>AU85</f>
        <v>0</v>
      </c>
      <c r="AV105" s="183">
        <f t="shared" ref="AV105:AV107" si="29">IFERROR(ABS(AT105-AU105)/AU105,0)</f>
        <v>0</v>
      </c>
      <c r="AW105" s="149"/>
      <c r="AX105" s="149"/>
      <c r="AY105" s="163"/>
      <c r="AZ105" s="164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49"/>
      <c r="BS105" s="149"/>
      <c r="BT105" s="149"/>
      <c r="BU105" s="149"/>
      <c r="BV105" s="149"/>
      <c r="BW105" s="149"/>
      <c r="BX105" s="163"/>
      <c r="BY105" s="16"/>
      <c r="BZ105" s="16"/>
      <c r="CA105" s="230" t="str">
        <f>"local_od_est_"&amp;BV97</f>
        <v>local_od_est_2</v>
      </c>
      <c r="CB105" s="190">
        <v>2</v>
      </c>
      <c r="CC105" s="190">
        <v>3</v>
      </c>
      <c r="CD105" s="190">
        <v>4</v>
      </c>
      <c r="CE105" s="179" t="s">
        <v>17</v>
      </c>
      <c r="CF105" s="179" t="s">
        <v>18</v>
      </c>
      <c r="CG105" s="273" t="s">
        <v>19</v>
      </c>
      <c r="CL105" s="283">
        <v>2</v>
      </c>
      <c r="CM105" s="180">
        <f t="shared" ref="CM105:CO105" si="30">CM85</f>
        <v>0</v>
      </c>
      <c r="CN105" s="181">
        <f t="shared" si="30"/>
        <v>0</v>
      </c>
      <c r="CO105" s="182">
        <f t="shared" si="30"/>
        <v>0</v>
      </c>
      <c r="CP105" s="179">
        <f>SUM(CM105:CO105)</f>
        <v>0</v>
      </c>
      <c r="CQ105" s="179">
        <f>CQ85</f>
        <v>0</v>
      </c>
      <c r="CR105" s="183">
        <f t="shared" ref="CR105:CR107" si="31">IFERROR(ABS(CP105-CQ105)/CQ105,0)</f>
        <v>0</v>
      </c>
      <c r="CS105" s="149"/>
      <c r="CT105" s="149"/>
      <c r="CU105" s="163"/>
      <c r="CV105" s="164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49"/>
      <c r="DI105" s="149"/>
      <c r="DJ105" s="149"/>
      <c r="DK105" s="149"/>
      <c r="DL105" s="149"/>
      <c r="DM105" s="163"/>
      <c r="DN105" s="16"/>
      <c r="DO105" s="16"/>
      <c r="DP105" s="16"/>
      <c r="DQ105" s="16"/>
      <c r="DR105" s="241"/>
      <c r="DS105" s="149"/>
      <c r="DT105" s="149"/>
      <c r="DU105" s="149"/>
      <c r="DV105" s="149"/>
      <c r="EC105" s="173"/>
      <c r="ED105" s="163"/>
      <c r="EE105" s="163"/>
      <c r="EF105" s="163"/>
      <c r="EG105" s="163"/>
      <c r="EH105" s="172"/>
      <c r="EO105" s="16"/>
      <c r="EP105" s="16"/>
      <c r="EQ105" s="16"/>
      <c r="ER105" s="241"/>
      <c r="ES105" s="163"/>
      <c r="ET105" s="149"/>
      <c r="EU105" s="149"/>
      <c r="EV105" s="149"/>
      <c r="EW105" s="149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49"/>
      <c r="FK105" s="149"/>
      <c r="FL105" s="149"/>
      <c r="FM105" s="149"/>
      <c r="FN105" s="149"/>
      <c r="FO105" s="149"/>
      <c r="FP105" s="163"/>
      <c r="FQ105" s="16"/>
      <c r="FR105" s="16"/>
      <c r="FS105" s="230" t="str">
        <f>"local_od_est_"&amp;FN97</f>
        <v>local_od_est_2</v>
      </c>
      <c r="FT105" s="190">
        <v>2</v>
      </c>
      <c r="FU105" s="190">
        <v>3</v>
      </c>
      <c r="FV105" s="190">
        <v>4</v>
      </c>
      <c r="FW105" s="179" t="s">
        <v>17</v>
      </c>
      <c r="FX105" s="179" t="s">
        <v>18</v>
      </c>
      <c r="FY105" s="273" t="s">
        <v>19</v>
      </c>
      <c r="GD105" s="172"/>
      <c r="GE105" s="163"/>
      <c r="GF105" s="163"/>
      <c r="GG105" s="163"/>
      <c r="GH105" s="163"/>
      <c r="GI105" s="163"/>
      <c r="GJ105" s="163"/>
      <c r="GK105" s="16"/>
      <c r="GL105" s="16"/>
      <c r="GM105" s="16"/>
      <c r="GN105" s="241"/>
      <c r="GO105" s="163"/>
      <c r="GP105" s="149"/>
      <c r="GQ105" s="149"/>
      <c r="GR105" s="149"/>
      <c r="GS105" s="149"/>
      <c r="GT105" s="163"/>
      <c r="GU105" s="163"/>
      <c r="GV105" s="163"/>
      <c r="GW105" s="163"/>
      <c r="GX105" s="163"/>
      <c r="GY105" s="163"/>
      <c r="GZ105" s="149"/>
      <c r="HA105" s="149"/>
      <c r="HB105" s="149"/>
      <c r="HC105" s="149"/>
      <c r="HD105" s="149"/>
      <c r="HE105" s="163"/>
      <c r="HF105" s="16"/>
      <c r="HG105" s="16"/>
      <c r="HH105" s="16"/>
      <c r="HI105" s="16"/>
      <c r="HJ105" s="241"/>
      <c r="HK105" s="149"/>
      <c r="HL105" s="149"/>
      <c r="HM105" s="149"/>
      <c r="HN105" s="149"/>
      <c r="HO105" s="163"/>
      <c r="HP105" s="163"/>
      <c r="HQ105" s="163"/>
      <c r="HR105" s="163"/>
      <c r="HS105" s="163"/>
      <c r="HT105" s="163"/>
      <c r="HU105" s="173"/>
      <c r="IE105" s="315"/>
      <c r="IF105" s="316"/>
      <c r="IG105" s="316"/>
      <c r="IH105" s="316"/>
      <c r="II105" s="316"/>
      <c r="IJ105" s="316"/>
      <c r="IK105" s="316"/>
      <c r="IL105" s="316"/>
      <c r="IM105" s="316"/>
      <c r="IN105" s="316"/>
      <c r="IO105" s="316"/>
      <c r="IP105" s="316"/>
      <c r="IQ105" s="316"/>
      <c r="IR105" s="316"/>
      <c r="IS105" s="316"/>
      <c r="IT105" s="316"/>
      <c r="IU105" s="316"/>
      <c r="IV105" s="316"/>
      <c r="IW105" s="316"/>
      <c r="IX105" s="316"/>
      <c r="IY105" s="316"/>
      <c r="IZ105" s="322"/>
      <c r="JA105" s="322"/>
      <c r="JB105" s="316"/>
      <c r="JC105" s="316"/>
      <c r="JD105" s="316"/>
      <c r="JE105" s="316"/>
      <c r="JF105" s="316"/>
      <c r="JG105" s="316"/>
      <c r="JH105" s="316"/>
      <c r="JI105" s="316"/>
      <c r="JJ105" s="316"/>
      <c r="JK105" s="316"/>
      <c r="JL105" s="316"/>
      <c r="JM105" s="316"/>
      <c r="JN105" s="316"/>
      <c r="JO105" s="316"/>
      <c r="JP105" s="316"/>
      <c r="JQ105" s="316"/>
      <c r="JR105" s="316"/>
      <c r="JS105" s="316"/>
      <c r="JT105" s="316"/>
      <c r="JU105" s="316"/>
      <c r="JV105" s="317"/>
    </row>
    <row r="106" spans="7:282" ht="15" customHeight="1" thickBot="1" x14ac:dyDescent="0.3"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AP106" s="283">
        <v>3</v>
      </c>
      <c r="AQ106" s="184">
        <f t="shared" si="28"/>
        <v>0</v>
      </c>
      <c r="AR106" s="179">
        <f t="shared" si="28"/>
        <v>0</v>
      </c>
      <c r="AS106" s="185">
        <f t="shared" si="28"/>
        <v>0</v>
      </c>
      <c r="AT106" s="179">
        <f>SUM(AQ106:AS106)</f>
        <v>0</v>
      </c>
      <c r="AU106" s="179">
        <f>AU86</f>
        <v>0</v>
      </c>
      <c r="AV106" s="183">
        <f t="shared" si="29"/>
        <v>0</v>
      </c>
      <c r="AW106" s="149"/>
      <c r="AX106" s="149"/>
      <c r="AY106" s="163"/>
      <c r="AZ106" s="165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49"/>
      <c r="BS106" s="149"/>
      <c r="BT106" s="149"/>
      <c r="BU106" s="149"/>
      <c r="BV106" s="149"/>
      <c r="BW106" s="149"/>
      <c r="BX106" s="155"/>
      <c r="BY106" s="163"/>
      <c r="BZ106" s="163"/>
      <c r="CA106" s="190">
        <v>2</v>
      </c>
      <c r="CB106" s="180">
        <f t="shared" ref="CB106:CD108" si="32">CB76</f>
        <v>0</v>
      </c>
      <c r="CC106" s="181">
        <f t="shared" si="32"/>
        <v>0</v>
      </c>
      <c r="CD106" s="182">
        <f t="shared" si="32"/>
        <v>0</v>
      </c>
      <c r="CE106" s="179">
        <f>SUM(CB106:CD106)</f>
        <v>0</v>
      </c>
      <c r="CF106" s="179">
        <f>CF76</f>
        <v>0</v>
      </c>
      <c r="CG106" s="274">
        <f t="shared" ref="CG106:CG108" si="33">IFERROR(ABS(CE106-CF106)/CF106,0)</f>
        <v>0</v>
      </c>
      <c r="CL106" s="283">
        <v>3</v>
      </c>
      <c r="CM106" s="184">
        <f t="shared" ref="CM106:CO106" si="34">CM86</f>
        <v>0</v>
      </c>
      <c r="CN106" s="179">
        <f t="shared" si="34"/>
        <v>0</v>
      </c>
      <c r="CO106" s="185">
        <f t="shared" si="34"/>
        <v>0</v>
      </c>
      <c r="CP106" s="179">
        <f>SUM(CM106:CO106)</f>
        <v>0</v>
      </c>
      <c r="CQ106" s="179">
        <f>CQ86</f>
        <v>0</v>
      </c>
      <c r="CR106" s="183">
        <f t="shared" si="31"/>
        <v>0</v>
      </c>
      <c r="CS106" s="149"/>
      <c r="CT106" s="149"/>
      <c r="CU106" s="163"/>
      <c r="CV106" s="165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49"/>
      <c r="DI106" s="149"/>
      <c r="DJ106" s="149"/>
      <c r="DK106" s="149"/>
      <c r="DL106" s="149"/>
      <c r="DM106" s="155"/>
      <c r="DN106" s="163"/>
      <c r="DO106" s="163"/>
      <c r="DP106" s="163"/>
      <c r="DQ106" s="163"/>
      <c r="DR106" s="241"/>
      <c r="DS106" s="149"/>
      <c r="DT106" s="149"/>
      <c r="DU106" s="149"/>
      <c r="DV106" s="149"/>
      <c r="EC106" s="173"/>
      <c r="ED106" s="163"/>
      <c r="EE106" s="163"/>
      <c r="EF106" s="163"/>
      <c r="EG106" s="163"/>
      <c r="EH106" s="172"/>
      <c r="EO106" s="163"/>
      <c r="EP106" s="163"/>
      <c r="EQ106" s="163"/>
      <c r="ER106" s="241"/>
      <c r="ES106" s="163"/>
      <c r="ET106" s="149"/>
      <c r="EU106" s="149"/>
      <c r="EV106" s="149"/>
      <c r="EW106" s="149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49"/>
      <c r="FK106" s="149"/>
      <c r="FL106" s="149"/>
      <c r="FM106" s="149"/>
      <c r="FN106" s="149"/>
      <c r="FO106" s="149"/>
      <c r="FP106" s="155"/>
      <c r="FQ106" s="163"/>
      <c r="FR106" s="163"/>
      <c r="FS106" s="190">
        <v>2</v>
      </c>
      <c r="FT106" s="180">
        <f t="shared" ref="FT106:FV108" si="35">FT76</f>
        <v>0</v>
      </c>
      <c r="FU106" s="181">
        <f t="shared" si="35"/>
        <v>0</v>
      </c>
      <c r="FV106" s="182">
        <f t="shared" si="35"/>
        <v>0</v>
      </c>
      <c r="FW106" s="179">
        <f>SUM(FT106:FV106)</f>
        <v>0</v>
      </c>
      <c r="FX106" s="179">
        <f>FX76</f>
        <v>0</v>
      </c>
      <c r="FY106" s="274">
        <f t="shared" ref="FY106:FY108" si="36">IFERROR(ABS(FW106-FX106)/FX106,0)</f>
        <v>0</v>
      </c>
      <c r="GD106" s="172"/>
      <c r="GE106" s="163"/>
      <c r="GF106" s="163"/>
      <c r="GG106" s="163"/>
      <c r="GH106" s="163"/>
      <c r="GI106" s="163"/>
      <c r="GJ106" s="163"/>
      <c r="GK106" s="163"/>
      <c r="GL106" s="163"/>
      <c r="GM106" s="163"/>
      <c r="GN106" s="241"/>
      <c r="GO106" s="163"/>
      <c r="GP106" s="149"/>
      <c r="GQ106" s="149"/>
      <c r="GR106" s="149"/>
      <c r="GS106" s="149"/>
      <c r="GT106" s="163"/>
      <c r="GU106" s="163"/>
      <c r="GV106" s="163"/>
      <c r="GW106" s="163"/>
      <c r="GX106" s="163"/>
      <c r="GY106" s="163"/>
      <c r="GZ106" s="149"/>
      <c r="HA106" s="149"/>
      <c r="HB106" s="149"/>
      <c r="HC106" s="149"/>
      <c r="HD106" s="149"/>
      <c r="HE106" s="155"/>
      <c r="HF106" s="163"/>
      <c r="HG106" s="163"/>
      <c r="HH106" s="163"/>
      <c r="HI106" s="163"/>
      <c r="HJ106" s="241"/>
      <c r="HK106" s="149"/>
      <c r="HL106" s="149"/>
      <c r="HM106" s="149"/>
      <c r="HN106" s="149"/>
      <c r="HO106" s="163"/>
      <c r="HP106" s="163"/>
      <c r="HQ106" s="163"/>
      <c r="HR106" s="163"/>
      <c r="HS106" s="163"/>
      <c r="HT106" s="163"/>
      <c r="HU106" s="173"/>
      <c r="IE106" s="315"/>
      <c r="IF106" s="316"/>
      <c r="IG106" s="316"/>
      <c r="IH106" s="316"/>
      <c r="II106" s="316"/>
      <c r="IJ106" s="316"/>
      <c r="IK106" s="316"/>
      <c r="IL106" s="316"/>
      <c r="IM106" s="316"/>
      <c r="IN106" s="316"/>
      <c r="IO106" s="316"/>
      <c r="IP106" s="316"/>
      <c r="IQ106" s="316"/>
      <c r="IR106" s="316"/>
      <c r="IS106" s="316"/>
      <c r="IT106" s="316"/>
      <c r="IU106" s="316"/>
      <c r="IV106" s="316"/>
      <c r="IW106" s="316"/>
      <c r="IX106" s="316"/>
      <c r="IY106" s="316"/>
      <c r="IZ106" s="322"/>
      <c r="JA106" s="322"/>
      <c r="JB106" s="316"/>
      <c r="JC106" s="316"/>
      <c r="JD106" s="316"/>
      <c r="JE106" s="316"/>
      <c r="JF106" s="316"/>
      <c r="JG106" s="316"/>
      <c r="JH106" s="316"/>
      <c r="JI106" s="316"/>
      <c r="JJ106" s="316"/>
      <c r="JK106" s="316"/>
      <c r="JL106" s="316"/>
      <c r="JM106" s="316"/>
      <c r="JN106" s="316"/>
      <c r="JO106" s="316"/>
      <c r="JP106" s="316"/>
      <c r="JQ106" s="316"/>
      <c r="JR106" s="316"/>
      <c r="JS106" s="316"/>
      <c r="JT106" s="316"/>
      <c r="JU106" s="316"/>
      <c r="JV106" s="317"/>
    </row>
    <row r="107" spans="7:282" ht="15" customHeight="1" x14ac:dyDescent="0.25"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AP107" s="283">
        <v>4</v>
      </c>
      <c r="AQ107" s="186">
        <f t="shared" si="28"/>
        <v>0</v>
      </c>
      <c r="AR107" s="187">
        <f t="shared" si="28"/>
        <v>0</v>
      </c>
      <c r="AS107" s="188">
        <f t="shared" si="28"/>
        <v>0</v>
      </c>
      <c r="AT107" s="179">
        <f>SUM(AQ107:AS107)</f>
        <v>0</v>
      </c>
      <c r="AU107" s="59">
        <f>AU87</f>
        <v>0</v>
      </c>
      <c r="AV107" s="183">
        <f t="shared" si="29"/>
        <v>0</v>
      </c>
      <c r="AW107" s="163"/>
      <c r="AX107" s="153" t="s">
        <v>0</v>
      </c>
      <c r="AY107" s="163"/>
      <c r="AZ107" s="165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49"/>
      <c r="BS107" s="149"/>
      <c r="BT107" s="149"/>
      <c r="BU107" s="149"/>
      <c r="BV107" s="149"/>
      <c r="BW107" s="149"/>
      <c r="BX107" s="149"/>
      <c r="BY107" s="149"/>
      <c r="BZ107" s="163"/>
      <c r="CA107" s="190">
        <v>3</v>
      </c>
      <c r="CB107" s="184">
        <f t="shared" si="32"/>
        <v>0</v>
      </c>
      <c r="CC107" s="179">
        <f t="shared" si="32"/>
        <v>0</v>
      </c>
      <c r="CD107" s="185">
        <f t="shared" si="32"/>
        <v>0</v>
      </c>
      <c r="CE107" s="179">
        <f>SUM(CB107:CD107)</f>
        <v>0</v>
      </c>
      <c r="CF107" s="179">
        <f>CF77</f>
        <v>0</v>
      </c>
      <c r="CG107" s="274">
        <f t="shared" si="33"/>
        <v>0</v>
      </c>
      <c r="CL107" s="283">
        <v>4</v>
      </c>
      <c r="CM107" s="186">
        <f t="shared" ref="CM107:CO107" si="37">CM87</f>
        <v>0</v>
      </c>
      <c r="CN107" s="187">
        <f t="shared" si="37"/>
        <v>0</v>
      </c>
      <c r="CO107" s="188">
        <f t="shared" si="37"/>
        <v>0</v>
      </c>
      <c r="CP107" s="179">
        <f>SUM(CM107:CO107)</f>
        <v>0</v>
      </c>
      <c r="CQ107" s="59">
        <f>CQ87</f>
        <v>0</v>
      </c>
      <c r="CR107" s="183">
        <f t="shared" si="31"/>
        <v>0</v>
      </c>
      <c r="CS107" s="163"/>
      <c r="CT107" s="153" t="s">
        <v>0</v>
      </c>
      <c r="CU107" s="163"/>
      <c r="CV107" s="165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49"/>
      <c r="DI107" s="149"/>
      <c r="DJ107" s="149"/>
      <c r="DK107" s="149"/>
      <c r="DL107" s="149"/>
      <c r="DM107" s="149"/>
      <c r="DN107" s="149"/>
      <c r="DO107" s="215">
        <f>IF(DP110&lt;&gt;"",DP110,DP107)</f>
        <v>0</v>
      </c>
      <c r="DP107" s="208">
        <f>SUM(DS102,DW95,DM100)</f>
        <v>0</v>
      </c>
      <c r="DQ107" s="143">
        <f>SUM(DS99,DT95,DP100)</f>
        <v>0</v>
      </c>
      <c r="DR107" s="241"/>
      <c r="DS107" s="147" t="s">
        <v>1</v>
      </c>
      <c r="DT107" s="148" t="s">
        <v>1</v>
      </c>
      <c r="DU107" s="215" t="s">
        <v>21</v>
      </c>
      <c r="DV107" s="153" t="s">
        <v>0</v>
      </c>
      <c r="EC107" s="173"/>
      <c r="ED107" s="163"/>
      <c r="EE107" s="163"/>
      <c r="EF107" s="163"/>
      <c r="EG107" s="163"/>
      <c r="EH107" s="172"/>
      <c r="EO107" s="149"/>
      <c r="EP107" s="215">
        <f>IF(EQ110&lt;&gt;"",EQ110,EQ107)</f>
        <v>0</v>
      </c>
      <c r="EQ107" s="208">
        <f>SUM(ET102,EX95,EM100)</f>
        <v>0</v>
      </c>
      <c r="ER107" s="143">
        <f>SUM(ET99,EU95,EP100)</f>
        <v>0</v>
      </c>
      <c r="ES107" s="163"/>
      <c r="ET107" s="147" t="s">
        <v>1</v>
      </c>
      <c r="EU107" s="148" t="s">
        <v>1</v>
      </c>
      <c r="EV107" s="215" t="s">
        <v>21</v>
      </c>
      <c r="EW107" s="153" t="s">
        <v>0</v>
      </c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49"/>
      <c r="FK107" s="149"/>
      <c r="FL107" s="149"/>
      <c r="FM107" s="149"/>
      <c r="FN107" s="149"/>
      <c r="FO107" s="149"/>
      <c r="FP107" s="149"/>
      <c r="FQ107" s="149"/>
      <c r="FR107" s="163"/>
      <c r="FS107" s="190">
        <v>3</v>
      </c>
      <c r="FT107" s="184">
        <f t="shared" si="35"/>
        <v>0</v>
      </c>
      <c r="FU107" s="179">
        <f t="shared" si="35"/>
        <v>0</v>
      </c>
      <c r="FV107" s="185">
        <f t="shared" si="35"/>
        <v>0</v>
      </c>
      <c r="FW107" s="179">
        <f>SUM(FT107:FV107)</f>
        <v>0</v>
      </c>
      <c r="FX107" s="179">
        <f>FX77</f>
        <v>0</v>
      </c>
      <c r="FY107" s="274">
        <f t="shared" si="36"/>
        <v>0</v>
      </c>
      <c r="GD107" s="172"/>
      <c r="GE107" s="163"/>
      <c r="GF107" s="163"/>
      <c r="GG107" s="163"/>
      <c r="GH107" s="163"/>
      <c r="GI107" s="163"/>
      <c r="GJ107" s="163"/>
      <c r="GK107" s="149"/>
      <c r="GL107" s="215">
        <f>IF(GM110&lt;&gt;"",GM110,GM107)</f>
        <v>0</v>
      </c>
      <c r="GM107" s="208">
        <f>SUM(GP102,GT95,GI100)</f>
        <v>0</v>
      </c>
      <c r="GN107" s="143">
        <f>SUM(GP99,GQ95,GL100)</f>
        <v>0</v>
      </c>
      <c r="GO107" s="163"/>
      <c r="GP107" s="147" t="s">
        <v>1</v>
      </c>
      <c r="GQ107" s="148" t="s">
        <v>1</v>
      </c>
      <c r="GR107" s="215" t="s">
        <v>21</v>
      </c>
      <c r="GS107" s="153" t="s">
        <v>0</v>
      </c>
      <c r="GT107" s="163"/>
      <c r="GU107" s="163"/>
      <c r="GV107" s="163"/>
      <c r="GW107" s="163"/>
      <c r="GX107" s="163"/>
      <c r="GY107" s="163"/>
      <c r="GZ107" s="149"/>
      <c r="HA107" s="149"/>
      <c r="HB107" s="149"/>
      <c r="HC107" s="149"/>
      <c r="HD107" s="149"/>
      <c r="HE107" s="149"/>
      <c r="HF107" s="149"/>
      <c r="HG107" s="215">
        <f>IF(HH110&lt;&gt;"",HH110,HH107)</f>
        <v>0</v>
      </c>
      <c r="HH107" s="208">
        <f>SUM(HK102,HO95,HE100)</f>
        <v>0</v>
      </c>
      <c r="HI107" s="143">
        <f>SUM(HK99,HL95,HH100)</f>
        <v>0</v>
      </c>
      <c r="HJ107" s="241"/>
      <c r="HK107" s="147" t="s">
        <v>1</v>
      </c>
      <c r="HL107" s="148" t="s">
        <v>1</v>
      </c>
      <c r="HM107" s="215" t="s">
        <v>21</v>
      </c>
      <c r="HN107" s="153" t="s">
        <v>0</v>
      </c>
      <c r="HO107" s="163"/>
      <c r="HP107" s="163"/>
      <c r="HQ107" s="163"/>
      <c r="HR107" s="163"/>
      <c r="HS107" s="163"/>
      <c r="HT107" s="163"/>
      <c r="HU107" s="173"/>
      <c r="IE107" s="315"/>
      <c r="IF107" s="316"/>
      <c r="IG107" s="316"/>
      <c r="IH107" s="316"/>
      <c r="II107" s="316"/>
      <c r="IJ107" s="316"/>
      <c r="IK107" s="316"/>
      <c r="IL107" s="316"/>
      <c r="IM107" s="316"/>
      <c r="IN107" s="316"/>
      <c r="IO107" s="316"/>
      <c r="IP107" s="316"/>
      <c r="IQ107" s="316"/>
      <c r="IR107" s="316"/>
      <c r="IS107" s="316"/>
      <c r="IT107" s="316"/>
      <c r="IU107" s="316"/>
      <c r="IV107" s="316"/>
      <c r="IW107" s="316"/>
      <c r="IX107" s="316"/>
      <c r="IY107" s="316"/>
      <c r="IZ107" s="322"/>
      <c r="JA107" s="322"/>
      <c r="JB107" s="316"/>
      <c r="JC107" s="316"/>
      <c r="JD107" s="316"/>
      <c r="JE107" s="316"/>
      <c r="JF107" s="316"/>
      <c r="JG107" s="316"/>
      <c r="JH107" s="316"/>
      <c r="JI107" s="316"/>
      <c r="JJ107" s="316"/>
      <c r="JK107" s="316"/>
      <c r="JL107" s="316"/>
      <c r="JM107" s="316"/>
      <c r="JN107" s="316"/>
      <c r="JO107" s="316"/>
      <c r="JP107" s="316"/>
      <c r="JQ107" s="316"/>
      <c r="JR107" s="316"/>
      <c r="JS107" s="316"/>
      <c r="JT107" s="316"/>
      <c r="JU107" s="316"/>
      <c r="JV107" s="317"/>
    </row>
    <row r="108" spans="7:282" ht="15" customHeight="1" thickBot="1" x14ac:dyDescent="0.3"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AP108" s="275" t="s">
        <v>17</v>
      </c>
      <c r="AQ108" s="179">
        <f>SUM(AQ105:AQ107)</f>
        <v>0</v>
      </c>
      <c r="AR108" s="179">
        <f>SUM(AR105:AR107)</f>
        <v>0</v>
      </c>
      <c r="AS108" s="179">
        <f>SUM(AS105:AS107)</f>
        <v>0</v>
      </c>
      <c r="AT108" s="179"/>
      <c r="AU108" s="179"/>
      <c r="AV108" s="179"/>
      <c r="AW108" s="163"/>
      <c r="AX108" s="166"/>
      <c r="AY108" s="163"/>
      <c r="AZ108" s="165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90">
        <v>4</v>
      </c>
      <c r="CB108" s="186">
        <f t="shared" si="32"/>
        <v>0</v>
      </c>
      <c r="CC108" s="187">
        <f t="shared" si="32"/>
        <v>0</v>
      </c>
      <c r="CD108" s="188">
        <f t="shared" si="32"/>
        <v>0</v>
      </c>
      <c r="CE108" s="179">
        <f>SUM(CB108:CD108)</f>
        <v>0</v>
      </c>
      <c r="CF108" s="59">
        <f>CF78</f>
        <v>0</v>
      </c>
      <c r="CG108" s="274">
        <f t="shared" si="33"/>
        <v>0</v>
      </c>
      <c r="CL108" s="275" t="s">
        <v>17</v>
      </c>
      <c r="CM108" s="179">
        <f>SUM(CM105:CM107)</f>
        <v>0</v>
      </c>
      <c r="CN108" s="179">
        <f>SUM(CN105:CN107)</f>
        <v>0</v>
      </c>
      <c r="CO108" s="179">
        <f>SUM(CO105:CO107)</f>
        <v>0</v>
      </c>
      <c r="CP108" s="179"/>
      <c r="CQ108" s="179"/>
      <c r="CR108" s="179"/>
      <c r="CS108" s="163"/>
      <c r="CT108" s="166"/>
      <c r="CU108" s="163"/>
      <c r="CV108" s="165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216" t="s">
        <v>21</v>
      </c>
      <c r="DP108" s="148" t="s">
        <v>2</v>
      </c>
      <c r="DQ108" s="162" t="s">
        <v>2</v>
      </c>
      <c r="DR108" s="240"/>
      <c r="DS108" s="137">
        <f>SUM(DS99:DU99)</f>
        <v>0</v>
      </c>
      <c r="DT108" s="208">
        <f>SUM(DS102:DU102)</f>
        <v>0</v>
      </c>
      <c r="DU108" s="218">
        <f>IF(DT111&lt;&gt;"",DT111,DT108)</f>
        <v>0</v>
      </c>
      <c r="DV108" s="166"/>
      <c r="EC108" s="173"/>
      <c r="ED108" s="163"/>
      <c r="EE108" s="163"/>
      <c r="EF108" s="163"/>
      <c r="EG108" s="163"/>
      <c r="EH108" s="172"/>
      <c r="EO108" s="163"/>
      <c r="EP108" s="216" t="s">
        <v>21</v>
      </c>
      <c r="EQ108" s="148" t="s">
        <v>2</v>
      </c>
      <c r="ER108" s="162" t="s">
        <v>2</v>
      </c>
      <c r="ES108" s="163"/>
      <c r="ET108" s="137">
        <f>SUM(ET99:EV99)</f>
        <v>0</v>
      </c>
      <c r="EU108" s="208">
        <f>SUM(ET102:EV102)</f>
        <v>0</v>
      </c>
      <c r="EV108" s="218">
        <f>IF(EU111&lt;&gt;"",EU111,EU108)</f>
        <v>0</v>
      </c>
      <c r="EW108" s="166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3"/>
      <c r="FO108" s="163"/>
      <c r="FP108" s="163"/>
      <c r="FQ108" s="163"/>
      <c r="FR108" s="163"/>
      <c r="FS108" s="190">
        <v>4</v>
      </c>
      <c r="FT108" s="186">
        <f t="shared" si="35"/>
        <v>0</v>
      </c>
      <c r="FU108" s="187">
        <f t="shared" si="35"/>
        <v>0</v>
      </c>
      <c r="FV108" s="188">
        <f t="shared" si="35"/>
        <v>0</v>
      </c>
      <c r="FW108" s="179">
        <f>SUM(FT108:FV108)</f>
        <v>0</v>
      </c>
      <c r="FX108" s="59">
        <f>FX78</f>
        <v>0</v>
      </c>
      <c r="FY108" s="274">
        <f t="shared" si="36"/>
        <v>0</v>
      </c>
      <c r="GD108" s="172"/>
      <c r="GE108" s="163"/>
      <c r="GF108" s="163"/>
      <c r="GG108" s="163"/>
      <c r="GH108" s="163"/>
      <c r="GI108" s="163"/>
      <c r="GJ108" s="163"/>
      <c r="GK108" s="163"/>
      <c r="GL108" s="216" t="s">
        <v>21</v>
      </c>
      <c r="GM108" s="148" t="s">
        <v>2</v>
      </c>
      <c r="GN108" s="162" t="s">
        <v>2</v>
      </c>
      <c r="GO108" s="163"/>
      <c r="GP108" s="137">
        <f>SUM(GP99:GR99)</f>
        <v>0</v>
      </c>
      <c r="GQ108" s="208">
        <f>SUM(GP102:GR102)</f>
        <v>0</v>
      </c>
      <c r="GR108" s="218">
        <f>IF(GQ111&lt;&gt;"",GQ111,GQ108)</f>
        <v>0</v>
      </c>
      <c r="GS108" s="166"/>
      <c r="GT108" s="163"/>
      <c r="GU108" s="163"/>
      <c r="GV108" s="163"/>
      <c r="GW108" s="163"/>
      <c r="GX108" s="163"/>
      <c r="GY108" s="163"/>
      <c r="GZ108" s="163"/>
      <c r="HA108" s="163"/>
      <c r="HB108" s="163"/>
      <c r="HC108" s="163"/>
      <c r="HD108" s="163"/>
      <c r="HE108" s="163"/>
      <c r="HF108" s="163"/>
      <c r="HG108" s="216" t="s">
        <v>21</v>
      </c>
      <c r="HH108" s="148" t="s">
        <v>2</v>
      </c>
      <c r="HI108" s="162" t="s">
        <v>2</v>
      </c>
      <c r="HJ108" s="240"/>
      <c r="HK108" s="137">
        <f>SUM(HK99:HM99)</f>
        <v>0</v>
      </c>
      <c r="HL108" s="208">
        <f>SUM(HK102:HM102)</f>
        <v>0</v>
      </c>
      <c r="HM108" s="218">
        <f>IF(HL111&lt;&gt;"",HL111,HL108)</f>
        <v>0</v>
      </c>
      <c r="HN108" s="166"/>
      <c r="HO108" s="163"/>
      <c r="HP108" s="163"/>
      <c r="HQ108" s="163"/>
      <c r="HR108" s="163"/>
      <c r="HS108" s="163"/>
      <c r="HT108" s="163"/>
      <c r="HU108" s="173"/>
      <c r="IE108" s="315"/>
      <c r="IF108" s="316"/>
      <c r="IG108" s="316"/>
      <c r="IH108" s="316"/>
      <c r="II108" s="316"/>
      <c r="IJ108" s="316"/>
      <c r="IK108" s="316"/>
      <c r="IL108" s="316"/>
      <c r="IM108" s="316"/>
      <c r="IN108" s="316"/>
      <c r="IO108" s="316"/>
      <c r="IP108" s="316"/>
      <c r="IQ108" s="316"/>
      <c r="IR108" s="316"/>
      <c r="IS108" s="316"/>
      <c r="IT108" s="316"/>
      <c r="IU108" s="316"/>
      <c r="IV108" s="316"/>
      <c r="IW108" s="316"/>
      <c r="IX108" s="316"/>
      <c r="IY108" s="316"/>
      <c r="IZ108" s="322"/>
      <c r="JA108" s="322"/>
      <c r="JB108" s="316"/>
      <c r="JC108" s="316"/>
      <c r="JD108" s="316"/>
      <c r="JE108" s="316"/>
      <c r="JF108" s="316"/>
      <c r="JG108" s="316"/>
      <c r="JH108" s="316"/>
      <c r="JI108" s="316"/>
      <c r="JJ108" s="316"/>
      <c r="JK108" s="316"/>
      <c r="JL108" s="316"/>
      <c r="JM108" s="316"/>
      <c r="JN108" s="316"/>
      <c r="JO108" s="316"/>
      <c r="JP108" s="316"/>
      <c r="JQ108" s="316"/>
      <c r="JR108" s="316"/>
      <c r="JS108" s="316"/>
      <c r="JT108" s="316"/>
      <c r="JU108" s="316"/>
      <c r="JV108" s="317"/>
    </row>
    <row r="109" spans="7:282" ht="15" customHeight="1" thickBot="1" x14ac:dyDescent="0.3"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AP109" s="275" t="s">
        <v>18</v>
      </c>
      <c r="AQ109" s="179">
        <f>AQ89</f>
        <v>0</v>
      </c>
      <c r="AR109" s="179">
        <f>AR89</f>
        <v>0</v>
      </c>
      <c r="AS109" s="179">
        <f>AS89</f>
        <v>0</v>
      </c>
      <c r="AT109" s="179"/>
      <c r="AU109" s="179"/>
      <c r="AV109" s="179"/>
      <c r="AW109" s="163"/>
      <c r="AX109" s="168"/>
      <c r="AY109" s="163"/>
      <c r="AZ109" s="165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79" t="s">
        <v>17</v>
      </c>
      <c r="CB109" s="179">
        <f>SUM(CB106:CB108)</f>
        <v>0</v>
      </c>
      <c r="CC109" s="179">
        <f>SUM(CC106:CC108)</f>
        <v>0</v>
      </c>
      <c r="CD109" s="179">
        <f>SUM(CD106:CD108)</f>
        <v>0</v>
      </c>
      <c r="CE109" s="179"/>
      <c r="CF109" s="179"/>
      <c r="CG109" s="273"/>
      <c r="CL109" s="275" t="s">
        <v>18</v>
      </c>
      <c r="CM109" s="179">
        <f>CM89</f>
        <v>0</v>
      </c>
      <c r="CN109" s="179">
        <f>CN89</f>
        <v>0</v>
      </c>
      <c r="CO109" s="179">
        <f>CO89</f>
        <v>0</v>
      </c>
      <c r="CP109" s="179"/>
      <c r="CQ109" s="179"/>
      <c r="CR109" s="179"/>
      <c r="CS109" s="163"/>
      <c r="CT109" s="168"/>
      <c r="CU109" s="163"/>
      <c r="CV109" s="165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263" t="s">
        <v>27</v>
      </c>
      <c r="DP109" s="287">
        <f>IF(DP110&lt;&gt;"",DP110-DP107,0)</f>
        <v>0</v>
      </c>
      <c r="DQ109" s="292">
        <f>IF(DP110&lt;&gt;"",DP110-DQ107,0)</f>
        <v>0</v>
      </c>
      <c r="DR109" s="168"/>
      <c r="DS109" s="227">
        <f>IF(DT111&lt;&gt;"",DS108-DT111,0)</f>
        <v>0</v>
      </c>
      <c r="DT109" s="235">
        <f>IF(DT111&lt;&gt;"",DT108-DT111,0)</f>
        <v>0</v>
      </c>
      <c r="DU109" s="223" t="s">
        <v>27</v>
      </c>
      <c r="DV109" s="168"/>
      <c r="EC109" s="173"/>
      <c r="ED109" s="163"/>
      <c r="EE109" s="163"/>
      <c r="EF109" s="163"/>
      <c r="EG109" s="163"/>
      <c r="EH109" s="172"/>
      <c r="EO109" s="163"/>
      <c r="EP109" s="263" t="s">
        <v>27</v>
      </c>
      <c r="EQ109" s="287">
        <f>IF(EQ110&lt;&gt;"",EQ110-EQ107,0)</f>
        <v>0</v>
      </c>
      <c r="ER109" s="292">
        <f>IF(EQ110&lt;&gt;"",EQ110-ER107,0)</f>
        <v>0</v>
      </c>
      <c r="ES109" s="163"/>
      <c r="ET109" s="227">
        <f>IF(EU111&lt;&gt;"",ET108-EU111,0)</f>
        <v>0</v>
      </c>
      <c r="EU109" s="235">
        <f>IF(EU111&lt;&gt;"",EU108-EU111,0)</f>
        <v>0</v>
      </c>
      <c r="EV109" s="223" t="s">
        <v>27</v>
      </c>
      <c r="EW109" s="168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3"/>
      <c r="FO109" s="163"/>
      <c r="FP109" s="163"/>
      <c r="FQ109" s="163"/>
      <c r="FR109" s="163"/>
      <c r="FS109" s="179" t="s">
        <v>17</v>
      </c>
      <c r="FT109" s="179">
        <f>SUM(FT106:FT108)</f>
        <v>0</v>
      </c>
      <c r="FU109" s="179">
        <f>SUM(FU106:FU108)</f>
        <v>0</v>
      </c>
      <c r="FV109" s="179">
        <f>SUM(FV106:FV108)</f>
        <v>0</v>
      </c>
      <c r="FW109" s="179"/>
      <c r="FX109" s="179"/>
      <c r="FY109" s="273"/>
      <c r="GD109" s="172"/>
      <c r="GE109" s="163"/>
      <c r="GF109" s="163"/>
      <c r="GG109" s="163"/>
      <c r="GH109" s="163"/>
      <c r="GI109" s="163"/>
      <c r="GJ109" s="163"/>
      <c r="GK109" s="163"/>
      <c r="GL109" s="263" t="s">
        <v>27</v>
      </c>
      <c r="GM109" s="287">
        <f>IF(GM110&lt;&gt;"",GM110-GM107,0)</f>
        <v>0</v>
      </c>
      <c r="GN109" s="292">
        <f>IF(GM110&lt;&gt;"",GM110-GN107,0)</f>
        <v>0</v>
      </c>
      <c r="GO109" s="163"/>
      <c r="GP109" s="227">
        <f>IF(GQ111&lt;&gt;"",GP108-GQ111,0)</f>
        <v>0</v>
      </c>
      <c r="GQ109" s="235">
        <f>IF(GQ111&lt;&gt;"",GQ108-GQ111,0)</f>
        <v>0</v>
      </c>
      <c r="GR109" s="223" t="s">
        <v>27</v>
      </c>
      <c r="GS109" s="168"/>
      <c r="GT109" s="163"/>
      <c r="GU109" s="163"/>
      <c r="GV109" s="163"/>
      <c r="GW109" s="163"/>
      <c r="GX109" s="163"/>
      <c r="GY109" s="163"/>
      <c r="GZ109" s="163"/>
      <c r="HA109" s="163"/>
      <c r="HB109" s="163"/>
      <c r="HC109" s="163"/>
      <c r="HD109" s="163"/>
      <c r="HE109" s="163"/>
      <c r="HF109" s="163"/>
      <c r="HG109" s="263" t="s">
        <v>27</v>
      </c>
      <c r="HH109" s="287">
        <f>IF(HH110&lt;&gt;"",HH110-HH107,0)</f>
        <v>0</v>
      </c>
      <c r="HI109" s="292">
        <f>IF(HH110&lt;&gt;"",HH110-HI107,0)</f>
        <v>0</v>
      </c>
      <c r="HJ109" s="168"/>
      <c r="HK109" s="227">
        <f>IF(HL111&lt;&gt;"",HK108-HL111,0)</f>
        <v>0</v>
      </c>
      <c r="HL109" s="235">
        <f>IF(HL111&lt;&gt;"",HL108-HL111,0)</f>
        <v>0</v>
      </c>
      <c r="HM109" s="223" t="s">
        <v>27</v>
      </c>
      <c r="HN109" s="168"/>
      <c r="HO109" s="163"/>
      <c r="HP109" s="163"/>
      <c r="HQ109" s="163"/>
      <c r="HR109" s="163"/>
      <c r="HS109" s="163"/>
      <c r="HT109" s="163"/>
      <c r="HU109" s="173"/>
      <c r="IE109" s="315"/>
      <c r="IF109" s="316"/>
      <c r="IG109" s="316"/>
      <c r="IH109" s="316"/>
      <c r="II109" s="316"/>
      <c r="IJ109" s="316"/>
      <c r="IK109" s="316"/>
      <c r="IL109" s="316"/>
      <c r="IM109" s="316"/>
      <c r="IN109" s="316"/>
      <c r="IO109" s="316"/>
      <c r="IP109" s="316"/>
      <c r="IQ109" s="316"/>
      <c r="IR109" s="316"/>
      <c r="IS109" s="316"/>
      <c r="IT109" s="316"/>
      <c r="IU109" s="316"/>
      <c r="IV109" s="316"/>
      <c r="IW109" s="316"/>
      <c r="IX109" s="316"/>
      <c r="IY109" s="316"/>
      <c r="IZ109" s="322"/>
      <c r="JA109" s="322"/>
      <c r="JB109" s="316"/>
      <c r="JC109" s="316"/>
      <c r="JD109" s="316"/>
      <c r="JE109" s="316"/>
      <c r="JF109" s="316"/>
      <c r="JG109" s="316"/>
      <c r="JH109" s="316"/>
      <c r="JI109" s="316"/>
      <c r="JJ109" s="316"/>
      <c r="JK109" s="316"/>
      <c r="JL109" s="316"/>
      <c r="JM109" s="316"/>
      <c r="JN109" s="316"/>
      <c r="JO109" s="316"/>
      <c r="JP109" s="316"/>
      <c r="JQ109" s="316"/>
      <c r="JR109" s="316"/>
      <c r="JS109" s="316"/>
      <c r="JT109" s="316"/>
      <c r="JU109" s="316"/>
      <c r="JV109" s="317"/>
    </row>
    <row r="110" spans="7:282" ht="15" customHeight="1" x14ac:dyDescent="0.25"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AP110" s="275" t="s">
        <v>19</v>
      </c>
      <c r="AQ110" s="183">
        <f t="shared" ref="AQ110:AS110" si="38">IFERROR(ABS(AQ108-AQ109)/AQ109,0)</f>
        <v>0</v>
      </c>
      <c r="AR110" s="183">
        <f t="shared" si="38"/>
        <v>0</v>
      </c>
      <c r="AS110" s="183">
        <f t="shared" si="38"/>
        <v>0</v>
      </c>
      <c r="AT110" s="179"/>
      <c r="AU110" s="179"/>
      <c r="AV110" s="183">
        <f>SUM(AQ110:AS110,AV105:AV107)</f>
        <v>0</v>
      </c>
      <c r="AW110" s="163"/>
      <c r="AX110" s="163"/>
      <c r="AY110" s="163"/>
      <c r="AZ110" s="164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79" t="s">
        <v>18</v>
      </c>
      <c r="CB110" s="179">
        <f>CB80</f>
        <v>0</v>
      </c>
      <c r="CC110" s="179">
        <f>CC80</f>
        <v>0</v>
      </c>
      <c r="CD110" s="179">
        <f>CD80</f>
        <v>0</v>
      </c>
      <c r="CE110" s="179"/>
      <c r="CF110" s="179"/>
      <c r="CG110" s="273"/>
      <c r="CL110" s="275" t="s">
        <v>19</v>
      </c>
      <c r="CM110" s="183">
        <f t="shared" ref="CM110:CO110" si="39">IFERROR(ABS(CM108-CM109)/CM109,0)</f>
        <v>0</v>
      </c>
      <c r="CN110" s="183">
        <f t="shared" si="39"/>
        <v>0</v>
      </c>
      <c r="CO110" s="183">
        <f t="shared" si="39"/>
        <v>0</v>
      </c>
      <c r="CP110" s="179"/>
      <c r="CQ110" s="179"/>
      <c r="CR110" s="183">
        <f>SUM(CM110:CO110,CR105:CR107)</f>
        <v>0</v>
      </c>
      <c r="CS110" s="163"/>
      <c r="CT110" s="163"/>
      <c r="CU110" s="163"/>
      <c r="CV110" s="164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264"/>
      <c r="DQ110" s="142"/>
      <c r="DR110" s="168"/>
      <c r="DS110" s="147"/>
      <c r="DT110" s="251" t="str">
        <f>CHOOSE(1,"#","LINK",DU111,DT111)</f>
        <v>#</v>
      </c>
      <c r="DU110" s="163"/>
      <c r="DV110" s="168"/>
      <c r="EC110" s="173"/>
      <c r="ED110" s="163"/>
      <c r="EE110" s="163"/>
      <c r="EF110" s="163"/>
      <c r="EG110" s="163"/>
      <c r="EH110" s="172"/>
      <c r="EO110" s="163"/>
      <c r="EP110" s="163"/>
      <c r="EQ110" s="264"/>
      <c r="ER110" s="142"/>
      <c r="ES110" s="163"/>
      <c r="ET110" s="147"/>
      <c r="EU110" s="251" t="str">
        <f>CHOOSE(1,"#","LINK",EV111,EU111)</f>
        <v>#</v>
      </c>
      <c r="EV110" s="163"/>
      <c r="EW110" s="168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79" t="s">
        <v>18</v>
      </c>
      <c r="FT110" s="179">
        <f>FT80</f>
        <v>0</v>
      </c>
      <c r="FU110" s="179">
        <f>FU80</f>
        <v>0</v>
      </c>
      <c r="FV110" s="179">
        <f>FV80</f>
        <v>0</v>
      </c>
      <c r="FW110" s="179"/>
      <c r="FX110" s="179"/>
      <c r="FY110" s="273"/>
      <c r="GD110" s="172"/>
      <c r="GE110" s="163"/>
      <c r="GF110" s="163"/>
      <c r="GG110" s="163"/>
      <c r="GH110" s="163"/>
      <c r="GI110" s="163"/>
      <c r="GJ110" s="163"/>
      <c r="GK110" s="163"/>
      <c r="GL110" s="163"/>
      <c r="GM110" s="264"/>
      <c r="GN110" s="142"/>
      <c r="GO110" s="163"/>
      <c r="GP110" s="147"/>
      <c r="GQ110" s="251" t="str">
        <f>CHOOSE(1,"#","LINK",GR111,GQ111)</f>
        <v>#</v>
      </c>
      <c r="GR110" s="163"/>
      <c r="GS110" s="168"/>
      <c r="GT110" s="163"/>
      <c r="GU110" s="163"/>
      <c r="GV110" s="163"/>
      <c r="GW110" s="163"/>
      <c r="GX110" s="163"/>
      <c r="GY110" s="163"/>
      <c r="GZ110" s="163"/>
      <c r="HA110" s="163"/>
      <c r="HB110" s="163"/>
      <c r="HC110" s="163"/>
      <c r="HD110" s="163"/>
      <c r="HE110" s="163"/>
      <c r="HF110" s="163"/>
      <c r="HG110" s="163"/>
      <c r="HH110" s="264"/>
      <c r="HI110" s="142"/>
      <c r="HJ110" s="168"/>
      <c r="HK110" s="147"/>
      <c r="HL110" s="251" t="str">
        <f>CHOOSE(1,"#","LINK",HM111,HL111)</f>
        <v>#</v>
      </c>
      <c r="HM110" s="163"/>
      <c r="HN110" s="168"/>
      <c r="HO110" s="163"/>
      <c r="HP110" s="163"/>
      <c r="HQ110" s="163"/>
      <c r="HR110" s="163"/>
      <c r="HS110" s="163"/>
      <c r="HT110" s="163"/>
      <c r="HU110" s="173"/>
      <c r="IE110" s="315"/>
      <c r="IF110" s="316"/>
      <c r="IG110" s="316"/>
      <c r="IH110" s="316"/>
      <c r="II110" s="316"/>
      <c r="IJ110" s="316"/>
      <c r="IK110" s="316"/>
      <c r="IL110" s="316"/>
      <c r="IM110" s="316"/>
      <c r="IN110" s="316"/>
      <c r="IO110" s="316"/>
      <c r="IP110" s="316"/>
      <c r="IQ110" s="316"/>
      <c r="IR110" s="316"/>
      <c r="IS110" s="316"/>
      <c r="IT110" s="316"/>
      <c r="IU110" s="316"/>
      <c r="IV110" s="316"/>
      <c r="IW110" s="316"/>
      <c r="IX110" s="316"/>
      <c r="IY110" s="316"/>
      <c r="IZ110" s="322"/>
      <c r="JA110" s="322"/>
      <c r="JB110" s="316"/>
      <c r="JC110" s="316"/>
      <c r="JD110" s="316"/>
      <c r="JE110" s="316"/>
      <c r="JF110" s="316"/>
      <c r="JG110" s="316"/>
      <c r="JH110" s="316"/>
      <c r="JI110" s="316"/>
      <c r="JJ110" s="316"/>
      <c r="JK110" s="316"/>
      <c r="JL110" s="316"/>
      <c r="JM110" s="316"/>
      <c r="JN110" s="316"/>
      <c r="JO110" s="316"/>
      <c r="JP110" s="316"/>
      <c r="JQ110" s="316"/>
      <c r="JR110" s="316"/>
      <c r="JS110" s="316"/>
      <c r="JT110" s="316"/>
      <c r="JU110" s="316"/>
      <c r="JV110" s="317"/>
    </row>
    <row r="111" spans="7:282" ht="15" customHeight="1" x14ac:dyDescent="0.25"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AP111" s="172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4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79" t="s">
        <v>19</v>
      </c>
      <c r="CB111" s="183">
        <f t="shared" ref="CB111:CD111" si="40">IFERROR(ABS(CB109-CB110)/CB110,0)</f>
        <v>0</v>
      </c>
      <c r="CC111" s="183">
        <f t="shared" si="40"/>
        <v>0</v>
      </c>
      <c r="CD111" s="183">
        <f t="shared" si="40"/>
        <v>0</v>
      </c>
      <c r="CE111" s="179"/>
      <c r="CF111" s="179"/>
      <c r="CG111" s="274">
        <f>SUM(CB111:CD111,CG106:CG108)</f>
        <v>0</v>
      </c>
      <c r="CL111" s="172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252" t="s">
        <v>28</v>
      </c>
      <c r="DP111" s="251" t="str">
        <f>CHOOSE(1,"$","LINK",DO111,DP110)</f>
        <v>$</v>
      </c>
      <c r="DQ111" s="147"/>
      <c r="DR111" s="168"/>
      <c r="DS111" s="137"/>
      <c r="DT111" s="264"/>
      <c r="DU111" s="253" t="s">
        <v>28</v>
      </c>
      <c r="DV111" s="168"/>
      <c r="EC111" s="173"/>
      <c r="ED111" s="163"/>
      <c r="EE111" s="163"/>
      <c r="EF111" s="163"/>
      <c r="EG111" s="163"/>
      <c r="EH111" s="172"/>
      <c r="EO111" s="163"/>
      <c r="EP111" s="252" t="s">
        <v>28</v>
      </c>
      <c r="EQ111" s="251" t="str">
        <f>CHOOSE(1,"$","LINK",EP111,EQ110)</f>
        <v>$</v>
      </c>
      <c r="ER111" s="147"/>
      <c r="ES111" s="163"/>
      <c r="ET111" s="137"/>
      <c r="EU111" s="264"/>
      <c r="EV111" s="253" t="s">
        <v>28</v>
      </c>
      <c r="EW111" s="168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3"/>
      <c r="FO111" s="163"/>
      <c r="FP111" s="163"/>
      <c r="FQ111" s="163"/>
      <c r="FR111" s="163"/>
      <c r="FS111" s="179" t="s">
        <v>19</v>
      </c>
      <c r="FT111" s="183">
        <f t="shared" ref="FT111:FV111" si="41">IFERROR(ABS(FT109-FT110)/FT110,0)</f>
        <v>0</v>
      </c>
      <c r="FU111" s="183">
        <f t="shared" si="41"/>
        <v>0</v>
      </c>
      <c r="FV111" s="183">
        <f t="shared" si="41"/>
        <v>0</v>
      </c>
      <c r="FW111" s="179"/>
      <c r="FX111" s="179"/>
      <c r="FY111" s="274">
        <f>SUM(FT111:FV111,FY106:FY108)</f>
        <v>0</v>
      </c>
      <c r="GD111" s="172"/>
      <c r="GE111" s="163"/>
      <c r="GF111" s="163"/>
      <c r="GG111" s="163"/>
      <c r="GH111" s="163"/>
      <c r="GI111" s="163"/>
      <c r="GJ111" s="163"/>
      <c r="GK111" s="163"/>
      <c r="GL111" s="252" t="s">
        <v>28</v>
      </c>
      <c r="GM111" s="251" t="str">
        <f>CHOOSE(1,"$","LINK",GL111,GM110)</f>
        <v>$</v>
      </c>
      <c r="GN111" s="147"/>
      <c r="GO111" s="163"/>
      <c r="GP111" s="137"/>
      <c r="GQ111" s="264"/>
      <c r="GR111" s="253" t="s">
        <v>28</v>
      </c>
      <c r="GS111" s="168"/>
      <c r="GT111" s="163"/>
      <c r="GU111" s="163"/>
      <c r="GV111" s="163"/>
      <c r="GW111" s="163"/>
      <c r="GX111" s="163"/>
      <c r="GY111" s="163"/>
      <c r="GZ111" s="163"/>
      <c r="HA111" s="163"/>
      <c r="HB111" s="163"/>
      <c r="HC111" s="163"/>
      <c r="HD111" s="163"/>
      <c r="HE111" s="163"/>
      <c r="HF111" s="163"/>
      <c r="HG111" s="252" t="s">
        <v>28</v>
      </c>
      <c r="HH111" s="251" t="str">
        <f>CHOOSE(1,"$","LINK",HG111,HH110)</f>
        <v>$</v>
      </c>
      <c r="HI111" s="147"/>
      <c r="HJ111" s="168"/>
      <c r="HK111" s="137"/>
      <c r="HL111" s="264"/>
      <c r="HM111" s="253" t="s">
        <v>28</v>
      </c>
      <c r="HN111" s="168"/>
      <c r="HO111" s="163"/>
      <c r="HP111" s="163"/>
      <c r="HQ111" s="163"/>
      <c r="HR111" s="163"/>
      <c r="HS111" s="163"/>
      <c r="HT111" s="163"/>
      <c r="HU111" s="173"/>
      <c r="IE111" s="315"/>
      <c r="IF111" s="316"/>
      <c r="IG111" s="316"/>
      <c r="IH111" s="316"/>
      <c r="II111" s="316"/>
      <c r="IJ111" s="316"/>
      <c r="IK111" s="316"/>
      <c r="IL111" s="316"/>
      <c r="IM111" s="316"/>
      <c r="IN111" s="316"/>
      <c r="IO111" s="316"/>
      <c r="IP111" s="316"/>
      <c r="IQ111" s="316"/>
      <c r="IR111" s="316"/>
      <c r="IS111" s="316"/>
      <c r="IT111" s="316"/>
      <c r="IU111" s="316"/>
      <c r="IV111" s="316"/>
      <c r="IW111" s="316"/>
      <c r="IX111" s="316"/>
      <c r="IY111" s="316"/>
      <c r="IZ111" s="322"/>
      <c r="JA111" s="322"/>
      <c r="JB111" s="316"/>
      <c r="JC111" s="316"/>
      <c r="JD111" s="316"/>
      <c r="JE111" s="316"/>
      <c r="JF111" s="316"/>
      <c r="JG111" s="316"/>
      <c r="JH111" s="316"/>
      <c r="JI111" s="316"/>
      <c r="JJ111" s="316"/>
      <c r="JK111" s="316"/>
      <c r="JL111" s="316"/>
      <c r="JM111" s="316"/>
      <c r="JN111" s="316"/>
      <c r="JO111" s="316"/>
      <c r="JP111" s="316"/>
      <c r="JQ111" s="316"/>
      <c r="JR111" s="316"/>
      <c r="JS111" s="316"/>
      <c r="JT111" s="316"/>
      <c r="JU111" s="316"/>
      <c r="JV111" s="317"/>
    </row>
    <row r="112" spans="7:282" ht="15" customHeight="1" x14ac:dyDescent="0.25"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AP112" s="172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4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73"/>
      <c r="CL112" s="172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8"/>
      <c r="DS112" s="163"/>
      <c r="DT112" s="163"/>
      <c r="DU112" s="163"/>
      <c r="DV112" s="168"/>
      <c r="DW112" s="179" t="s">
        <v>23</v>
      </c>
      <c r="DX112" s="183"/>
      <c r="DY112" s="183"/>
      <c r="DZ112" s="183"/>
      <c r="EA112" s="183"/>
      <c r="EB112" s="179"/>
      <c r="EC112" s="273"/>
      <c r="ED112" s="163"/>
      <c r="EE112" s="163"/>
      <c r="EF112" s="163"/>
      <c r="EG112" s="163"/>
      <c r="EH112" s="275" t="s">
        <v>23</v>
      </c>
      <c r="EI112" s="183"/>
      <c r="EJ112" s="183"/>
      <c r="EK112" s="183"/>
      <c r="EL112" s="183"/>
      <c r="EM112" s="179"/>
      <c r="EN112" s="179"/>
      <c r="EO112" s="163"/>
      <c r="EP112" s="163"/>
      <c r="EQ112" s="163"/>
      <c r="ER112" s="168"/>
      <c r="ES112" s="163"/>
      <c r="ET112" s="163"/>
      <c r="EU112" s="163"/>
      <c r="EV112" s="163"/>
      <c r="EW112" s="168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3"/>
      <c r="FT112" s="163"/>
      <c r="FU112" s="163"/>
      <c r="FV112" s="163"/>
      <c r="FW112" s="163"/>
      <c r="FX112" s="163"/>
      <c r="FY112" s="173"/>
      <c r="GD112" s="275" t="s">
        <v>23</v>
      </c>
      <c r="GE112" s="183"/>
      <c r="GF112" s="183"/>
      <c r="GG112" s="183"/>
      <c r="GH112" s="183"/>
      <c r="GI112" s="179"/>
      <c r="GJ112" s="179"/>
      <c r="GK112" s="163"/>
      <c r="GL112" s="163"/>
      <c r="GM112" s="163"/>
      <c r="GN112" s="168"/>
      <c r="GO112" s="163"/>
      <c r="GP112" s="163"/>
      <c r="GQ112" s="163"/>
      <c r="GR112" s="163"/>
      <c r="GS112" s="168"/>
      <c r="GT112" s="163"/>
      <c r="GU112" s="163"/>
      <c r="GV112" s="163"/>
      <c r="GW112" s="163"/>
      <c r="GX112" s="163"/>
      <c r="GY112" s="163"/>
      <c r="GZ112" s="163"/>
      <c r="HA112" s="163"/>
      <c r="HB112" s="163"/>
      <c r="HC112" s="163"/>
      <c r="HD112" s="163"/>
      <c r="HE112" s="163"/>
      <c r="HF112" s="163"/>
      <c r="HG112" s="163"/>
      <c r="HH112" s="163"/>
      <c r="HI112" s="163"/>
      <c r="HJ112" s="168"/>
      <c r="HK112" s="163"/>
      <c r="HL112" s="163"/>
      <c r="HM112" s="163"/>
      <c r="HN112" s="168"/>
      <c r="HO112" s="179" t="s">
        <v>23</v>
      </c>
      <c r="HP112" s="183"/>
      <c r="HQ112" s="183"/>
      <c r="HR112" s="183"/>
      <c r="HS112" s="183"/>
      <c r="HT112" s="179"/>
      <c r="HU112" s="273"/>
      <c r="IE112" s="315"/>
      <c r="IF112" s="316"/>
      <c r="IG112" s="316"/>
      <c r="IH112" s="316"/>
      <c r="II112" s="316"/>
      <c r="IJ112" s="316"/>
      <c r="IK112" s="316"/>
      <c r="IL112" s="316"/>
      <c r="IM112" s="316"/>
      <c r="IN112" s="316"/>
      <c r="IO112" s="316"/>
      <c r="IP112" s="316"/>
      <c r="IQ112" s="316"/>
      <c r="IR112" s="316"/>
      <c r="IS112" s="316"/>
      <c r="IT112" s="316"/>
      <c r="IU112" s="316"/>
      <c r="IV112" s="316"/>
      <c r="IW112" s="316"/>
      <c r="IX112" s="316"/>
      <c r="IY112" s="316"/>
      <c r="IZ112" s="322"/>
      <c r="JA112" s="322"/>
      <c r="JB112" s="316"/>
      <c r="JC112" s="316"/>
      <c r="JD112" s="316"/>
      <c r="JE112" s="316"/>
      <c r="JF112" s="316"/>
      <c r="JG112" s="316"/>
      <c r="JH112" s="316"/>
      <c r="JI112" s="316"/>
      <c r="JJ112" s="316"/>
      <c r="JK112" s="316"/>
      <c r="JL112" s="316"/>
      <c r="JM112" s="316"/>
      <c r="JN112" s="316"/>
      <c r="JO112" s="316"/>
      <c r="JP112" s="316"/>
      <c r="JQ112" s="316"/>
      <c r="JR112" s="316"/>
      <c r="JS112" s="316"/>
      <c r="JT112" s="316"/>
      <c r="JU112" s="316"/>
      <c r="JV112" s="317"/>
    </row>
    <row r="113" spans="7:282" ht="15" customHeight="1" x14ac:dyDescent="0.2"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AP113" s="172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73"/>
      <c r="CL113" s="172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8"/>
      <c r="DS113" s="163"/>
      <c r="DT113" s="163"/>
      <c r="DU113" s="163"/>
      <c r="DV113" s="207"/>
      <c r="DW113" s="230" t="str">
        <f>"local_od_est_"&amp;DR97</f>
        <v>local_od_est_2</v>
      </c>
      <c r="DX113" s="190">
        <v>1</v>
      </c>
      <c r="DY113" s="190">
        <v>2</v>
      </c>
      <c r="DZ113" s="190">
        <v>4</v>
      </c>
      <c r="EA113" s="179" t="s">
        <v>17</v>
      </c>
      <c r="EB113" s="179" t="s">
        <v>18</v>
      </c>
      <c r="EC113" s="273" t="s">
        <v>19</v>
      </c>
      <c r="ED113" s="163"/>
      <c r="EE113" s="163"/>
      <c r="EF113" s="163"/>
      <c r="EG113" s="163"/>
      <c r="EH113" s="282" t="str">
        <f>"local_od_est_"&amp;ES97</f>
        <v>local_od_est_1</v>
      </c>
      <c r="EI113" s="190">
        <v>1</v>
      </c>
      <c r="EJ113" s="190">
        <v>2</v>
      </c>
      <c r="EK113" s="190">
        <v>4</v>
      </c>
      <c r="EL113" s="179" t="s">
        <v>17</v>
      </c>
      <c r="EM113" s="179" t="s">
        <v>18</v>
      </c>
      <c r="EN113" s="179" t="s">
        <v>19</v>
      </c>
      <c r="EO113" s="163"/>
      <c r="EP113" s="163"/>
      <c r="EQ113" s="163"/>
      <c r="ER113" s="168"/>
      <c r="ES113" s="163"/>
      <c r="ET113" s="163"/>
      <c r="EU113" s="163"/>
      <c r="EV113" s="207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3"/>
      <c r="FO113" s="163"/>
      <c r="FP113" s="163"/>
      <c r="FQ113" s="163"/>
      <c r="FR113" s="163"/>
      <c r="FS113" s="163"/>
      <c r="FT113" s="163"/>
      <c r="FU113" s="163"/>
      <c r="FV113" s="163"/>
      <c r="FW113" s="163"/>
      <c r="FX113" s="163"/>
      <c r="FY113" s="173"/>
      <c r="GD113" s="282" t="str">
        <f>"local_od_est_"&amp;GO97</f>
        <v>local_od_est_1</v>
      </c>
      <c r="GE113" s="190">
        <v>1</v>
      </c>
      <c r="GF113" s="190">
        <v>2</v>
      </c>
      <c r="GG113" s="190">
        <v>4</v>
      </c>
      <c r="GH113" s="179" t="s">
        <v>17</v>
      </c>
      <c r="GI113" s="179" t="s">
        <v>18</v>
      </c>
      <c r="GJ113" s="179" t="s">
        <v>19</v>
      </c>
      <c r="GK113" s="163"/>
      <c r="GL113" s="163"/>
      <c r="GM113" s="163"/>
      <c r="GN113" s="168"/>
      <c r="GO113" s="163"/>
      <c r="GP113" s="163"/>
      <c r="GQ113" s="163"/>
      <c r="GR113" s="207"/>
      <c r="GS113" s="163"/>
      <c r="GT113" s="163"/>
      <c r="GU113" s="163"/>
      <c r="GV113" s="163"/>
      <c r="GW113" s="163"/>
      <c r="GX113" s="163"/>
      <c r="GY113" s="163"/>
      <c r="GZ113" s="163"/>
      <c r="HA113" s="163"/>
      <c r="HB113" s="163"/>
      <c r="HC113" s="163"/>
      <c r="HD113" s="163"/>
      <c r="HE113" s="163"/>
      <c r="HF113" s="163"/>
      <c r="HG113" s="163"/>
      <c r="HH113" s="163"/>
      <c r="HI113" s="163"/>
      <c r="HJ113" s="168"/>
      <c r="HK113" s="163"/>
      <c r="HL113" s="163"/>
      <c r="HM113" s="163"/>
      <c r="HN113" s="207"/>
      <c r="HO113" s="230" t="str">
        <f>"local_od_est_"&amp;HJ97</f>
        <v>local_od_est_2</v>
      </c>
      <c r="HP113" s="190">
        <v>1</v>
      </c>
      <c r="HQ113" s="190">
        <v>2</v>
      </c>
      <c r="HR113" s="190">
        <v>4</v>
      </c>
      <c r="HS113" s="179" t="s">
        <v>17</v>
      </c>
      <c r="HT113" s="179" t="s">
        <v>18</v>
      </c>
      <c r="HU113" s="273" t="s">
        <v>19</v>
      </c>
      <c r="IE113" s="315"/>
      <c r="IF113" s="316"/>
      <c r="IG113" s="316"/>
      <c r="IH113" s="316"/>
      <c r="II113" s="316"/>
      <c r="IJ113" s="316"/>
      <c r="IK113" s="316"/>
      <c r="IL113" s="316"/>
      <c r="IM113" s="316"/>
      <c r="IN113" s="316"/>
      <c r="IO113" s="316"/>
      <c r="IP113" s="316"/>
      <c r="IQ113" s="316"/>
      <c r="IR113" s="316"/>
      <c r="IS113" s="316"/>
      <c r="IT113" s="316"/>
      <c r="IU113" s="316"/>
      <c r="IV113" s="316"/>
      <c r="IW113" s="316"/>
      <c r="IX113" s="316"/>
      <c r="IY113" s="316"/>
      <c r="IZ113" s="322"/>
      <c r="JA113" s="322"/>
      <c r="JB113" s="316"/>
      <c r="JC113" s="316"/>
      <c r="JD113" s="316"/>
      <c r="JE113" s="316"/>
      <c r="JF113" s="316"/>
      <c r="JG113" s="316"/>
      <c r="JH113" s="316"/>
      <c r="JI113" s="316"/>
      <c r="JJ113" s="316"/>
      <c r="JK113" s="316"/>
      <c r="JL113" s="316"/>
      <c r="JM113" s="316"/>
      <c r="JN113" s="316"/>
      <c r="JO113" s="316"/>
      <c r="JP113" s="316"/>
      <c r="JQ113" s="316"/>
      <c r="JR113" s="316"/>
      <c r="JS113" s="316"/>
      <c r="JT113" s="316"/>
      <c r="JU113" s="316"/>
      <c r="JV113" s="317"/>
    </row>
    <row r="114" spans="7:282" ht="15" customHeight="1" x14ac:dyDescent="0.2"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AP114" s="172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73"/>
      <c r="CL114" s="172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265"/>
      <c r="DS114" s="163"/>
      <c r="DT114" s="163"/>
      <c r="DU114" s="163"/>
      <c r="DV114" s="207"/>
      <c r="DW114" s="190">
        <v>1</v>
      </c>
      <c r="DX114" s="180">
        <f t="shared" ref="DX114:DZ116" si="42">DX85</f>
        <v>0</v>
      </c>
      <c r="DY114" s="181">
        <f t="shared" si="42"/>
        <v>0</v>
      </c>
      <c r="DZ114" s="182">
        <f t="shared" si="42"/>
        <v>0</v>
      </c>
      <c r="EA114" s="179">
        <f>SUM(DX114:DZ114)</f>
        <v>0</v>
      </c>
      <c r="EB114" s="179">
        <f>EB85</f>
        <v>0</v>
      </c>
      <c r="EC114" s="274">
        <f>IFERROR(ABS(EA114-EB114)/EB114,0)</f>
        <v>0</v>
      </c>
      <c r="ED114" s="163"/>
      <c r="EE114" s="163"/>
      <c r="EF114" s="163"/>
      <c r="EG114" s="163"/>
      <c r="EH114" s="283">
        <v>1</v>
      </c>
      <c r="EI114" s="180">
        <f t="shared" ref="EI114:EK116" si="43">EI85</f>
        <v>0</v>
      </c>
      <c r="EJ114" s="181">
        <f t="shared" si="43"/>
        <v>0</v>
      </c>
      <c r="EK114" s="182">
        <f t="shared" si="43"/>
        <v>0</v>
      </c>
      <c r="EL114" s="179">
        <f>SUM(EI114:EK114)</f>
        <v>0</v>
      </c>
      <c r="EM114" s="179">
        <f>EM85</f>
        <v>0</v>
      </c>
      <c r="EN114" s="183">
        <f>IFERROR(ABS(EL114-EM114)/EM114,0)</f>
        <v>0</v>
      </c>
      <c r="EO114" s="163"/>
      <c r="EP114" s="163"/>
      <c r="EQ114" s="163"/>
      <c r="ER114" s="265"/>
      <c r="ES114" s="163"/>
      <c r="ET114" s="163"/>
      <c r="EU114" s="163"/>
      <c r="EV114" s="207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3"/>
      <c r="FO114" s="163"/>
      <c r="FP114" s="163"/>
      <c r="FQ114" s="163"/>
      <c r="FR114" s="163"/>
      <c r="FS114" s="163"/>
      <c r="FT114" s="163"/>
      <c r="FU114" s="163"/>
      <c r="FV114" s="163"/>
      <c r="FW114" s="163"/>
      <c r="FX114" s="163"/>
      <c r="FY114" s="173"/>
      <c r="GD114" s="283">
        <v>1</v>
      </c>
      <c r="GE114" s="180">
        <f t="shared" ref="GE114:GG116" si="44">GE85</f>
        <v>0</v>
      </c>
      <c r="GF114" s="181">
        <f t="shared" si="44"/>
        <v>0</v>
      </c>
      <c r="GG114" s="182">
        <f t="shared" si="44"/>
        <v>0</v>
      </c>
      <c r="GH114" s="179">
        <f>SUM(GE114:GG114)</f>
        <v>0</v>
      </c>
      <c r="GI114" s="179">
        <f>GI85</f>
        <v>0</v>
      </c>
      <c r="GJ114" s="183">
        <f>IFERROR(ABS(GH114-GI114)/GI114,0)</f>
        <v>0</v>
      </c>
      <c r="GK114" s="163"/>
      <c r="GL114" s="163"/>
      <c r="GM114" s="163"/>
      <c r="GN114" s="265"/>
      <c r="GO114" s="163"/>
      <c r="GP114" s="163"/>
      <c r="GQ114" s="163"/>
      <c r="GR114" s="207"/>
      <c r="GS114" s="163"/>
      <c r="GT114" s="163"/>
      <c r="GU114" s="163"/>
      <c r="GV114" s="163"/>
      <c r="GW114" s="163"/>
      <c r="GX114" s="163"/>
      <c r="GY114" s="163"/>
      <c r="GZ114" s="163"/>
      <c r="HA114" s="163"/>
      <c r="HB114" s="163"/>
      <c r="HC114" s="163"/>
      <c r="HD114" s="163"/>
      <c r="HE114" s="163"/>
      <c r="HF114" s="163"/>
      <c r="HG114" s="163"/>
      <c r="HH114" s="163"/>
      <c r="HI114" s="163"/>
      <c r="HJ114" s="265"/>
      <c r="HK114" s="163"/>
      <c r="HL114" s="163"/>
      <c r="HM114" s="163"/>
      <c r="HN114" s="207"/>
      <c r="HO114" s="190">
        <v>1</v>
      </c>
      <c r="HP114" s="180">
        <f t="shared" ref="HP114:HR116" si="45">HP85</f>
        <v>0</v>
      </c>
      <c r="HQ114" s="181">
        <f t="shared" si="45"/>
        <v>0</v>
      </c>
      <c r="HR114" s="182">
        <f t="shared" si="45"/>
        <v>0</v>
      </c>
      <c r="HS114" s="179">
        <f>SUM(HP114:HR114)</f>
        <v>0</v>
      </c>
      <c r="HT114" s="179">
        <f>HT85</f>
        <v>0</v>
      </c>
      <c r="HU114" s="274">
        <f>IFERROR(ABS(HS114-HT114)/HT114,0)</f>
        <v>0</v>
      </c>
      <c r="IE114" s="315"/>
      <c r="IF114" s="316"/>
      <c r="IG114" s="316"/>
      <c r="IH114" s="316"/>
      <c r="II114" s="316"/>
      <c r="IJ114" s="316"/>
      <c r="IK114" s="316"/>
      <c r="IL114" s="316"/>
      <c r="IM114" s="316"/>
      <c r="IN114" s="316"/>
      <c r="IO114" s="316"/>
      <c r="IP114" s="316"/>
      <c r="IQ114" s="316"/>
      <c r="IR114" s="316"/>
      <c r="IS114" s="316"/>
      <c r="IT114" s="316"/>
      <c r="IU114" s="316"/>
      <c r="IV114" s="316"/>
      <c r="IW114" s="316"/>
      <c r="IX114" s="316"/>
      <c r="IY114" s="316"/>
      <c r="IZ114" s="322"/>
      <c r="JA114" s="322"/>
      <c r="JB114" s="316"/>
      <c r="JC114" s="316"/>
      <c r="JD114" s="316"/>
      <c r="JE114" s="316"/>
      <c r="JF114" s="316"/>
      <c r="JG114" s="316"/>
      <c r="JH114" s="316"/>
      <c r="JI114" s="316"/>
      <c r="JJ114" s="316"/>
      <c r="JK114" s="316"/>
      <c r="JL114" s="316"/>
      <c r="JM114" s="316"/>
      <c r="JN114" s="316"/>
      <c r="JO114" s="316"/>
      <c r="JP114" s="316"/>
      <c r="JQ114" s="316"/>
      <c r="JR114" s="316"/>
      <c r="JS114" s="316"/>
      <c r="JT114" s="316"/>
      <c r="JU114" s="316"/>
      <c r="JV114" s="317"/>
    </row>
    <row r="115" spans="7:282" ht="15" customHeight="1" x14ac:dyDescent="0.2">
      <c r="Y115" s="163"/>
      <c r="Z115" s="163"/>
      <c r="AA115" s="168"/>
      <c r="AB115" s="168"/>
      <c r="AC115" s="168"/>
      <c r="AD115" s="168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72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73"/>
      <c r="CH115" s="163"/>
      <c r="CI115" s="163"/>
      <c r="CL115" s="172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265"/>
      <c r="DS115" s="163"/>
      <c r="DT115" s="163"/>
      <c r="DU115" s="163"/>
      <c r="DV115" s="163"/>
      <c r="DW115" s="190">
        <v>2</v>
      </c>
      <c r="DX115" s="184">
        <f t="shared" si="42"/>
        <v>0</v>
      </c>
      <c r="DY115" s="179">
        <f t="shared" si="42"/>
        <v>0</v>
      </c>
      <c r="DZ115" s="185">
        <f t="shared" si="42"/>
        <v>0</v>
      </c>
      <c r="EA115" s="179">
        <f>SUM(DX115:DZ115)</f>
        <v>0</v>
      </c>
      <c r="EB115" s="179">
        <f>EB86</f>
        <v>0</v>
      </c>
      <c r="EC115" s="274">
        <f>IFERROR(ABS(EA115-EB115)/EB115,0)</f>
        <v>0</v>
      </c>
      <c r="ED115" s="163"/>
      <c r="EE115" s="163"/>
      <c r="EF115" s="163"/>
      <c r="EG115" s="163"/>
      <c r="EH115" s="283">
        <v>2</v>
      </c>
      <c r="EI115" s="184">
        <f t="shared" si="43"/>
        <v>0</v>
      </c>
      <c r="EJ115" s="179">
        <f t="shared" si="43"/>
        <v>0</v>
      </c>
      <c r="EK115" s="185">
        <f t="shared" si="43"/>
        <v>0</v>
      </c>
      <c r="EL115" s="179">
        <f>SUM(EI115:EK115)</f>
        <v>0</v>
      </c>
      <c r="EM115" s="179">
        <f>EM86</f>
        <v>0</v>
      </c>
      <c r="EN115" s="183">
        <f t="shared" ref="EN115" si="46">IFERROR(ABS(EL115-EM115)/EM115,0)</f>
        <v>0</v>
      </c>
      <c r="EO115" s="163"/>
      <c r="EP115" s="163"/>
      <c r="EQ115" s="163"/>
      <c r="ER115" s="265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3"/>
      <c r="FT115" s="163"/>
      <c r="FU115" s="163"/>
      <c r="FV115" s="163"/>
      <c r="FW115" s="163"/>
      <c r="FX115" s="163"/>
      <c r="FY115" s="173"/>
      <c r="GD115" s="283">
        <v>2</v>
      </c>
      <c r="GE115" s="184">
        <f t="shared" si="44"/>
        <v>0</v>
      </c>
      <c r="GF115" s="179">
        <f t="shared" si="44"/>
        <v>0</v>
      </c>
      <c r="GG115" s="185">
        <f t="shared" si="44"/>
        <v>0</v>
      </c>
      <c r="GH115" s="179">
        <f>SUM(GE115:GG115)</f>
        <v>0</v>
      </c>
      <c r="GI115" s="179">
        <f>GI86</f>
        <v>0</v>
      </c>
      <c r="GJ115" s="183">
        <f t="shared" ref="GJ115" si="47">IFERROR(ABS(GH115-GI115)/GI115,0)</f>
        <v>0</v>
      </c>
      <c r="GK115" s="163"/>
      <c r="GL115" s="163"/>
      <c r="GM115" s="163"/>
      <c r="GN115" s="265"/>
      <c r="GO115" s="163"/>
      <c r="GP115" s="163"/>
      <c r="GQ115" s="163"/>
      <c r="GR115" s="163"/>
      <c r="GS115" s="163"/>
      <c r="GT115" s="163"/>
      <c r="GU115" s="163"/>
      <c r="GV115" s="163"/>
      <c r="GW115" s="163"/>
      <c r="GX115" s="163"/>
      <c r="GY115" s="163"/>
      <c r="GZ115" s="163"/>
      <c r="HA115" s="163"/>
      <c r="HB115" s="163"/>
      <c r="HC115" s="163"/>
      <c r="HD115" s="163"/>
      <c r="HE115" s="163"/>
      <c r="HF115" s="163"/>
      <c r="HG115" s="163"/>
      <c r="HH115" s="163"/>
      <c r="HI115" s="163"/>
      <c r="HJ115" s="265"/>
      <c r="HK115" s="163"/>
      <c r="HL115" s="163"/>
      <c r="HM115" s="163"/>
      <c r="HN115" s="163"/>
      <c r="HO115" s="190">
        <v>2</v>
      </c>
      <c r="HP115" s="184">
        <f t="shared" si="45"/>
        <v>0</v>
      </c>
      <c r="HQ115" s="179">
        <f t="shared" si="45"/>
        <v>0</v>
      </c>
      <c r="HR115" s="185">
        <f t="shared" si="45"/>
        <v>0</v>
      </c>
      <c r="HS115" s="179">
        <f>SUM(HP115:HR115)</f>
        <v>0</v>
      </c>
      <c r="HT115" s="179">
        <f>HT86</f>
        <v>0</v>
      </c>
      <c r="HU115" s="274">
        <f>IFERROR(ABS(HS115-HT115)/HT115,0)</f>
        <v>0</v>
      </c>
      <c r="IE115" s="315"/>
      <c r="IF115" s="316"/>
      <c r="IG115" s="316"/>
      <c r="IH115" s="316"/>
      <c r="II115" s="316"/>
      <c r="IJ115" s="316"/>
      <c r="IK115" s="316"/>
      <c r="IL115" s="316"/>
      <c r="IM115" s="316"/>
      <c r="IN115" s="316"/>
      <c r="IO115" s="316"/>
      <c r="IP115" s="316"/>
      <c r="IQ115" s="316"/>
      <c r="IR115" s="316"/>
      <c r="IS115" s="316"/>
      <c r="IT115" s="316"/>
      <c r="IU115" s="316"/>
      <c r="IV115" s="316"/>
      <c r="IW115" s="316"/>
      <c r="IX115" s="316"/>
      <c r="IY115" s="316"/>
      <c r="IZ115" s="322"/>
      <c r="JA115" s="322"/>
      <c r="JB115" s="316"/>
      <c r="JC115" s="316"/>
      <c r="JD115" s="316"/>
      <c r="JE115" s="316"/>
      <c r="JF115" s="316"/>
      <c r="JG115" s="316"/>
      <c r="JH115" s="316"/>
      <c r="JI115" s="316"/>
      <c r="JJ115" s="316"/>
      <c r="JK115" s="316"/>
      <c r="JL115" s="316"/>
      <c r="JM115" s="316"/>
      <c r="JN115" s="316"/>
      <c r="JO115" s="316"/>
      <c r="JP115" s="316"/>
      <c r="JQ115" s="316"/>
      <c r="JR115" s="316"/>
      <c r="JS115" s="316"/>
      <c r="JT115" s="316"/>
      <c r="JU115" s="316"/>
      <c r="JV115" s="317"/>
    </row>
    <row r="116" spans="7:282" ht="15" customHeight="1" x14ac:dyDescent="0.2">
      <c r="Y116" s="163"/>
      <c r="Z116" s="163"/>
      <c r="AA116" s="168"/>
      <c r="AB116" s="168"/>
      <c r="AC116" s="168"/>
      <c r="AD116" s="168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72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73"/>
      <c r="CH116" s="163"/>
      <c r="CI116" s="163"/>
      <c r="CL116" s="172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8"/>
      <c r="DS116" s="163"/>
      <c r="DT116" s="163"/>
      <c r="DU116" s="163"/>
      <c r="DV116" s="163"/>
      <c r="DW116" s="190">
        <v>4</v>
      </c>
      <c r="DX116" s="186">
        <f t="shared" si="42"/>
        <v>0</v>
      </c>
      <c r="DY116" s="187">
        <f t="shared" si="42"/>
        <v>0</v>
      </c>
      <c r="DZ116" s="188">
        <f t="shared" si="42"/>
        <v>0</v>
      </c>
      <c r="EA116" s="179">
        <f>SUM(DX116:DZ116)</f>
        <v>0</v>
      </c>
      <c r="EB116" s="59">
        <f>EB87</f>
        <v>0</v>
      </c>
      <c r="EC116" s="274">
        <f>IFERROR(ABS(EA116-EB116)/EB116,0)</f>
        <v>0</v>
      </c>
      <c r="ED116" s="163"/>
      <c r="EE116" s="163"/>
      <c r="EF116" s="163"/>
      <c r="EG116" s="163"/>
      <c r="EH116" s="283">
        <v>4</v>
      </c>
      <c r="EI116" s="186">
        <f t="shared" si="43"/>
        <v>0</v>
      </c>
      <c r="EJ116" s="187">
        <f t="shared" si="43"/>
        <v>0</v>
      </c>
      <c r="EK116" s="188">
        <f t="shared" si="43"/>
        <v>0</v>
      </c>
      <c r="EL116" s="179">
        <f>SUM(EI116:EK116)</f>
        <v>0</v>
      </c>
      <c r="EM116" s="59">
        <f>EM87</f>
        <v>0</v>
      </c>
      <c r="EN116" s="183">
        <f>IFERROR(ABS(EL116-EM116)/EM116,0)</f>
        <v>0</v>
      </c>
      <c r="EO116" s="163"/>
      <c r="EP116" s="163"/>
      <c r="EQ116" s="163"/>
      <c r="ER116" s="168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73"/>
      <c r="GD116" s="283">
        <v>4</v>
      </c>
      <c r="GE116" s="186">
        <f t="shared" si="44"/>
        <v>0</v>
      </c>
      <c r="GF116" s="187">
        <f t="shared" si="44"/>
        <v>0</v>
      </c>
      <c r="GG116" s="188">
        <f t="shared" si="44"/>
        <v>0</v>
      </c>
      <c r="GH116" s="179">
        <f>SUM(GE116:GG116)</f>
        <v>0</v>
      </c>
      <c r="GI116" s="59">
        <f>GI87</f>
        <v>0</v>
      </c>
      <c r="GJ116" s="183">
        <f>IFERROR(ABS(GH116-GI116)/GI116,0)</f>
        <v>0</v>
      </c>
      <c r="GK116" s="163"/>
      <c r="GL116" s="163"/>
      <c r="GM116" s="163"/>
      <c r="GN116" s="168"/>
      <c r="GO116" s="163"/>
      <c r="GP116" s="163"/>
      <c r="GQ116" s="163"/>
      <c r="GR116" s="163"/>
      <c r="GS116" s="163"/>
      <c r="GT116" s="163"/>
      <c r="GU116" s="163"/>
      <c r="GV116" s="163"/>
      <c r="GW116" s="163"/>
      <c r="GX116" s="163"/>
      <c r="GY116" s="163"/>
      <c r="GZ116" s="163"/>
      <c r="HA116" s="163"/>
      <c r="HB116" s="163"/>
      <c r="HC116" s="163"/>
      <c r="HD116" s="163"/>
      <c r="HE116" s="163"/>
      <c r="HF116" s="163"/>
      <c r="HG116" s="163"/>
      <c r="HH116" s="163"/>
      <c r="HI116" s="163"/>
      <c r="HJ116" s="168"/>
      <c r="HK116" s="163"/>
      <c r="HL116" s="163"/>
      <c r="HM116" s="163"/>
      <c r="HN116" s="163"/>
      <c r="HO116" s="190">
        <v>4</v>
      </c>
      <c r="HP116" s="186">
        <f t="shared" si="45"/>
        <v>0</v>
      </c>
      <c r="HQ116" s="187">
        <f t="shared" si="45"/>
        <v>0</v>
      </c>
      <c r="HR116" s="188">
        <f t="shared" si="45"/>
        <v>0</v>
      </c>
      <c r="HS116" s="179">
        <f>SUM(HP116:HR116)</f>
        <v>0</v>
      </c>
      <c r="HT116" s="59">
        <f>HT87</f>
        <v>0</v>
      </c>
      <c r="HU116" s="274">
        <f>IFERROR(ABS(HS116-HT116)/HT116,0)</f>
        <v>0</v>
      </c>
      <c r="IE116" s="315"/>
      <c r="IF116" s="316"/>
      <c r="IG116" s="316"/>
      <c r="IH116" s="316"/>
      <c r="II116" s="316"/>
      <c r="IJ116" s="316"/>
      <c r="IK116" s="316"/>
      <c r="IL116" s="316"/>
      <c r="IM116" s="316"/>
      <c r="IN116" s="316"/>
      <c r="IO116" s="316"/>
      <c r="IP116" s="316"/>
      <c r="IQ116" s="316"/>
      <c r="IR116" s="316"/>
      <c r="IS116" s="316"/>
      <c r="IT116" s="316"/>
      <c r="IU116" s="316"/>
      <c r="IV116" s="316"/>
      <c r="IW116" s="316"/>
      <c r="IX116" s="316"/>
      <c r="IY116" s="316"/>
      <c r="IZ116" s="322"/>
      <c r="JA116" s="322"/>
      <c r="JB116" s="316"/>
      <c r="JC116" s="316"/>
      <c r="JD116" s="316"/>
      <c r="JE116" s="316"/>
      <c r="JF116" s="316"/>
      <c r="JG116" s="316"/>
      <c r="JH116" s="316"/>
      <c r="JI116" s="316"/>
      <c r="JJ116" s="316"/>
      <c r="JK116" s="316"/>
      <c r="JL116" s="316"/>
      <c r="JM116" s="316"/>
      <c r="JN116" s="316"/>
      <c r="JO116" s="316"/>
      <c r="JP116" s="316"/>
      <c r="JQ116" s="316"/>
      <c r="JR116" s="316"/>
      <c r="JS116" s="316"/>
      <c r="JT116" s="316"/>
      <c r="JU116" s="316"/>
      <c r="JV116" s="317"/>
    </row>
    <row r="117" spans="7:282" ht="15" customHeight="1" x14ac:dyDescent="0.2">
      <c r="Y117" s="163"/>
      <c r="Z117" s="163"/>
      <c r="AA117" s="168"/>
      <c r="AB117" s="168"/>
      <c r="AC117" s="168"/>
      <c r="AD117" s="168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72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73"/>
      <c r="CH117" s="163"/>
      <c r="CI117" s="163"/>
      <c r="CL117" s="172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63"/>
      <c r="DR117" s="168"/>
      <c r="DS117" s="163"/>
      <c r="DT117" s="163"/>
      <c r="DU117" s="163"/>
      <c r="DV117" s="163"/>
      <c r="DW117" s="179" t="s">
        <v>17</v>
      </c>
      <c r="DX117" s="179">
        <f>SUM(DX114:DX116)</f>
        <v>0</v>
      </c>
      <c r="DY117" s="179">
        <f>SUM(DY114:DY116)</f>
        <v>0</v>
      </c>
      <c r="DZ117" s="179">
        <f>SUM(DZ114:DZ116)</f>
        <v>0</v>
      </c>
      <c r="EA117" s="179"/>
      <c r="EB117" s="179"/>
      <c r="EC117" s="273"/>
      <c r="ED117" s="163"/>
      <c r="EE117" s="163"/>
      <c r="EH117" s="275" t="s">
        <v>17</v>
      </c>
      <c r="EI117" s="179">
        <f>SUM(EI114:EI116)</f>
        <v>0</v>
      </c>
      <c r="EJ117" s="179">
        <f>SUM(EJ114:EJ116)</f>
        <v>0</v>
      </c>
      <c r="EK117" s="179">
        <f>SUM(EK114:EK116)</f>
        <v>0</v>
      </c>
      <c r="EL117" s="179"/>
      <c r="EM117" s="179"/>
      <c r="EN117" s="179"/>
      <c r="EO117" s="163"/>
      <c r="EP117" s="163"/>
      <c r="EQ117" s="163"/>
      <c r="ER117" s="168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3"/>
      <c r="FO117" s="163"/>
      <c r="FP117" s="163"/>
      <c r="FQ117" s="163"/>
      <c r="FR117" s="163"/>
      <c r="FS117" s="163"/>
      <c r="FT117" s="163"/>
      <c r="FU117" s="163"/>
      <c r="FV117" s="163"/>
      <c r="FW117" s="163"/>
      <c r="FX117" s="163"/>
      <c r="FY117" s="173"/>
      <c r="GD117" s="275" t="s">
        <v>17</v>
      </c>
      <c r="GE117" s="179">
        <f>SUM(GE114:GE116)</f>
        <v>0</v>
      </c>
      <c r="GF117" s="179">
        <f>SUM(GF114:GF116)</f>
        <v>0</v>
      </c>
      <c r="GG117" s="179">
        <f>SUM(GG114:GG116)</f>
        <v>0</v>
      </c>
      <c r="GH117" s="179"/>
      <c r="GI117" s="179"/>
      <c r="GJ117" s="179"/>
      <c r="GK117" s="163"/>
      <c r="GL117" s="163"/>
      <c r="GM117" s="163"/>
      <c r="GN117" s="168"/>
      <c r="GO117" s="163"/>
      <c r="GP117" s="163"/>
      <c r="GQ117" s="163"/>
      <c r="GR117" s="163"/>
      <c r="GS117" s="163"/>
      <c r="GT117" s="163"/>
      <c r="GU117" s="163"/>
      <c r="GV117" s="163"/>
      <c r="GW117" s="163"/>
      <c r="GX117" s="163"/>
      <c r="GY117" s="163"/>
      <c r="GZ117" s="163"/>
      <c r="HA117" s="163"/>
      <c r="HB117" s="163"/>
      <c r="HC117" s="163"/>
      <c r="HD117" s="163"/>
      <c r="HE117" s="163"/>
      <c r="HF117" s="163"/>
      <c r="HG117" s="163"/>
      <c r="HH117" s="163"/>
      <c r="HI117" s="163"/>
      <c r="HJ117" s="168"/>
      <c r="HK117" s="163"/>
      <c r="HL117" s="163"/>
      <c r="HM117" s="163"/>
      <c r="HN117" s="163"/>
      <c r="HO117" s="179" t="s">
        <v>17</v>
      </c>
      <c r="HP117" s="179">
        <f>SUM(HP114:HP116)</f>
        <v>0</v>
      </c>
      <c r="HQ117" s="179">
        <f>SUM(HQ114:HQ116)</f>
        <v>0</v>
      </c>
      <c r="HR117" s="179">
        <f>SUM(HR114:HR116)</f>
        <v>0</v>
      </c>
      <c r="HS117" s="179"/>
      <c r="HT117" s="179"/>
      <c r="HU117" s="273"/>
      <c r="IE117" s="315"/>
      <c r="IF117" s="316"/>
      <c r="IG117" s="316"/>
      <c r="IH117" s="316"/>
      <c r="II117" s="316"/>
      <c r="IJ117" s="316"/>
      <c r="IK117" s="316"/>
      <c r="IL117" s="316"/>
      <c r="IM117" s="316"/>
      <c r="IN117" s="316"/>
      <c r="IO117" s="316"/>
      <c r="IP117" s="316"/>
      <c r="IQ117" s="316"/>
      <c r="IR117" s="316"/>
      <c r="IS117" s="316"/>
      <c r="IT117" s="316"/>
      <c r="IU117" s="316"/>
      <c r="IV117" s="316"/>
      <c r="IW117" s="316"/>
      <c r="IX117" s="316"/>
      <c r="IY117" s="316"/>
      <c r="IZ117" s="322"/>
      <c r="JA117" s="322"/>
      <c r="JB117" s="316"/>
      <c r="JC117" s="316"/>
      <c r="JD117" s="316"/>
      <c r="JE117" s="316"/>
      <c r="JF117" s="316"/>
      <c r="JG117" s="316"/>
      <c r="JH117" s="316"/>
      <c r="JI117" s="316"/>
      <c r="JJ117" s="316"/>
      <c r="JK117" s="316"/>
      <c r="JL117" s="316"/>
      <c r="JM117" s="316"/>
      <c r="JN117" s="316"/>
      <c r="JO117" s="316"/>
      <c r="JP117" s="316"/>
      <c r="JQ117" s="316"/>
      <c r="JR117" s="316"/>
      <c r="JS117" s="316"/>
      <c r="JT117" s="316"/>
      <c r="JU117" s="316"/>
      <c r="JV117" s="317"/>
    </row>
    <row r="118" spans="7:282" ht="15" customHeight="1" x14ac:dyDescent="0.2">
      <c r="Y118" s="163"/>
      <c r="Z118" s="163"/>
      <c r="AA118" s="168"/>
      <c r="AB118" s="168"/>
      <c r="AC118" s="168"/>
      <c r="AD118" s="168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72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73"/>
      <c r="CH118" s="163"/>
      <c r="CI118" s="163"/>
      <c r="CL118" s="172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63"/>
      <c r="DR118" s="163"/>
      <c r="DS118" s="163"/>
      <c r="DT118" s="163"/>
      <c r="DU118" s="163"/>
      <c r="DV118" s="163"/>
      <c r="DW118" s="179" t="s">
        <v>18</v>
      </c>
      <c r="DX118" s="179">
        <f>DX89</f>
        <v>0</v>
      </c>
      <c r="DY118" s="179">
        <f>DY89</f>
        <v>0</v>
      </c>
      <c r="DZ118" s="179">
        <f>DZ89</f>
        <v>0</v>
      </c>
      <c r="EA118" s="179"/>
      <c r="EB118" s="179"/>
      <c r="EC118" s="273"/>
      <c r="EH118" s="275" t="s">
        <v>18</v>
      </c>
      <c r="EI118" s="179">
        <f>EI89</f>
        <v>0</v>
      </c>
      <c r="EJ118" s="179">
        <f>EJ89</f>
        <v>0</v>
      </c>
      <c r="EK118" s="179">
        <f>EK89</f>
        <v>0</v>
      </c>
      <c r="EL118" s="179"/>
      <c r="EM118" s="179"/>
      <c r="EN118" s="179"/>
      <c r="EO118" s="163"/>
      <c r="EP118" s="163"/>
      <c r="EQ118" s="163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3"/>
      <c r="FO118" s="163"/>
      <c r="FP118" s="163"/>
      <c r="FQ118" s="163"/>
      <c r="FR118" s="163"/>
      <c r="FS118" s="163"/>
      <c r="FT118" s="163"/>
      <c r="FU118" s="163"/>
      <c r="FV118" s="163"/>
      <c r="FW118" s="163"/>
      <c r="FX118" s="163"/>
      <c r="FY118" s="173"/>
      <c r="GD118" s="275" t="s">
        <v>18</v>
      </c>
      <c r="GE118" s="179">
        <f>GE89</f>
        <v>0</v>
      </c>
      <c r="GF118" s="179">
        <f>GF89</f>
        <v>0</v>
      </c>
      <c r="GG118" s="179">
        <f>GG89</f>
        <v>0</v>
      </c>
      <c r="GH118" s="179"/>
      <c r="GI118" s="179"/>
      <c r="GJ118" s="179"/>
      <c r="GK118" s="163"/>
      <c r="GL118" s="163"/>
      <c r="GM118" s="163"/>
      <c r="GN118" s="163"/>
      <c r="GO118" s="163"/>
      <c r="GP118" s="163"/>
      <c r="GQ118" s="163"/>
      <c r="GR118" s="163"/>
      <c r="GS118" s="163"/>
      <c r="GT118" s="163"/>
      <c r="GU118" s="163"/>
      <c r="GV118" s="163"/>
      <c r="GW118" s="163"/>
      <c r="GX118" s="163"/>
      <c r="GY118" s="163"/>
      <c r="GZ118" s="163"/>
      <c r="HA118" s="163"/>
      <c r="HB118" s="163"/>
      <c r="HC118" s="163"/>
      <c r="HD118" s="163"/>
      <c r="HE118" s="163"/>
      <c r="HF118" s="163"/>
      <c r="HG118" s="163"/>
      <c r="HH118" s="163"/>
      <c r="HI118" s="163"/>
      <c r="HJ118" s="163"/>
      <c r="HK118" s="163"/>
      <c r="HL118" s="163"/>
      <c r="HM118" s="163"/>
      <c r="HN118" s="163"/>
      <c r="HO118" s="179" t="s">
        <v>18</v>
      </c>
      <c r="HP118" s="179">
        <f>HP89</f>
        <v>0</v>
      </c>
      <c r="HQ118" s="179">
        <f>HQ89</f>
        <v>0</v>
      </c>
      <c r="HR118" s="179">
        <f>HR89</f>
        <v>0</v>
      </c>
      <c r="HS118" s="179"/>
      <c r="HT118" s="179"/>
      <c r="HU118" s="273"/>
      <c r="IE118" s="315"/>
      <c r="IF118" s="316"/>
      <c r="IG118" s="316"/>
      <c r="IH118" s="316"/>
      <c r="II118" s="316"/>
      <c r="IJ118" s="316"/>
      <c r="IK118" s="316"/>
      <c r="IL118" s="316"/>
      <c r="IM118" s="316"/>
      <c r="IN118" s="316"/>
      <c r="IO118" s="316"/>
      <c r="IP118" s="316"/>
      <c r="IQ118" s="316"/>
      <c r="IR118" s="316"/>
      <c r="IS118" s="316"/>
      <c r="IT118" s="316"/>
      <c r="IU118" s="316"/>
      <c r="IV118" s="316"/>
      <c r="IW118" s="316"/>
      <c r="IX118" s="316"/>
      <c r="IY118" s="316"/>
      <c r="IZ118" s="322"/>
      <c r="JA118" s="322"/>
      <c r="JB118" s="316"/>
      <c r="JC118" s="316"/>
      <c r="JD118" s="316"/>
      <c r="JE118" s="316"/>
      <c r="JF118" s="316"/>
      <c r="JG118" s="316"/>
      <c r="JH118" s="316"/>
      <c r="JI118" s="316"/>
      <c r="JJ118" s="316"/>
      <c r="JK118" s="316"/>
      <c r="JL118" s="316"/>
      <c r="JM118" s="316"/>
      <c r="JN118" s="316"/>
      <c r="JO118" s="316"/>
      <c r="JP118" s="316"/>
      <c r="JQ118" s="316"/>
      <c r="JR118" s="316"/>
      <c r="JS118" s="316"/>
      <c r="JT118" s="316"/>
      <c r="JU118" s="316"/>
      <c r="JV118" s="317"/>
    </row>
    <row r="119" spans="7:282" ht="15" customHeight="1" x14ac:dyDescent="0.2">
      <c r="Y119" s="163"/>
      <c r="Z119" s="163"/>
      <c r="AA119" s="168"/>
      <c r="AB119" s="168"/>
      <c r="AC119" s="168"/>
      <c r="AD119" s="168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72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73"/>
      <c r="CH119" s="163"/>
      <c r="CI119" s="163"/>
      <c r="CL119" s="172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3"/>
      <c r="DU119" s="163"/>
      <c r="DV119" s="163"/>
      <c r="DW119" s="179" t="s">
        <v>19</v>
      </c>
      <c r="DX119" s="183">
        <f>IFERROR(ABS(DX117-DX118)/DX118,0)</f>
        <v>0</v>
      </c>
      <c r="DY119" s="183">
        <f t="shared" ref="DY119" si="48">IFERROR(ABS(DY117-DY118)/DY118,0)</f>
        <v>0</v>
      </c>
      <c r="DZ119" s="183">
        <f>IFERROR(ABS(DZ117-DZ118)/DZ118,0)</f>
        <v>0</v>
      </c>
      <c r="EA119" s="179"/>
      <c r="EB119" s="179"/>
      <c r="EC119" s="274">
        <f>SUM(DX119:DZ119,EC114:EC116)</f>
        <v>0</v>
      </c>
      <c r="EH119" s="275" t="s">
        <v>19</v>
      </c>
      <c r="EI119" s="183">
        <f>IFERROR(ABS(EI117-EI118)/EI118,0)</f>
        <v>0</v>
      </c>
      <c r="EJ119" s="183">
        <f t="shared" ref="EJ119" si="49">IFERROR(ABS(EJ117-EJ118)/EJ118,0)</f>
        <v>0</v>
      </c>
      <c r="EK119" s="183">
        <f>IFERROR(ABS(EK117-EK118)/EK118,0)</f>
        <v>0</v>
      </c>
      <c r="EL119" s="179"/>
      <c r="EM119" s="179"/>
      <c r="EN119" s="183">
        <f>SUM(EI119:EK119,EN114:EN116)</f>
        <v>0</v>
      </c>
      <c r="EO119" s="163"/>
      <c r="EP119" s="163"/>
      <c r="EQ119" s="163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3"/>
      <c r="FO119" s="163"/>
      <c r="FP119" s="163"/>
      <c r="FQ119" s="163"/>
      <c r="FR119" s="163"/>
      <c r="FS119" s="163"/>
      <c r="FT119" s="163"/>
      <c r="FU119" s="163"/>
      <c r="FV119" s="163"/>
      <c r="FW119" s="163"/>
      <c r="FX119" s="163"/>
      <c r="FY119" s="173"/>
      <c r="GD119" s="275" t="s">
        <v>19</v>
      </c>
      <c r="GE119" s="183">
        <f>IFERROR(ABS(GE117-GE118)/GE118,0)</f>
        <v>0</v>
      </c>
      <c r="GF119" s="183">
        <f t="shared" ref="GF119" si="50">IFERROR(ABS(GF117-GF118)/GF118,0)</f>
        <v>0</v>
      </c>
      <c r="GG119" s="183">
        <f>IFERROR(ABS(GG117-GG118)/GG118,0)</f>
        <v>0</v>
      </c>
      <c r="GH119" s="179"/>
      <c r="GI119" s="179"/>
      <c r="GJ119" s="183">
        <f>SUM(GE119:GG119,GJ114:GJ116)</f>
        <v>0</v>
      </c>
      <c r="GK119" s="163"/>
      <c r="GL119" s="163"/>
      <c r="GM119" s="163"/>
      <c r="GN119" s="163"/>
      <c r="GO119" s="163"/>
      <c r="GP119" s="163"/>
      <c r="GQ119" s="163"/>
      <c r="GR119" s="163"/>
      <c r="GS119" s="163"/>
      <c r="GT119" s="163"/>
      <c r="GU119" s="163"/>
      <c r="GV119" s="163"/>
      <c r="GW119" s="163"/>
      <c r="GX119" s="163"/>
      <c r="GY119" s="163"/>
      <c r="GZ119" s="163"/>
      <c r="HA119" s="163"/>
      <c r="HB119" s="163"/>
      <c r="HC119" s="163"/>
      <c r="HD119" s="163"/>
      <c r="HE119" s="163"/>
      <c r="HF119" s="163"/>
      <c r="HG119" s="163"/>
      <c r="HH119" s="163"/>
      <c r="HI119" s="163"/>
      <c r="HJ119" s="163"/>
      <c r="HK119" s="163"/>
      <c r="HL119" s="163"/>
      <c r="HM119" s="163"/>
      <c r="HN119" s="163"/>
      <c r="HO119" s="179" t="s">
        <v>19</v>
      </c>
      <c r="HP119" s="183">
        <f>IFERROR(ABS(HP117-HP118)/HP118,0)</f>
        <v>0</v>
      </c>
      <c r="HQ119" s="183">
        <f t="shared" ref="HQ119" si="51">IFERROR(ABS(HQ117-HQ118)/HQ118,0)</f>
        <v>0</v>
      </c>
      <c r="HR119" s="183">
        <f>IFERROR(ABS(HR117-HR118)/HR118,0)</f>
        <v>0</v>
      </c>
      <c r="HS119" s="179"/>
      <c r="HT119" s="179"/>
      <c r="HU119" s="274">
        <f>SUM(HP119:HR119,HU114:HU116)</f>
        <v>0</v>
      </c>
      <c r="IE119" s="315"/>
      <c r="IF119" s="316"/>
      <c r="IG119" s="316"/>
      <c r="IH119" s="316"/>
      <c r="II119" s="316"/>
      <c r="IJ119" s="316"/>
      <c r="IK119" s="316"/>
      <c r="IL119" s="316"/>
      <c r="IM119" s="316"/>
      <c r="IN119" s="316"/>
      <c r="IO119" s="316"/>
      <c r="IP119" s="316"/>
      <c r="IQ119" s="316"/>
      <c r="IR119" s="316"/>
      <c r="IS119" s="316"/>
      <c r="IT119" s="316"/>
      <c r="IU119" s="316"/>
      <c r="IV119" s="316"/>
      <c r="IW119" s="316"/>
      <c r="IX119" s="316"/>
      <c r="IY119" s="316"/>
      <c r="IZ119" s="322"/>
      <c r="JA119" s="322"/>
      <c r="JB119" s="316"/>
      <c r="JC119" s="316"/>
      <c r="JD119" s="316"/>
      <c r="JE119" s="316"/>
      <c r="JF119" s="316"/>
      <c r="JG119" s="316"/>
      <c r="JH119" s="316"/>
      <c r="JI119" s="316"/>
      <c r="JJ119" s="316"/>
      <c r="JK119" s="316"/>
      <c r="JL119" s="316"/>
      <c r="JM119" s="316"/>
      <c r="JN119" s="316"/>
      <c r="JO119" s="316"/>
      <c r="JP119" s="316"/>
      <c r="JQ119" s="316"/>
      <c r="JR119" s="316"/>
      <c r="JS119" s="316"/>
      <c r="JT119" s="316"/>
      <c r="JU119" s="316"/>
      <c r="JV119" s="317"/>
    </row>
    <row r="120" spans="7:282" ht="15" customHeight="1" x14ac:dyDescent="0.2">
      <c r="Y120" s="163"/>
      <c r="Z120" s="163"/>
      <c r="AA120" s="168"/>
      <c r="AB120" s="168"/>
      <c r="AC120" s="168"/>
      <c r="AD120" s="168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72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73"/>
      <c r="CH120" s="163"/>
      <c r="CI120" s="163"/>
      <c r="CL120" s="172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63"/>
      <c r="DR120" s="163"/>
      <c r="DS120" s="163"/>
      <c r="DT120" s="163"/>
      <c r="DU120" s="163"/>
      <c r="DV120" s="163"/>
      <c r="EC120" s="173"/>
      <c r="EH120" s="172"/>
      <c r="EO120" s="163"/>
      <c r="EP120" s="163"/>
      <c r="EQ120" s="163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3"/>
      <c r="FO120" s="163"/>
      <c r="FP120" s="163"/>
      <c r="FQ120" s="163"/>
      <c r="FR120" s="163"/>
      <c r="FS120" s="163"/>
      <c r="FT120" s="163"/>
      <c r="FU120" s="163"/>
      <c r="FV120" s="163"/>
      <c r="FW120" s="163"/>
      <c r="FX120" s="163"/>
      <c r="FY120" s="173"/>
      <c r="GD120" s="172"/>
      <c r="GE120" s="163"/>
      <c r="GF120" s="163"/>
      <c r="GG120" s="163"/>
      <c r="GH120" s="163"/>
      <c r="GI120" s="163"/>
      <c r="GJ120" s="163"/>
      <c r="GK120" s="163"/>
      <c r="GL120" s="163"/>
      <c r="GM120" s="163"/>
      <c r="GN120" s="163"/>
      <c r="GO120" s="163"/>
      <c r="GP120" s="163"/>
      <c r="GQ120" s="163"/>
      <c r="GR120" s="163"/>
      <c r="GS120" s="163"/>
      <c r="GT120" s="163"/>
      <c r="GU120" s="163"/>
      <c r="GV120" s="163"/>
      <c r="GW120" s="163"/>
      <c r="GX120" s="163"/>
      <c r="GY120" s="163"/>
      <c r="GZ120" s="163"/>
      <c r="HA120" s="163"/>
      <c r="HB120" s="163"/>
      <c r="HC120" s="163"/>
      <c r="HD120" s="163"/>
      <c r="HE120" s="163"/>
      <c r="HF120" s="163"/>
      <c r="HG120" s="163"/>
      <c r="HH120" s="163"/>
      <c r="HI120" s="163"/>
      <c r="HJ120" s="163"/>
      <c r="HK120" s="163"/>
      <c r="HL120" s="163"/>
      <c r="HM120" s="163"/>
      <c r="HN120" s="163"/>
      <c r="HO120" s="163"/>
      <c r="HP120" s="163"/>
      <c r="HQ120" s="163"/>
      <c r="HR120" s="163"/>
      <c r="HS120" s="163"/>
      <c r="HT120" s="163"/>
      <c r="HU120" s="173"/>
      <c r="IE120" s="315"/>
      <c r="IF120" s="316"/>
      <c r="IG120" s="316"/>
      <c r="IH120" s="316"/>
      <c r="II120" s="316"/>
      <c r="IJ120" s="316"/>
      <c r="IK120" s="316"/>
      <c r="IL120" s="316"/>
      <c r="IM120" s="316"/>
      <c r="IN120" s="316"/>
      <c r="IO120" s="316"/>
      <c r="IP120" s="316"/>
      <c r="IQ120" s="316"/>
      <c r="IR120" s="316"/>
      <c r="IS120" s="316"/>
      <c r="IT120" s="316"/>
      <c r="IU120" s="316"/>
      <c r="IV120" s="316"/>
      <c r="IW120" s="316"/>
      <c r="IX120" s="316"/>
      <c r="IY120" s="316"/>
      <c r="IZ120" s="322"/>
      <c r="JA120" s="322"/>
      <c r="JB120" s="316"/>
      <c r="JC120" s="316"/>
      <c r="JD120" s="316"/>
      <c r="JE120" s="316"/>
      <c r="JF120" s="316"/>
      <c r="JG120" s="316"/>
      <c r="JH120" s="316"/>
      <c r="JI120" s="316"/>
      <c r="JJ120" s="316"/>
      <c r="JK120" s="316"/>
      <c r="JL120" s="316"/>
      <c r="JM120" s="316"/>
      <c r="JN120" s="316"/>
      <c r="JO120" s="316"/>
      <c r="JP120" s="316"/>
      <c r="JQ120" s="316"/>
      <c r="JR120" s="316"/>
      <c r="JS120" s="316"/>
      <c r="JT120" s="316"/>
      <c r="JU120" s="316"/>
      <c r="JV120" s="317"/>
    </row>
    <row r="121" spans="7:282" ht="15" customHeight="1" x14ac:dyDescent="0.2"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72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73"/>
      <c r="CH121" s="163"/>
      <c r="CI121" s="163"/>
      <c r="CL121" s="172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EC121" s="173"/>
      <c r="EH121" s="172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3"/>
      <c r="FT121" s="163"/>
      <c r="FU121" s="163"/>
      <c r="FV121" s="163"/>
      <c r="FW121" s="163"/>
      <c r="FX121" s="163"/>
      <c r="FY121" s="173"/>
      <c r="GD121" s="172"/>
      <c r="GE121" s="163"/>
      <c r="GF121" s="163"/>
      <c r="GG121" s="163"/>
      <c r="GH121" s="163"/>
      <c r="GI121" s="163"/>
      <c r="GJ121" s="163"/>
      <c r="GK121" s="163"/>
      <c r="GL121" s="163"/>
      <c r="GM121" s="163"/>
      <c r="GN121" s="163"/>
      <c r="GO121" s="163"/>
      <c r="GP121" s="163"/>
      <c r="GQ121" s="163"/>
      <c r="GR121" s="163"/>
      <c r="GS121" s="163"/>
      <c r="GT121" s="163"/>
      <c r="GU121" s="163"/>
      <c r="GV121" s="163"/>
      <c r="GW121" s="163"/>
      <c r="GX121" s="163"/>
      <c r="GY121" s="163"/>
      <c r="GZ121" s="163"/>
      <c r="HA121" s="163"/>
      <c r="HB121" s="163"/>
      <c r="HC121" s="163"/>
      <c r="HD121" s="163"/>
      <c r="HE121" s="163"/>
      <c r="HF121" s="163"/>
      <c r="HG121" s="163"/>
      <c r="HH121" s="163"/>
      <c r="HI121" s="163"/>
      <c r="HJ121" s="163"/>
      <c r="HK121" s="163"/>
      <c r="HL121" s="163"/>
      <c r="HM121" s="163"/>
      <c r="HN121" s="163"/>
      <c r="HO121" s="163"/>
      <c r="HP121" s="163"/>
      <c r="HQ121" s="163"/>
      <c r="HR121" s="163"/>
      <c r="HS121" s="163"/>
      <c r="HT121" s="163"/>
      <c r="HU121" s="173"/>
      <c r="IE121" s="315"/>
      <c r="IF121" s="316"/>
      <c r="IG121" s="316"/>
      <c r="IH121" s="316"/>
      <c r="II121" s="316"/>
      <c r="IJ121" s="316"/>
      <c r="IK121" s="316"/>
      <c r="IL121" s="316"/>
      <c r="IM121" s="316"/>
      <c r="IN121" s="316"/>
      <c r="IO121" s="316"/>
      <c r="IP121" s="316"/>
      <c r="IQ121" s="316"/>
      <c r="IR121" s="316"/>
      <c r="IS121" s="316"/>
      <c r="IT121" s="316"/>
      <c r="IU121" s="316"/>
      <c r="IV121" s="316"/>
      <c r="IW121" s="316"/>
      <c r="IX121" s="316"/>
      <c r="IY121" s="316"/>
      <c r="IZ121" s="322"/>
      <c r="JA121" s="322"/>
      <c r="JB121" s="316"/>
      <c r="JC121" s="316"/>
      <c r="JD121" s="316"/>
      <c r="JE121" s="316"/>
      <c r="JF121" s="316"/>
      <c r="JG121" s="316"/>
      <c r="JH121" s="316"/>
      <c r="JI121" s="316"/>
      <c r="JJ121" s="316"/>
      <c r="JK121" s="316"/>
      <c r="JL121" s="316"/>
      <c r="JM121" s="316"/>
      <c r="JN121" s="316"/>
      <c r="JO121" s="316"/>
      <c r="JP121" s="316"/>
      <c r="JQ121" s="316"/>
      <c r="JR121" s="316"/>
      <c r="JS121" s="316"/>
      <c r="JT121" s="316"/>
      <c r="JU121" s="316"/>
      <c r="JV121" s="317"/>
    </row>
    <row r="122" spans="7:282" ht="15" customHeight="1" x14ac:dyDescent="0.2">
      <c r="AP122" s="172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73"/>
      <c r="CL122" s="172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73"/>
      <c r="EH122" s="172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3"/>
      <c r="FO122" s="163"/>
      <c r="FP122" s="163"/>
      <c r="FQ122" s="163"/>
      <c r="FR122" s="163"/>
      <c r="FS122" s="163"/>
      <c r="FT122" s="163"/>
      <c r="FU122" s="163"/>
      <c r="FV122" s="163"/>
      <c r="FW122" s="163"/>
      <c r="FX122" s="163"/>
      <c r="FY122" s="173"/>
      <c r="GD122" s="172"/>
      <c r="GE122" s="163"/>
      <c r="GF122" s="163"/>
      <c r="GG122" s="163"/>
      <c r="GH122" s="163"/>
      <c r="GI122" s="163"/>
      <c r="GJ122" s="163"/>
      <c r="GK122" s="163"/>
      <c r="GL122" s="163"/>
      <c r="GM122" s="163"/>
      <c r="GN122" s="163"/>
      <c r="GO122" s="163"/>
      <c r="GP122" s="163"/>
      <c r="GQ122" s="163"/>
      <c r="GR122" s="163"/>
      <c r="GS122" s="163"/>
      <c r="GT122" s="163"/>
      <c r="GU122" s="163"/>
      <c r="GV122" s="163"/>
      <c r="GW122" s="163"/>
      <c r="GX122" s="163"/>
      <c r="GY122" s="163"/>
      <c r="GZ122" s="163"/>
      <c r="HA122" s="163"/>
      <c r="HB122" s="163"/>
      <c r="HC122" s="163"/>
      <c r="HD122" s="163"/>
      <c r="HE122" s="163"/>
      <c r="HF122" s="163"/>
      <c r="HG122" s="163"/>
      <c r="HH122" s="163"/>
      <c r="HI122" s="163"/>
      <c r="HJ122" s="163"/>
      <c r="HK122" s="163"/>
      <c r="HL122" s="163"/>
      <c r="HM122" s="163"/>
      <c r="HN122" s="163"/>
      <c r="HO122" s="163"/>
      <c r="HP122" s="163"/>
      <c r="HQ122" s="163"/>
      <c r="HR122" s="163"/>
      <c r="HS122" s="163"/>
      <c r="HT122" s="163"/>
      <c r="HU122" s="173"/>
      <c r="IE122" s="315"/>
      <c r="IF122" s="316"/>
      <c r="IG122" s="316"/>
      <c r="IH122" s="316"/>
      <c r="II122" s="316"/>
      <c r="IJ122" s="316"/>
      <c r="IK122" s="316"/>
      <c r="IL122" s="316"/>
      <c r="IM122" s="316"/>
      <c r="IN122" s="316"/>
      <c r="IO122" s="316"/>
      <c r="IP122" s="316"/>
      <c r="IQ122" s="316"/>
      <c r="IR122" s="316"/>
      <c r="IS122" s="316"/>
      <c r="IT122" s="316"/>
      <c r="IU122" s="316"/>
      <c r="IV122" s="316"/>
      <c r="IW122" s="316"/>
      <c r="IX122" s="316"/>
      <c r="IY122" s="316"/>
      <c r="IZ122" s="322"/>
      <c r="JA122" s="322"/>
      <c r="JB122" s="316"/>
      <c r="JC122" s="316"/>
      <c r="JD122" s="316"/>
      <c r="JE122" s="316"/>
      <c r="JF122" s="316"/>
      <c r="JG122" s="316"/>
      <c r="JH122" s="316"/>
      <c r="JI122" s="316"/>
      <c r="JJ122" s="316"/>
      <c r="JK122" s="316"/>
      <c r="JL122" s="316"/>
      <c r="JM122" s="316"/>
      <c r="JN122" s="316"/>
      <c r="JO122" s="316"/>
      <c r="JP122" s="316"/>
      <c r="JQ122" s="316"/>
      <c r="JR122" s="316"/>
      <c r="JS122" s="316"/>
      <c r="JT122" s="316"/>
      <c r="JU122" s="316"/>
      <c r="JV122" s="317"/>
    </row>
    <row r="123" spans="7:282" ht="15" customHeight="1" x14ac:dyDescent="0.2">
      <c r="AP123" s="172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73"/>
      <c r="CL123" s="172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73"/>
      <c r="EH123" s="172"/>
      <c r="EI123" s="163"/>
      <c r="EJ123" s="163"/>
      <c r="EK123" s="163"/>
      <c r="EL123" s="163"/>
      <c r="EM123" s="163"/>
      <c r="EN123" s="163"/>
      <c r="EO123" s="163"/>
      <c r="EP123" s="163"/>
      <c r="EQ123" s="163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3"/>
      <c r="FO123" s="163"/>
      <c r="FP123" s="163"/>
      <c r="FQ123" s="163"/>
      <c r="FR123" s="163"/>
      <c r="FS123" s="163"/>
      <c r="FT123" s="163"/>
      <c r="FU123" s="163"/>
      <c r="FV123" s="163"/>
      <c r="FW123" s="163"/>
      <c r="FX123" s="163"/>
      <c r="FY123" s="173"/>
      <c r="GD123" s="172"/>
      <c r="GE123" s="163"/>
      <c r="GF123" s="163"/>
      <c r="GG123" s="163"/>
      <c r="GH123" s="163"/>
      <c r="GI123" s="163"/>
      <c r="GJ123" s="163"/>
      <c r="GK123" s="163"/>
      <c r="GL123" s="163"/>
      <c r="GM123" s="163"/>
      <c r="GN123" s="163"/>
      <c r="GO123" s="163"/>
      <c r="GP123" s="163"/>
      <c r="GQ123" s="163"/>
      <c r="GR123" s="163"/>
      <c r="GS123" s="163"/>
      <c r="GT123" s="163"/>
      <c r="GU123" s="163"/>
      <c r="GV123" s="163"/>
      <c r="GW123" s="163"/>
      <c r="GX123" s="163"/>
      <c r="GY123" s="163"/>
      <c r="GZ123" s="163"/>
      <c r="HA123" s="163"/>
      <c r="HB123" s="163"/>
      <c r="HC123" s="163"/>
      <c r="HD123" s="163"/>
      <c r="HE123" s="163"/>
      <c r="HF123" s="163"/>
      <c r="HG123" s="163"/>
      <c r="HH123" s="163"/>
      <c r="HI123" s="163"/>
      <c r="HJ123" s="163"/>
      <c r="HK123" s="163"/>
      <c r="HL123" s="163"/>
      <c r="HM123" s="163"/>
      <c r="HN123" s="163"/>
      <c r="HO123" s="163"/>
      <c r="HP123" s="163"/>
      <c r="HQ123" s="163"/>
      <c r="HR123" s="163"/>
      <c r="HS123" s="163"/>
      <c r="HT123" s="163"/>
      <c r="HU123" s="173"/>
      <c r="IE123" s="315"/>
      <c r="IF123" s="316"/>
      <c r="IG123" s="316"/>
      <c r="IH123" s="316"/>
      <c r="II123" s="316"/>
      <c r="IJ123" s="316"/>
      <c r="IK123" s="316"/>
      <c r="IL123" s="316"/>
      <c r="IM123" s="316"/>
      <c r="IN123" s="316"/>
      <c r="IO123" s="316"/>
      <c r="IP123" s="316"/>
      <c r="IQ123" s="316"/>
      <c r="IR123" s="316"/>
      <c r="IS123" s="316"/>
      <c r="IT123" s="316"/>
      <c r="IU123" s="316"/>
      <c r="IV123" s="316"/>
      <c r="IW123" s="316"/>
      <c r="IX123" s="316"/>
      <c r="IY123" s="316"/>
      <c r="IZ123" s="322"/>
      <c r="JA123" s="322"/>
      <c r="JB123" s="316"/>
      <c r="JC123" s="316"/>
      <c r="JD123" s="316"/>
      <c r="JE123" s="316"/>
      <c r="JF123" s="316"/>
      <c r="JG123" s="316"/>
      <c r="JH123" s="316"/>
      <c r="JI123" s="316"/>
      <c r="JJ123" s="316"/>
      <c r="JK123" s="316"/>
      <c r="JL123" s="316"/>
      <c r="JM123" s="316"/>
      <c r="JN123" s="316"/>
      <c r="JO123" s="316"/>
      <c r="JP123" s="316"/>
      <c r="JQ123" s="316"/>
      <c r="JR123" s="316"/>
      <c r="JS123" s="316"/>
      <c r="JT123" s="316"/>
      <c r="JU123" s="316"/>
      <c r="JV123" s="317"/>
    </row>
    <row r="124" spans="7:282" ht="15" customHeight="1" x14ac:dyDescent="0.2">
      <c r="AP124" s="172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73"/>
      <c r="CL124" s="172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73"/>
      <c r="EH124" s="172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3"/>
      <c r="FO124" s="163"/>
      <c r="FP124" s="163"/>
      <c r="FQ124" s="163"/>
      <c r="FR124" s="163"/>
      <c r="FS124" s="163"/>
      <c r="FT124" s="163"/>
      <c r="FU124" s="163"/>
      <c r="FV124" s="163"/>
      <c r="FW124" s="163"/>
      <c r="FX124" s="163"/>
      <c r="FY124" s="173"/>
      <c r="GD124" s="172"/>
      <c r="GE124" s="163"/>
      <c r="GF124" s="163"/>
      <c r="GG124" s="163"/>
      <c r="GH124" s="163"/>
      <c r="GI124" s="163"/>
      <c r="GJ124" s="163"/>
      <c r="GK124" s="163"/>
      <c r="GL124" s="163"/>
      <c r="GM124" s="163"/>
      <c r="GN124" s="163"/>
      <c r="GO124" s="163"/>
      <c r="GP124" s="163"/>
      <c r="GQ124" s="163"/>
      <c r="GR124" s="163"/>
      <c r="GS124" s="163"/>
      <c r="GT124" s="163"/>
      <c r="GU124" s="163"/>
      <c r="GV124" s="163"/>
      <c r="GW124" s="163"/>
      <c r="GX124" s="163"/>
      <c r="GY124" s="163"/>
      <c r="GZ124" s="163"/>
      <c r="HA124" s="163"/>
      <c r="HB124" s="163"/>
      <c r="HC124" s="163"/>
      <c r="HD124" s="163"/>
      <c r="HE124" s="163"/>
      <c r="HF124" s="163"/>
      <c r="HG124" s="163"/>
      <c r="HH124" s="163"/>
      <c r="HI124" s="163"/>
      <c r="HJ124" s="163"/>
      <c r="HK124" s="163"/>
      <c r="HL124" s="163"/>
      <c r="HM124" s="163"/>
      <c r="HN124" s="163"/>
      <c r="HO124" s="163"/>
      <c r="HP124" s="163"/>
      <c r="HQ124" s="163"/>
      <c r="HR124" s="163"/>
      <c r="HS124" s="163"/>
      <c r="HT124" s="163"/>
      <c r="HU124" s="173"/>
      <c r="IE124" s="315"/>
      <c r="IF124" s="316"/>
      <c r="IG124" s="316"/>
      <c r="IH124" s="316"/>
      <c r="II124" s="316"/>
      <c r="IJ124" s="316"/>
      <c r="IK124" s="316"/>
      <c r="IL124" s="316"/>
      <c r="IM124" s="316"/>
      <c r="IN124" s="316"/>
      <c r="IO124" s="316"/>
      <c r="IP124" s="316"/>
      <c r="IQ124" s="316"/>
      <c r="IR124" s="316"/>
      <c r="IS124" s="316"/>
      <c r="IT124" s="316"/>
      <c r="IU124" s="316"/>
      <c r="IV124" s="316"/>
      <c r="IW124" s="316"/>
      <c r="IX124" s="316"/>
      <c r="IY124" s="316"/>
      <c r="IZ124" s="322"/>
      <c r="JA124" s="322"/>
      <c r="JB124" s="316"/>
      <c r="JC124" s="316"/>
      <c r="JD124" s="316"/>
      <c r="JE124" s="316"/>
      <c r="JF124" s="316"/>
      <c r="JG124" s="316"/>
      <c r="JH124" s="316"/>
      <c r="JI124" s="316"/>
      <c r="JJ124" s="316"/>
      <c r="JK124" s="316"/>
      <c r="JL124" s="316"/>
      <c r="JM124" s="316"/>
      <c r="JN124" s="316"/>
      <c r="JO124" s="316"/>
      <c r="JP124" s="316"/>
      <c r="JQ124" s="316"/>
      <c r="JR124" s="316"/>
      <c r="JS124" s="316"/>
      <c r="JT124" s="316"/>
      <c r="JU124" s="316"/>
      <c r="JV124" s="317"/>
    </row>
    <row r="125" spans="7:282" ht="15" customHeight="1" x14ac:dyDescent="0.2">
      <c r="AP125" s="172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73"/>
      <c r="CL125" s="172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73"/>
      <c r="EH125" s="172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3"/>
      <c r="FT125" s="163"/>
      <c r="FU125" s="163"/>
      <c r="FV125" s="163"/>
      <c r="FW125" s="163"/>
      <c r="FX125" s="163"/>
      <c r="FY125" s="173"/>
      <c r="GD125" s="172"/>
      <c r="GE125" s="163"/>
      <c r="GF125" s="163"/>
      <c r="GG125" s="163"/>
      <c r="GH125" s="163"/>
      <c r="GI125" s="163"/>
      <c r="GJ125" s="163"/>
      <c r="GK125" s="163"/>
      <c r="GL125" s="163"/>
      <c r="GM125" s="163"/>
      <c r="GN125" s="163"/>
      <c r="GO125" s="163"/>
      <c r="GP125" s="163"/>
      <c r="GQ125" s="163"/>
      <c r="GR125" s="163"/>
      <c r="GS125" s="163"/>
      <c r="GT125" s="163"/>
      <c r="GU125" s="163"/>
      <c r="GV125" s="163"/>
      <c r="GW125" s="163"/>
      <c r="GX125" s="163"/>
      <c r="GY125" s="163"/>
      <c r="GZ125" s="163"/>
      <c r="HA125" s="163"/>
      <c r="HB125" s="163"/>
      <c r="HC125" s="163"/>
      <c r="HD125" s="163"/>
      <c r="HE125" s="163"/>
      <c r="HF125" s="163"/>
      <c r="HG125" s="163"/>
      <c r="HH125" s="163"/>
      <c r="HI125" s="163"/>
      <c r="HJ125" s="163"/>
      <c r="HK125" s="163"/>
      <c r="HL125" s="163"/>
      <c r="HM125" s="163"/>
      <c r="HN125" s="163"/>
      <c r="HO125" s="163"/>
      <c r="HP125" s="163"/>
      <c r="HQ125" s="163"/>
      <c r="HR125" s="163"/>
      <c r="HS125" s="163"/>
      <c r="HT125" s="163"/>
      <c r="HU125" s="173"/>
      <c r="IE125" s="315"/>
      <c r="IF125" s="316"/>
      <c r="IG125" s="316"/>
      <c r="IH125" s="316"/>
      <c r="II125" s="316"/>
      <c r="IJ125" s="316"/>
      <c r="IK125" s="316"/>
      <c r="IL125" s="316"/>
      <c r="IM125" s="316"/>
      <c r="IN125" s="316"/>
      <c r="IO125" s="316"/>
      <c r="IP125" s="316"/>
      <c r="IQ125" s="316"/>
      <c r="IR125" s="316"/>
      <c r="IS125" s="316"/>
      <c r="IT125" s="316"/>
      <c r="IU125" s="316"/>
      <c r="IV125" s="316"/>
      <c r="IW125" s="316"/>
      <c r="IX125" s="316"/>
      <c r="IY125" s="316"/>
      <c r="IZ125" s="322"/>
      <c r="JA125" s="322"/>
      <c r="JB125" s="316"/>
      <c r="JC125" s="316"/>
      <c r="JD125" s="316"/>
      <c r="JE125" s="316"/>
      <c r="JF125" s="316"/>
      <c r="JG125" s="316"/>
      <c r="JH125" s="316"/>
      <c r="JI125" s="316"/>
      <c r="JJ125" s="316"/>
      <c r="JK125" s="316"/>
      <c r="JL125" s="316"/>
      <c r="JM125" s="316"/>
      <c r="JN125" s="316"/>
      <c r="JO125" s="316"/>
      <c r="JP125" s="316"/>
      <c r="JQ125" s="316"/>
      <c r="JR125" s="316"/>
      <c r="JS125" s="316"/>
      <c r="JT125" s="316"/>
      <c r="JU125" s="316"/>
      <c r="JV125" s="317"/>
    </row>
    <row r="126" spans="7:282" ht="15" customHeight="1" x14ac:dyDescent="0.2">
      <c r="AP126" s="172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73"/>
      <c r="CL126" s="172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73"/>
      <c r="EH126" s="172"/>
      <c r="EI126" s="163"/>
      <c r="EJ126" s="163"/>
      <c r="EK126" s="163"/>
      <c r="EL126" s="163"/>
      <c r="EM126" s="163"/>
      <c r="EN126" s="163"/>
      <c r="EO126" s="163"/>
      <c r="EP126" s="163"/>
      <c r="EQ126" s="163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3"/>
      <c r="FO126" s="163"/>
      <c r="FP126" s="163"/>
      <c r="FQ126" s="163"/>
      <c r="FR126" s="163"/>
      <c r="FS126" s="163"/>
      <c r="FT126" s="163"/>
      <c r="FU126" s="163"/>
      <c r="FV126" s="163"/>
      <c r="FW126" s="163"/>
      <c r="FX126" s="163"/>
      <c r="FY126" s="173"/>
      <c r="GD126" s="172"/>
      <c r="GE126" s="163"/>
      <c r="GF126" s="163"/>
      <c r="GG126" s="163"/>
      <c r="GH126" s="163"/>
      <c r="GI126" s="163"/>
      <c r="GJ126" s="163"/>
      <c r="GK126" s="163"/>
      <c r="GL126" s="163"/>
      <c r="GM126" s="163"/>
      <c r="GN126" s="163"/>
      <c r="GO126" s="163"/>
      <c r="GP126" s="163"/>
      <c r="GQ126" s="163"/>
      <c r="GR126" s="163"/>
      <c r="GS126" s="163"/>
      <c r="GT126" s="163"/>
      <c r="GU126" s="163"/>
      <c r="GV126" s="163"/>
      <c r="GW126" s="163"/>
      <c r="GX126" s="163"/>
      <c r="GY126" s="163"/>
      <c r="GZ126" s="163"/>
      <c r="HA126" s="163"/>
      <c r="HB126" s="163"/>
      <c r="HC126" s="163"/>
      <c r="HD126" s="163"/>
      <c r="HE126" s="163"/>
      <c r="HF126" s="163"/>
      <c r="HG126" s="163"/>
      <c r="HH126" s="163"/>
      <c r="HI126" s="163"/>
      <c r="HJ126" s="163"/>
      <c r="HK126" s="163"/>
      <c r="HL126" s="163"/>
      <c r="HM126" s="163"/>
      <c r="HN126" s="163"/>
      <c r="HO126" s="163"/>
      <c r="HP126" s="163"/>
      <c r="HQ126" s="163"/>
      <c r="HR126" s="163"/>
      <c r="HS126" s="163"/>
      <c r="HT126" s="163"/>
      <c r="HU126" s="173"/>
      <c r="IE126" s="315"/>
      <c r="IF126" s="316"/>
      <c r="IG126" s="316"/>
      <c r="IH126" s="316"/>
      <c r="II126" s="316"/>
      <c r="IJ126" s="316"/>
      <c r="IK126" s="316"/>
      <c r="IL126" s="316"/>
      <c r="IM126" s="316"/>
      <c r="IN126" s="316"/>
      <c r="IO126" s="316"/>
      <c r="IP126" s="316"/>
      <c r="IQ126" s="316"/>
      <c r="IR126" s="316"/>
      <c r="IS126" s="316"/>
      <c r="IT126" s="316"/>
      <c r="IU126" s="316"/>
      <c r="IV126" s="316"/>
      <c r="IW126" s="316"/>
      <c r="IX126" s="316"/>
      <c r="IY126" s="316"/>
      <c r="IZ126" s="322"/>
      <c r="JA126" s="322"/>
      <c r="JB126" s="316"/>
      <c r="JC126" s="316"/>
      <c r="JD126" s="316"/>
      <c r="JE126" s="316"/>
      <c r="JF126" s="316"/>
      <c r="JG126" s="316"/>
      <c r="JH126" s="316"/>
      <c r="JI126" s="316"/>
      <c r="JJ126" s="316"/>
      <c r="JK126" s="316"/>
      <c r="JL126" s="316"/>
      <c r="JM126" s="316"/>
      <c r="JN126" s="316"/>
      <c r="JO126" s="316"/>
      <c r="JP126" s="316"/>
      <c r="JQ126" s="316"/>
      <c r="JR126" s="316"/>
      <c r="JS126" s="316"/>
      <c r="JT126" s="316"/>
      <c r="JU126" s="316"/>
      <c r="JV126" s="317"/>
    </row>
    <row r="127" spans="7:282" ht="15" customHeight="1" x14ac:dyDescent="0.2">
      <c r="AP127" s="172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73"/>
      <c r="CL127" s="172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73"/>
      <c r="EH127" s="172"/>
      <c r="EI127" s="163"/>
      <c r="EJ127" s="163"/>
      <c r="EK127" s="163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3"/>
      <c r="FO127" s="163"/>
      <c r="FP127" s="163"/>
      <c r="FQ127" s="163"/>
      <c r="FR127" s="163"/>
      <c r="FS127" s="163"/>
      <c r="FT127" s="163"/>
      <c r="FU127" s="163"/>
      <c r="FV127" s="163"/>
      <c r="FW127" s="163"/>
      <c r="FX127" s="163"/>
      <c r="FY127" s="173"/>
      <c r="GD127" s="172"/>
      <c r="GE127" s="163"/>
      <c r="GF127" s="163"/>
      <c r="GG127" s="163"/>
      <c r="GH127" s="163"/>
      <c r="GI127" s="163"/>
      <c r="GJ127" s="163"/>
      <c r="GK127" s="163"/>
      <c r="GL127" s="163"/>
      <c r="GM127" s="163"/>
      <c r="GN127" s="163"/>
      <c r="GO127" s="163"/>
      <c r="GP127" s="163"/>
      <c r="GQ127" s="163"/>
      <c r="GR127" s="163"/>
      <c r="GS127" s="163"/>
      <c r="GT127" s="163"/>
      <c r="GU127" s="163"/>
      <c r="GV127" s="163"/>
      <c r="GW127" s="163"/>
      <c r="GX127" s="163"/>
      <c r="GY127" s="163"/>
      <c r="GZ127" s="163"/>
      <c r="HA127" s="163"/>
      <c r="HB127" s="163"/>
      <c r="HC127" s="163"/>
      <c r="HD127" s="163"/>
      <c r="HE127" s="163"/>
      <c r="HF127" s="163"/>
      <c r="HG127" s="163"/>
      <c r="HH127" s="163"/>
      <c r="HI127" s="163"/>
      <c r="HJ127" s="163"/>
      <c r="HK127" s="163"/>
      <c r="HL127" s="163"/>
      <c r="HM127" s="163"/>
      <c r="HN127" s="163"/>
      <c r="HO127" s="163"/>
      <c r="HP127" s="163"/>
      <c r="HQ127" s="163"/>
      <c r="HR127" s="163"/>
      <c r="HS127" s="163"/>
      <c r="HT127" s="163"/>
      <c r="HU127" s="173"/>
      <c r="IE127" s="315"/>
      <c r="IF127" s="316"/>
      <c r="IG127" s="316"/>
      <c r="IH127" s="316"/>
      <c r="II127" s="316"/>
      <c r="IJ127" s="316"/>
      <c r="IK127" s="316"/>
      <c r="IL127" s="316"/>
      <c r="IM127" s="316"/>
      <c r="IN127" s="316"/>
      <c r="IO127" s="316"/>
      <c r="IP127" s="316"/>
      <c r="IQ127" s="316"/>
      <c r="IR127" s="316"/>
      <c r="IS127" s="316"/>
      <c r="IT127" s="316"/>
      <c r="IU127" s="316"/>
      <c r="IV127" s="316"/>
      <c r="IW127" s="316"/>
      <c r="IX127" s="316"/>
      <c r="IY127" s="316"/>
      <c r="IZ127" s="322"/>
      <c r="JA127" s="322"/>
      <c r="JB127" s="316"/>
      <c r="JC127" s="316"/>
      <c r="JD127" s="316"/>
      <c r="JE127" s="316"/>
      <c r="JF127" s="316"/>
      <c r="JG127" s="316"/>
      <c r="JH127" s="316"/>
      <c r="JI127" s="316"/>
      <c r="JJ127" s="316"/>
      <c r="JK127" s="316"/>
      <c r="JL127" s="316"/>
      <c r="JM127" s="316"/>
      <c r="JN127" s="316"/>
      <c r="JO127" s="316"/>
      <c r="JP127" s="316"/>
      <c r="JQ127" s="316"/>
      <c r="JR127" s="316"/>
      <c r="JS127" s="316"/>
      <c r="JT127" s="316"/>
      <c r="JU127" s="316"/>
      <c r="JV127" s="317"/>
    </row>
    <row r="128" spans="7:282" ht="15" customHeight="1" x14ac:dyDescent="0.2">
      <c r="AP128" s="172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73"/>
      <c r="CL128" s="172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73"/>
      <c r="EH128" s="172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3"/>
      <c r="FT128" s="163"/>
      <c r="FU128" s="163"/>
      <c r="FV128" s="163"/>
      <c r="FW128" s="163"/>
      <c r="FX128" s="163"/>
      <c r="FY128" s="173"/>
      <c r="GD128" s="172"/>
      <c r="GE128" s="163"/>
      <c r="GF128" s="163"/>
      <c r="GG128" s="163"/>
      <c r="GH128" s="163"/>
      <c r="GI128" s="163"/>
      <c r="GJ128" s="163"/>
      <c r="GK128" s="163"/>
      <c r="GL128" s="163"/>
      <c r="GM128" s="163"/>
      <c r="GN128" s="163"/>
      <c r="GO128" s="163"/>
      <c r="GP128" s="163"/>
      <c r="GQ128" s="163"/>
      <c r="GR128" s="163"/>
      <c r="GS128" s="163"/>
      <c r="GT128" s="163"/>
      <c r="GU128" s="163"/>
      <c r="GV128" s="163"/>
      <c r="GW128" s="163"/>
      <c r="GX128" s="163"/>
      <c r="GY128" s="163"/>
      <c r="GZ128" s="163"/>
      <c r="HA128" s="163"/>
      <c r="HB128" s="163"/>
      <c r="HC128" s="163"/>
      <c r="HD128" s="163"/>
      <c r="HE128" s="163"/>
      <c r="HF128" s="163"/>
      <c r="HG128" s="163"/>
      <c r="HH128" s="163"/>
      <c r="HI128" s="163"/>
      <c r="HJ128" s="163"/>
      <c r="HK128" s="163"/>
      <c r="HL128" s="163"/>
      <c r="HM128" s="163"/>
      <c r="HN128" s="163"/>
      <c r="HO128" s="163"/>
      <c r="HP128" s="163"/>
      <c r="HQ128" s="163"/>
      <c r="HR128" s="163"/>
      <c r="HS128" s="163"/>
      <c r="HT128" s="163"/>
      <c r="HU128" s="173"/>
      <c r="IE128" s="315"/>
      <c r="IF128" s="316"/>
      <c r="IG128" s="316"/>
      <c r="IH128" s="316"/>
      <c r="II128" s="316"/>
      <c r="IJ128" s="316"/>
      <c r="IK128" s="316"/>
      <c r="IL128" s="316"/>
      <c r="IM128" s="316"/>
      <c r="IN128" s="316"/>
      <c r="IO128" s="316"/>
      <c r="IP128" s="316"/>
      <c r="IQ128" s="316"/>
      <c r="IR128" s="316"/>
      <c r="IS128" s="316"/>
      <c r="IT128" s="316"/>
      <c r="IU128" s="316"/>
      <c r="IV128" s="316"/>
      <c r="IW128" s="316"/>
      <c r="IX128" s="316"/>
      <c r="IY128" s="316"/>
      <c r="IZ128" s="322"/>
      <c r="JA128" s="322"/>
      <c r="JB128" s="316"/>
      <c r="JC128" s="316"/>
      <c r="JD128" s="316"/>
      <c r="JE128" s="316"/>
      <c r="JF128" s="316"/>
      <c r="JG128" s="316"/>
      <c r="JH128" s="316"/>
      <c r="JI128" s="316"/>
      <c r="JJ128" s="316"/>
      <c r="JK128" s="316"/>
      <c r="JL128" s="316"/>
      <c r="JM128" s="316"/>
      <c r="JN128" s="316"/>
      <c r="JO128" s="316"/>
      <c r="JP128" s="316"/>
      <c r="JQ128" s="316"/>
      <c r="JR128" s="316"/>
      <c r="JS128" s="316"/>
      <c r="JT128" s="316"/>
      <c r="JU128" s="316"/>
      <c r="JV128" s="317"/>
    </row>
    <row r="129" spans="42:282" ht="15" customHeight="1" x14ac:dyDescent="0.2">
      <c r="AP129" s="172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73"/>
      <c r="CL129" s="172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73"/>
      <c r="EH129" s="172"/>
      <c r="EI129" s="163"/>
      <c r="EJ129" s="163"/>
      <c r="EK129" s="163"/>
      <c r="EL129" s="163"/>
      <c r="EM129" s="163"/>
      <c r="EN129" s="163"/>
      <c r="EO129" s="163"/>
      <c r="EP129" s="163"/>
      <c r="EQ129" s="163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3"/>
      <c r="FO129" s="163"/>
      <c r="FP129" s="163"/>
      <c r="FQ129" s="163"/>
      <c r="FR129" s="163"/>
      <c r="FS129" s="163"/>
      <c r="FT129" s="163"/>
      <c r="FU129" s="163"/>
      <c r="FV129" s="163"/>
      <c r="FW129" s="163"/>
      <c r="FX129" s="163"/>
      <c r="FY129" s="173"/>
      <c r="GD129" s="172"/>
      <c r="GE129" s="163"/>
      <c r="GF129" s="163"/>
      <c r="GG129" s="163"/>
      <c r="GH129" s="163"/>
      <c r="GI129" s="163"/>
      <c r="GJ129" s="163"/>
      <c r="GK129" s="163"/>
      <c r="GL129" s="163"/>
      <c r="GM129" s="163"/>
      <c r="GN129" s="163"/>
      <c r="GO129" s="163"/>
      <c r="GP129" s="163"/>
      <c r="GQ129" s="163"/>
      <c r="GR129" s="163"/>
      <c r="GS129" s="163"/>
      <c r="GT129" s="163"/>
      <c r="GU129" s="163"/>
      <c r="GV129" s="163"/>
      <c r="GW129" s="163"/>
      <c r="GX129" s="163"/>
      <c r="GY129" s="163"/>
      <c r="GZ129" s="163"/>
      <c r="HA129" s="163"/>
      <c r="HB129" s="163"/>
      <c r="HC129" s="163"/>
      <c r="HD129" s="163"/>
      <c r="HE129" s="163"/>
      <c r="HF129" s="163"/>
      <c r="HG129" s="163"/>
      <c r="HH129" s="163"/>
      <c r="HI129" s="163"/>
      <c r="HJ129" s="163"/>
      <c r="HK129" s="163"/>
      <c r="HL129" s="163"/>
      <c r="HM129" s="163"/>
      <c r="HN129" s="163"/>
      <c r="HO129" s="163"/>
      <c r="HP129" s="163"/>
      <c r="HQ129" s="163"/>
      <c r="HR129" s="163"/>
      <c r="HS129" s="163"/>
      <c r="HT129" s="163"/>
      <c r="HU129" s="173"/>
      <c r="IE129" s="315"/>
      <c r="IF129" s="316"/>
      <c r="IG129" s="316"/>
      <c r="IH129" s="316"/>
      <c r="II129" s="316"/>
      <c r="IJ129" s="316"/>
      <c r="IK129" s="316"/>
      <c r="IL129" s="316"/>
      <c r="IM129" s="316"/>
      <c r="IN129" s="316"/>
      <c r="IO129" s="316"/>
      <c r="IP129" s="316"/>
      <c r="IQ129" s="316"/>
      <c r="IR129" s="316"/>
      <c r="IS129" s="316"/>
      <c r="IT129" s="316"/>
      <c r="IU129" s="316"/>
      <c r="IV129" s="316"/>
      <c r="IW129" s="316"/>
      <c r="IX129" s="316"/>
      <c r="IY129" s="316"/>
      <c r="IZ129" s="322"/>
      <c r="JA129" s="322"/>
      <c r="JB129" s="316"/>
      <c r="JC129" s="316"/>
      <c r="JD129" s="316"/>
      <c r="JE129" s="316"/>
      <c r="JF129" s="316"/>
      <c r="JG129" s="316"/>
      <c r="JH129" s="316"/>
      <c r="JI129" s="316"/>
      <c r="JJ129" s="316"/>
      <c r="JK129" s="316"/>
      <c r="JL129" s="316"/>
      <c r="JM129" s="316"/>
      <c r="JN129" s="316"/>
      <c r="JO129" s="316"/>
      <c r="JP129" s="316"/>
      <c r="JQ129" s="316"/>
      <c r="JR129" s="316"/>
      <c r="JS129" s="316"/>
      <c r="JT129" s="316"/>
      <c r="JU129" s="316"/>
      <c r="JV129" s="317"/>
    </row>
    <row r="130" spans="42:282" ht="15" customHeight="1" x14ac:dyDescent="0.2">
      <c r="AP130" s="172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73"/>
      <c r="CL130" s="172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73"/>
      <c r="EH130" s="172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3"/>
      <c r="FT130" s="163"/>
      <c r="FU130" s="163"/>
      <c r="FV130" s="163"/>
      <c r="FW130" s="163"/>
      <c r="FX130" s="163"/>
      <c r="FY130" s="173"/>
      <c r="GD130" s="172"/>
      <c r="GE130" s="163"/>
      <c r="GF130" s="163"/>
      <c r="GG130" s="163"/>
      <c r="GH130" s="163"/>
      <c r="GI130" s="163"/>
      <c r="GJ130" s="163"/>
      <c r="GK130" s="163"/>
      <c r="GL130" s="163"/>
      <c r="GM130" s="163"/>
      <c r="GN130" s="163"/>
      <c r="GO130" s="163"/>
      <c r="GP130" s="163"/>
      <c r="GQ130" s="163"/>
      <c r="GR130" s="163"/>
      <c r="GS130" s="163"/>
      <c r="GT130" s="163"/>
      <c r="GU130" s="163"/>
      <c r="GV130" s="163"/>
      <c r="GW130" s="163"/>
      <c r="GX130" s="163"/>
      <c r="GY130" s="163"/>
      <c r="GZ130" s="163"/>
      <c r="HA130" s="163"/>
      <c r="HB130" s="163"/>
      <c r="HC130" s="163"/>
      <c r="HD130" s="163"/>
      <c r="HE130" s="163"/>
      <c r="HF130" s="163"/>
      <c r="HG130" s="163"/>
      <c r="HH130" s="163"/>
      <c r="HI130" s="163"/>
      <c r="HJ130" s="163"/>
      <c r="HK130" s="163"/>
      <c r="HL130" s="163"/>
      <c r="HM130" s="163"/>
      <c r="HN130" s="163"/>
      <c r="HO130" s="163"/>
      <c r="HP130" s="163"/>
      <c r="HQ130" s="163"/>
      <c r="HR130" s="163"/>
      <c r="HS130" s="163"/>
      <c r="HT130" s="163"/>
      <c r="HU130" s="173"/>
      <c r="IE130" s="315"/>
      <c r="IF130" s="316"/>
      <c r="IG130" s="316"/>
      <c r="IH130" s="316"/>
      <c r="II130" s="316"/>
      <c r="IJ130" s="316"/>
      <c r="IK130" s="316"/>
      <c r="IL130" s="316"/>
      <c r="IM130" s="316"/>
      <c r="IN130" s="316"/>
      <c r="IO130" s="316"/>
      <c r="IP130" s="316"/>
      <c r="IQ130" s="316"/>
      <c r="IR130" s="316"/>
      <c r="IS130" s="316"/>
      <c r="IT130" s="316"/>
      <c r="IU130" s="316"/>
      <c r="IV130" s="316"/>
      <c r="IW130" s="316"/>
      <c r="IX130" s="316"/>
      <c r="IY130" s="316"/>
      <c r="IZ130" s="322"/>
      <c r="JA130" s="322"/>
      <c r="JB130" s="316"/>
      <c r="JC130" s="316"/>
      <c r="JD130" s="316"/>
      <c r="JE130" s="316"/>
      <c r="JF130" s="316"/>
      <c r="JG130" s="316"/>
      <c r="JH130" s="316"/>
      <c r="JI130" s="316"/>
      <c r="JJ130" s="316"/>
      <c r="JK130" s="316"/>
      <c r="JL130" s="316"/>
      <c r="JM130" s="316"/>
      <c r="JN130" s="316"/>
      <c r="JO130" s="316"/>
      <c r="JP130" s="316"/>
      <c r="JQ130" s="316"/>
      <c r="JR130" s="316"/>
      <c r="JS130" s="316"/>
      <c r="JT130" s="316"/>
      <c r="JU130" s="316"/>
      <c r="JV130" s="317"/>
    </row>
    <row r="131" spans="42:282" ht="15" customHeight="1" x14ac:dyDescent="0.2">
      <c r="AP131" s="172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73"/>
      <c r="CL131" s="172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73"/>
      <c r="EH131" s="172"/>
      <c r="EI131" s="163"/>
      <c r="EJ131" s="163"/>
      <c r="EK131" s="163"/>
      <c r="EL131" s="163"/>
      <c r="EM131" s="163"/>
      <c r="EN131" s="163"/>
      <c r="EO131" s="163"/>
      <c r="EP131" s="163"/>
      <c r="EQ131" s="163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3"/>
      <c r="FF131" s="163"/>
      <c r="FG131" s="163"/>
      <c r="FH131" s="163"/>
      <c r="FI131" s="163"/>
      <c r="FJ131" s="163"/>
      <c r="FK131" s="163"/>
      <c r="FL131" s="163"/>
      <c r="FM131" s="163"/>
      <c r="FN131" s="163"/>
      <c r="FO131" s="163"/>
      <c r="FP131" s="163"/>
      <c r="FQ131" s="163"/>
      <c r="FR131" s="163"/>
      <c r="FS131" s="163"/>
      <c r="FT131" s="163"/>
      <c r="FU131" s="163"/>
      <c r="FV131" s="163"/>
      <c r="FW131" s="163"/>
      <c r="FX131" s="163"/>
      <c r="FY131" s="173"/>
      <c r="GD131" s="172"/>
      <c r="GE131" s="163"/>
      <c r="GF131" s="163"/>
      <c r="GG131" s="163"/>
      <c r="GH131" s="163"/>
      <c r="GI131" s="163"/>
      <c r="GJ131" s="163"/>
      <c r="GK131" s="163"/>
      <c r="GL131" s="163"/>
      <c r="GM131" s="163"/>
      <c r="GN131" s="163"/>
      <c r="GO131" s="163"/>
      <c r="GP131" s="163"/>
      <c r="GQ131" s="163"/>
      <c r="GR131" s="163"/>
      <c r="GS131" s="163"/>
      <c r="GT131" s="163"/>
      <c r="GU131" s="163"/>
      <c r="GV131" s="163"/>
      <c r="GW131" s="163"/>
      <c r="GX131" s="163"/>
      <c r="GY131" s="163"/>
      <c r="GZ131" s="163"/>
      <c r="HA131" s="163"/>
      <c r="HB131" s="163"/>
      <c r="HC131" s="163"/>
      <c r="HD131" s="163"/>
      <c r="HE131" s="163"/>
      <c r="HF131" s="163"/>
      <c r="HG131" s="163"/>
      <c r="HH131" s="163"/>
      <c r="HI131" s="163"/>
      <c r="HJ131" s="163"/>
      <c r="HK131" s="163"/>
      <c r="HL131" s="163"/>
      <c r="HM131" s="163"/>
      <c r="HN131" s="163"/>
      <c r="HO131" s="163"/>
      <c r="HP131" s="163"/>
      <c r="HQ131" s="163"/>
      <c r="HR131" s="163"/>
      <c r="HS131" s="163"/>
      <c r="HT131" s="163"/>
      <c r="HU131" s="173"/>
      <c r="IE131" s="315"/>
      <c r="IF131" s="316"/>
      <c r="IG131" s="316"/>
      <c r="IH131" s="316"/>
      <c r="II131" s="316"/>
      <c r="IJ131" s="316"/>
      <c r="IK131" s="316"/>
      <c r="IL131" s="316"/>
      <c r="IM131" s="316"/>
      <c r="IN131" s="316"/>
      <c r="IO131" s="316"/>
      <c r="IP131" s="316"/>
      <c r="IQ131" s="316"/>
      <c r="IR131" s="316"/>
      <c r="IS131" s="316"/>
      <c r="IT131" s="316"/>
      <c r="IU131" s="316"/>
      <c r="IV131" s="316"/>
      <c r="IW131" s="316"/>
      <c r="IX131" s="316"/>
      <c r="IY131" s="316"/>
      <c r="IZ131" s="322"/>
      <c r="JA131" s="322"/>
      <c r="JB131" s="316"/>
      <c r="JC131" s="316"/>
      <c r="JD131" s="316"/>
      <c r="JE131" s="316"/>
      <c r="JF131" s="316"/>
      <c r="JG131" s="316"/>
      <c r="JH131" s="316"/>
      <c r="JI131" s="316"/>
      <c r="JJ131" s="316"/>
      <c r="JK131" s="316"/>
      <c r="JL131" s="316"/>
      <c r="JM131" s="316"/>
      <c r="JN131" s="316"/>
      <c r="JO131" s="316"/>
      <c r="JP131" s="316"/>
      <c r="JQ131" s="316"/>
      <c r="JR131" s="316"/>
      <c r="JS131" s="316"/>
      <c r="JT131" s="316"/>
      <c r="JU131" s="316"/>
      <c r="JV131" s="317"/>
    </row>
    <row r="132" spans="42:282" ht="15" customHeight="1" x14ac:dyDescent="0.2">
      <c r="AP132" s="172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73"/>
      <c r="CL132" s="172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73"/>
      <c r="EH132" s="172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3"/>
      <c r="FT132" s="163"/>
      <c r="FU132" s="163"/>
      <c r="FV132" s="163"/>
      <c r="FW132" s="163"/>
      <c r="FX132" s="163"/>
      <c r="FY132" s="173"/>
      <c r="GD132" s="172"/>
      <c r="GE132" s="163"/>
      <c r="GF132" s="163"/>
      <c r="GG132" s="163"/>
      <c r="GH132" s="163"/>
      <c r="GI132" s="163"/>
      <c r="GJ132" s="163"/>
      <c r="GK132" s="163"/>
      <c r="GL132" s="163"/>
      <c r="GM132" s="163"/>
      <c r="GN132" s="163"/>
      <c r="GO132" s="163"/>
      <c r="GP132" s="163"/>
      <c r="GQ132" s="163"/>
      <c r="GR132" s="163"/>
      <c r="GS132" s="163"/>
      <c r="GT132" s="163"/>
      <c r="GU132" s="163"/>
      <c r="GV132" s="163"/>
      <c r="GW132" s="163"/>
      <c r="GX132" s="163"/>
      <c r="GY132" s="163"/>
      <c r="GZ132" s="163"/>
      <c r="HA132" s="163"/>
      <c r="HB132" s="163"/>
      <c r="HC132" s="163"/>
      <c r="HD132" s="163"/>
      <c r="HE132" s="163"/>
      <c r="HF132" s="163"/>
      <c r="HG132" s="163"/>
      <c r="HH132" s="163"/>
      <c r="HI132" s="163"/>
      <c r="HJ132" s="163"/>
      <c r="HK132" s="163"/>
      <c r="HL132" s="163"/>
      <c r="HM132" s="163"/>
      <c r="HN132" s="163"/>
      <c r="HO132" s="163"/>
      <c r="HP132" s="163"/>
      <c r="HQ132" s="163"/>
      <c r="HR132" s="163"/>
      <c r="HS132" s="163"/>
      <c r="HT132" s="163"/>
      <c r="HU132" s="173"/>
      <c r="IE132" s="315"/>
      <c r="IF132" s="316"/>
      <c r="IG132" s="316"/>
      <c r="IH132" s="316"/>
      <c r="II132" s="316"/>
      <c r="IJ132" s="316"/>
      <c r="IK132" s="316"/>
      <c r="IL132" s="316"/>
      <c r="IM132" s="316"/>
      <c r="IN132" s="316"/>
      <c r="IO132" s="316"/>
      <c r="IP132" s="316"/>
      <c r="IQ132" s="316"/>
      <c r="IR132" s="316"/>
      <c r="IS132" s="316"/>
      <c r="IT132" s="316"/>
      <c r="IU132" s="316"/>
      <c r="IV132" s="316"/>
      <c r="IW132" s="316"/>
      <c r="IX132" s="316"/>
      <c r="IY132" s="316"/>
      <c r="IZ132" s="322"/>
      <c r="JA132" s="322"/>
      <c r="JB132" s="316"/>
      <c r="JC132" s="316"/>
      <c r="JD132" s="316"/>
      <c r="JE132" s="316"/>
      <c r="JF132" s="316"/>
      <c r="JG132" s="316"/>
      <c r="JH132" s="316"/>
      <c r="JI132" s="316"/>
      <c r="JJ132" s="316"/>
      <c r="JK132" s="316"/>
      <c r="JL132" s="316"/>
      <c r="JM132" s="316"/>
      <c r="JN132" s="316"/>
      <c r="JO132" s="316"/>
      <c r="JP132" s="316"/>
      <c r="JQ132" s="316"/>
      <c r="JR132" s="316"/>
      <c r="JS132" s="316"/>
      <c r="JT132" s="316"/>
      <c r="JU132" s="316"/>
      <c r="JV132" s="317"/>
    </row>
    <row r="133" spans="42:282" ht="15" customHeight="1" x14ac:dyDescent="0.2">
      <c r="AP133" s="172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73"/>
      <c r="CL133" s="172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73"/>
      <c r="EH133" s="172"/>
      <c r="EI133" s="163"/>
      <c r="EJ133" s="163"/>
      <c r="EK133" s="163"/>
      <c r="EL133" s="163"/>
      <c r="EM133" s="163"/>
      <c r="EN133" s="163"/>
      <c r="EO133" s="163"/>
      <c r="EP133" s="163"/>
      <c r="EQ133" s="163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3"/>
      <c r="FO133" s="163"/>
      <c r="FP133" s="163"/>
      <c r="FQ133" s="163"/>
      <c r="FR133" s="163"/>
      <c r="FS133" s="163"/>
      <c r="FT133" s="163"/>
      <c r="FU133" s="163"/>
      <c r="FV133" s="163"/>
      <c r="FW133" s="163"/>
      <c r="FX133" s="163"/>
      <c r="FY133" s="173"/>
      <c r="GD133" s="172"/>
      <c r="GE133" s="163"/>
      <c r="GF133" s="163"/>
      <c r="GG133" s="163"/>
      <c r="GH133" s="163"/>
      <c r="GI133" s="163"/>
      <c r="GJ133" s="163"/>
      <c r="GK133" s="163"/>
      <c r="GL133" s="163"/>
      <c r="GM133" s="163"/>
      <c r="GN133" s="163"/>
      <c r="GO133" s="163"/>
      <c r="GP133" s="163"/>
      <c r="GQ133" s="163"/>
      <c r="GR133" s="163"/>
      <c r="GS133" s="163"/>
      <c r="GT133" s="163"/>
      <c r="GU133" s="163"/>
      <c r="GV133" s="163"/>
      <c r="GW133" s="163"/>
      <c r="GX133" s="163"/>
      <c r="GY133" s="163"/>
      <c r="GZ133" s="163"/>
      <c r="HA133" s="163"/>
      <c r="HB133" s="163"/>
      <c r="HC133" s="163"/>
      <c r="HD133" s="163"/>
      <c r="HE133" s="163"/>
      <c r="HF133" s="163"/>
      <c r="HG133" s="163"/>
      <c r="HH133" s="163"/>
      <c r="HI133" s="163"/>
      <c r="HJ133" s="163"/>
      <c r="HK133" s="163"/>
      <c r="HL133" s="163"/>
      <c r="HM133" s="163"/>
      <c r="HN133" s="163"/>
      <c r="HO133" s="163"/>
      <c r="HP133" s="163"/>
      <c r="HQ133" s="163"/>
      <c r="HR133" s="163"/>
      <c r="HS133" s="163"/>
      <c r="HT133" s="163"/>
      <c r="HU133" s="173"/>
      <c r="IE133" s="315"/>
      <c r="IF133" s="316"/>
      <c r="IG133" s="316"/>
      <c r="IH133" s="316"/>
      <c r="II133" s="316"/>
      <c r="IJ133" s="316"/>
      <c r="IK133" s="316"/>
      <c r="IL133" s="316"/>
      <c r="IM133" s="316"/>
      <c r="IN133" s="316"/>
      <c r="IO133" s="316"/>
      <c r="IP133" s="316"/>
      <c r="IQ133" s="316"/>
      <c r="IR133" s="316"/>
      <c r="IS133" s="316"/>
      <c r="IT133" s="316"/>
      <c r="IU133" s="316"/>
      <c r="IV133" s="316"/>
      <c r="IW133" s="316"/>
      <c r="IX133" s="316"/>
      <c r="IY133" s="316"/>
      <c r="IZ133" s="322"/>
      <c r="JA133" s="322"/>
      <c r="JB133" s="316"/>
      <c r="JC133" s="316"/>
      <c r="JD133" s="316"/>
      <c r="JE133" s="316"/>
      <c r="JF133" s="316"/>
      <c r="JG133" s="316"/>
      <c r="JH133" s="316"/>
      <c r="JI133" s="316"/>
      <c r="JJ133" s="316"/>
      <c r="JK133" s="316"/>
      <c r="JL133" s="316"/>
      <c r="JM133" s="316"/>
      <c r="JN133" s="316"/>
      <c r="JO133" s="316"/>
      <c r="JP133" s="316"/>
      <c r="JQ133" s="316"/>
      <c r="JR133" s="316"/>
      <c r="JS133" s="316"/>
      <c r="JT133" s="316"/>
      <c r="JU133" s="316"/>
      <c r="JV133" s="317"/>
    </row>
    <row r="134" spans="42:282" ht="15" customHeight="1" x14ac:dyDescent="0.2">
      <c r="AP134" s="172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73"/>
      <c r="CL134" s="172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73"/>
      <c r="EH134" s="172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3"/>
      <c r="FT134" s="163"/>
      <c r="FU134" s="163"/>
      <c r="FV134" s="163"/>
      <c r="FW134" s="163"/>
      <c r="FX134" s="163"/>
      <c r="FY134" s="173"/>
      <c r="GD134" s="172"/>
      <c r="GE134" s="163"/>
      <c r="GF134" s="163"/>
      <c r="GG134" s="163"/>
      <c r="GH134" s="163"/>
      <c r="GI134" s="163"/>
      <c r="GJ134" s="163"/>
      <c r="GK134" s="163"/>
      <c r="GL134" s="163"/>
      <c r="GM134" s="163"/>
      <c r="GN134" s="163"/>
      <c r="GO134" s="163"/>
      <c r="GP134" s="163"/>
      <c r="GQ134" s="163"/>
      <c r="GR134" s="163"/>
      <c r="GS134" s="163"/>
      <c r="GT134" s="163"/>
      <c r="GU134" s="163"/>
      <c r="GV134" s="163"/>
      <c r="GW134" s="163"/>
      <c r="GX134" s="163"/>
      <c r="GY134" s="163"/>
      <c r="GZ134" s="163"/>
      <c r="HA134" s="163"/>
      <c r="HB134" s="163"/>
      <c r="HC134" s="163"/>
      <c r="HD134" s="163"/>
      <c r="HE134" s="163"/>
      <c r="HF134" s="163"/>
      <c r="HG134" s="163"/>
      <c r="HH134" s="163"/>
      <c r="HI134" s="163"/>
      <c r="HJ134" s="163"/>
      <c r="HK134" s="163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73"/>
      <c r="IE134" s="315"/>
      <c r="IF134" s="316"/>
      <c r="IG134" s="316"/>
      <c r="IH134" s="316"/>
      <c r="II134" s="316"/>
      <c r="IJ134" s="316"/>
      <c r="IK134" s="316"/>
      <c r="IL134" s="316"/>
      <c r="IM134" s="316"/>
      <c r="IN134" s="316"/>
      <c r="IO134" s="316"/>
      <c r="IP134" s="316"/>
      <c r="IQ134" s="316"/>
      <c r="IR134" s="316"/>
      <c r="IS134" s="316"/>
      <c r="IT134" s="316"/>
      <c r="IU134" s="316"/>
      <c r="IV134" s="316"/>
      <c r="IW134" s="316"/>
      <c r="IX134" s="316"/>
      <c r="IY134" s="316"/>
      <c r="IZ134" s="322"/>
      <c r="JA134" s="322"/>
      <c r="JB134" s="316"/>
      <c r="JC134" s="316"/>
      <c r="JD134" s="316"/>
      <c r="JE134" s="316"/>
      <c r="JF134" s="316"/>
      <c r="JG134" s="316"/>
      <c r="JH134" s="316"/>
      <c r="JI134" s="316"/>
      <c r="JJ134" s="316"/>
      <c r="JK134" s="316"/>
      <c r="JL134" s="316"/>
      <c r="JM134" s="316"/>
      <c r="JN134" s="316"/>
      <c r="JO134" s="316"/>
      <c r="JP134" s="316"/>
      <c r="JQ134" s="316"/>
      <c r="JR134" s="316"/>
      <c r="JS134" s="316"/>
      <c r="JT134" s="316"/>
      <c r="JU134" s="316"/>
      <c r="JV134" s="317"/>
    </row>
    <row r="135" spans="42:282" ht="15" customHeight="1" x14ac:dyDescent="0.2">
      <c r="AP135" s="172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73"/>
      <c r="CL135" s="172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3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73"/>
      <c r="EH135" s="172"/>
      <c r="EI135" s="163"/>
      <c r="EJ135" s="163"/>
      <c r="EK135" s="163"/>
      <c r="EL135" s="163"/>
      <c r="EM135" s="163"/>
      <c r="EN135" s="163"/>
      <c r="EO135" s="163"/>
      <c r="EP135" s="163"/>
      <c r="EQ135" s="163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3"/>
      <c r="FO135" s="163"/>
      <c r="FP135" s="163"/>
      <c r="FQ135" s="163"/>
      <c r="FR135" s="163"/>
      <c r="FS135" s="163"/>
      <c r="FT135" s="163"/>
      <c r="FU135" s="163"/>
      <c r="FV135" s="163"/>
      <c r="FW135" s="163"/>
      <c r="FX135" s="163"/>
      <c r="FY135" s="173"/>
      <c r="GD135" s="172"/>
      <c r="GE135" s="163"/>
      <c r="GF135" s="163"/>
      <c r="GG135" s="163"/>
      <c r="GH135" s="163"/>
      <c r="GI135" s="163"/>
      <c r="GJ135" s="163"/>
      <c r="GK135" s="163"/>
      <c r="GL135" s="163"/>
      <c r="GM135" s="163"/>
      <c r="GN135" s="163"/>
      <c r="GO135" s="163"/>
      <c r="GP135" s="163"/>
      <c r="GQ135" s="163"/>
      <c r="GR135" s="163"/>
      <c r="GS135" s="163"/>
      <c r="GT135" s="163"/>
      <c r="GU135" s="163"/>
      <c r="GV135" s="163"/>
      <c r="GW135" s="163"/>
      <c r="GX135" s="163"/>
      <c r="GY135" s="163"/>
      <c r="GZ135" s="163"/>
      <c r="HA135" s="163"/>
      <c r="HB135" s="163"/>
      <c r="HC135" s="163"/>
      <c r="HD135" s="163"/>
      <c r="HE135" s="163"/>
      <c r="HF135" s="163"/>
      <c r="HG135" s="163"/>
      <c r="HH135" s="163"/>
      <c r="HI135" s="163"/>
      <c r="HJ135" s="163"/>
      <c r="HK135" s="163"/>
      <c r="HL135" s="163"/>
      <c r="HM135" s="163"/>
      <c r="HN135" s="163"/>
      <c r="HO135" s="163"/>
      <c r="HP135" s="163"/>
      <c r="HQ135" s="163"/>
      <c r="HR135" s="163"/>
      <c r="HS135" s="163"/>
      <c r="HT135" s="163"/>
      <c r="HU135" s="173"/>
      <c r="IE135" s="315"/>
      <c r="IF135" s="316"/>
      <c r="IG135" s="316"/>
      <c r="IH135" s="316"/>
      <c r="II135" s="316"/>
      <c r="IJ135" s="316"/>
      <c r="IK135" s="316"/>
      <c r="IL135" s="316"/>
      <c r="IM135" s="316"/>
      <c r="IN135" s="316"/>
      <c r="IO135" s="316"/>
      <c r="IP135" s="316"/>
      <c r="IQ135" s="316"/>
      <c r="IR135" s="316"/>
      <c r="IS135" s="316"/>
      <c r="IT135" s="316"/>
      <c r="IU135" s="316"/>
      <c r="IV135" s="316"/>
      <c r="IW135" s="316"/>
      <c r="IX135" s="316"/>
      <c r="IY135" s="316"/>
      <c r="IZ135" s="322"/>
      <c r="JA135" s="322"/>
      <c r="JB135" s="316"/>
      <c r="JC135" s="316"/>
      <c r="JD135" s="316"/>
      <c r="JE135" s="316"/>
      <c r="JF135" s="316"/>
      <c r="JG135" s="316"/>
      <c r="JH135" s="316"/>
      <c r="JI135" s="316"/>
      <c r="JJ135" s="316"/>
      <c r="JK135" s="316"/>
      <c r="JL135" s="316"/>
      <c r="JM135" s="316"/>
      <c r="JN135" s="316"/>
      <c r="JO135" s="316"/>
      <c r="JP135" s="316"/>
      <c r="JQ135" s="316"/>
      <c r="JR135" s="316"/>
      <c r="JS135" s="316"/>
      <c r="JT135" s="316"/>
      <c r="JU135" s="316"/>
      <c r="JV135" s="317"/>
    </row>
    <row r="136" spans="42:282" ht="15" customHeight="1" x14ac:dyDescent="0.2">
      <c r="AP136" s="172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73"/>
      <c r="CL136" s="172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73"/>
      <c r="EH136" s="172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3"/>
      <c r="FO136" s="163"/>
      <c r="FP136" s="163"/>
      <c r="FQ136" s="163"/>
      <c r="FR136" s="163"/>
      <c r="FS136" s="163"/>
      <c r="FT136" s="163"/>
      <c r="FU136" s="163"/>
      <c r="FV136" s="163"/>
      <c r="FW136" s="163"/>
      <c r="FX136" s="163"/>
      <c r="FY136" s="173"/>
      <c r="GD136" s="172"/>
      <c r="GE136" s="163"/>
      <c r="GF136" s="163"/>
      <c r="GG136" s="163"/>
      <c r="GH136" s="163"/>
      <c r="GI136" s="163"/>
      <c r="GJ136" s="163"/>
      <c r="GK136" s="163"/>
      <c r="GL136" s="163"/>
      <c r="GM136" s="163"/>
      <c r="GN136" s="163"/>
      <c r="GO136" s="163"/>
      <c r="GP136" s="163"/>
      <c r="GQ136" s="163"/>
      <c r="GR136" s="163"/>
      <c r="GS136" s="163"/>
      <c r="GT136" s="163"/>
      <c r="GU136" s="163"/>
      <c r="GV136" s="163"/>
      <c r="GW136" s="163"/>
      <c r="GX136" s="163"/>
      <c r="GY136" s="163"/>
      <c r="GZ136" s="163"/>
      <c r="HA136" s="163"/>
      <c r="HB136" s="163"/>
      <c r="HC136" s="163"/>
      <c r="HD136" s="163"/>
      <c r="HE136" s="163"/>
      <c r="HF136" s="163"/>
      <c r="HG136" s="163"/>
      <c r="HH136" s="163"/>
      <c r="HI136" s="163"/>
      <c r="HJ136" s="163"/>
      <c r="HK136" s="163"/>
      <c r="HL136" s="163"/>
      <c r="HM136" s="163"/>
      <c r="HN136" s="163"/>
      <c r="HO136" s="163"/>
      <c r="HP136" s="163"/>
      <c r="HQ136" s="163"/>
      <c r="HR136" s="163"/>
      <c r="HS136" s="163"/>
      <c r="HT136" s="163"/>
      <c r="HU136" s="173"/>
      <c r="IE136" s="315"/>
      <c r="IF136" s="316"/>
      <c r="IG136" s="316"/>
      <c r="IH136" s="316"/>
      <c r="II136" s="316"/>
      <c r="IJ136" s="316"/>
      <c r="IK136" s="316"/>
      <c r="IL136" s="316"/>
      <c r="IM136" s="316"/>
      <c r="IN136" s="316"/>
      <c r="IO136" s="316"/>
      <c r="IP136" s="316"/>
      <c r="IQ136" s="316"/>
      <c r="IR136" s="316"/>
      <c r="IS136" s="316"/>
      <c r="IT136" s="316"/>
      <c r="IU136" s="316"/>
      <c r="IV136" s="316"/>
      <c r="IW136" s="316"/>
      <c r="IX136" s="316"/>
      <c r="IY136" s="316"/>
      <c r="IZ136" s="322"/>
      <c r="JA136" s="322"/>
      <c r="JB136" s="316"/>
      <c r="JC136" s="316"/>
      <c r="JD136" s="316"/>
      <c r="JE136" s="316"/>
      <c r="JF136" s="316"/>
      <c r="JG136" s="316"/>
      <c r="JH136" s="316"/>
      <c r="JI136" s="316"/>
      <c r="JJ136" s="316"/>
      <c r="JK136" s="316"/>
      <c r="JL136" s="316"/>
      <c r="JM136" s="316"/>
      <c r="JN136" s="316"/>
      <c r="JO136" s="316"/>
      <c r="JP136" s="316"/>
      <c r="JQ136" s="316"/>
      <c r="JR136" s="316"/>
      <c r="JS136" s="316"/>
      <c r="JT136" s="316"/>
      <c r="JU136" s="316"/>
      <c r="JV136" s="317"/>
    </row>
    <row r="137" spans="42:282" ht="15" customHeight="1" x14ac:dyDescent="0.2">
      <c r="AP137" s="172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73"/>
      <c r="CL137" s="172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73"/>
      <c r="EH137" s="172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73"/>
      <c r="GD137" s="172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73"/>
      <c r="IE137" s="315"/>
      <c r="IF137" s="316"/>
      <c r="IG137" s="316"/>
      <c r="IH137" s="316"/>
      <c r="II137" s="316"/>
      <c r="IJ137" s="316"/>
      <c r="IK137" s="316"/>
      <c r="IL137" s="316"/>
      <c r="IM137" s="316"/>
      <c r="IN137" s="316"/>
      <c r="IO137" s="316"/>
      <c r="IP137" s="316"/>
      <c r="IQ137" s="316"/>
      <c r="IR137" s="316"/>
      <c r="IS137" s="316"/>
      <c r="IT137" s="316"/>
      <c r="IU137" s="316"/>
      <c r="IV137" s="316"/>
      <c r="IW137" s="316"/>
      <c r="IX137" s="316"/>
      <c r="IY137" s="316"/>
      <c r="IZ137" s="322"/>
      <c r="JA137" s="322"/>
      <c r="JB137" s="316"/>
      <c r="JC137" s="316"/>
      <c r="JD137" s="316"/>
      <c r="JE137" s="316"/>
      <c r="JF137" s="316"/>
      <c r="JG137" s="316"/>
      <c r="JH137" s="316"/>
      <c r="JI137" s="316"/>
      <c r="JJ137" s="316"/>
      <c r="JK137" s="316"/>
      <c r="JL137" s="316"/>
      <c r="JM137" s="316"/>
      <c r="JN137" s="316"/>
      <c r="JO137" s="316"/>
      <c r="JP137" s="316"/>
      <c r="JQ137" s="316"/>
      <c r="JR137" s="316"/>
      <c r="JS137" s="316"/>
      <c r="JT137" s="316"/>
      <c r="JU137" s="316"/>
      <c r="JV137" s="317"/>
    </row>
    <row r="138" spans="42:282" ht="15" customHeight="1" x14ac:dyDescent="0.2">
      <c r="AP138" s="172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73"/>
      <c r="CL138" s="172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73"/>
      <c r="EH138" s="172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73"/>
      <c r="GD138" s="172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73"/>
      <c r="IE138" s="315"/>
      <c r="IF138" s="316"/>
      <c r="IG138" s="316"/>
      <c r="IH138" s="316"/>
      <c r="II138" s="316"/>
      <c r="IJ138" s="316"/>
      <c r="IK138" s="316"/>
      <c r="IL138" s="316"/>
      <c r="IM138" s="316"/>
      <c r="IN138" s="316"/>
      <c r="IO138" s="316"/>
      <c r="IP138" s="316"/>
      <c r="IQ138" s="316"/>
      <c r="IR138" s="316"/>
      <c r="IS138" s="316"/>
      <c r="IT138" s="316"/>
      <c r="IU138" s="316"/>
      <c r="IV138" s="316"/>
      <c r="IW138" s="316"/>
      <c r="IX138" s="316"/>
      <c r="IY138" s="316"/>
      <c r="IZ138" s="322"/>
      <c r="JA138" s="322"/>
      <c r="JB138" s="316"/>
      <c r="JC138" s="316"/>
      <c r="JD138" s="316"/>
      <c r="JE138" s="316"/>
      <c r="JF138" s="316"/>
      <c r="JG138" s="316"/>
      <c r="JH138" s="316"/>
      <c r="JI138" s="316"/>
      <c r="JJ138" s="316"/>
      <c r="JK138" s="316"/>
      <c r="JL138" s="316"/>
      <c r="JM138" s="316"/>
      <c r="JN138" s="316"/>
      <c r="JO138" s="316"/>
      <c r="JP138" s="316"/>
      <c r="JQ138" s="316"/>
      <c r="JR138" s="316"/>
      <c r="JS138" s="316"/>
      <c r="JT138" s="316"/>
      <c r="JU138" s="316"/>
      <c r="JV138" s="317"/>
    </row>
    <row r="139" spans="42:282" ht="15" customHeight="1" x14ac:dyDescent="0.2">
      <c r="AP139" s="172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73"/>
      <c r="CL139" s="172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73"/>
      <c r="EH139" s="172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3"/>
      <c r="FO139" s="163"/>
      <c r="FP139" s="163"/>
      <c r="FQ139" s="163"/>
      <c r="FR139" s="163"/>
      <c r="FS139" s="163"/>
      <c r="FT139" s="163"/>
      <c r="FU139" s="163"/>
      <c r="FV139" s="163"/>
      <c r="FW139" s="163"/>
      <c r="FX139" s="163"/>
      <c r="FY139" s="173"/>
      <c r="GD139" s="172"/>
      <c r="GE139" s="163"/>
      <c r="GF139" s="163"/>
      <c r="GG139" s="163"/>
      <c r="GH139" s="163"/>
      <c r="GI139" s="163"/>
      <c r="GJ139" s="163"/>
      <c r="GK139" s="163"/>
      <c r="GL139" s="163"/>
      <c r="GM139" s="163"/>
      <c r="GN139" s="163"/>
      <c r="GO139" s="163"/>
      <c r="GP139" s="163"/>
      <c r="GQ139" s="163"/>
      <c r="GR139" s="163"/>
      <c r="GS139" s="163"/>
      <c r="GT139" s="163"/>
      <c r="GU139" s="163"/>
      <c r="GV139" s="163"/>
      <c r="GW139" s="163"/>
      <c r="GX139" s="163"/>
      <c r="GY139" s="163"/>
      <c r="GZ139" s="163"/>
      <c r="HA139" s="163"/>
      <c r="HB139" s="163"/>
      <c r="HC139" s="163"/>
      <c r="HD139" s="163"/>
      <c r="HE139" s="163"/>
      <c r="HF139" s="163"/>
      <c r="HG139" s="163"/>
      <c r="HH139" s="163"/>
      <c r="HI139" s="163"/>
      <c r="HJ139" s="163"/>
      <c r="HK139" s="163"/>
      <c r="HL139" s="163"/>
      <c r="HM139" s="163"/>
      <c r="HN139" s="163"/>
      <c r="HO139" s="163"/>
      <c r="HP139" s="163"/>
      <c r="HQ139" s="163"/>
      <c r="HR139" s="163"/>
      <c r="HS139" s="163"/>
      <c r="HT139" s="163"/>
      <c r="HU139" s="173"/>
      <c r="IE139" s="315"/>
      <c r="IF139" s="316"/>
      <c r="IG139" s="316"/>
      <c r="IH139" s="316"/>
      <c r="II139" s="316"/>
      <c r="IJ139" s="316"/>
      <c r="IK139" s="316"/>
      <c r="IL139" s="316"/>
      <c r="IM139" s="316"/>
      <c r="IN139" s="316"/>
      <c r="IO139" s="316"/>
      <c r="IP139" s="316"/>
      <c r="IQ139" s="316"/>
      <c r="IR139" s="316"/>
      <c r="IS139" s="316"/>
      <c r="IT139" s="316"/>
      <c r="IU139" s="316"/>
      <c r="IV139" s="316"/>
      <c r="IW139" s="316"/>
      <c r="IX139" s="316"/>
      <c r="IY139" s="316"/>
      <c r="IZ139" s="322"/>
      <c r="JA139" s="322"/>
      <c r="JB139" s="316"/>
      <c r="JC139" s="316"/>
      <c r="JD139" s="316"/>
      <c r="JE139" s="316"/>
      <c r="JF139" s="316"/>
      <c r="JG139" s="316"/>
      <c r="JH139" s="316"/>
      <c r="JI139" s="316"/>
      <c r="JJ139" s="316"/>
      <c r="JK139" s="316"/>
      <c r="JL139" s="316"/>
      <c r="JM139" s="316"/>
      <c r="JN139" s="316"/>
      <c r="JO139" s="316"/>
      <c r="JP139" s="316"/>
      <c r="JQ139" s="316"/>
      <c r="JR139" s="316"/>
      <c r="JS139" s="316"/>
      <c r="JT139" s="316"/>
      <c r="JU139" s="316"/>
      <c r="JV139" s="317"/>
    </row>
    <row r="140" spans="42:282" ht="15" customHeight="1" x14ac:dyDescent="0.2">
      <c r="AP140" s="172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73"/>
      <c r="CL140" s="172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73"/>
      <c r="EH140" s="172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3"/>
      <c r="FO140" s="163"/>
      <c r="FP140" s="163"/>
      <c r="FQ140" s="163"/>
      <c r="FR140" s="163"/>
      <c r="FS140" s="163"/>
      <c r="FT140" s="163"/>
      <c r="FU140" s="163"/>
      <c r="FV140" s="163"/>
      <c r="FW140" s="163"/>
      <c r="FX140" s="163"/>
      <c r="FY140" s="173"/>
      <c r="GD140" s="172"/>
      <c r="GE140" s="163"/>
      <c r="GF140" s="163"/>
      <c r="GG140" s="163"/>
      <c r="GH140" s="163"/>
      <c r="GI140" s="163"/>
      <c r="GJ140" s="163"/>
      <c r="GK140" s="163"/>
      <c r="GL140" s="163"/>
      <c r="GM140" s="163"/>
      <c r="GN140" s="163"/>
      <c r="GO140" s="163"/>
      <c r="GP140" s="163"/>
      <c r="GQ140" s="163"/>
      <c r="GR140" s="163"/>
      <c r="GS140" s="163"/>
      <c r="GT140" s="163"/>
      <c r="GU140" s="163"/>
      <c r="GV140" s="163"/>
      <c r="GW140" s="163"/>
      <c r="GX140" s="163"/>
      <c r="GY140" s="163"/>
      <c r="GZ140" s="163"/>
      <c r="HA140" s="163"/>
      <c r="HB140" s="163"/>
      <c r="HC140" s="163"/>
      <c r="HD140" s="163"/>
      <c r="HE140" s="163"/>
      <c r="HF140" s="163"/>
      <c r="HG140" s="163"/>
      <c r="HH140" s="163"/>
      <c r="HI140" s="163"/>
      <c r="HJ140" s="163"/>
      <c r="HK140" s="163"/>
      <c r="HL140" s="163"/>
      <c r="HM140" s="163"/>
      <c r="HN140" s="163"/>
      <c r="HO140" s="163"/>
      <c r="HP140" s="163"/>
      <c r="HQ140" s="163"/>
      <c r="HR140" s="163"/>
      <c r="HS140" s="163"/>
      <c r="HT140" s="163"/>
      <c r="HU140" s="173"/>
      <c r="IE140" s="315"/>
      <c r="IF140" s="316"/>
      <c r="IG140" s="316"/>
      <c r="IH140" s="316"/>
      <c r="II140" s="316"/>
      <c r="IJ140" s="316"/>
      <c r="IK140" s="316"/>
      <c r="IL140" s="316"/>
      <c r="IM140" s="316"/>
      <c r="IN140" s="316"/>
      <c r="IO140" s="316"/>
      <c r="IP140" s="316"/>
      <c r="IQ140" s="316"/>
      <c r="IR140" s="316"/>
      <c r="IS140" s="316"/>
      <c r="IT140" s="316"/>
      <c r="IU140" s="316"/>
      <c r="IV140" s="316"/>
      <c r="IW140" s="316"/>
      <c r="IX140" s="316"/>
      <c r="IY140" s="316"/>
      <c r="IZ140" s="322"/>
      <c r="JA140" s="322"/>
      <c r="JB140" s="316"/>
      <c r="JC140" s="316"/>
      <c r="JD140" s="316"/>
      <c r="JE140" s="316"/>
      <c r="JF140" s="316"/>
      <c r="JG140" s="316"/>
      <c r="JH140" s="316"/>
      <c r="JI140" s="316"/>
      <c r="JJ140" s="316"/>
      <c r="JK140" s="316"/>
      <c r="JL140" s="316"/>
      <c r="JM140" s="316"/>
      <c r="JN140" s="316"/>
      <c r="JO140" s="316"/>
      <c r="JP140" s="316"/>
      <c r="JQ140" s="316"/>
      <c r="JR140" s="316"/>
      <c r="JS140" s="316"/>
      <c r="JT140" s="316"/>
      <c r="JU140" s="316"/>
      <c r="JV140" s="317"/>
    </row>
    <row r="141" spans="42:282" ht="15" customHeight="1" x14ac:dyDescent="0.2">
      <c r="AP141" s="172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73"/>
      <c r="CL141" s="172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73"/>
      <c r="EH141" s="172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3"/>
      <c r="FT141" s="163"/>
      <c r="FU141" s="163"/>
      <c r="FV141" s="163"/>
      <c r="FW141" s="163"/>
      <c r="FX141" s="163"/>
      <c r="FY141" s="173"/>
      <c r="GD141" s="172"/>
      <c r="GE141" s="163"/>
      <c r="GF141" s="163"/>
      <c r="GG141" s="163"/>
      <c r="GH141" s="163"/>
      <c r="GI141" s="163"/>
      <c r="GJ141" s="163"/>
      <c r="GK141" s="163"/>
      <c r="GL141" s="163"/>
      <c r="GM141" s="163"/>
      <c r="GN141" s="163"/>
      <c r="GO141" s="163"/>
      <c r="GP141" s="163"/>
      <c r="GQ141" s="163"/>
      <c r="GR141" s="163"/>
      <c r="GS141" s="163"/>
      <c r="GT141" s="163"/>
      <c r="GU141" s="163"/>
      <c r="GV141" s="163"/>
      <c r="GW141" s="163"/>
      <c r="GX141" s="163"/>
      <c r="GY141" s="163"/>
      <c r="GZ141" s="163"/>
      <c r="HA141" s="163"/>
      <c r="HB141" s="163"/>
      <c r="HC141" s="163"/>
      <c r="HD141" s="163"/>
      <c r="HE141" s="163"/>
      <c r="HF141" s="163"/>
      <c r="HG141" s="163"/>
      <c r="HH141" s="163"/>
      <c r="HI141" s="163"/>
      <c r="HJ141" s="163"/>
      <c r="HK141" s="163"/>
      <c r="HL141" s="163"/>
      <c r="HM141" s="163"/>
      <c r="HN141" s="163"/>
      <c r="HO141" s="163"/>
      <c r="HP141" s="163"/>
      <c r="HQ141" s="163"/>
      <c r="HR141" s="163"/>
      <c r="HS141" s="163"/>
      <c r="HT141" s="163"/>
      <c r="HU141" s="173"/>
      <c r="IE141" s="315"/>
      <c r="IF141" s="316"/>
      <c r="IG141" s="316"/>
      <c r="IH141" s="316"/>
      <c r="II141" s="316"/>
      <c r="IJ141" s="316"/>
      <c r="IK141" s="316"/>
      <c r="IL141" s="316"/>
      <c r="IM141" s="316"/>
      <c r="IN141" s="316"/>
      <c r="IO141" s="316"/>
      <c r="IP141" s="316"/>
      <c r="IQ141" s="316"/>
      <c r="IR141" s="316"/>
      <c r="IS141" s="316"/>
      <c r="IT141" s="316"/>
      <c r="IU141" s="316"/>
      <c r="IV141" s="316"/>
      <c r="IW141" s="316"/>
      <c r="IX141" s="316"/>
      <c r="IY141" s="316"/>
      <c r="IZ141" s="322"/>
      <c r="JA141" s="322"/>
      <c r="JB141" s="316"/>
      <c r="JC141" s="316"/>
      <c r="JD141" s="316"/>
      <c r="JE141" s="316"/>
      <c r="JF141" s="316"/>
      <c r="JG141" s="316"/>
      <c r="JH141" s="316"/>
      <c r="JI141" s="316"/>
      <c r="JJ141" s="316"/>
      <c r="JK141" s="316"/>
      <c r="JL141" s="316"/>
      <c r="JM141" s="316"/>
      <c r="JN141" s="316"/>
      <c r="JO141" s="316"/>
      <c r="JP141" s="316"/>
      <c r="JQ141" s="316"/>
      <c r="JR141" s="316"/>
      <c r="JS141" s="316"/>
      <c r="JT141" s="316"/>
      <c r="JU141" s="316"/>
      <c r="JV141" s="317"/>
    </row>
    <row r="142" spans="42:282" ht="15" customHeight="1" x14ac:dyDescent="0.2">
      <c r="AP142" s="172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73"/>
      <c r="CL142" s="172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73"/>
      <c r="EH142" s="172"/>
      <c r="EI142" s="163"/>
      <c r="EJ142" s="163"/>
      <c r="EK142" s="163"/>
      <c r="EL142" s="163"/>
      <c r="EM142" s="163"/>
      <c r="EN142" s="163"/>
      <c r="EO142" s="163"/>
      <c r="EP142" s="163"/>
      <c r="EQ142" s="163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3"/>
      <c r="FO142" s="163"/>
      <c r="FP142" s="163"/>
      <c r="FQ142" s="163"/>
      <c r="FR142" s="163"/>
      <c r="FS142" s="163"/>
      <c r="FT142" s="163"/>
      <c r="FU142" s="163"/>
      <c r="FV142" s="163"/>
      <c r="FW142" s="163"/>
      <c r="FX142" s="163"/>
      <c r="FY142" s="173"/>
      <c r="GD142" s="172"/>
      <c r="GE142" s="163"/>
      <c r="GF142" s="163"/>
      <c r="GG142" s="163"/>
      <c r="GH142" s="163"/>
      <c r="GI142" s="163"/>
      <c r="GJ142" s="163"/>
      <c r="GK142" s="163"/>
      <c r="GL142" s="163"/>
      <c r="GM142" s="163"/>
      <c r="GN142" s="163"/>
      <c r="GO142" s="163"/>
      <c r="GP142" s="163"/>
      <c r="GQ142" s="163"/>
      <c r="GR142" s="163"/>
      <c r="GS142" s="163"/>
      <c r="GT142" s="163"/>
      <c r="GU142" s="163"/>
      <c r="GV142" s="163"/>
      <c r="GW142" s="163"/>
      <c r="GX142" s="163"/>
      <c r="GY142" s="163"/>
      <c r="GZ142" s="163"/>
      <c r="HA142" s="163"/>
      <c r="HB142" s="163"/>
      <c r="HC142" s="163"/>
      <c r="HD142" s="163"/>
      <c r="HE142" s="163"/>
      <c r="HF142" s="163"/>
      <c r="HG142" s="163"/>
      <c r="HH142" s="163"/>
      <c r="HI142" s="163"/>
      <c r="HJ142" s="163"/>
      <c r="HK142" s="163"/>
      <c r="HL142" s="163"/>
      <c r="HM142" s="163"/>
      <c r="HN142" s="163"/>
      <c r="HO142" s="163"/>
      <c r="HP142" s="163"/>
      <c r="HQ142" s="163"/>
      <c r="HR142" s="163"/>
      <c r="HS142" s="163"/>
      <c r="HT142" s="163"/>
      <c r="HU142" s="173"/>
      <c r="IE142" s="315"/>
      <c r="IF142" s="316"/>
      <c r="IG142" s="316"/>
      <c r="IH142" s="316"/>
      <c r="II142" s="316"/>
      <c r="IJ142" s="316"/>
      <c r="IK142" s="316"/>
      <c r="IL142" s="316"/>
      <c r="IM142" s="316"/>
      <c r="IN142" s="316"/>
      <c r="IO142" s="316"/>
      <c r="IP142" s="316"/>
      <c r="IQ142" s="316"/>
      <c r="IR142" s="316"/>
      <c r="IS142" s="316"/>
      <c r="IT142" s="316"/>
      <c r="IU142" s="316"/>
      <c r="IV142" s="316"/>
      <c r="IW142" s="316"/>
      <c r="IX142" s="316"/>
      <c r="IY142" s="316"/>
      <c r="IZ142" s="322"/>
      <c r="JA142" s="322"/>
      <c r="JB142" s="316"/>
      <c r="JC142" s="316"/>
      <c r="JD142" s="316"/>
      <c r="JE142" s="316"/>
      <c r="JF142" s="316"/>
      <c r="JG142" s="316"/>
      <c r="JH142" s="316"/>
      <c r="JI142" s="316"/>
      <c r="JJ142" s="316"/>
      <c r="JK142" s="316"/>
      <c r="JL142" s="316"/>
      <c r="JM142" s="316"/>
      <c r="JN142" s="316"/>
      <c r="JO142" s="316"/>
      <c r="JP142" s="316"/>
      <c r="JQ142" s="316"/>
      <c r="JR142" s="316"/>
      <c r="JS142" s="316"/>
      <c r="JT142" s="316"/>
      <c r="JU142" s="316"/>
      <c r="JV142" s="317"/>
    </row>
    <row r="143" spans="42:282" ht="15" customHeight="1" x14ac:dyDescent="0.2">
      <c r="AP143" s="172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73"/>
      <c r="CL143" s="172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73"/>
      <c r="EH143" s="172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3"/>
      <c r="FO143" s="163"/>
      <c r="FP143" s="163"/>
      <c r="FQ143" s="163"/>
      <c r="FR143" s="163"/>
      <c r="FS143" s="163"/>
      <c r="FT143" s="163"/>
      <c r="FU143" s="163"/>
      <c r="FV143" s="163"/>
      <c r="FW143" s="163"/>
      <c r="FX143" s="163"/>
      <c r="FY143" s="173"/>
      <c r="GD143" s="172"/>
      <c r="GE143" s="163"/>
      <c r="GF143" s="163"/>
      <c r="GG143" s="163"/>
      <c r="GH143" s="163"/>
      <c r="GI143" s="163"/>
      <c r="GJ143" s="163"/>
      <c r="GK143" s="163"/>
      <c r="GL143" s="163"/>
      <c r="GM143" s="163"/>
      <c r="GN143" s="163"/>
      <c r="GO143" s="163"/>
      <c r="GP143" s="163"/>
      <c r="GQ143" s="163"/>
      <c r="GR143" s="163"/>
      <c r="GS143" s="163"/>
      <c r="GT143" s="163"/>
      <c r="GU143" s="163"/>
      <c r="GV143" s="163"/>
      <c r="GW143" s="163"/>
      <c r="GX143" s="163"/>
      <c r="GY143" s="163"/>
      <c r="GZ143" s="163"/>
      <c r="HA143" s="163"/>
      <c r="HB143" s="163"/>
      <c r="HC143" s="163"/>
      <c r="HD143" s="163"/>
      <c r="HE143" s="163"/>
      <c r="HF143" s="163"/>
      <c r="HG143" s="163"/>
      <c r="HH143" s="163"/>
      <c r="HI143" s="163"/>
      <c r="HJ143" s="163"/>
      <c r="HK143" s="163"/>
      <c r="HL143" s="163"/>
      <c r="HM143" s="163"/>
      <c r="HN143" s="163"/>
      <c r="HO143" s="163"/>
      <c r="HP143" s="163"/>
      <c r="HQ143" s="163"/>
      <c r="HR143" s="163"/>
      <c r="HS143" s="163"/>
      <c r="HT143" s="163"/>
      <c r="HU143" s="173"/>
      <c r="IE143" s="315"/>
      <c r="IF143" s="316"/>
      <c r="IG143" s="316"/>
      <c r="IH143" s="316"/>
      <c r="II143" s="316"/>
      <c r="IJ143" s="316"/>
      <c r="IK143" s="316"/>
      <c r="IL143" s="316"/>
      <c r="IM143" s="316"/>
      <c r="IN143" s="316"/>
      <c r="IO143" s="316"/>
      <c r="IP143" s="316"/>
      <c r="IQ143" s="316"/>
      <c r="IR143" s="316"/>
      <c r="IS143" s="316"/>
      <c r="IT143" s="316"/>
      <c r="IU143" s="316"/>
      <c r="IV143" s="316"/>
      <c r="IW143" s="316"/>
      <c r="IX143" s="316"/>
      <c r="IY143" s="316"/>
      <c r="IZ143" s="322"/>
      <c r="JA143" s="322"/>
      <c r="JB143" s="316"/>
      <c r="JC143" s="316"/>
      <c r="JD143" s="316"/>
      <c r="JE143" s="316"/>
      <c r="JF143" s="316"/>
      <c r="JG143" s="316"/>
      <c r="JH143" s="316"/>
      <c r="JI143" s="316"/>
      <c r="JJ143" s="316"/>
      <c r="JK143" s="316"/>
      <c r="JL143" s="316"/>
      <c r="JM143" s="316"/>
      <c r="JN143" s="316"/>
      <c r="JO143" s="316"/>
      <c r="JP143" s="316"/>
      <c r="JQ143" s="316"/>
      <c r="JR143" s="316"/>
      <c r="JS143" s="316"/>
      <c r="JT143" s="316"/>
      <c r="JU143" s="316"/>
      <c r="JV143" s="317"/>
    </row>
    <row r="144" spans="42:282" ht="15" customHeight="1" x14ac:dyDescent="0.2">
      <c r="AP144" s="172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73"/>
      <c r="CL144" s="172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73"/>
      <c r="EH144" s="172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3"/>
      <c r="FO144" s="163"/>
      <c r="FP144" s="163"/>
      <c r="FQ144" s="163"/>
      <c r="FR144" s="163"/>
      <c r="FS144" s="163"/>
      <c r="FT144" s="163"/>
      <c r="FU144" s="163"/>
      <c r="FV144" s="163"/>
      <c r="FW144" s="163"/>
      <c r="FX144" s="163"/>
      <c r="FY144" s="173"/>
      <c r="GD144" s="172"/>
      <c r="GE144" s="163"/>
      <c r="GF144" s="163"/>
      <c r="GG144" s="163"/>
      <c r="GH144" s="163"/>
      <c r="GI144" s="163"/>
      <c r="GJ144" s="163"/>
      <c r="GK144" s="163"/>
      <c r="GL144" s="163"/>
      <c r="GM144" s="163"/>
      <c r="GN144" s="163"/>
      <c r="GO144" s="163"/>
      <c r="GP144" s="163"/>
      <c r="GQ144" s="163"/>
      <c r="GR144" s="163"/>
      <c r="GS144" s="163"/>
      <c r="GT144" s="163"/>
      <c r="GU144" s="163"/>
      <c r="GV144" s="163"/>
      <c r="GW144" s="163"/>
      <c r="GX144" s="163"/>
      <c r="GY144" s="163"/>
      <c r="GZ144" s="163"/>
      <c r="HA144" s="163"/>
      <c r="HB144" s="163"/>
      <c r="HC144" s="163"/>
      <c r="HD144" s="163"/>
      <c r="HE144" s="163"/>
      <c r="HF144" s="163"/>
      <c r="HG144" s="163"/>
      <c r="HH144" s="163"/>
      <c r="HI144" s="163"/>
      <c r="HJ144" s="163"/>
      <c r="HK144" s="163"/>
      <c r="HL144" s="163"/>
      <c r="HM144" s="163"/>
      <c r="HN144" s="163"/>
      <c r="HO144" s="163"/>
      <c r="HP144" s="163"/>
      <c r="HQ144" s="163"/>
      <c r="HR144" s="163"/>
      <c r="HS144" s="163"/>
      <c r="HT144" s="163"/>
      <c r="HU144" s="173"/>
      <c r="IE144" s="315"/>
      <c r="IF144" s="316"/>
      <c r="IG144" s="316"/>
      <c r="IH144" s="316"/>
      <c r="II144" s="316"/>
      <c r="IJ144" s="316"/>
      <c r="IK144" s="316"/>
      <c r="IL144" s="316"/>
      <c r="IM144" s="316"/>
      <c r="IN144" s="316"/>
      <c r="IO144" s="316"/>
      <c r="IP144" s="316"/>
      <c r="IQ144" s="316"/>
      <c r="IR144" s="316"/>
      <c r="IS144" s="316"/>
      <c r="IT144" s="316"/>
      <c r="IU144" s="316"/>
      <c r="IV144" s="316"/>
      <c r="IW144" s="316"/>
      <c r="IX144" s="316"/>
      <c r="IY144" s="316"/>
      <c r="IZ144" s="322"/>
      <c r="JA144" s="322"/>
      <c r="JB144" s="316"/>
      <c r="JC144" s="316"/>
      <c r="JD144" s="316"/>
      <c r="JE144" s="316"/>
      <c r="JF144" s="316"/>
      <c r="JG144" s="316"/>
      <c r="JH144" s="316"/>
      <c r="JI144" s="316"/>
      <c r="JJ144" s="316"/>
      <c r="JK144" s="316"/>
      <c r="JL144" s="316"/>
      <c r="JM144" s="316"/>
      <c r="JN144" s="316"/>
      <c r="JO144" s="316"/>
      <c r="JP144" s="316"/>
      <c r="JQ144" s="316"/>
      <c r="JR144" s="316"/>
      <c r="JS144" s="316"/>
      <c r="JT144" s="316"/>
      <c r="JU144" s="316"/>
      <c r="JV144" s="317"/>
    </row>
    <row r="145" spans="42:282" ht="15" customHeight="1" x14ac:dyDescent="0.2">
      <c r="AP145" s="172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73"/>
      <c r="CL145" s="172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73"/>
      <c r="EH145" s="172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3"/>
      <c r="FT145" s="163"/>
      <c r="FU145" s="163"/>
      <c r="FV145" s="163"/>
      <c r="FW145" s="163"/>
      <c r="FX145" s="163"/>
      <c r="FY145" s="173"/>
      <c r="GD145" s="172"/>
      <c r="GE145" s="163"/>
      <c r="GF145" s="163"/>
      <c r="GG145" s="163"/>
      <c r="GH145" s="163"/>
      <c r="GI145" s="163"/>
      <c r="GJ145" s="163"/>
      <c r="GK145" s="163"/>
      <c r="GL145" s="163"/>
      <c r="GM145" s="163"/>
      <c r="GN145" s="163"/>
      <c r="GO145" s="163"/>
      <c r="GP145" s="163"/>
      <c r="GQ145" s="163"/>
      <c r="GR145" s="163"/>
      <c r="GS145" s="163"/>
      <c r="GT145" s="163"/>
      <c r="GU145" s="163"/>
      <c r="GV145" s="163"/>
      <c r="GW145" s="163"/>
      <c r="GX145" s="163"/>
      <c r="GY145" s="163"/>
      <c r="GZ145" s="163"/>
      <c r="HA145" s="163"/>
      <c r="HB145" s="163"/>
      <c r="HC145" s="163"/>
      <c r="HD145" s="163"/>
      <c r="HE145" s="163"/>
      <c r="HF145" s="163"/>
      <c r="HG145" s="163"/>
      <c r="HH145" s="163"/>
      <c r="HI145" s="163"/>
      <c r="HJ145" s="163"/>
      <c r="HK145" s="163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73"/>
      <c r="IE145" s="315"/>
      <c r="IF145" s="316"/>
      <c r="IG145" s="316"/>
      <c r="IH145" s="316"/>
      <c r="II145" s="316"/>
      <c r="IJ145" s="316"/>
      <c r="IK145" s="316"/>
      <c r="IL145" s="316"/>
      <c r="IM145" s="316"/>
      <c r="IN145" s="316"/>
      <c r="IO145" s="316"/>
      <c r="IP145" s="316"/>
      <c r="IQ145" s="316"/>
      <c r="IR145" s="316"/>
      <c r="IS145" s="316"/>
      <c r="IT145" s="316"/>
      <c r="IU145" s="316"/>
      <c r="IV145" s="316"/>
      <c r="IW145" s="316"/>
      <c r="IX145" s="316"/>
      <c r="IY145" s="316"/>
      <c r="IZ145" s="322"/>
      <c r="JA145" s="322"/>
      <c r="JB145" s="316"/>
      <c r="JC145" s="316"/>
      <c r="JD145" s="316"/>
      <c r="JE145" s="316"/>
      <c r="JF145" s="316"/>
      <c r="JG145" s="316"/>
      <c r="JH145" s="316"/>
      <c r="JI145" s="316"/>
      <c r="JJ145" s="316"/>
      <c r="JK145" s="316"/>
      <c r="JL145" s="316"/>
      <c r="JM145" s="316"/>
      <c r="JN145" s="316"/>
      <c r="JO145" s="316"/>
      <c r="JP145" s="316"/>
      <c r="JQ145" s="316"/>
      <c r="JR145" s="316"/>
      <c r="JS145" s="316"/>
      <c r="JT145" s="316"/>
      <c r="JU145" s="316"/>
      <c r="JV145" s="317"/>
    </row>
    <row r="146" spans="42:282" ht="15" customHeight="1" x14ac:dyDescent="0.2">
      <c r="AP146" s="172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73"/>
      <c r="CL146" s="172"/>
      <c r="CM146" s="163"/>
      <c r="CN146" s="163"/>
      <c r="CO146" s="163"/>
      <c r="CP146" s="163"/>
      <c r="CQ146" s="163"/>
      <c r="CR146" s="163"/>
      <c r="CS146" s="163"/>
      <c r="CT146" s="163"/>
      <c r="CU146" s="163"/>
      <c r="CV146" s="163"/>
      <c r="CW146" s="163"/>
      <c r="CX146" s="163"/>
      <c r="CY146" s="163"/>
      <c r="CZ146" s="163"/>
      <c r="DA146" s="163"/>
      <c r="DB146" s="163"/>
      <c r="DC146" s="163"/>
      <c r="DD146" s="163"/>
      <c r="DE146" s="163"/>
      <c r="DF146" s="163"/>
      <c r="DG146" s="163"/>
      <c r="DH146" s="163"/>
      <c r="DI146" s="163"/>
      <c r="DJ146" s="163"/>
      <c r="DK146" s="163"/>
      <c r="DL146" s="163"/>
      <c r="DM146" s="163"/>
      <c r="DN146" s="163"/>
      <c r="DO146" s="163"/>
      <c r="DP146" s="163"/>
      <c r="DQ146" s="163"/>
      <c r="DR146" s="163"/>
      <c r="DS146" s="163"/>
      <c r="DT146" s="163"/>
      <c r="DU146" s="163"/>
      <c r="DV146" s="163"/>
      <c r="DW146" s="163"/>
      <c r="DX146" s="163"/>
      <c r="DY146" s="163"/>
      <c r="DZ146" s="163"/>
      <c r="EA146" s="163"/>
      <c r="EB146" s="163"/>
      <c r="EC146" s="173"/>
      <c r="EH146" s="172"/>
      <c r="EI146" s="163"/>
      <c r="EJ146" s="163"/>
      <c r="EK146" s="163"/>
      <c r="EL146" s="163"/>
      <c r="EM146" s="163"/>
      <c r="EN146" s="163"/>
      <c r="EO146" s="163"/>
      <c r="EP146" s="163"/>
      <c r="EQ146" s="163"/>
      <c r="ER146" s="163"/>
      <c r="ES146" s="163"/>
      <c r="ET146" s="163"/>
      <c r="EU146" s="163"/>
      <c r="EV146" s="163"/>
      <c r="EW146" s="163"/>
      <c r="EX146" s="163"/>
      <c r="EY146" s="163"/>
      <c r="EZ146" s="163"/>
      <c r="FA146" s="163"/>
      <c r="FB146" s="163"/>
      <c r="FC146" s="163"/>
      <c r="FD146" s="163"/>
      <c r="FE146" s="163"/>
      <c r="FF146" s="163"/>
      <c r="FG146" s="163"/>
      <c r="FH146" s="163"/>
      <c r="FI146" s="163"/>
      <c r="FJ146" s="163"/>
      <c r="FK146" s="163"/>
      <c r="FL146" s="163"/>
      <c r="FM146" s="163"/>
      <c r="FN146" s="163"/>
      <c r="FO146" s="163"/>
      <c r="FP146" s="163"/>
      <c r="FQ146" s="163"/>
      <c r="FR146" s="163"/>
      <c r="FS146" s="163"/>
      <c r="FT146" s="163"/>
      <c r="FU146" s="163"/>
      <c r="FV146" s="163"/>
      <c r="FW146" s="163"/>
      <c r="FX146" s="163"/>
      <c r="FY146" s="173"/>
      <c r="GD146" s="172"/>
      <c r="GE146" s="163"/>
      <c r="GF146" s="163"/>
      <c r="GG146" s="163"/>
      <c r="GH146" s="163"/>
      <c r="GI146" s="163"/>
      <c r="GJ146" s="163"/>
      <c r="GK146" s="163"/>
      <c r="GL146" s="163"/>
      <c r="GM146" s="163"/>
      <c r="GN146" s="163"/>
      <c r="GO146" s="163"/>
      <c r="GP146" s="163"/>
      <c r="GQ146" s="163"/>
      <c r="GR146" s="163"/>
      <c r="GS146" s="163"/>
      <c r="GT146" s="163"/>
      <c r="GU146" s="163"/>
      <c r="GV146" s="163"/>
      <c r="GW146" s="163"/>
      <c r="GX146" s="163"/>
      <c r="GY146" s="163"/>
      <c r="GZ146" s="163"/>
      <c r="HA146" s="163"/>
      <c r="HB146" s="163"/>
      <c r="HC146" s="163"/>
      <c r="HD146" s="163"/>
      <c r="HE146" s="163"/>
      <c r="HF146" s="163"/>
      <c r="HG146" s="163"/>
      <c r="HH146" s="163"/>
      <c r="HI146" s="163"/>
      <c r="HJ146" s="163"/>
      <c r="HK146" s="163"/>
      <c r="HL146" s="163"/>
      <c r="HM146" s="163"/>
      <c r="HN146" s="163"/>
      <c r="HO146" s="163"/>
      <c r="HP146" s="163"/>
      <c r="HQ146" s="163"/>
      <c r="HR146" s="163"/>
      <c r="HS146" s="163"/>
      <c r="HT146" s="163"/>
      <c r="HU146" s="173"/>
      <c r="IE146" s="315"/>
      <c r="IF146" s="316"/>
      <c r="IG146" s="316"/>
      <c r="IH146" s="316"/>
      <c r="II146" s="316"/>
      <c r="IJ146" s="316"/>
      <c r="IK146" s="316"/>
      <c r="IL146" s="316"/>
      <c r="IM146" s="316"/>
      <c r="IN146" s="316"/>
      <c r="IO146" s="316"/>
      <c r="IP146" s="316"/>
      <c r="IQ146" s="316"/>
      <c r="IR146" s="316"/>
      <c r="IS146" s="316"/>
      <c r="IT146" s="316"/>
      <c r="IU146" s="316"/>
      <c r="IV146" s="316"/>
      <c r="IW146" s="316"/>
      <c r="IX146" s="316"/>
      <c r="IY146" s="316"/>
      <c r="IZ146" s="322"/>
      <c r="JA146" s="322"/>
      <c r="JB146" s="316"/>
      <c r="JC146" s="316"/>
      <c r="JD146" s="316"/>
      <c r="JE146" s="316"/>
      <c r="JF146" s="316"/>
      <c r="JG146" s="316"/>
      <c r="JH146" s="316"/>
      <c r="JI146" s="316"/>
      <c r="JJ146" s="316"/>
      <c r="JK146" s="316"/>
      <c r="JL146" s="316"/>
      <c r="JM146" s="316"/>
      <c r="JN146" s="316"/>
      <c r="JO146" s="316"/>
      <c r="JP146" s="316"/>
      <c r="JQ146" s="316"/>
      <c r="JR146" s="316"/>
      <c r="JS146" s="316"/>
      <c r="JT146" s="316"/>
      <c r="JU146" s="316"/>
      <c r="JV146" s="317"/>
    </row>
    <row r="147" spans="42:282" ht="15" customHeight="1" x14ac:dyDescent="0.2">
      <c r="AP147" s="172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73"/>
      <c r="CL147" s="172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73"/>
      <c r="EH147" s="172"/>
      <c r="EI147" s="163"/>
      <c r="EJ147" s="163"/>
      <c r="EK147" s="163"/>
      <c r="EL147" s="163"/>
      <c r="EM147" s="163"/>
      <c r="EN147" s="163"/>
      <c r="EO147" s="163"/>
      <c r="EP147" s="163"/>
      <c r="EQ147" s="163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3"/>
      <c r="FT147" s="163"/>
      <c r="FU147" s="163"/>
      <c r="FV147" s="163"/>
      <c r="FW147" s="163"/>
      <c r="FX147" s="163"/>
      <c r="FY147" s="173"/>
      <c r="GD147" s="172"/>
      <c r="GE147" s="163"/>
      <c r="GF147" s="163"/>
      <c r="GG147" s="163"/>
      <c r="GH147" s="163"/>
      <c r="GI147" s="163"/>
      <c r="GJ147" s="163"/>
      <c r="GK147" s="163"/>
      <c r="GL147" s="163"/>
      <c r="GM147" s="163"/>
      <c r="GN147" s="163"/>
      <c r="GO147" s="163"/>
      <c r="GP147" s="163"/>
      <c r="GQ147" s="163"/>
      <c r="GR147" s="163"/>
      <c r="GS147" s="163"/>
      <c r="GT147" s="163"/>
      <c r="GU147" s="163"/>
      <c r="GV147" s="163"/>
      <c r="GW147" s="163"/>
      <c r="GX147" s="163"/>
      <c r="GY147" s="163"/>
      <c r="GZ147" s="163"/>
      <c r="HA147" s="163"/>
      <c r="HB147" s="163"/>
      <c r="HC147" s="163"/>
      <c r="HD147" s="163"/>
      <c r="HE147" s="163"/>
      <c r="HF147" s="163"/>
      <c r="HG147" s="163"/>
      <c r="HH147" s="163"/>
      <c r="HI147" s="163"/>
      <c r="HJ147" s="163"/>
      <c r="HK147" s="163"/>
      <c r="HL147" s="163"/>
      <c r="HM147" s="163"/>
      <c r="HN147" s="163"/>
      <c r="HO147" s="163"/>
      <c r="HP147" s="163"/>
      <c r="HQ147" s="163"/>
      <c r="HR147" s="163"/>
      <c r="HS147" s="163"/>
      <c r="HT147" s="163"/>
      <c r="HU147" s="173"/>
      <c r="IE147" s="315"/>
      <c r="IF147" s="316"/>
      <c r="IG147" s="316"/>
      <c r="IH147" s="316"/>
      <c r="II147" s="316"/>
      <c r="IJ147" s="316"/>
      <c r="IK147" s="316"/>
      <c r="IL147" s="316"/>
      <c r="IM147" s="316"/>
      <c r="IN147" s="316"/>
      <c r="IO147" s="316"/>
      <c r="IP147" s="316"/>
      <c r="IQ147" s="316"/>
      <c r="IR147" s="316"/>
      <c r="IS147" s="316"/>
      <c r="IT147" s="316"/>
      <c r="IU147" s="316"/>
      <c r="IV147" s="316"/>
      <c r="IW147" s="316"/>
      <c r="IX147" s="316"/>
      <c r="IY147" s="316"/>
      <c r="IZ147" s="322"/>
      <c r="JA147" s="322"/>
      <c r="JB147" s="316"/>
      <c r="JC147" s="316"/>
      <c r="JD147" s="316"/>
      <c r="JE147" s="316"/>
      <c r="JF147" s="316"/>
      <c r="JG147" s="316"/>
      <c r="JH147" s="316"/>
      <c r="JI147" s="316"/>
      <c r="JJ147" s="316"/>
      <c r="JK147" s="316"/>
      <c r="JL147" s="316"/>
      <c r="JM147" s="316"/>
      <c r="JN147" s="316"/>
      <c r="JO147" s="316"/>
      <c r="JP147" s="316"/>
      <c r="JQ147" s="316"/>
      <c r="JR147" s="316"/>
      <c r="JS147" s="316"/>
      <c r="JT147" s="316"/>
      <c r="JU147" s="316"/>
      <c r="JV147" s="317"/>
    </row>
    <row r="148" spans="42:282" ht="15" customHeight="1" x14ac:dyDescent="0.2">
      <c r="AP148" s="172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73"/>
      <c r="CL148" s="172"/>
      <c r="CM148" s="163"/>
      <c r="CN148" s="163"/>
      <c r="CO148" s="163"/>
      <c r="CP148" s="163"/>
      <c r="CQ148" s="163"/>
      <c r="CR148" s="163"/>
      <c r="CS148" s="163"/>
      <c r="CT148" s="163"/>
      <c r="CU148" s="163"/>
      <c r="CV148" s="163"/>
      <c r="CW148" s="163"/>
      <c r="CX148" s="163"/>
      <c r="CY148" s="163"/>
      <c r="CZ148" s="163"/>
      <c r="DA148" s="163"/>
      <c r="DB148" s="163"/>
      <c r="DC148" s="163"/>
      <c r="DD148" s="163"/>
      <c r="DE148" s="163"/>
      <c r="DF148" s="163"/>
      <c r="DG148" s="163"/>
      <c r="DH148" s="163"/>
      <c r="DI148" s="163"/>
      <c r="DJ148" s="163"/>
      <c r="DK148" s="163"/>
      <c r="DL148" s="163"/>
      <c r="DM148" s="163"/>
      <c r="DN148" s="163"/>
      <c r="DO148" s="163"/>
      <c r="DP148" s="163"/>
      <c r="DQ148" s="163"/>
      <c r="DR148" s="163"/>
      <c r="DS148" s="163"/>
      <c r="DT148" s="163"/>
      <c r="DU148" s="163"/>
      <c r="DV148" s="163"/>
      <c r="DW148" s="163"/>
      <c r="DX148" s="163"/>
      <c r="DY148" s="163"/>
      <c r="DZ148" s="163"/>
      <c r="EA148" s="163"/>
      <c r="EB148" s="163"/>
      <c r="EC148" s="173"/>
      <c r="EH148" s="172"/>
      <c r="EI148" s="163"/>
      <c r="EJ148" s="163"/>
      <c r="EK148" s="163"/>
      <c r="EL148" s="163"/>
      <c r="EM148" s="163"/>
      <c r="EN148" s="163"/>
      <c r="EO148" s="163"/>
      <c r="EP148" s="163"/>
      <c r="EQ148" s="163"/>
      <c r="ER148" s="163"/>
      <c r="ES148" s="163"/>
      <c r="ET148" s="163"/>
      <c r="EU148" s="163"/>
      <c r="EV148" s="163"/>
      <c r="EW148" s="163"/>
      <c r="EX148" s="163"/>
      <c r="EY148" s="163"/>
      <c r="EZ148" s="163"/>
      <c r="FA148" s="163"/>
      <c r="FB148" s="163"/>
      <c r="FC148" s="163"/>
      <c r="FD148" s="163"/>
      <c r="FE148" s="163"/>
      <c r="FF148" s="163"/>
      <c r="FG148" s="163"/>
      <c r="FH148" s="163"/>
      <c r="FI148" s="163"/>
      <c r="FJ148" s="163"/>
      <c r="FK148" s="163"/>
      <c r="FL148" s="163"/>
      <c r="FM148" s="163"/>
      <c r="FN148" s="163"/>
      <c r="FO148" s="163"/>
      <c r="FP148" s="163"/>
      <c r="FQ148" s="163"/>
      <c r="FR148" s="163"/>
      <c r="FS148" s="163"/>
      <c r="FT148" s="163"/>
      <c r="FU148" s="163"/>
      <c r="FV148" s="163"/>
      <c r="FW148" s="163"/>
      <c r="FX148" s="163"/>
      <c r="FY148" s="173"/>
      <c r="GD148" s="172"/>
      <c r="GE148" s="163"/>
      <c r="GF148" s="163"/>
      <c r="GG148" s="163"/>
      <c r="GH148" s="163"/>
      <c r="GI148" s="163"/>
      <c r="GJ148" s="163"/>
      <c r="GK148" s="163"/>
      <c r="GL148" s="163"/>
      <c r="GM148" s="163"/>
      <c r="GN148" s="163"/>
      <c r="GO148" s="163"/>
      <c r="GP148" s="163"/>
      <c r="GQ148" s="163"/>
      <c r="GR148" s="163"/>
      <c r="GS148" s="163"/>
      <c r="GT148" s="163"/>
      <c r="GU148" s="163"/>
      <c r="GV148" s="163"/>
      <c r="GW148" s="163"/>
      <c r="GX148" s="163"/>
      <c r="GY148" s="163"/>
      <c r="GZ148" s="163"/>
      <c r="HA148" s="163"/>
      <c r="HB148" s="163"/>
      <c r="HC148" s="163"/>
      <c r="HD148" s="163"/>
      <c r="HE148" s="163"/>
      <c r="HF148" s="163"/>
      <c r="HG148" s="163"/>
      <c r="HH148" s="163"/>
      <c r="HI148" s="163"/>
      <c r="HJ148" s="163"/>
      <c r="HK148" s="163"/>
      <c r="HL148" s="163"/>
      <c r="HM148" s="163"/>
      <c r="HN148" s="163"/>
      <c r="HO148" s="163"/>
      <c r="HP148" s="163"/>
      <c r="HQ148" s="163"/>
      <c r="HR148" s="163"/>
      <c r="HS148" s="163"/>
      <c r="HT148" s="163"/>
      <c r="HU148" s="173"/>
      <c r="IE148" s="315"/>
      <c r="IF148" s="316"/>
      <c r="IG148" s="316"/>
      <c r="IH148" s="316"/>
      <c r="II148" s="316"/>
      <c r="IJ148" s="316"/>
      <c r="IK148" s="316"/>
      <c r="IL148" s="316"/>
      <c r="IM148" s="316"/>
      <c r="IN148" s="316"/>
      <c r="IO148" s="316"/>
      <c r="IP148" s="316"/>
      <c r="IQ148" s="316"/>
      <c r="IR148" s="316"/>
      <c r="IS148" s="316"/>
      <c r="IT148" s="316"/>
      <c r="IU148" s="316"/>
      <c r="IV148" s="316"/>
      <c r="IW148" s="316"/>
      <c r="IX148" s="316"/>
      <c r="IY148" s="316"/>
      <c r="IZ148" s="322"/>
      <c r="JA148" s="322"/>
      <c r="JB148" s="316"/>
      <c r="JC148" s="316"/>
      <c r="JD148" s="316"/>
      <c r="JE148" s="316"/>
      <c r="JF148" s="316"/>
      <c r="JG148" s="316"/>
      <c r="JH148" s="316"/>
      <c r="JI148" s="316"/>
      <c r="JJ148" s="316"/>
      <c r="JK148" s="316"/>
      <c r="JL148" s="316"/>
      <c r="JM148" s="316"/>
      <c r="JN148" s="316"/>
      <c r="JO148" s="316"/>
      <c r="JP148" s="316"/>
      <c r="JQ148" s="316"/>
      <c r="JR148" s="316"/>
      <c r="JS148" s="316"/>
      <c r="JT148" s="316"/>
      <c r="JU148" s="316"/>
      <c r="JV148" s="317"/>
    </row>
    <row r="149" spans="42:282" ht="15" customHeight="1" x14ac:dyDescent="0.2">
      <c r="AP149" s="176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L149" s="177"/>
      <c r="BM149" s="177"/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  <c r="BY149" s="177"/>
      <c r="BZ149" s="177"/>
      <c r="CA149" s="177"/>
      <c r="CB149" s="177"/>
      <c r="CC149" s="177"/>
      <c r="CD149" s="177"/>
      <c r="CE149" s="177"/>
      <c r="CF149" s="177"/>
      <c r="CG149" s="178"/>
      <c r="CL149" s="176"/>
      <c r="CM149" s="177"/>
      <c r="CN149" s="177"/>
      <c r="CO149" s="177"/>
      <c r="CP149" s="177"/>
      <c r="CQ149" s="177"/>
      <c r="CR149" s="177"/>
      <c r="CS149" s="177"/>
      <c r="CT149" s="177"/>
      <c r="CU149" s="177"/>
      <c r="CV149" s="177"/>
      <c r="CW149" s="177"/>
      <c r="CX149" s="177"/>
      <c r="CY149" s="177"/>
      <c r="CZ149" s="177"/>
      <c r="DA149" s="177"/>
      <c r="DB149" s="177"/>
      <c r="DC149" s="177"/>
      <c r="DD149" s="177"/>
      <c r="DE149" s="177"/>
      <c r="DF149" s="177"/>
      <c r="DG149" s="177"/>
      <c r="DH149" s="177"/>
      <c r="DI149" s="177"/>
      <c r="DJ149" s="177"/>
      <c r="DK149" s="177"/>
      <c r="DL149" s="177"/>
      <c r="DM149" s="177"/>
      <c r="DN149" s="177"/>
      <c r="DO149" s="177"/>
      <c r="DP149" s="177"/>
      <c r="DQ149" s="177"/>
      <c r="DR149" s="177"/>
      <c r="DS149" s="177"/>
      <c r="DT149" s="177"/>
      <c r="DU149" s="177"/>
      <c r="DV149" s="177"/>
      <c r="DW149" s="177"/>
      <c r="DX149" s="177"/>
      <c r="DY149" s="177"/>
      <c r="DZ149" s="177"/>
      <c r="EA149" s="177"/>
      <c r="EB149" s="177"/>
      <c r="EC149" s="178"/>
      <c r="EH149" s="176"/>
      <c r="EI149" s="177"/>
      <c r="EJ149" s="177"/>
      <c r="EK149" s="177"/>
      <c r="EL149" s="177"/>
      <c r="EM149" s="177"/>
      <c r="EN149" s="177"/>
      <c r="EO149" s="177"/>
      <c r="EP149" s="177"/>
      <c r="EQ149" s="177"/>
      <c r="ER149" s="177"/>
      <c r="ES149" s="177"/>
      <c r="ET149" s="177"/>
      <c r="EU149" s="177"/>
      <c r="EV149" s="177"/>
      <c r="EW149" s="177"/>
      <c r="EX149" s="177"/>
      <c r="EY149" s="177"/>
      <c r="EZ149" s="177"/>
      <c r="FA149" s="177"/>
      <c r="FB149" s="177"/>
      <c r="FC149" s="177"/>
      <c r="FD149" s="177"/>
      <c r="FE149" s="177"/>
      <c r="FF149" s="177"/>
      <c r="FG149" s="177"/>
      <c r="FH149" s="177"/>
      <c r="FI149" s="177"/>
      <c r="FJ149" s="177"/>
      <c r="FK149" s="177"/>
      <c r="FL149" s="177"/>
      <c r="FM149" s="177"/>
      <c r="FN149" s="177"/>
      <c r="FO149" s="177"/>
      <c r="FP149" s="177"/>
      <c r="FQ149" s="177"/>
      <c r="FR149" s="177"/>
      <c r="FS149" s="177"/>
      <c r="FT149" s="177"/>
      <c r="FU149" s="177"/>
      <c r="FV149" s="177"/>
      <c r="FW149" s="177"/>
      <c r="FX149" s="177"/>
      <c r="FY149" s="178"/>
      <c r="GD149" s="176"/>
      <c r="GE149" s="177"/>
      <c r="GF149" s="177"/>
      <c r="GG149" s="177"/>
      <c r="GH149" s="177"/>
      <c r="GI149" s="177"/>
      <c r="GJ149" s="177"/>
      <c r="GK149" s="177"/>
      <c r="GL149" s="177"/>
      <c r="GM149" s="177"/>
      <c r="GN149" s="177"/>
      <c r="GO149" s="177"/>
      <c r="GP149" s="177"/>
      <c r="GQ149" s="177"/>
      <c r="GR149" s="177"/>
      <c r="GS149" s="177"/>
      <c r="GT149" s="177"/>
      <c r="GU149" s="177"/>
      <c r="GV149" s="177"/>
      <c r="GW149" s="177"/>
      <c r="GX149" s="177"/>
      <c r="GY149" s="177"/>
      <c r="GZ149" s="177"/>
      <c r="HA149" s="177"/>
      <c r="HB149" s="177"/>
      <c r="HC149" s="177"/>
      <c r="HD149" s="177"/>
      <c r="HE149" s="177"/>
      <c r="HF149" s="177"/>
      <c r="HG149" s="177"/>
      <c r="HH149" s="177"/>
      <c r="HI149" s="177"/>
      <c r="HJ149" s="177"/>
      <c r="HK149" s="177"/>
      <c r="HL149" s="177"/>
      <c r="HM149" s="177"/>
      <c r="HN149" s="177"/>
      <c r="HO149" s="177"/>
      <c r="HP149" s="177"/>
      <c r="HQ149" s="177"/>
      <c r="HR149" s="177"/>
      <c r="HS149" s="177"/>
      <c r="HT149" s="177"/>
      <c r="HU149" s="178"/>
      <c r="IE149" s="318"/>
      <c r="IF149" s="319"/>
      <c r="IG149" s="319"/>
      <c r="IH149" s="319"/>
      <c r="II149" s="319"/>
      <c r="IJ149" s="319"/>
      <c r="IK149" s="319"/>
      <c r="IL149" s="319"/>
      <c r="IM149" s="319"/>
      <c r="IN149" s="319"/>
      <c r="IO149" s="319"/>
      <c r="IP149" s="319"/>
      <c r="IQ149" s="319"/>
      <c r="IR149" s="319"/>
      <c r="IS149" s="319"/>
      <c r="IT149" s="319"/>
      <c r="IU149" s="319"/>
      <c r="IV149" s="319"/>
      <c r="IW149" s="319"/>
      <c r="IX149" s="319"/>
      <c r="IY149" s="319"/>
      <c r="IZ149" s="325"/>
      <c r="JA149" s="325"/>
      <c r="JB149" s="319"/>
      <c r="JC149" s="319"/>
      <c r="JD149" s="319"/>
      <c r="JE149" s="319"/>
      <c r="JF149" s="319"/>
      <c r="JG149" s="319"/>
      <c r="JH149" s="319"/>
      <c r="JI149" s="319"/>
      <c r="JJ149" s="319"/>
      <c r="JK149" s="319"/>
      <c r="JL149" s="319"/>
      <c r="JM149" s="319"/>
      <c r="JN149" s="319"/>
      <c r="JO149" s="319"/>
      <c r="JP149" s="319"/>
      <c r="JQ149" s="319"/>
      <c r="JR149" s="319"/>
      <c r="JS149" s="319"/>
      <c r="JT149" s="319"/>
      <c r="JU149" s="319"/>
      <c r="JV149" s="320"/>
    </row>
    <row r="155" spans="42:282" ht="15" customHeight="1" x14ac:dyDescent="0.2">
      <c r="AP155" s="206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71"/>
      <c r="CL155" s="206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69"/>
      <c r="CZ155" s="169"/>
      <c r="DA155" s="169"/>
      <c r="DB155" s="169"/>
      <c r="DC155" s="169"/>
      <c r="DD155" s="169"/>
      <c r="DE155" s="169"/>
      <c r="DF155" s="169"/>
      <c r="DG155" s="169"/>
      <c r="DH155" s="169"/>
      <c r="DI155" s="169"/>
      <c r="DJ155" s="169"/>
      <c r="DK155" s="169"/>
      <c r="DL155" s="169"/>
      <c r="DM155" s="169"/>
      <c r="DN155" s="169"/>
      <c r="DO155" s="169"/>
      <c r="DP155" s="169"/>
      <c r="DQ155" s="169"/>
      <c r="DR155" s="169"/>
      <c r="DS155" s="169"/>
      <c r="DT155" s="169"/>
      <c r="DU155" s="169"/>
      <c r="DV155" s="169"/>
      <c r="DW155" s="169"/>
      <c r="DX155" s="169"/>
      <c r="DY155" s="169"/>
      <c r="DZ155" s="169"/>
      <c r="EA155" s="169"/>
      <c r="EB155" s="169"/>
      <c r="EC155" s="171"/>
      <c r="EH155" s="206"/>
      <c r="EI155" s="169"/>
      <c r="EJ155" s="169"/>
      <c r="EK155" s="169"/>
      <c r="EL155" s="169"/>
      <c r="EM155" s="169"/>
      <c r="EN155" s="169"/>
      <c r="EO155" s="169"/>
      <c r="EP155" s="169"/>
      <c r="EQ155" s="169"/>
      <c r="ER155" s="169"/>
      <c r="ES155" s="169"/>
      <c r="ET155" s="169"/>
      <c r="EU155" s="169"/>
      <c r="EV155" s="169"/>
      <c r="EW155" s="169"/>
      <c r="EX155" s="169"/>
      <c r="EY155" s="169"/>
      <c r="EZ155" s="169"/>
      <c r="FA155" s="169"/>
      <c r="FB155" s="169"/>
      <c r="FC155" s="169"/>
      <c r="FD155" s="169"/>
      <c r="FE155" s="169"/>
      <c r="FF155" s="169"/>
      <c r="FG155" s="169"/>
      <c r="FH155" s="169"/>
      <c r="FI155" s="169"/>
      <c r="FJ155" s="169"/>
      <c r="FK155" s="169"/>
      <c r="FL155" s="169"/>
      <c r="FM155" s="169"/>
      <c r="FN155" s="169"/>
      <c r="FO155" s="169"/>
      <c r="FP155" s="169"/>
      <c r="FQ155" s="169"/>
      <c r="FR155" s="169"/>
      <c r="FS155" s="169"/>
      <c r="FT155" s="169"/>
      <c r="FU155" s="169"/>
      <c r="FV155" s="169"/>
      <c r="FW155" s="169"/>
      <c r="FX155" s="169"/>
      <c r="FY155" s="171"/>
      <c r="GD155" s="206"/>
      <c r="GE155" s="169"/>
      <c r="GF155" s="169"/>
      <c r="GG155" s="169"/>
      <c r="GH155" s="169"/>
      <c r="GI155" s="169"/>
      <c r="GJ155" s="169"/>
      <c r="GK155" s="169"/>
      <c r="GL155" s="169"/>
      <c r="GM155" s="169"/>
      <c r="GN155" s="169"/>
      <c r="GO155" s="169"/>
      <c r="GP155" s="169"/>
      <c r="GQ155" s="169"/>
      <c r="GR155" s="169"/>
      <c r="GS155" s="169"/>
      <c r="GT155" s="169"/>
      <c r="GU155" s="169"/>
      <c r="GV155" s="169"/>
      <c r="GW155" s="169"/>
      <c r="GX155" s="169"/>
      <c r="GY155" s="169"/>
      <c r="GZ155" s="169"/>
      <c r="HA155" s="169"/>
      <c r="HB155" s="169"/>
      <c r="HC155" s="169"/>
      <c r="HD155" s="169"/>
      <c r="HE155" s="169"/>
      <c r="HF155" s="169"/>
      <c r="HG155" s="169"/>
      <c r="HH155" s="169"/>
      <c r="HI155" s="169"/>
      <c r="HJ155" s="169"/>
      <c r="HK155" s="169"/>
      <c r="HL155" s="169"/>
      <c r="HM155" s="169"/>
      <c r="HN155" s="169"/>
      <c r="HO155" s="169"/>
      <c r="HP155" s="169"/>
      <c r="HQ155" s="169"/>
      <c r="HR155" s="169"/>
      <c r="HS155" s="169"/>
      <c r="HT155" s="169"/>
      <c r="HU155" s="171"/>
    </row>
    <row r="156" spans="42:282" ht="15" customHeight="1" x14ac:dyDescent="0.2">
      <c r="AP156" s="172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73"/>
      <c r="CL156" s="172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163"/>
      <c r="DK156" s="163"/>
      <c r="DL156" s="163"/>
      <c r="DM156" s="163"/>
      <c r="DN156" s="163"/>
      <c r="DO156" s="163"/>
      <c r="DP156" s="163"/>
      <c r="DQ156" s="163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73"/>
      <c r="EH156" s="172"/>
      <c r="EI156" s="163"/>
      <c r="EJ156" s="163"/>
      <c r="EK156" s="163"/>
      <c r="EL156" s="163"/>
      <c r="EM156" s="163"/>
      <c r="EN156" s="163"/>
      <c r="EO156" s="163"/>
      <c r="EP156" s="163"/>
      <c r="EQ156" s="163"/>
      <c r="ER156" s="163"/>
      <c r="ES156" s="163"/>
      <c r="ET156" s="163"/>
      <c r="EU156" s="163"/>
      <c r="EV156" s="163"/>
      <c r="EW156" s="163"/>
      <c r="EX156" s="163"/>
      <c r="EY156" s="163"/>
      <c r="EZ156" s="163"/>
      <c r="FA156" s="163"/>
      <c r="FB156" s="163"/>
      <c r="FC156" s="163"/>
      <c r="FD156" s="163"/>
      <c r="FE156" s="163"/>
      <c r="FF156" s="163"/>
      <c r="FG156" s="163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3"/>
      <c r="FT156" s="163"/>
      <c r="FU156" s="163"/>
      <c r="FV156" s="163"/>
      <c r="FW156" s="163"/>
      <c r="FX156" s="163"/>
      <c r="FY156" s="173"/>
      <c r="GD156" s="172"/>
      <c r="GE156" s="163"/>
      <c r="GF156" s="163"/>
      <c r="GG156" s="163"/>
      <c r="GH156" s="163"/>
      <c r="GI156" s="163"/>
      <c r="GJ156" s="163"/>
      <c r="GK156" s="163"/>
      <c r="GL156" s="163"/>
      <c r="GM156" s="163"/>
      <c r="GN156" s="163"/>
      <c r="GO156" s="163"/>
      <c r="GP156" s="163"/>
      <c r="GQ156" s="163"/>
      <c r="GR156" s="163"/>
      <c r="GS156" s="163"/>
      <c r="GT156" s="163"/>
      <c r="GU156" s="163"/>
      <c r="GV156" s="163"/>
      <c r="GW156" s="163"/>
      <c r="GX156" s="163"/>
      <c r="GY156" s="163"/>
      <c r="GZ156" s="163"/>
      <c r="HA156" s="163"/>
      <c r="HB156" s="163"/>
      <c r="HC156" s="163"/>
      <c r="HD156" s="163"/>
      <c r="HE156" s="163"/>
      <c r="HF156" s="163"/>
      <c r="HG156" s="163"/>
      <c r="HH156" s="163"/>
      <c r="HI156" s="163"/>
      <c r="HJ156" s="163"/>
      <c r="HK156" s="163"/>
      <c r="HL156" s="163"/>
      <c r="HM156" s="163"/>
      <c r="HN156" s="163"/>
      <c r="HO156" s="163"/>
      <c r="HP156" s="163"/>
      <c r="HQ156" s="163"/>
      <c r="HR156" s="163"/>
      <c r="HS156" s="163"/>
      <c r="HT156" s="163"/>
      <c r="HU156" s="173"/>
    </row>
    <row r="157" spans="42:282" ht="15" customHeight="1" x14ac:dyDescent="0.2">
      <c r="AP157" s="172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73"/>
      <c r="CL157" s="172"/>
      <c r="CM157" s="163"/>
      <c r="CN157" s="163"/>
      <c r="CO157" s="163"/>
      <c r="CP157" s="163"/>
      <c r="CQ157" s="163"/>
      <c r="CR157" s="163"/>
      <c r="CS157" s="163"/>
      <c r="CT157" s="163"/>
      <c r="CU157" s="163"/>
      <c r="CV157" s="163"/>
      <c r="CW157" s="163"/>
      <c r="CX157" s="163"/>
      <c r="CY157" s="163"/>
      <c r="CZ157" s="163"/>
      <c r="DA157" s="163"/>
      <c r="DB157" s="163"/>
      <c r="DC157" s="163"/>
      <c r="DD157" s="163"/>
      <c r="DE157" s="163"/>
      <c r="DF157" s="163"/>
      <c r="DG157" s="163"/>
      <c r="DH157" s="163"/>
      <c r="DI157" s="163"/>
      <c r="DJ157" s="163"/>
      <c r="DK157" s="163"/>
      <c r="DL157" s="163"/>
      <c r="DM157" s="163"/>
      <c r="DN157" s="163"/>
      <c r="DO157" s="163"/>
      <c r="DP157" s="163"/>
      <c r="DQ157" s="163"/>
      <c r="DR157" s="163"/>
      <c r="DS157" s="163"/>
      <c r="DT157" s="163"/>
      <c r="DU157" s="163"/>
      <c r="DV157" s="163"/>
      <c r="DW157" s="163"/>
      <c r="DX157" s="163"/>
      <c r="DY157" s="163"/>
      <c r="DZ157" s="163"/>
      <c r="EA157" s="163"/>
      <c r="EB157" s="163"/>
      <c r="EC157" s="173"/>
      <c r="EH157" s="172"/>
      <c r="EI157" s="163"/>
      <c r="EJ157" s="163"/>
      <c r="EK157" s="163"/>
      <c r="EL157" s="163"/>
      <c r="EM157" s="163"/>
      <c r="EN157" s="163"/>
      <c r="EO157" s="163"/>
      <c r="EP157" s="163"/>
      <c r="EQ157" s="163"/>
      <c r="ER157" s="163"/>
      <c r="ES157" s="163"/>
      <c r="ET157" s="163"/>
      <c r="EU157" s="163"/>
      <c r="EV157" s="163"/>
      <c r="EW157" s="163"/>
      <c r="EX157" s="163"/>
      <c r="EY157" s="163"/>
      <c r="EZ157" s="163"/>
      <c r="FA157" s="163"/>
      <c r="FB157" s="163"/>
      <c r="FC157" s="163"/>
      <c r="FD157" s="163"/>
      <c r="FE157" s="163"/>
      <c r="FF157" s="163"/>
      <c r="FG157" s="163"/>
      <c r="FH157" s="163"/>
      <c r="FI157" s="163"/>
      <c r="FJ157" s="163"/>
      <c r="FK157" s="163"/>
      <c r="FL157" s="163"/>
      <c r="FM157" s="163"/>
      <c r="FN157" s="163"/>
      <c r="FO157" s="163"/>
      <c r="FP157" s="163"/>
      <c r="FQ157" s="163"/>
      <c r="FR157" s="163"/>
      <c r="FS157" s="163"/>
      <c r="FT157" s="163"/>
      <c r="FU157" s="163"/>
      <c r="FV157" s="163"/>
      <c r="FW157" s="163"/>
      <c r="FX157" s="163"/>
      <c r="FY157" s="173"/>
      <c r="GD157" s="172"/>
      <c r="GE157" s="163"/>
      <c r="GF157" s="163"/>
      <c r="GG157" s="163"/>
      <c r="GH157" s="163"/>
      <c r="GI157" s="163"/>
      <c r="GJ157" s="163"/>
      <c r="GK157" s="163"/>
      <c r="GL157" s="163"/>
      <c r="GM157" s="163"/>
      <c r="GN157" s="163"/>
      <c r="GO157" s="163"/>
      <c r="GP157" s="163"/>
      <c r="GQ157" s="163"/>
      <c r="GR157" s="163"/>
      <c r="GS157" s="163"/>
      <c r="GT157" s="163"/>
      <c r="GU157" s="163"/>
      <c r="GV157" s="163"/>
      <c r="GW157" s="163"/>
      <c r="GX157" s="163"/>
      <c r="GY157" s="163"/>
      <c r="GZ157" s="163"/>
      <c r="HA157" s="163"/>
      <c r="HB157" s="163"/>
      <c r="HC157" s="163"/>
      <c r="HD157" s="163"/>
      <c r="HE157" s="163"/>
      <c r="HF157" s="163"/>
      <c r="HG157" s="163"/>
      <c r="HH157" s="163"/>
      <c r="HI157" s="163"/>
      <c r="HJ157" s="163"/>
      <c r="HK157" s="163"/>
      <c r="HL157" s="163"/>
      <c r="HM157" s="163"/>
      <c r="HN157" s="163"/>
      <c r="HO157" s="163"/>
      <c r="HP157" s="163"/>
      <c r="HQ157" s="163"/>
      <c r="HR157" s="163"/>
      <c r="HS157" s="163"/>
      <c r="HT157" s="163"/>
      <c r="HU157" s="173"/>
    </row>
    <row r="158" spans="42:282" ht="15" customHeight="1" x14ac:dyDescent="0.2">
      <c r="AP158" s="172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73"/>
      <c r="CL158" s="172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3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73"/>
      <c r="EH158" s="172"/>
      <c r="EI158" s="163"/>
      <c r="EJ158" s="163"/>
      <c r="EK158" s="163"/>
      <c r="EL158" s="163"/>
      <c r="EM158" s="163"/>
      <c r="EN158" s="163"/>
      <c r="EO158" s="163"/>
      <c r="EP158" s="163"/>
      <c r="EQ158" s="163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3"/>
      <c r="FT158" s="163"/>
      <c r="FU158" s="163"/>
      <c r="FV158" s="163"/>
      <c r="FW158" s="163"/>
      <c r="FX158" s="163"/>
      <c r="FY158" s="173"/>
      <c r="GD158" s="172"/>
      <c r="GE158" s="163"/>
      <c r="GF158" s="163"/>
      <c r="GG158" s="163"/>
      <c r="GH158" s="163"/>
      <c r="GI158" s="163"/>
      <c r="GJ158" s="163"/>
      <c r="GK158" s="163"/>
      <c r="GL158" s="163"/>
      <c r="GM158" s="163"/>
      <c r="GN158" s="163"/>
      <c r="GO158" s="163"/>
      <c r="GP158" s="163"/>
      <c r="GQ158" s="163"/>
      <c r="GR158" s="163"/>
      <c r="GS158" s="163"/>
      <c r="GT158" s="163"/>
      <c r="GU158" s="163"/>
      <c r="GV158" s="163"/>
      <c r="GW158" s="163"/>
      <c r="GX158" s="163"/>
      <c r="GY158" s="163"/>
      <c r="GZ158" s="163"/>
      <c r="HA158" s="163"/>
      <c r="HB158" s="163"/>
      <c r="HC158" s="163"/>
      <c r="HD158" s="163"/>
      <c r="HE158" s="163"/>
      <c r="HF158" s="163"/>
      <c r="HG158" s="163"/>
      <c r="HH158" s="163"/>
      <c r="HI158" s="163"/>
      <c r="HJ158" s="163"/>
      <c r="HK158" s="163"/>
      <c r="HL158" s="163"/>
      <c r="HM158" s="163"/>
      <c r="HN158" s="163"/>
      <c r="HO158" s="163"/>
      <c r="HP158" s="163"/>
      <c r="HQ158" s="163"/>
      <c r="HR158" s="163"/>
      <c r="HS158" s="163"/>
      <c r="HT158" s="163"/>
      <c r="HU158" s="173"/>
    </row>
    <row r="159" spans="42:282" ht="15" customHeight="1" x14ac:dyDescent="0.2">
      <c r="AP159" s="172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73"/>
      <c r="CL159" s="172"/>
      <c r="CM159" s="163"/>
      <c r="CN159" s="163"/>
      <c r="CO159" s="163"/>
      <c r="CP159" s="163"/>
      <c r="CQ159" s="163"/>
      <c r="CR159" s="163"/>
      <c r="CS159" s="163"/>
      <c r="CT159" s="163"/>
      <c r="CU159" s="163"/>
      <c r="CV159" s="163"/>
      <c r="CW159" s="163"/>
      <c r="CX159" s="163"/>
      <c r="CY159" s="163"/>
      <c r="CZ159" s="163"/>
      <c r="DA159" s="163"/>
      <c r="DB159" s="163"/>
      <c r="DC159" s="163"/>
      <c r="DD159" s="163"/>
      <c r="DE159" s="163"/>
      <c r="DF159" s="163"/>
      <c r="DG159" s="163"/>
      <c r="DH159" s="163"/>
      <c r="DI159" s="163"/>
      <c r="DJ159" s="163"/>
      <c r="DK159" s="163"/>
      <c r="DL159" s="163"/>
      <c r="DM159" s="163"/>
      <c r="DN159" s="163"/>
      <c r="DO159" s="163"/>
      <c r="DP159" s="163"/>
      <c r="DQ159" s="163"/>
      <c r="DR159" s="163"/>
      <c r="DS159" s="163"/>
      <c r="DT159" s="163"/>
      <c r="DU159" s="163"/>
      <c r="DV159" s="163"/>
      <c r="DW159" s="163"/>
      <c r="DX159" s="163"/>
      <c r="DY159" s="163"/>
      <c r="DZ159" s="163"/>
      <c r="EA159" s="163"/>
      <c r="EB159" s="163"/>
      <c r="EC159" s="173"/>
      <c r="EH159" s="172"/>
      <c r="EI159" s="163"/>
      <c r="EJ159" s="163"/>
      <c r="EK159" s="163"/>
      <c r="EL159" s="163"/>
      <c r="EM159" s="163"/>
      <c r="EN159" s="163"/>
      <c r="EO159" s="163"/>
      <c r="EP159" s="163"/>
      <c r="EQ159" s="163"/>
      <c r="ER159" s="163"/>
      <c r="ES159" s="163"/>
      <c r="ET159" s="163"/>
      <c r="EU159" s="163"/>
      <c r="EV159" s="163"/>
      <c r="EW159" s="163"/>
      <c r="EX159" s="163"/>
      <c r="EY159" s="163"/>
      <c r="EZ159" s="163"/>
      <c r="FA159" s="163"/>
      <c r="FB159" s="163"/>
      <c r="FC159" s="163"/>
      <c r="FD159" s="163"/>
      <c r="FE159" s="163"/>
      <c r="FF159" s="163"/>
      <c r="FG159" s="163"/>
      <c r="FH159" s="163"/>
      <c r="FI159" s="163"/>
      <c r="FJ159" s="163"/>
      <c r="FK159" s="163"/>
      <c r="FL159" s="163"/>
      <c r="FM159" s="163"/>
      <c r="FN159" s="163"/>
      <c r="FO159" s="163"/>
      <c r="FP159" s="163"/>
      <c r="FQ159" s="163"/>
      <c r="FR159" s="163"/>
      <c r="FS159" s="163"/>
      <c r="FT159" s="163"/>
      <c r="FU159" s="163"/>
      <c r="FV159" s="163"/>
      <c r="FW159" s="163"/>
      <c r="FX159" s="163"/>
      <c r="FY159" s="173"/>
      <c r="GD159" s="172"/>
      <c r="GE159" s="163"/>
      <c r="GF159" s="163"/>
      <c r="GG159" s="163"/>
      <c r="GH159" s="163"/>
      <c r="GI159" s="163"/>
      <c r="GJ159" s="163"/>
      <c r="GK159" s="163"/>
      <c r="GL159" s="163"/>
      <c r="GM159" s="163"/>
      <c r="GN159" s="163"/>
      <c r="GO159" s="163"/>
      <c r="GP159" s="163"/>
      <c r="GQ159" s="163"/>
      <c r="GR159" s="163"/>
      <c r="GS159" s="163"/>
      <c r="GT159" s="163"/>
      <c r="GU159" s="163"/>
      <c r="GV159" s="163"/>
      <c r="GW159" s="163"/>
      <c r="GX159" s="163"/>
      <c r="GY159" s="163"/>
      <c r="GZ159" s="163"/>
      <c r="HA159" s="163"/>
      <c r="HB159" s="163"/>
      <c r="HC159" s="163"/>
      <c r="HD159" s="163"/>
      <c r="HE159" s="163"/>
      <c r="HF159" s="163"/>
      <c r="HG159" s="163"/>
      <c r="HH159" s="163"/>
      <c r="HI159" s="163"/>
      <c r="HJ159" s="163"/>
      <c r="HK159" s="163"/>
      <c r="HL159" s="163"/>
      <c r="HM159" s="163"/>
      <c r="HN159" s="163"/>
      <c r="HO159" s="163"/>
      <c r="HP159" s="163"/>
      <c r="HQ159" s="163"/>
      <c r="HR159" s="163"/>
      <c r="HS159" s="163"/>
      <c r="HT159" s="163"/>
      <c r="HU159" s="173"/>
    </row>
    <row r="160" spans="42:282" ht="15" customHeight="1" x14ac:dyDescent="0.2">
      <c r="AP160" s="172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73"/>
      <c r="CL160" s="172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3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73"/>
      <c r="EH160" s="172"/>
      <c r="EI160" s="163"/>
      <c r="EJ160" s="163"/>
      <c r="EK160" s="163"/>
      <c r="EL160" s="163"/>
      <c r="EM160" s="163"/>
      <c r="EN160" s="163"/>
      <c r="EO160" s="163"/>
      <c r="EP160" s="163"/>
      <c r="EQ160" s="163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73"/>
      <c r="GD160" s="172"/>
      <c r="GE160" s="163"/>
      <c r="GF160" s="163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63"/>
      <c r="GZ160" s="163"/>
      <c r="HA160" s="163"/>
      <c r="HB160" s="163"/>
      <c r="HC160" s="163"/>
      <c r="HD160" s="163"/>
      <c r="HE160" s="163"/>
      <c r="HF160" s="163"/>
      <c r="HG160" s="163"/>
      <c r="HH160" s="163"/>
      <c r="HI160" s="163"/>
      <c r="HJ160" s="163"/>
      <c r="HK160" s="163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73"/>
    </row>
    <row r="161" spans="42:229" ht="15" customHeight="1" x14ac:dyDescent="0.2">
      <c r="AP161" s="172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73"/>
      <c r="CL161" s="172"/>
      <c r="CM161" s="163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CY161" s="163"/>
      <c r="CZ161" s="163"/>
      <c r="DA161" s="163"/>
      <c r="DB161" s="163"/>
      <c r="DC161" s="163"/>
      <c r="DD161" s="163"/>
      <c r="DE161" s="163"/>
      <c r="DF161" s="163"/>
      <c r="DG161" s="163"/>
      <c r="DH161" s="163"/>
      <c r="DI161" s="163"/>
      <c r="DJ161" s="163"/>
      <c r="DK161" s="163"/>
      <c r="DL161" s="163"/>
      <c r="DM161" s="163"/>
      <c r="DN161" s="163"/>
      <c r="DO161" s="163"/>
      <c r="DP161" s="163"/>
      <c r="DQ161" s="163"/>
      <c r="DR161" s="163"/>
      <c r="DS161" s="163"/>
      <c r="DT161" s="163"/>
      <c r="DU161" s="163"/>
      <c r="DV161" s="163"/>
      <c r="DW161" s="163"/>
      <c r="DX161" s="163"/>
      <c r="DY161" s="163"/>
      <c r="DZ161" s="163"/>
      <c r="EA161" s="163"/>
      <c r="EB161" s="163"/>
      <c r="EC161" s="173"/>
      <c r="EH161" s="172"/>
      <c r="EI161" s="163"/>
      <c r="EJ161" s="163"/>
      <c r="EK161" s="163"/>
      <c r="EL161" s="163"/>
      <c r="EM161" s="163"/>
      <c r="EN161" s="163"/>
      <c r="EO161" s="163"/>
      <c r="EP161" s="163"/>
      <c r="EQ161" s="163"/>
      <c r="ER161" s="163"/>
      <c r="ES161" s="163"/>
      <c r="ET161" s="163"/>
      <c r="EU161" s="163"/>
      <c r="EV161" s="163"/>
      <c r="EW161" s="163"/>
      <c r="EX161" s="163"/>
      <c r="EY161" s="163"/>
      <c r="EZ161" s="163"/>
      <c r="FA161" s="163"/>
      <c r="FB161" s="163"/>
      <c r="FC161" s="163"/>
      <c r="FD161" s="163"/>
      <c r="FE161" s="163"/>
      <c r="FF161" s="163"/>
      <c r="FG161" s="163"/>
      <c r="FH161" s="163"/>
      <c r="FI161" s="163"/>
      <c r="FJ161" s="163"/>
      <c r="FK161" s="163"/>
      <c r="FL161" s="163"/>
      <c r="FM161" s="163"/>
      <c r="FN161" s="163"/>
      <c r="FO161" s="163"/>
      <c r="FP161" s="163"/>
      <c r="FQ161" s="163"/>
      <c r="FR161" s="163"/>
      <c r="FS161" s="163"/>
      <c r="FT161" s="163"/>
      <c r="FU161" s="163"/>
      <c r="FV161" s="163"/>
      <c r="FW161" s="163"/>
      <c r="FX161" s="163"/>
      <c r="FY161" s="173"/>
      <c r="GD161" s="172"/>
      <c r="GE161" s="163"/>
      <c r="GF161" s="163"/>
      <c r="GG161" s="163"/>
      <c r="GH161" s="163"/>
      <c r="GI161" s="163"/>
      <c r="GJ161" s="163"/>
      <c r="GK161" s="163"/>
      <c r="GL161" s="163"/>
      <c r="GM161" s="163"/>
      <c r="GN161" s="163"/>
      <c r="GO161" s="163"/>
      <c r="GP161" s="163"/>
      <c r="GQ161" s="163"/>
      <c r="GR161" s="163"/>
      <c r="GS161" s="163"/>
      <c r="GT161" s="163"/>
      <c r="GU161" s="163"/>
      <c r="GV161" s="163"/>
      <c r="GW161" s="163"/>
      <c r="GX161" s="163"/>
      <c r="GY161" s="163"/>
      <c r="GZ161" s="163"/>
      <c r="HA161" s="163"/>
      <c r="HB161" s="163"/>
      <c r="HC161" s="163"/>
      <c r="HD161" s="163"/>
      <c r="HE161" s="163"/>
      <c r="HF161" s="163"/>
      <c r="HG161" s="163"/>
      <c r="HH161" s="163"/>
      <c r="HI161" s="163"/>
      <c r="HJ161" s="163"/>
      <c r="HK161" s="163"/>
      <c r="HL161" s="163"/>
      <c r="HM161" s="163"/>
      <c r="HN161" s="163"/>
      <c r="HO161" s="163"/>
      <c r="HP161" s="163"/>
      <c r="HQ161" s="163"/>
      <c r="HR161" s="163"/>
      <c r="HS161" s="163"/>
      <c r="HT161" s="163"/>
      <c r="HU161" s="173"/>
    </row>
    <row r="162" spans="42:229" ht="15" customHeight="1" x14ac:dyDescent="0.2">
      <c r="AP162" s="172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73"/>
      <c r="CL162" s="172"/>
      <c r="CM162" s="163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3"/>
      <c r="DN162" s="163"/>
      <c r="DO162" s="163"/>
      <c r="DP162" s="163"/>
      <c r="DQ162" s="163"/>
      <c r="DR162" s="163"/>
      <c r="DS162" s="163"/>
      <c r="DT162" s="163"/>
      <c r="DU162" s="163"/>
      <c r="DV162" s="163"/>
      <c r="DW162" s="163"/>
      <c r="DX162" s="163"/>
      <c r="DY162" s="163"/>
      <c r="DZ162" s="163"/>
      <c r="EA162" s="163"/>
      <c r="EB162" s="163"/>
      <c r="EC162" s="173"/>
      <c r="EH162" s="172"/>
      <c r="EI162" s="163"/>
      <c r="EJ162" s="163"/>
      <c r="EK162" s="163"/>
      <c r="EL162" s="163"/>
      <c r="EM162" s="163"/>
      <c r="EN162" s="163"/>
      <c r="EO162" s="163"/>
      <c r="EP162" s="163"/>
      <c r="EQ162" s="163"/>
      <c r="ER162" s="163"/>
      <c r="ES162" s="163"/>
      <c r="ET162" s="163"/>
      <c r="EU162" s="163"/>
      <c r="EV162" s="163"/>
      <c r="EW162" s="163"/>
      <c r="EX162" s="163"/>
      <c r="EY162" s="163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3"/>
      <c r="FT162" s="163"/>
      <c r="FU162" s="163"/>
      <c r="FV162" s="163"/>
      <c r="FW162" s="163"/>
      <c r="FX162" s="163"/>
      <c r="FY162" s="173"/>
      <c r="GD162" s="172"/>
      <c r="GE162" s="163"/>
      <c r="GF162" s="163"/>
      <c r="GG162" s="163"/>
      <c r="GH162" s="163"/>
      <c r="GI162" s="163"/>
      <c r="GJ162" s="163"/>
      <c r="GK162" s="163"/>
      <c r="GL162" s="163"/>
      <c r="GM162" s="163"/>
      <c r="GN162" s="163"/>
      <c r="GO162" s="163"/>
      <c r="GP162" s="163"/>
      <c r="GQ162" s="163"/>
      <c r="GR162" s="163"/>
      <c r="GS162" s="163"/>
      <c r="GT162" s="163"/>
      <c r="GU162" s="163"/>
      <c r="GV162" s="163"/>
      <c r="GW162" s="163"/>
      <c r="GX162" s="163"/>
      <c r="GY162" s="163"/>
      <c r="GZ162" s="163"/>
      <c r="HA162" s="163"/>
      <c r="HB162" s="163"/>
      <c r="HC162" s="163"/>
      <c r="HD162" s="163"/>
      <c r="HE162" s="163"/>
      <c r="HF162" s="163"/>
      <c r="HG162" s="163"/>
      <c r="HH162" s="163"/>
      <c r="HI162" s="163"/>
      <c r="HJ162" s="163"/>
      <c r="HK162" s="163"/>
      <c r="HL162" s="163"/>
      <c r="HM162" s="163"/>
      <c r="HN162" s="163"/>
      <c r="HO162" s="163"/>
      <c r="HP162" s="163"/>
      <c r="HQ162" s="163"/>
      <c r="HR162" s="163"/>
      <c r="HS162" s="163"/>
      <c r="HT162" s="163"/>
      <c r="HU162" s="173"/>
    </row>
    <row r="163" spans="42:229" ht="15" customHeight="1" x14ac:dyDescent="0.2">
      <c r="AP163" s="172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73"/>
      <c r="CL163" s="172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73"/>
      <c r="EH163" s="172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73"/>
      <c r="GD163" s="172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73"/>
    </row>
    <row r="164" spans="42:229" ht="15" customHeight="1" x14ac:dyDescent="0.2">
      <c r="AP164" s="172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73"/>
      <c r="CL164" s="172"/>
      <c r="CM164" s="163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3"/>
      <c r="DI164" s="163"/>
      <c r="DJ164" s="163"/>
      <c r="DK164" s="163"/>
      <c r="DL164" s="163"/>
      <c r="DM164" s="163"/>
      <c r="DN164" s="163"/>
      <c r="DO164" s="163"/>
      <c r="DP164" s="163"/>
      <c r="DQ164" s="163"/>
      <c r="DR164" s="163"/>
      <c r="DS164" s="163"/>
      <c r="DT164" s="163"/>
      <c r="DU164" s="163"/>
      <c r="DV164" s="163"/>
      <c r="DW164" s="163"/>
      <c r="DX164" s="163"/>
      <c r="DY164" s="163"/>
      <c r="DZ164" s="163"/>
      <c r="EA164" s="163"/>
      <c r="EB164" s="163"/>
      <c r="EC164" s="173"/>
      <c r="EH164" s="172"/>
      <c r="EI164" s="163"/>
      <c r="EJ164" s="163"/>
      <c r="EK164" s="163"/>
      <c r="EL164" s="163"/>
      <c r="EM164" s="163"/>
      <c r="EN164" s="163"/>
      <c r="EO164" s="163"/>
      <c r="EP164" s="163"/>
      <c r="EQ164" s="163"/>
      <c r="ER164" s="163"/>
      <c r="ES164" s="163"/>
      <c r="ET164" s="163"/>
      <c r="EU164" s="163"/>
      <c r="EV164" s="163"/>
      <c r="EW164" s="163"/>
      <c r="EX164" s="163"/>
      <c r="EY164" s="163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63"/>
      <c r="FO164" s="163"/>
      <c r="FP164" s="163"/>
      <c r="FQ164" s="163"/>
      <c r="FR164" s="163"/>
      <c r="FS164" s="163"/>
      <c r="FT164" s="163"/>
      <c r="FU164" s="163"/>
      <c r="FV164" s="163"/>
      <c r="FW164" s="163"/>
      <c r="FX164" s="163"/>
      <c r="FY164" s="173"/>
      <c r="GD164" s="172"/>
      <c r="GE164" s="163"/>
      <c r="GF164" s="163"/>
      <c r="GG164" s="163"/>
      <c r="GH164" s="163"/>
      <c r="GI164" s="163"/>
      <c r="GJ164" s="163"/>
      <c r="GK164" s="163"/>
      <c r="GL164" s="163"/>
      <c r="GM164" s="163"/>
      <c r="GN164" s="163"/>
      <c r="GO164" s="163"/>
      <c r="GP164" s="163"/>
      <c r="GQ164" s="163"/>
      <c r="GR164" s="163"/>
      <c r="GS164" s="163"/>
      <c r="GT164" s="163"/>
      <c r="GU164" s="163"/>
      <c r="GV164" s="163"/>
      <c r="GW164" s="163"/>
      <c r="GX164" s="163"/>
      <c r="GY164" s="163"/>
      <c r="GZ164" s="163"/>
      <c r="HA164" s="163"/>
      <c r="HB164" s="163"/>
      <c r="HC164" s="163"/>
      <c r="HD164" s="163"/>
      <c r="HE164" s="163"/>
      <c r="HF164" s="163"/>
      <c r="HG164" s="163"/>
      <c r="HH164" s="163"/>
      <c r="HI164" s="163"/>
      <c r="HJ164" s="163"/>
      <c r="HK164" s="163"/>
      <c r="HL164" s="163"/>
      <c r="HM164" s="163"/>
      <c r="HN164" s="163"/>
      <c r="HO164" s="163"/>
      <c r="HP164" s="163"/>
      <c r="HQ164" s="163"/>
      <c r="HR164" s="163"/>
      <c r="HS164" s="163"/>
      <c r="HT164" s="163"/>
      <c r="HU164" s="173"/>
    </row>
    <row r="165" spans="42:229" ht="15" customHeight="1" x14ac:dyDescent="0.2">
      <c r="AP165" s="172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73"/>
      <c r="CL165" s="172"/>
      <c r="CM165" s="163"/>
      <c r="CN165" s="163"/>
      <c r="CO165" s="163"/>
      <c r="CP165" s="163"/>
      <c r="CQ165" s="163"/>
      <c r="CR165" s="163"/>
      <c r="CS165" s="163"/>
      <c r="CT165" s="163"/>
      <c r="CU165" s="163"/>
      <c r="CV165" s="163"/>
      <c r="CW165" s="163"/>
      <c r="CX165" s="163"/>
      <c r="CY165" s="163"/>
      <c r="CZ165" s="163"/>
      <c r="DA165" s="163"/>
      <c r="DB165" s="163"/>
      <c r="DC165" s="163"/>
      <c r="DD165" s="163"/>
      <c r="DE165" s="163"/>
      <c r="DF165" s="163"/>
      <c r="DG165" s="163"/>
      <c r="DH165" s="163"/>
      <c r="DI165" s="163"/>
      <c r="DJ165" s="163"/>
      <c r="DK165" s="163"/>
      <c r="DL165" s="163"/>
      <c r="DM165" s="163"/>
      <c r="DN165" s="163"/>
      <c r="DO165" s="163"/>
      <c r="DP165" s="163"/>
      <c r="DQ165" s="163"/>
      <c r="DR165" s="163"/>
      <c r="DS165" s="163"/>
      <c r="DT165" s="163"/>
      <c r="DU165" s="163"/>
      <c r="DV165" s="163"/>
      <c r="DW165" s="163"/>
      <c r="DX165" s="163"/>
      <c r="DY165" s="163"/>
      <c r="DZ165" s="163"/>
      <c r="EA165" s="163"/>
      <c r="EB165" s="163"/>
      <c r="EC165" s="173"/>
      <c r="EH165" s="172"/>
      <c r="EI165" s="163"/>
      <c r="EJ165" s="163"/>
      <c r="EK165" s="163"/>
      <c r="EL165" s="163"/>
      <c r="EM165" s="163"/>
      <c r="EN165" s="163"/>
      <c r="EO165" s="163"/>
      <c r="EP165" s="163"/>
      <c r="EQ165" s="163"/>
      <c r="ER165" s="163"/>
      <c r="ES165" s="163"/>
      <c r="ET165" s="163"/>
      <c r="EU165" s="163"/>
      <c r="EV165" s="163"/>
      <c r="EW165" s="163"/>
      <c r="EX165" s="163"/>
      <c r="EY165" s="163"/>
      <c r="EZ165" s="163"/>
      <c r="FA165" s="163"/>
      <c r="FB165" s="163"/>
      <c r="FC165" s="163"/>
      <c r="FD165" s="163"/>
      <c r="FE165" s="163"/>
      <c r="FF165" s="163"/>
      <c r="FG165" s="163"/>
      <c r="FH165" s="163"/>
      <c r="FI165" s="163"/>
      <c r="FJ165" s="163"/>
      <c r="FK165" s="163"/>
      <c r="FL165" s="163"/>
      <c r="FM165" s="163"/>
      <c r="FN165" s="163"/>
      <c r="FO165" s="163"/>
      <c r="FP165" s="163"/>
      <c r="FQ165" s="163"/>
      <c r="FR165" s="163"/>
      <c r="FS165" s="163"/>
      <c r="FT165" s="163"/>
      <c r="FU165" s="163"/>
      <c r="FV165" s="163"/>
      <c r="FW165" s="163"/>
      <c r="FX165" s="163"/>
      <c r="FY165" s="173"/>
      <c r="GD165" s="172"/>
      <c r="GE165" s="163"/>
      <c r="GF165" s="163"/>
      <c r="GG165" s="163"/>
      <c r="GH165" s="163"/>
      <c r="GI165" s="163"/>
      <c r="GJ165" s="163"/>
      <c r="GK165" s="163"/>
      <c r="GL165" s="163"/>
      <c r="GM165" s="163"/>
      <c r="GN165" s="163"/>
      <c r="GO165" s="163"/>
      <c r="GP165" s="163"/>
      <c r="GQ165" s="163"/>
      <c r="GR165" s="163"/>
      <c r="GS165" s="163"/>
      <c r="GT165" s="163"/>
      <c r="GU165" s="163"/>
      <c r="GV165" s="163"/>
      <c r="GW165" s="163"/>
      <c r="GX165" s="163"/>
      <c r="GY165" s="163"/>
      <c r="GZ165" s="163"/>
      <c r="HA165" s="163"/>
      <c r="HB165" s="163"/>
      <c r="HC165" s="163"/>
      <c r="HD165" s="163"/>
      <c r="HE165" s="163"/>
      <c r="HF165" s="163"/>
      <c r="HG165" s="163"/>
      <c r="HH165" s="163"/>
      <c r="HI165" s="163"/>
      <c r="HJ165" s="163"/>
      <c r="HK165" s="163"/>
      <c r="HL165" s="163"/>
      <c r="HM165" s="163"/>
      <c r="HN165" s="163"/>
      <c r="HO165" s="163"/>
      <c r="HP165" s="163"/>
      <c r="HQ165" s="163"/>
      <c r="HR165" s="163"/>
      <c r="HS165" s="163"/>
      <c r="HT165" s="163"/>
      <c r="HU165" s="173"/>
    </row>
    <row r="166" spans="42:229" ht="15" customHeight="1" x14ac:dyDescent="0.2">
      <c r="AP166" s="172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73"/>
      <c r="CL166" s="172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73"/>
      <c r="EH166" s="172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73"/>
      <c r="GD166" s="172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73"/>
    </row>
    <row r="167" spans="42:229" ht="15" customHeight="1" x14ac:dyDescent="0.2">
      <c r="AP167" s="172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73"/>
      <c r="CL167" s="172"/>
      <c r="CM167" s="163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3"/>
      <c r="DI167" s="163"/>
      <c r="DJ167" s="163"/>
      <c r="DK167" s="163"/>
      <c r="DL167" s="163"/>
      <c r="DM167" s="163"/>
      <c r="DN167" s="163"/>
      <c r="DO167" s="163"/>
      <c r="DP167" s="163"/>
      <c r="DQ167" s="163"/>
      <c r="DR167" s="163"/>
      <c r="DS167" s="163"/>
      <c r="DT167" s="163"/>
      <c r="DU167" s="163"/>
      <c r="DV167" s="163"/>
      <c r="DW167" s="163"/>
      <c r="DX167" s="163"/>
      <c r="DY167" s="163"/>
      <c r="DZ167" s="163"/>
      <c r="EA167" s="163"/>
      <c r="EB167" s="163"/>
      <c r="EC167" s="173"/>
      <c r="EH167" s="172"/>
      <c r="EI167" s="163"/>
      <c r="EJ167" s="163"/>
      <c r="EK167" s="163"/>
      <c r="EL167" s="163"/>
      <c r="EU167" s="163"/>
      <c r="EV167" s="163"/>
      <c r="EW167" s="163"/>
      <c r="EX167" s="163"/>
      <c r="EY167" s="163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3"/>
      <c r="FO167" s="163"/>
      <c r="FP167" s="163"/>
      <c r="FQ167" s="163"/>
      <c r="FR167" s="163"/>
      <c r="FS167" s="163"/>
      <c r="FT167" s="163"/>
      <c r="FU167" s="163"/>
      <c r="FV167" s="163"/>
      <c r="FW167" s="163"/>
      <c r="FX167" s="163"/>
      <c r="FY167" s="173"/>
      <c r="GD167" s="172"/>
      <c r="GE167" s="163"/>
      <c r="GF167" s="163"/>
      <c r="GG167" s="163"/>
      <c r="GH167" s="163"/>
      <c r="GI167" s="163"/>
      <c r="GJ167" s="163"/>
      <c r="GK167" s="163"/>
      <c r="GL167" s="163"/>
      <c r="GM167" s="163"/>
      <c r="GN167" s="163"/>
      <c r="GO167" s="163"/>
      <c r="GP167" s="163"/>
      <c r="GQ167" s="163"/>
      <c r="GR167" s="163"/>
      <c r="GS167" s="163"/>
      <c r="GT167" s="163"/>
      <c r="GU167" s="163"/>
      <c r="GV167" s="163"/>
      <c r="GW167" s="163"/>
      <c r="GX167" s="163"/>
      <c r="GY167" s="163"/>
      <c r="GZ167" s="163"/>
      <c r="HA167" s="163"/>
      <c r="HB167" s="163"/>
      <c r="HC167" s="163"/>
      <c r="HD167" s="163"/>
      <c r="HE167" s="163"/>
      <c r="HF167" s="163"/>
      <c r="HG167" s="163"/>
      <c r="HH167" s="163"/>
      <c r="HI167" s="163"/>
      <c r="HJ167" s="163"/>
      <c r="HK167" s="163"/>
      <c r="HL167" s="163"/>
      <c r="HM167" s="163"/>
      <c r="HN167" s="163"/>
      <c r="HO167" s="163"/>
      <c r="HP167" s="163"/>
      <c r="HQ167" s="163"/>
      <c r="HR167" s="163"/>
      <c r="HS167" s="163"/>
      <c r="HT167" s="163"/>
      <c r="HU167" s="173"/>
    </row>
    <row r="168" spans="42:229" ht="15" customHeight="1" x14ac:dyDescent="0.2">
      <c r="AP168" s="172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73"/>
      <c r="CL168" s="172"/>
      <c r="CM168" s="163"/>
      <c r="CN168" s="163"/>
      <c r="CO168" s="163"/>
      <c r="CP168" s="163"/>
      <c r="CQ168" s="163"/>
      <c r="CR168" s="163"/>
      <c r="CS168" s="163"/>
      <c r="CT168" s="163"/>
      <c r="CU168" s="163"/>
      <c r="CV168" s="163"/>
      <c r="CW168" s="163"/>
      <c r="CX168" s="163"/>
      <c r="CY168" s="163"/>
      <c r="CZ168" s="163"/>
      <c r="DA168" s="163"/>
      <c r="DB168" s="163"/>
      <c r="DC168" s="163"/>
      <c r="DD168" s="163"/>
      <c r="DE168" s="163"/>
      <c r="DF168" s="163"/>
      <c r="DG168" s="163"/>
      <c r="DH168" s="163"/>
      <c r="DI168" s="163"/>
      <c r="DJ168" s="163"/>
      <c r="DK168" s="163"/>
      <c r="DL168" s="163"/>
      <c r="DM168" s="163"/>
      <c r="DN168" s="163"/>
      <c r="DO168" s="163"/>
      <c r="DP168" s="163"/>
      <c r="DQ168" s="163"/>
      <c r="DR168" s="163"/>
      <c r="DS168" s="163"/>
      <c r="DT168" s="163"/>
      <c r="DU168" s="163"/>
      <c r="DV168" s="163"/>
      <c r="DW168" s="163"/>
      <c r="DX168" s="163"/>
      <c r="DY168" s="163"/>
      <c r="DZ168" s="163"/>
      <c r="EA168" s="163"/>
      <c r="EB168" s="163"/>
      <c r="EC168" s="173"/>
      <c r="EH168" s="172"/>
      <c r="EI168" s="163"/>
      <c r="EJ168" s="163"/>
      <c r="EK168" s="163"/>
      <c r="EL168" s="163"/>
      <c r="EU168" s="163"/>
      <c r="EV168" s="163"/>
      <c r="EW168" s="163"/>
      <c r="EX168" s="163"/>
      <c r="EY168" s="163"/>
      <c r="EZ168" s="163"/>
      <c r="FA168" s="163"/>
      <c r="FB168" s="163"/>
      <c r="FC168" s="163"/>
      <c r="FD168" s="163"/>
      <c r="FE168" s="163"/>
      <c r="FF168" s="163"/>
      <c r="FG168" s="163"/>
      <c r="FH168" s="163"/>
      <c r="FI168" s="163"/>
      <c r="FJ168" s="163"/>
      <c r="FK168" s="163"/>
      <c r="FL168" s="163"/>
      <c r="FM168" s="163"/>
      <c r="FN168" s="163"/>
      <c r="FO168" s="163"/>
      <c r="FP168" s="163"/>
      <c r="FQ168" s="163"/>
      <c r="FR168" s="163"/>
      <c r="FS168" s="163"/>
      <c r="FT168" s="163"/>
      <c r="FU168" s="163"/>
      <c r="FV168" s="163"/>
      <c r="FW168" s="163"/>
      <c r="FX168" s="163"/>
      <c r="FY168" s="173"/>
      <c r="GD168" s="172"/>
      <c r="GE168" s="163"/>
      <c r="GF168" s="163"/>
      <c r="GG168" s="163"/>
      <c r="GH168" s="163"/>
      <c r="GI168" s="163"/>
      <c r="GJ168" s="163"/>
      <c r="GK168" s="163"/>
      <c r="GL168" s="163"/>
      <c r="GM168" s="163"/>
      <c r="GN168" s="163"/>
      <c r="GO168" s="163"/>
      <c r="GP168" s="163"/>
      <c r="GQ168" s="163"/>
      <c r="GR168" s="163"/>
      <c r="GS168" s="163"/>
      <c r="GT168" s="163"/>
      <c r="GU168" s="163"/>
      <c r="GV168" s="163"/>
      <c r="GW168" s="163"/>
      <c r="GX168" s="163"/>
      <c r="GY168" s="163"/>
      <c r="GZ168" s="163"/>
      <c r="HA168" s="163"/>
      <c r="HB168" s="163"/>
      <c r="HC168" s="163"/>
      <c r="HD168" s="163"/>
      <c r="HE168" s="163"/>
      <c r="HF168" s="163"/>
      <c r="HG168" s="163"/>
      <c r="HH168" s="163"/>
      <c r="HI168" s="163"/>
      <c r="HJ168" s="163"/>
      <c r="HK168" s="163"/>
      <c r="HL168" s="163"/>
      <c r="HM168" s="163"/>
      <c r="HN168" s="163"/>
      <c r="HO168" s="163"/>
      <c r="HP168" s="163"/>
      <c r="HQ168" s="163"/>
      <c r="HR168" s="163"/>
      <c r="HS168" s="163"/>
      <c r="HT168" s="163"/>
      <c r="HU168" s="173"/>
    </row>
    <row r="169" spans="42:229" ht="15" customHeight="1" x14ac:dyDescent="0.2">
      <c r="AP169" s="172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73"/>
      <c r="CL169" s="172"/>
      <c r="CM169" s="163"/>
      <c r="CN169" s="163"/>
      <c r="CO169" s="163"/>
      <c r="CP169" s="163"/>
      <c r="CQ169" s="163"/>
      <c r="CR169" s="163"/>
      <c r="CS169" s="163"/>
      <c r="CT169" s="163"/>
      <c r="CU169" s="163"/>
      <c r="CV169" s="163"/>
      <c r="CW169" s="163"/>
      <c r="CX169" s="163"/>
      <c r="CY169" s="163"/>
      <c r="CZ169" s="163"/>
      <c r="DA169" s="163"/>
      <c r="DB169" s="163"/>
      <c r="DC169" s="163"/>
      <c r="DD169" s="163"/>
      <c r="DE169" s="163"/>
      <c r="DF169" s="163"/>
      <c r="DG169" s="163"/>
      <c r="DH169" s="163"/>
      <c r="DI169" s="163"/>
      <c r="DJ169" s="163"/>
      <c r="DK169" s="163"/>
      <c r="DL169" s="163"/>
      <c r="DM169" s="163"/>
      <c r="DN169" s="163"/>
      <c r="DO169" s="163"/>
      <c r="DP169" s="163"/>
      <c r="DQ169" s="163"/>
      <c r="DR169" s="163"/>
      <c r="DS169" s="163"/>
      <c r="DT169" s="163"/>
      <c r="DU169" s="163"/>
      <c r="DV169" s="163"/>
      <c r="DW169" s="163"/>
      <c r="DX169" s="163"/>
      <c r="DY169" s="163"/>
      <c r="DZ169" s="163"/>
      <c r="EA169" s="163"/>
      <c r="EB169" s="163"/>
      <c r="EC169" s="173"/>
      <c r="EH169" s="172"/>
      <c r="EI169" s="163"/>
      <c r="EJ169" s="163"/>
      <c r="EK169" s="163"/>
      <c r="EL169" s="163"/>
      <c r="EU169" s="163"/>
      <c r="EV169" s="163"/>
      <c r="EW169" s="163"/>
      <c r="EX169" s="163"/>
      <c r="EY169" s="163"/>
      <c r="EZ169" s="163"/>
      <c r="FA169" s="163"/>
      <c r="FB169" s="163"/>
      <c r="FC169" s="163"/>
      <c r="FD169" s="163"/>
      <c r="FE169" s="163"/>
      <c r="FF169" s="163"/>
      <c r="FG169" s="163"/>
      <c r="FH169" s="163"/>
      <c r="FI169" s="163"/>
      <c r="FJ169" s="163"/>
      <c r="FK169" s="163"/>
      <c r="FL169" s="163"/>
      <c r="FM169" s="163"/>
      <c r="FN169" s="163"/>
      <c r="FO169" s="163"/>
      <c r="FP169" s="163"/>
      <c r="FS169" s="163"/>
      <c r="FT169" s="163"/>
      <c r="FU169" s="163"/>
      <c r="FV169" s="163"/>
      <c r="FW169" s="163"/>
      <c r="FX169" s="163"/>
      <c r="FY169" s="173"/>
      <c r="GD169" s="172"/>
      <c r="GE169" s="163"/>
      <c r="GF169" s="163"/>
      <c r="GG169" s="163"/>
      <c r="GH169" s="163"/>
      <c r="GI169" s="163"/>
      <c r="GJ169" s="163"/>
      <c r="GK169" s="163"/>
      <c r="GL169" s="163"/>
      <c r="GM169" s="163"/>
      <c r="GN169" s="163"/>
      <c r="GO169" s="163"/>
      <c r="GP169" s="163"/>
      <c r="GQ169" s="163"/>
      <c r="GR169" s="163"/>
      <c r="GS169" s="163"/>
      <c r="GT169" s="163"/>
      <c r="GU169" s="163"/>
      <c r="GV169" s="163"/>
      <c r="GW169" s="163"/>
      <c r="GX169" s="163"/>
      <c r="GY169" s="163"/>
      <c r="GZ169" s="163"/>
      <c r="HA169" s="163"/>
      <c r="HB169" s="163"/>
      <c r="HC169" s="163"/>
      <c r="HD169" s="163"/>
      <c r="HE169" s="163"/>
      <c r="HF169" s="163"/>
      <c r="HG169" s="163"/>
      <c r="HH169" s="163"/>
      <c r="HI169" s="163"/>
      <c r="HJ169" s="163"/>
      <c r="HK169" s="163"/>
      <c r="HL169" s="163"/>
      <c r="HM169" s="163"/>
      <c r="HN169" s="163"/>
      <c r="HO169" s="163"/>
      <c r="HP169" s="163"/>
      <c r="HQ169" s="163"/>
      <c r="HR169" s="163"/>
      <c r="HS169" s="163"/>
      <c r="HT169" s="163"/>
      <c r="HU169" s="173"/>
    </row>
    <row r="170" spans="42:229" ht="15" customHeight="1" x14ac:dyDescent="0.2">
      <c r="AP170" s="172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73"/>
      <c r="CL170" s="172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3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73"/>
      <c r="EH170" s="172"/>
      <c r="EI170" s="163"/>
      <c r="EJ170" s="163"/>
      <c r="EK170" s="163"/>
      <c r="EL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S170" s="163"/>
      <c r="FT170" s="163"/>
      <c r="FU170" s="163"/>
      <c r="FV170" s="163"/>
      <c r="FW170" s="163"/>
      <c r="FX170" s="163"/>
      <c r="FY170" s="173"/>
      <c r="GD170" s="172"/>
      <c r="GE170" s="163"/>
      <c r="GF170" s="163"/>
      <c r="GG170" s="163"/>
      <c r="GH170" s="163"/>
      <c r="GI170" s="163"/>
      <c r="GJ170" s="163"/>
      <c r="GK170" s="163"/>
      <c r="GL170" s="163"/>
      <c r="GM170" s="163"/>
      <c r="GN170" s="163"/>
      <c r="GO170" s="163"/>
      <c r="GP170" s="163"/>
      <c r="GQ170" s="163"/>
      <c r="GR170" s="163"/>
      <c r="GS170" s="163"/>
      <c r="GT170" s="163"/>
      <c r="GU170" s="163"/>
      <c r="GV170" s="163"/>
      <c r="GW170" s="163"/>
      <c r="GX170" s="163"/>
      <c r="GY170" s="163"/>
      <c r="GZ170" s="163"/>
      <c r="HA170" s="163"/>
      <c r="HB170" s="163"/>
      <c r="HC170" s="163"/>
      <c r="HD170" s="163"/>
      <c r="HE170" s="163"/>
      <c r="HF170" s="163"/>
      <c r="HG170" s="163"/>
      <c r="HH170" s="163"/>
      <c r="HI170" s="163"/>
      <c r="HJ170" s="163"/>
      <c r="HK170" s="163"/>
      <c r="HL170" s="163"/>
      <c r="HM170" s="163"/>
      <c r="HN170" s="163"/>
      <c r="HO170" s="163"/>
      <c r="HP170" s="163"/>
      <c r="HQ170" s="163"/>
      <c r="HR170" s="163"/>
      <c r="HS170" s="163"/>
      <c r="HT170" s="163"/>
      <c r="HU170" s="173"/>
    </row>
    <row r="171" spans="42:229" ht="15" customHeight="1" x14ac:dyDescent="0.2">
      <c r="AP171" s="172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73"/>
      <c r="CL171" s="172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3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73"/>
      <c r="EH171" s="172"/>
      <c r="EI171" s="163"/>
      <c r="EJ171" s="163"/>
      <c r="EK171" s="163"/>
      <c r="EL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3"/>
      <c r="FT171" s="163"/>
      <c r="FU171" s="163"/>
      <c r="FV171" s="163"/>
      <c r="FW171" s="163"/>
      <c r="FX171" s="163"/>
      <c r="FY171" s="173"/>
      <c r="GD171" s="172"/>
      <c r="GE171" s="163"/>
      <c r="GF171" s="163"/>
      <c r="GG171" s="163"/>
      <c r="GH171" s="163"/>
      <c r="GI171" s="163"/>
      <c r="GJ171" s="163"/>
      <c r="GK171" s="163"/>
      <c r="GL171" s="163"/>
      <c r="GM171" s="163"/>
      <c r="GN171" s="163"/>
      <c r="GO171" s="163"/>
      <c r="GP171" s="163"/>
      <c r="GQ171" s="163"/>
      <c r="GR171" s="163"/>
      <c r="GS171" s="163"/>
      <c r="GT171" s="163"/>
      <c r="GU171" s="163"/>
      <c r="GV171" s="163"/>
      <c r="GW171" s="163"/>
      <c r="GX171" s="163"/>
      <c r="GY171" s="163"/>
      <c r="GZ171" s="163"/>
      <c r="HA171" s="163"/>
      <c r="HB171" s="163"/>
      <c r="HC171" s="163"/>
      <c r="HD171" s="163"/>
      <c r="HE171" s="163"/>
      <c r="HF171" s="163"/>
      <c r="HG171" s="163"/>
      <c r="HH171" s="163"/>
      <c r="HI171" s="163"/>
      <c r="HJ171" s="163"/>
      <c r="HK171" s="163"/>
      <c r="HL171" s="163"/>
      <c r="HM171" s="163"/>
      <c r="HN171" s="163"/>
      <c r="HO171" s="163"/>
      <c r="HP171" s="163"/>
      <c r="HQ171" s="163"/>
      <c r="HR171" s="163"/>
      <c r="HS171" s="163"/>
      <c r="HT171" s="163"/>
      <c r="HU171" s="173"/>
    </row>
    <row r="172" spans="42:229" ht="15" customHeight="1" x14ac:dyDescent="0.2">
      <c r="AP172" s="172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73"/>
      <c r="CL172" s="172"/>
      <c r="CM172" s="163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3"/>
      <c r="DI172" s="163"/>
      <c r="DJ172" s="163"/>
      <c r="DK172" s="163"/>
      <c r="DL172" s="163"/>
      <c r="DM172" s="163"/>
      <c r="DN172" s="163"/>
      <c r="DO172" s="163"/>
      <c r="DP172" s="163"/>
      <c r="DQ172" s="163"/>
      <c r="DR172" s="163"/>
      <c r="DS172" s="163"/>
      <c r="DT172" s="163"/>
      <c r="DU172" s="163"/>
      <c r="DV172" s="163"/>
      <c r="DW172" s="163"/>
      <c r="DX172" s="163"/>
      <c r="DY172" s="163"/>
      <c r="DZ172" s="163"/>
      <c r="EA172" s="163"/>
      <c r="EB172" s="163"/>
      <c r="EC172" s="173"/>
      <c r="EH172" s="172"/>
      <c r="EI172" s="163"/>
      <c r="EJ172" s="163"/>
      <c r="EK172" s="163"/>
      <c r="EL172" s="163"/>
      <c r="EU172" s="163"/>
      <c r="EV172" s="163"/>
      <c r="EW172" s="163"/>
      <c r="EX172" s="163"/>
      <c r="EY172" s="163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63"/>
      <c r="FT172" s="163"/>
      <c r="FU172" s="163"/>
      <c r="FV172" s="163"/>
      <c r="FW172" s="163"/>
      <c r="FX172" s="163"/>
      <c r="FY172" s="173"/>
      <c r="GD172" s="172"/>
      <c r="GE172" s="163"/>
      <c r="GF172" s="163"/>
      <c r="GG172" s="163"/>
      <c r="GH172" s="163"/>
      <c r="GI172" s="163"/>
      <c r="GJ172" s="163"/>
      <c r="GK172" s="163"/>
      <c r="GL172" s="163"/>
      <c r="GM172" s="163"/>
      <c r="GN172" s="163"/>
      <c r="GO172" s="163"/>
      <c r="GP172" s="163"/>
      <c r="GQ172" s="163"/>
      <c r="GR172" s="163"/>
      <c r="GS172" s="163"/>
      <c r="GT172" s="163"/>
      <c r="GU172" s="163"/>
      <c r="GV172" s="163"/>
      <c r="GW172" s="163"/>
      <c r="GX172" s="163"/>
      <c r="GY172" s="163"/>
      <c r="GZ172" s="163"/>
      <c r="HA172" s="163"/>
      <c r="HB172" s="163"/>
      <c r="HC172" s="163"/>
      <c r="HD172" s="163"/>
      <c r="HE172" s="163"/>
      <c r="HF172" s="163"/>
      <c r="HG172" s="163"/>
      <c r="HH172" s="163"/>
      <c r="HI172" s="163"/>
      <c r="HJ172" s="163"/>
      <c r="HK172" s="163"/>
      <c r="HL172" s="163"/>
      <c r="HM172" s="163"/>
      <c r="HN172" s="163"/>
      <c r="HO172" s="163"/>
      <c r="HP172" s="163"/>
      <c r="HQ172" s="163"/>
      <c r="HR172" s="163"/>
      <c r="HS172" s="163"/>
      <c r="HT172" s="163"/>
      <c r="HU172" s="173"/>
    </row>
    <row r="173" spans="42:229" ht="15" customHeight="1" x14ac:dyDescent="0.2">
      <c r="AP173" s="172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73"/>
      <c r="CL173" s="172"/>
      <c r="CM173" s="163"/>
      <c r="CN173" s="163"/>
      <c r="CO173" s="163"/>
      <c r="CP173" s="163"/>
      <c r="CQ173" s="163"/>
      <c r="CR173" s="163"/>
      <c r="CS173" s="163"/>
      <c r="CT173" s="163"/>
      <c r="CU173" s="163"/>
      <c r="CV173" s="163"/>
      <c r="CW173" s="163"/>
      <c r="CX173" s="163"/>
      <c r="CY173" s="163"/>
      <c r="CZ173" s="163"/>
      <c r="DA173" s="163"/>
      <c r="DB173" s="163"/>
      <c r="DC173" s="163"/>
      <c r="DD173" s="163"/>
      <c r="DE173" s="163"/>
      <c r="DF173" s="163"/>
      <c r="DG173" s="163"/>
      <c r="DH173" s="163"/>
      <c r="DI173" s="163"/>
      <c r="DJ173" s="163"/>
      <c r="DK173" s="163"/>
      <c r="DL173" s="163"/>
      <c r="DM173" s="163"/>
      <c r="DN173" s="163"/>
      <c r="DO173" s="163"/>
      <c r="DP173" s="163"/>
      <c r="DQ173" s="163"/>
      <c r="DR173" s="163"/>
      <c r="DS173" s="163"/>
      <c r="DT173" s="163"/>
      <c r="DU173" s="163"/>
      <c r="DV173" s="163"/>
      <c r="DW173" s="163"/>
      <c r="DX173" s="163"/>
      <c r="DY173" s="163"/>
      <c r="DZ173" s="163"/>
      <c r="EA173" s="163"/>
      <c r="EB173" s="163"/>
      <c r="EC173" s="173"/>
      <c r="EH173" s="172"/>
      <c r="EI173" s="163"/>
      <c r="EJ173" s="163"/>
      <c r="EK173" s="163"/>
      <c r="EU173" s="163"/>
      <c r="EV173" s="163"/>
      <c r="EW173" s="163"/>
      <c r="EX173" s="163"/>
      <c r="EY173" s="163"/>
      <c r="EZ173" s="163"/>
      <c r="FA173" s="163"/>
      <c r="FB173" s="163"/>
      <c r="FC173" s="163"/>
      <c r="FD173" s="163"/>
      <c r="FE173" s="163"/>
      <c r="FF173" s="163"/>
      <c r="FG173" s="163"/>
      <c r="FH173" s="163"/>
      <c r="FI173" s="163"/>
      <c r="FJ173" s="163"/>
      <c r="FK173" s="163"/>
      <c r="FL173" s="163"/>
      <c r="FM173" s="163"/>
      <c r="FN173" s="163"/>
      <c r="FO173" s="163"/>
      <c r="FP173" s="163"/>
      <c r="FQ173" s="163"/>
      <c r="FR173" s="163"/>
      <c r="FS173" s="163"/>
      <c r="FT173" s="163"/>
      <c r="FU173" s="163"/>
      <c r="FV173" s="163"/>
      <c r="FW173" s="163"/>
      <c r="FX173" s="163"/>
      <c r="FY173" s="173"/>
      <c r="GD173" s="172"/>
      <c r="GE173" s="163"/>
      <c r="GF173" s="163"/>
      <c r="GG173" s="163"/>
      <c r="GH173" s="163"/>
      <c r="GI173" s="163"/>
      <c r="GJ173" s="163"/>
      <c r="GK173" s="163"/>
      <c r="GL173" s="163"/>
      <c r="GM173" s="163"/>
      <c r="GN173" s="163"/>
      <c r="GO173" s="163"/>
      <c r="GP173" s="163"/>
      <c r="GQ173" s="163"/>
      <c r="GR173" s="163"/>
      <c r="GS173" s="163"/>
      <c r="GT173" s="163"/>
      <c r="GU173" s="163"/>
      <c r="GV173" s="163"/>
      <c r="GW173" s="163"/>
      <c r="GX173" s="163"/>
      <c r="GY173" s="163"/>
      <c r="GZ173" s="163"/>
      <c r="HA173" s="163"/>
      <c r="HB173" s="163"/>
      <c r="HC173" s="163"/>
      <c r="HD173" s="163"/>
      <c r="HE173" s="163"/>
      <c r="HF173" s="163"/>
      <c r="HG173" s="163"/>
      <c r="HH173" s="163"/>
      <c r="HI173" s="163"/>
      <c r="HJ173" s="163"/>
      <c r="HK173" s="163"/>
      <c r="HL173" s="163"/>
      <c r="HM173" s="163"/>
      <c r="HN173" s="163"/>
      <c r="HO173" s="163"/>
      <c r="HP173" s="163"/>
      <c r="HQ173" s="163"/>
      <c r="HR173" s="163"/>
      <c r="HS173" s="163"/>
      <c r="HT173" s="163"/>
      <c r="HU173" s="173"/>
    </row>
    <row r="174" spans="42:229" ht="15" customHeight="1" x14ac:dyDescent="0.2">
      <c r="AP174" s="172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73"/>
      <c r="CL174" s="172"/>
      <c r="CM174" s="163"/>
      <c r="CN174" s="163"/>
      <c r="CO174" s="163"/>
      <c r="CP174" s="163"/>
      <c r="CQ174" s="163"/>
      <c r="CR174" s="163"/>
      <c r="CS174" s="163"/>
      <c r="CT174" s="163"/>
      <c r="CU174" s="163"/>
      <c r="CV174" s="163"/>
      <c r="CW174" s="163"/>
      <c r="CX174" s="163"/>
      <c r="CY174" s="163"/>
      <c r="CZ174" s="163"/>
      <c r="DA174" s="163"/>
      <c r="DB174" s="163"/>
      <c r="DC174" s="163"/>
      <c r="DD174" s="163"/>
      <c r="DE174" s="163"/>
      <c r="DF174" s="163"/>
      <c r="DG174" s="163"/>
      <c r="DH174" s="163"/>
      <c r="DI174" s="163"/>
      <c r="DJ174" s="163"/>
      <c r="DK174" s="163"/>
      <c r="DL174" s="163"/>
      <c r="DM174" s="163"/>
      <c r="DN174" s="163"/>
      <c r="DO174" s="163"/>
      <c r="DP174" s="163"/>
      <c r="DQ174" s="163"/>
      <c r="DR174" s="163"/>
      <c r="DS174" s="163"/>
      <c r="DT174" s="163"/>
      <c r="DU174" s="163"/>
      <c r="DV174" s="163"/>
      <c r="DW174" s="163"/>
      <c r="DX174" s="163"/>
      <c r="DY174" s="163"/>
      <c r="DZ174" s="163"/>
      <c r="EA174" s="163"/>
      <c r="EB174" s="163"/>
      <c r="EC174" s="173"/>
      <c r="EH174" s="172"/>
      <c r="EI174" s="163"/>
      <c r="EJ174" s="163"/>
      <c r="EK174" s="163"/>
      <c r="EU174" s="163"/>
      <c r="EV174" s="163"/>
      <c r="EW174" s="163"/>
      <c r="EX174" s="163"/>
      <c r="EY174" s="163"/>
      <c r="EZ174" s="163"/>
      <c r="FA174" s="163"/>
      <c r="FB174" s="163"/>
      <c r="FC174" s="163"/>
      <c r="FD174" s="163"/>
      <c r="FE174" s="163"/>
      <c r="FF174" s="163"/>
      <c r="FG174" s="163"/>
      <c r="FH174" s="163"/>
      <c r="FI174" s="163"/>
      <c r="FJ174" s="163"/>
      <c r="FK174" s="163"/>
      <c r="FL174" s="163"/>
      <c r="FM174" s="163"/>
      <c r="FN174" s="163"/>
      <c r="FO174" s="163"/>
      <c r="FP174" s="163"/>
      <c r="FQ174" s="163"/>
      <c r="FR174" s="163"/>
      <c r="FS174" s="163"/>
      <c r="FT174" s="163"/>
      <c r="FU174" s="163"/>
      <c r="FV174" s="163"/>
      <c r="FW174" s="163"/>
      <c r="FX174" s="163"/>
      <c r="FY174" s="173"/>
      <c r="GD174" s="172"/>
      <c r="GE174" s="163"/>
      <c r="GF174" s="163"/>
      <c r="GG174" s="163"/>
      <c r="GH174" s="163"/>
      <c r="GI174" s="163"/>
      <c r="GJ174" s="163"/>
      <c r="GK174" s="163"/>
      <c r="GL174" s="163"/>
      <c r="GM174" s="163"/>
      <c r="GN174" s="163"/>
      <c r="GO174" s="163"/>
      <c r="GP174" s="163"/>
      <c r="GQ174" s="163"/>
      <c r="GR174" s="163"/>
      <c r="GS174" s="163"/>
      <c r="GT174" s="163"/>
      <c r="GU174" s="163"/>
      <c r="GV174" s="163"/>
      <c r="GW174" s="163"/>
      <c r="GX174" s="163"/>
      <c r="GY174" s="163"/>
      <c r="GZ174" s="163"/>
      <c r="HA174" s="163"/>
      <c r="HB174" s="163"/>
      <c r="HC174" s="163"/>
      <c r="HD174" s="163"/>
      <c r="HE174" s="163"/>
      <c r="HF174" s="163"/>
      <c r="HG174" s="163"/>
      <c r="HH174" s="163"/>
      <c r="HI174" s="163"/>
      <c r="HJ174" s="163"/>
      <c r="HK174" s="163"/>
      <c r="HL174" s="163"/>
      <c r="HM174" s="163"/>
      <c r="HN174" s="163"/>
      <c r="HO174" s="163"/>
      <c r="HP174" s="163"/>
      <c r="HQ174" s="163"/>
      <c r="HR174" s="163"/>
      <c r="HS174" s="163"/>
      <c r="HT174" s="163"/>
      <c r="HU174" s="173"/>
    </row>
    <row r="175" spans="42:229" ht="15" customHeight="1" x14ac:dyDescent="0.2">
      <c r="AP175" s="172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73"/>
      <c r="CL175" s="172"/>
      <c r="CM175" s="163"/>
      <c r="CN175" s="163"/>
      <c r="CO175" s="163"/>
      <c r="CP175" s="163"/>
      <c r="CQ175" s="163"/>
      <c r="CR175" s="163"/>
      <c r="CS175" s="163"/>
      <c r="CT175" s="163"/>
      <c r="CU175" s="163"/>
      <c r="CV175" s="163"/>
      <c r="CW175" s="163"/>
      <c r="CX175" s="163"/>
      <c r="CY175" s="163"/>
      <c r="CZ175" s="163"/>
      <c r="DA175" s="163"/>
      <c r="DB175" s="163"/>
      <c r="DC175" s="163"/>
      <c r="DD175" s="163"/>
      <c r="DE175" s="163"/>
      <c r="DF175" s="163"/>
      <c r="DG175" s="163"/>
      <c r="DH175" s="163"/>
      <c r="DI175" s="163"/>
      <c r="DJ175" s="163"/>
      <c r="DK175" s="163"/>
      <c r="DL175" s="163"/>
      <c r="DM175" s="163"/>
      <c r="DN175" s="163"/>
      <c r="DO175" s="163"/>
      <c r="DP175" s="163"/>
      <c r="DQ175" s="163"/>
      <c r="DR175" s="163"/>
      <c r="DS175" s="163"/>
      <c r="DT175" s="163"/>
      <c r="DU175" s="163"/>
      <c r="DV175" s="163"/>
      <c r="DW175" s="163"/>
      <c r="DX175" s="163"/>
      <c r="DY175" s="163"/>
      <c r="DZ175" s="163"/>
      <c r="EA175" s="163"/>
      <c r="EB175" s="163"/>
      <c r="EC175" s="173"/>
      <c r="EH175" s="172"/>
      <c r="EI175" s="163"/>
      <c r="EJ175" s="163"/>
      <c r="EK175" s="163"/>
      <c r="EL175" s="163"/>
      <c r="EU175" s="163"/>
      <c r="EV175" s="163"/>
      <c r="EW175" s="163"/>
      <c r="EX175" s="163"/>
      <c r="EY175" s="163"/>
      <c r="EZ175" s="163"/>
      <c r="FA175" s="163"/>
      <c r="FB175" s="163"/>
      <c r="FC175" s="163"/>
      <c r="FD175" s="163"/>
      <c r="FE175" s="163"/>
      <c r="FF175" s="163"/>
      <c r="FG175" s="163"/>
      <c r="FH175" s="163"/>
      <c r="FI175" s="163"/>
      <c r="FJ175" s="163"/>
      <c r="FK175" s="163"/>
      <c r="FL175" s="163"/>
      <c r="FM175" s="163"/>
      <c r="FN175" s="163"/>
      <c r="FO175" s="163"/>
      <c r="FP175" s="163"/>
      <c r="FQ175" s="163"/>
      <c r="FR175" s="163"/>
      <c r="FS175" s="163"/>
      <c r="FT175" s="163"/>
      <c r="FU175" s="163"/>
      <c r="FV175" s="163"/>
      <c r="FW175" s="163"/>
      <c r="FX175" s="163"/>
      <c r="FY175" s="173"/>
      <c r="GD175" s="172"/>
      <c r="GE175" s="163"/>
      <c r="GF175" s="163"/>
      <c r="GG175" s="163"/>
      <c r="GH175" s="163"/>
      <c r="GI175" s="163"/>
      <c r="GJ175" s="163"/>
      <c r="GK175" s="163"/>
      <c r="GL175" s="163"/>
      <c r="GM175" s="163"/>
      <c r="GN175" s="163"/>
      <c r="GO175" s="163"/>
      <c r="GP175" s="163"/>
      <c r="GQ175" s="163"/>
      <c r="GR175" s="163"/>
      <c r="GS175" s="163"/>
      <c r="GT175" s="163"/>
      <c r="GU175" s="163"/>
      <c r="GV175" s="163"/>
      <c r="GW175" s="163"/>
      <c r="GX175" s="163"/>
      <c r="GY175" s="163"/>
      <c r="GZ175" s="163"/>
      <c r="HA175" s="163"/>
      <c r="HB175" s="163"/>
      <c r="HC175" s="163"/>
      <c r="HD175" s="163"/>
      <c r="HE175" s="163"/>
      <c r="HF175" s="163"/>
      <c r="HG175" s="163"/>
      <c r="HH175" s="163"/>
      <c r="HI175" s="163"/>
      <c r="HJ175" s="163"/>
      <c r="HK175" s="163"/>
      <c r="HL175" s="163"/>
      <c r="HM175" s="163"/>
      <c r="HN175" s="163"/>
      <c r="HO175" s="163"/>
      <c r="HP175" s="163"/>
      <c r="HQ175" s="163"/>
      <c r="HR175" s="163"/>
      <c r="HS175" s="163"/>
      <c r="HT175" s="163"/>
      <c r="HU175" s="173"/>
    </row>
    <row r="176" spans="42:229" ht="15" customHeight="1" x14ac:dyDescent="0.2">
      <c r="AP176" s="172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Y176" s="163"/>
      <c r="BZ176" s="163"/>
      <c r="CA176" s="163"/>
      <c r="CB176" s="163"/>
      <c r="CC176" s="163"/>
      <c r="CD176" s="163"/>
      <c r="CE176" s="163"/>
      <c r="CF176" s="163"/>
      <c r="CG176" s="173"/>
      <c r="CL176" s="172"/>
      <c r="CM176" s="163"/>
      <c r="CN176" s="163"/>
      <c r="CO176" s="163"/>
      <c r="CP176" s="163"/>
      <c r="CQ176" s="163"/>
      <c r="CR176" s="163"/>
      <c r="CS176" s="163"/>
      <c r="CT176" s="163"/>
      <c r="CU176" s="163"/>
      <c r="CV176" s="163"/>
      <c r="CW176" s="163"/>
      <c r="CX176" s="163"/>
      <c r="CY176" s="163"/>
      <c r="CZ176" s="163"/>
      <c r="DA176" s="163"/>
      <c r="DB176" s="163"/>
      <c r="DC176" s="163"/>
      <c r="DD176" s="163"/>
      <c r="DE176" s="163"/>
      <c r="DF176" s="163"/>
      <c r="DG176" s="163"/>
      <c r="DH176" s="163"/>
      <c r="DI176" s="163"/>
      <c r="DJ176" s="163"/>
      <c r="DK176" s="163"/>
      <c r="DL176" s="163"/>
      <c r="DM176" s="163"/>
      <c r="DN176" s="163"/>
      <c r="DO176" s="163"/>
      <c r="DP176" s="163"/>
      <c r="DQ176" s="163"/>
      <c r="DR176" s="163"/>
      <c r="DS176" s="163"/>
      <c r="DT176" s="163"/>
      <c r="DU176" s="163"/>
      <c r="DV176" s="163"/>
      <c r="DW176" s="163"/>
      <c r="DX176" s="163"/>
      <c r="DY176" s="163"/>
      <c r="DZ176" s="163"/>
      <c r="EA176" s="163"/>
      <c r="EB176" s="163"/>
      <c r="EC176" s="173"/>
      <c r="EH176" s="172"/>
      <c r="EI176" s="163"/>
      <c r="EJ176" s="163"/>
      <c r="EK176" s="163"/>
      <c r="EL176" s="163"/>
      <c r="EM176" s="163"/>
      <c r="EN176" s="163"/>
      <c r="EO176" s="163"/>
      <c r="EP176" s="163"/>
      <c r="EQ176" s="163"/>
      <c r="ER176" s="163"/>
      <c r="ES176" s="163"/>
      <c r="ET176" s="163"/>
      <c r="EU176" s="163"/>
      <c r="EV176" s="163"/>
      <c r="EW176" s="163"/>
      <c r="EX176" s="163"/>
      <c r="EY176" s="163"/>
      <c r="EZ176" s="163"/>
      <c r="FA176" s="163"/>
      <c r="FB176" s="163"/>
      <c r="FC176" s="163"/>
      <c r="FD176" s="163"/>
      <c r="FE176" s="163"/>
      <c r="FF176" s="163"/>
      <c r="FG176" s="163"/>
      <c r="FH176" s="163"/>
      <c r="FI176" s="163"/>
      <c r="FJ176" s="163"/>
      <c r="FK176" s="163"/>
      <c r="FL176" s="163"/>
      <c r="FM176" s="163"/>
      <c r="FN176" s="163"/>
      <c r="FO176" s="163"/>
      <c r="FP176" s="163"/>
      <c r="FQ176" s="163"/>
      <c r="FR176" s="163"/>
      <c r="FS176" s="163"/>
      <c r="FT176" s="163"/>
      <c r="FU176" s="163"/>
      <c r="FV176" s="163"/>
      <c r="FW176" s="163"/>
      <c r="FX176" s="163"/>
      <c r="FY176" s="173"/>
      <c r="GD176" s="172"/>
      <c r="GE176" s="163"/>
      <c r="GF176" s="163"/>
      <c r="GG176" s="163"/>
      <c r="GH176" s="163"/>
      <c r="GI176" s="163"/>
      <c r="GJ176" s="163"/>
      <c r="GK176" s="163"/>
      <c r="GL176" s="163"/>
      <c r="GM176" s="163"/>
      <c r="GN176" s="163"/>
      <c r="GO176" s="163"/>
      <c r="GP176" s="163"/>
      <c r="GQ176" s="163"/>
      <c r="GR176" s="163"/>
      <c r="GS176" s="163"/>
      <c r="GT176" s="163"/>
      <c r="GU176" s="163"/>
      <c r="GV176" s="163"/>
      <c r="GW176" s="163"/>
      <c r="GX176" s="163"/>
      <c r="GY176" s="163"/>
      <c r="GZ176" s="163"/>
      <c r="HA176" s="163"/>
      <c r="HB176" s="163"/>
      <c r="HC176" s="163"/>
      <c r="HD176" s="163"/>
      <c r="HE176" s="163"/>
      <c r="HF176" s="163"/>
      <c r="HG176" s="163"/>
      <c r="HH176" s="163"/>
      <c r="HI176" s="163"/>
      <c r="HJ176" s="163"/>
      <c r="HK176" s="163"/>
      <c r="HL176" s="163"/>
      <c r="HM176" s="163"/>
      <c r="HN176" s="163"/>
      <c r="HO176" s="163"/>
      <c r="HP176" s="163"/>
      <c r="HQ176" s="163"/>
      <c r="HR176" s="163"/>
      <c r="HS176" s="163"/>
      <c r="HT176" s="163"/>
      <c r="HU176" s="173"/>
    </row>
    <row r="177" spans="42:229" ht="15" customHeight="1" x14ac:dyDescent="0.2">
      <c r="AP177" s="172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CG177" s="173"/>
      <c r="CL177" s="172"/>
      <c r="CM177" s="163"/>
      <c r="CN177" s="163"/>
      <c r="CO177" s="163"/>
      <c r="CP177" s="163"/>
      <c r="CQ177" s="163"/>
      <c r="CR177" s="163"/>
      <c r="CS177" s="163"/>
      <c r="CT177" s="163"/>
      <c r="CU177" s="163"/>
      <c r="CV177" s="163"/>
      <c r="CW177" s="163"/>
      <c r="CX177" s="163"/>
      <c r="CY177" s="163"/>
      <c r="CZ177" s="163"/>
      <c r="DA177" s="163"/>
      <c r="DB177" s="163"/>
      <c r="DC177" s="163"/>
      <c r="DD177" s="163"/>
      <c r="DE177" s="163"/>
      <c r="DF177" s="163"/>
      <c r="DG177" s="163"/>
      <c r="DH177" s="163"/>
      <c r="DI177" s="163"/>
      <c r="DJ177" s="163"/>
      <c r="DK177" s="163"/>
      <c r="DL177" s="163"/>
      <c r="DM177" s="163"/>
      <c r="DN177" s="163"/>
      <c r="DO177" s="163"/>
      <c r="DP177" s="163"/>
      <c r="DQ177" s="163"/>
      <c r="DR177" s="163"/>
      <c r="DS177" s="163"/>
      <c r="DT177" s="163"/>
      <c r="DU177" s="163"/>
      <c r="DV177" s="163"/>
      <c r="DW177" s="163"/>
      <c r="DX177" s="163"/>
      <c r="DY177" s="163"/>
      <c r="DZ177" s="163"/>
      <c r="EA177" s="163"/>
      <c r="EB177" s="163"/>
      <c r="EC177" s="173"/>
      <c r="EH177" s="172"/>
      <c r="EQ177" s="163"/>
      <c r="ER177" s="163"/>
      <c r="ES177" s="163"/>
      <c r="ET177" s="163"/>
      <c r="EU177" s="163"/>
      <c r="EV177" s="163"/>
      <c r="EW177" s="163"/>
      <c r="EX177" s="163"/>
      <c r="EY177" s="163"/>
      <c r="EZ177" s="163"/>
      <c r="FA177" s="163"/>
      <c r="FB177" s="163"/>
      <c r="FC177" s="163"/>
      <c r="FD177" s="163"/>
      <c r="FE177" s="163"/>
      <c r="FF177" s="163"/>
      <c r="FG177" s="163"/>
      <c r="FH177" s="163"/>
      <c r="FI177" s="163"/>
      <c r="FJ177" s="163"/>
      <c r="FK177" s="163"/>
      <c r="FL177" s="163"/>
      <c r="FM177" s="163"/>
      <c r="FN177" s="163"/>
      <c r="FO177" s="163"/>
      <c r="FP177" s="163"/>
      <c r="FQ177" s="163"/>
      <c r="FR177" s="163"/>
      <c r="FS177" s="163"/>
      <c r="FT177" s="163"/>
      <c r="FU177" s="163"/>
      <c r="FV177" s="163"/>
      <c r="FW177" s="163"/>
      <c r="FX177" s="163"/>
      <c r="FY177" s="173"/>
      <c r="GD177" s="172"/>
      <c r="GE177" s="163"/>
      <c r="GF177" s="163"/>
      <c r="GG177" s="163"/>
      <c r="GH177" s="163"/>
      <c r="GI177" s="163"/>
      <c r="GJ177" s="163"/>
      <c r="GK177" s="163"/>
      <c r="GL177" s="163"/>
      <c r="GM177" s="163"/>
      <c r="GN177" s="163"/>
      <c r="GO177" s="163"/>
      <c r="GP177" s="163"/>
      <c r="GQ177" s="163"/>
      <c r="GR177" s="163"/>
      <c r="GS177" s="163"/>
      <c r="GT177" s="163"/>
      <c r="GU177" s="163"/>
      <c r="GV177" s="163"/>
      <c r="GW177" s="163"/>
      <c r="GX177" s="163"/>
      <c r="GY177" s="163"/>
      <c r="GZ177" s="163"/>
      <c r="HA177" s="163"/>
      <c r="HB177" s="163"/>
      <c r="HC177" s="163"/>
      <c r="HD177" s="163"/>
      <c r="HE177" s="163"/>
      <c r="HF177" s="163"/>
      <c r="HG177" s="163"/>
      <c r="HH177" s="163"/>
      <c r="HI177" s="163"/>
      <c r="HJ177" s="163"/>
      <c r="HK177" s="163"/>
      <c r="HL177" s="163"/>
      <c r="HM177" s="163"/>
      <c r="HN177" s="163"/>
      <c r="HO177" s="163"/>
      <c r="HP177" s="163"/>
      <c r="HQ177" s="163"/>
      <c r="HR177" s="163"/>
      <c r="HS177" s="163"/>
      <c r="HT177" s="163"/>
      <c r="HU177" s="173"/>
    </row>
    <row r="178" spans="42:229" ht="15" customHeight="1" x14ac:dyDescent="0.2">
      <c r="AP178" s="172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CG178" s="173"/>
      <c r="CL178" s="172"/>
      <c r="CM178" s="163"/>
      <c r="CN178" s="163"/>
      <c r="CO178" s="163"/>
      <c r="CP178" s="163"/>
      <c r="CQ178" s="163"/>
      <c r="CR178" s="163"/>
      <c r="CS178" s="163"/>
      <c r="CT178" s="163"/>
      <c r="CU178" s="163"/>
      <c r="CV178" s="163"/>
      <c r="CW178" s="163"/>
      <c r="CX178" s="163"/>
      <c r="CY178" s="163"/>
      <c r="CZ178" s="163"/>
      <c r="DA178" s="163"/>
      <c r="DB178" s="163"/>
      <c r="DC178" s="163"/>
      <c r="DD178" s="163"/>
      <c r="DE178" s="163"/>
      <c r="DF178" s="163"/>
      <c r="DG178" s="163"/>
      <c r="DH178" s="163"/>
      <c r="DI178" s="163"/>
      <c r="DJ178" s="163"/>
      <c r="DK178" s="163"/>
      <c r="DL178" s="163"/>
      <c r="DM178" s="163"/>
      <c r="DN178" s="163"/>
      <c r="DO178" s="163"/>
      <c r="DP178" s="163"/>
      <c r="DQ178" s="163"/>
      <c r="DR178" s="163"/>
      <c r="DS178" s="163"/>
      <c r="DT178" s="163"/>
      <c r="DU178" s="163"/>
      <c r="DV178" s="163"/>
      <c r="DW178" s="163"/>
      <c r="DX178" s="163"/>
      <c r="DY178" s="163"/>
      <c r="DZ178" s="163"/>
      <c r="EA178" s="163"/>
      <c r="EB178" s="163"/>
      <c r="EC178" s="173"/>
      <c r="EH178" s="172"/>
      <c r="EQ178" s="163"/>
      <c r="ER178" s="163"/>
      <c r="ES178" s="163"/>
      <c r="ET178" s="163"/>
      <c r="EU178" s="163"/>
      <c r="EV178" s="163"/>
      <c r="EW178" s="163"/>
      <c r="EX178" s="163"/>
      <c r="EY178" s="163"/>
      <c r="EZ178" s="163"/>
      <c r="FA178" s="163"/>
      <c r="FB178" s="163"/>
      <c r="FC178" s="163"/>
      <c r="FD178" s="163"/>
      <c r="FE178" s="163"/>
      <c r="FF178" s="163"/>
      <c r="FG178" s="163"/>
      <c r="FH178" s="163"/>
      <c r="FI178" s="163"/>
      <c r="FJ178" s="163"/>
      <c r="FK178" s="163"/>
      <c r="FL178" s="163"/>
      <c r="FM178" s="163"/>
      <c r="FN178" s="163"/>
      <c r="FO178" s="163"/>
      <c r="FP178" s="163"/>
      <c r="FQ178" s="163"/>
      <c r="FR178" s="163"/>
      <c r="GD178" s="172"/>
      <c r="GE178" s="163"/>
      <c r="GF178" s="163"/>
      <c r="GG178" s="163"/>
      <c r="GH178" s="163"/>
      <c r="GI178" s="163"/>
      <c r="GJ178" s="163"/>
      <c r="GK178" s="163"/>
      <c r="GL178" s="163"/>
      <c r="GM178" s="163"/>
      <c r="GN178" s="163"/>
      <c r="GO178" s="163"/>
      <c r="GP178" s="163"/>
      <c r="GQ178" s="163"/>
      <c r="GR178" s="163"/>
      <c r="GS178" s="163"/>
      <c r="GT178" s="163"/>
      <c r="GU178" s="163"/>
      <c r="GV178" s="163"/>
      <c r="GW178" s="163"/>
      <c r="GX178" s="163"/>
      <c r="GY178" s="163"/>
      <c r="GZ178" s="163"/>
      <c r="HA178" s="163"/>
      <c r="HB178" s="163"/>
      <c r="HC178" s="163"/>
      <c r="HD178" s="163"/>
      <c r="HE178" s="163"/>
      <c r="HF178" s="163"/>
      <c r="HG178" s="163"/>
      <c r="HH178" s="163"/>
      <c r="HI178" s="163"/>
      <c r="HJ178" s="163"/>
      <c r="HK178" s="163"/>
      <c r="HL178" s="163"/>
      <c r="HM178" s="163"/>
      <c r="HN178" s="163"/>
      <c r="HO178" s="163"/>
      <c r="HP178" s="163"/>
      <c r="HQ178" s="163"/>
      <c r="HR178" s="163"/>
      <c r="HS178" s="163"/>
      <c r="HT178" s="163"/>
      <c r="HU178" s="173"/>
    </row>
    <row r="179" spans="42:229" ht="15" customHeight="1" x14ac:dyDescent="0.2">
      <c r="AP179" s="172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CG179" s="173"/>
      <c r="CL179" s="172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3"/>
      <c r="DI179" s="163"/>
      <c r="DJ179" s="163"/>
      <c r="DK179" s="163"/>
      <c r="DL179" s="163"/>
      <c r="DM179" s="163"/>
      <c r="DN179" s="163"/>
      <c r="DO179" s="163"/>
      <c r="DP179" s="163"/>
      <c r="DQ179" s="163"/>
      <c r="DR179" s="163"/>
      <c r="DS179" s="163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73"/>
      <c r="EH179" s="172"/>
      <c r="EQ179" s="163"/>
      <c r="ER179" s="163"/>
      <c r="ES179" s="163"/>
      <c r="ET179" s="163"/>
      <c r="EU179" s="163"/>
      <c r="EV179" s="163"/>
      <c r="EW179" s="163"/>
      <c r="EX179" s="163"/>
      <c r="EY179" s="163"/>
      <c r="EZ179" s="163"/>
      <c r="FA179" s="163"/>
      <c r="FB179" s="163"/>
      <c r="FC179" s="163"/>
      <c r="FD179" s="163"/>
      <c r="FE179" s="163"/>
      <c r="FF179" s="163"/>
      <c r="FG179" s="163"/>
      <c r="FH179" s="163"/>
      <c r="FI179" s="163"/>
      <c r="FJ179" s="163"/>
      <c r="FK179" s="163"/>
      <c r="FL179" s="163"/>
      <c r="FM179" s="163"/>
      <c r="FN179" s="163"/>
      <c r="FO179" s="163"/>
      <c r="FP179" s="163"/>
      <c r="FQ179" s="163"/>
      <c r="FR179" s="163"/>
      <c r="GD179" s="172"/>
      <c r="GE179" s="163"/>
      <c r="GF179" s="163"/>
      <c r="GG179" s="163"/>
      <c r="GH179" s="163"/>
      <c r="GI179" s="163"/>
      <c r="GJ179" s="163"/>
      <c r="GK179" s="163"/>
      <c r="GL179" s="163"/>
      <c r="GM179" s="163"/>
      <c r="GN179" s="163"/>
      <c r="GO179" s="163"/>
      <c r="GP179" s="163"/>
      <c r="GQ179" s="163"/>
      <c r="GR179" s="163"/>
      <c r="GS179" s="163"/>
      <c r="GT179" s="163"/>
      <c r="GU179" s="163"/>
      <c r="GV179" s="163"/>
      <c r="GW179" s="163"/>
      <c r="GX179" s="163"/>
      <c r="GY179" s="163"/>
      <c r="GZ179" s="163"/>
      <c r="HA179" s="163"/>
      <c r="HB179" s="163"/>
      <c r="HC179" s="163"/>
      <c r="HD179" s="163"/>
      <c r="HE179" s="163"/>
      <c r="HF179" s="163"/>
      <c r="HG179" s="163"/>
      <c r="HH179" s="163"/>
      <c r="HI179" s="163"/>
      <c r="HJ179" s="163"/>
      <c r="HK179" s="163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73"/>
    </row>
    <row r="180" spans="42:229" ht="15" customHeight="1" x14ac:dyDescent="0.2">
      <c r="AP180" s="172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CG180" s="173"/>
      <c r="CL180" s="172"/>
      <c r="CM180" s="163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  <c r="DH180" s="163"/>
      <c r="DI180" s="163"/>
      <c r="DJ180" s="163"/>
      <c r="DK180" s="163"/>
      <c r="DL180" s="163"/>
      <c r="DM180" s="163"/>
      <c r="DN180" s="163"/>
      <c r="DO180" s="163"/>
      <c r="DP180" s="163"/>
      <c r="DQ180" s="163"/>
      <c r="DR180" s="163"/>
      <c r="DS180" s="163"/>
      <c r="DT180" s="163"/>
      <c r="DU180" s="163"/>
      <c r="DV180" s="163"/>
      <c r="DW180" s="163"/>
      <c r="DX180" s="163"/>
      <c r="DY180" s="163"/>
      <c r="DZ180" s="163"/>
      <c r="EA180" s="163"/>
      <c r="EB180" s="163"/>
      <c r="EC180" s="173"/>
      <c r="EH180" s="172"/>
      <c r="EQ180" s="163"/>
      <c r="ER180" s="163"/>
      <c r="ES180" s="163"/>
      <c r="ET180" s="163"/>
      <c r="EU180" s="163"/>
      <c r="EV180" s="163"/>
      <c r="EW180" s="163"/>
      <c r="EX180" s="163"/>
      <c r="EY180" s="163"/>
      <c r="EZ180" s="163"/>
      <c r="FA180" s="163"/>
      <c r="FB180" s="163"/>
      <c r="FC180" s="163"/>
      <c r="FD180" s="163"/>
      <c r="FE180" s="163"/>
      <c r="FF180" s="163"/>
      <c r="FG180" s="163"/>
      <c r="FH180" s="163"/>
      <c r="FI180" s="163"/>
      <c r="FJ180" s="163"/>
      <c r="FK180" s="163"/>
      <c r="FL180" s="163"/>
      <c r="FM180" s="163"/>
      <c r="FN180" s="163"/>
      <c r="FO180" s="163"/>
      <c r="FP180" s="163"/>
      <c r="FQ180" s="163"/>
      <c r="FR180" s="163"/>
      <c r="GD180" s="172"/>
      <c r="GE180" s="163"/>
      <c r="GF180" s="163"/>
      <c r="GG180" s="163"/>
      <c r="GH180" s="163"/>
      <c r="GI180" s="163"/>
      <c r="GJ180" s="163"/>
      <c r="GK180" s="163"/>
      <c r="GL180" s="163"/>
      <c r="GM180" s="163"/>
      <c r="GN180" s="163"/>
      <c r="GO180" s="163"/>
      <c r="GP180" s="163"/>
      <c r="GQ180" s="163"/>
      <c r="GR180" s="163"/>
      <c r="GS180" s="163"/>
      <c r="GT180" s="163"/>
      <c r="GU180" s="163"/>
      <c r="GV180" s="163"/>
      <c r="GW180" s="163"/>
      <c r="GX180" s="163"/>
      <c r="GY180" s="163"/>
      <c r="GZ180" s="163"/>
      <c r="HA180" s="163"/>
      <c r="HB180" s="163"/>
      <c r="HC180" s="163"/>
      <c r="HD180" s="163"/>
      <c r="HE180" s="163"/>
      <c r="HF180" s="163"/>
      <c r="HG180" s="163"/>
      <c r="HH180" s="163"/>
      <c r="HI180" s="163"/>
      <c r="HJ180" s="163"/>
      <c r="HK180" s="163"/>
      <c r="HL180" s="163"/>
      <c r="HM180" s="163"/>
      <c r="HN180" s="163"/>
      <c r="HO180" s="163"/>
      <c r="HP180" s="163"/>
      <c r="HQ180" s="163"/>
      <c r="HR180" s="163"/>
      <c r="HS180" s="163"/>
      <c r="HT180" s="163"/>
      <c r="HU180" s="173"/>
    </row>
    <row r="181" spans="42:229" ht="15" customHeight="1" x14ac:dyDescent="0.2">
      <c r="AP181" s="172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CG181" s="173"/>
      <c r="CL181" s="172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73"/>
      <c r="EH181" s="172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GD181" s="172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73"/>
    </row>
    <row r="182" spans="42:229" ht="15" customHeight="1" x14ac:dyDescent="0.3">
      <c r="AP182" s="172"/>
      <c r="AQ182" s="163"/>
      <c r="AR182" s="277" t="str">
        <f>CHOOSE(1,BA207&amp;":","IX_NAME",AS182)</f>
        <v>1:</v>
      </c>
      <c r="AS182" s="278" t="s">
        <v>34</v>
      </c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247" t="str">
        <f>CHOOSE(1,BV207&amp;":","IX_NAME",BW182)</f>
        <v>2:</v>
      </c>
      <c r="BW182" s="248" t="s">
        <v>35</v>
      </c>
      <c r="CG182" s="173"/>
      <c r="CL182" s="172"/>
      <c r="CM182" s="163"/>
      <c r="CN182" s="163"/>
      <c r="CO182" s="163"/>
      <c r="CP182" s="163"/>
      <c r="CQ182" s="163"/>
      <c r="CR182" s="163"/>
      <c r="CS182" s="163"/>
      <c r="CT182" s="277" t="str">
        <f>CHOOSE(1,CW207&amp;":","IX_NAME",CU182)</f>
        <v>1:</v>
      </c>
      <c r="CU182" s="278" t="s">
        <v>34</v>
      </c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247" t="str">
        <f>CHOOSE(1,DR207&amp;":","IX_NAME",DS182)</f>
        <v>2:</v>
      </c>
      <c r="DS182" s="248" t="s">
        <v>35</v>
      </c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73"/>
      <c r="ED182" s="135"/>
      <c r="EE182" s="135"/>
      <c r="EF182" s="135"/>
      <c r="EG182" s="135"/>
      <c r="EH182" s="172"/>
      <c r="EL182" s="247" t="str">
        <f>CHOOSE(1,ES207&amp;":","IX_NAME",EM182)</f>
        <v>1:</v>
      </c>
      <c r="EM182" s="248" t="s">
        <v>34</v>
      </c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277" t="str">
        <f>CHOOSE(1,FN207&amp;":","IX_NAME",FQ182)</f>
        <v>2:</v>
      </c>
      <c r="FQ182" s="278" t="s">
        <v>35</v>
      </c>
      <c r="FR182" s="163"/>
      <c r="GD182" s="172"/>
      <c r="GE182" s="163"/>
      <c r="GF182" s="163"/>
      <c r="GG182" s="163"/>
      <c r="GH182" s="247" t="str">
        <f>CHOOSE(1,GO207&amp;":","IX_NAME",GI182)</f>
        <v>1:</v>
      </c>
      <c r="GI182" s="248" t="s">
        <v>34</v>
      </c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277" t="str">
        <f>CHOOSE(1,HJ207&amp;":","IX_NAME",HI182)</f>
        <v>2:</v>
      </c>
      <c r="HI182" s="278" t="s">
        <v>35</v>
      </c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73"/>
    </row>
    <row r="183" spans="42:229" ht="15" customHeight="1" x14ac:dyDescent="0.2">
      <c r="AP183" s="172"/>
      <c r="AQ183" s="163"/>
      <c r="AR183" s="168"/>
      <c r="AS183" s="279" t="s">
        <v>30</v>
      </c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93" t="s">
        <v>30</v>
      </c>
      <c r="CG183" s="173"/>
      <c r="CL183" s="172"/>
      <c r="CM183" s="163"/>
      <c r="CN183" s="163"/>
      <c r="CO183" s="163"/>
      <c r="CP183" s="163"/>
      <c r="CQ183" s="163"/>
      <c r="CR183" s="163"/>
      <c r="CS183" s="163"/>
      <c r="CT183" s="168"/>
      <c r="CU183" s="279" t="s">
        <v>30</v>
      </c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93" t="s">
        <v>30</v>
      </c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73"/>
      <c r="ED183" s="135"/>
      <c r="EE183" s="135"/>
      <c r="EF183" s="135"/>
      <c r="EG183" s="135"/>
      <c r="EH183" s="172"/>
      <c r="EL183" s="163"/>
      <c r="EM183" s="193" t="s">
        <v>30</v>
      </c>
      <c r="EQ183" s="163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8"/>
      <c r="FQ183" s="279" t="s">
        <v>30</v>
      </c>
      <c r="FR183" s="163"/>
      <c r="GD183" s="172"/>
      <c r="GE183" s="163"/>
      <c r="GF183" s="163"/>
      <c r="GG183" s="163"/>
      <c r="GH183" s="163"/>
      <c r="GI183" s="193" t="s">
        <v>30</v>
      </c>
      <c r="GJ183" s="163"/>
      <c r="GK183" s="163"/>
      <c r="GL183" s="163"/>
      <c r="GM183" s="163"/>
      <c r="GN183" s="163"/>
      <c r="GO183" s="163"/>
      <c r="GP183" s="163"/>
      <c r="GQ183" s="163"/>
      <c r="GR183" s="163"/>
      <c r="GS183" s="163"/>
      <c r="GT183" s="163"/>
      <c r="GU183" s="163"/>
      <c r="GV183" s="163"/>
      <c r="GW183" s="163"/>
      <c r="GX183" s="163"/>
      <c r="GY183" s="163"/>
      <c r="GZ183" s="163"/>
      <c r="HA183" s="163"/>
      <c r="HB183" s="163"/>
      <c r="HC183" s="163"/>
      <c r="HD183" s="163"/>
      <c r="HE183" s="163"/>
      <c r="HF183" s="163"/>
      <c r="HG183" s="163"/>
      <c r="HH183" s="168"/>
      <c r="HI183" s="279" t="s">
        <v>30</v>
      </c>
      <c r="HJ183" s="163"/>
      <c r="HK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73"/>
    </row>
    <row r="184" spans="42:229" ht="15" customHeight="1" x14ac:dyDescent="0.2">
      <c r="AP184" s="172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Z184" s="179" t="s">
        <v>24</v>
      </c>
      <c r="CA184" s="179"/>
      <c r="CB184" s="179"/>
      <c r="CC184" s="179"/>
      <c r="CD184" s="179"/>
      <c r="CE184" s="179"/>
      <c r="CF184" s="179"/>
      <c r="CG184" s="273"/>
      <c r="CL184" s="172"/>
      <c r="CM184" s="163"/>
      <c r="CN184" s="163"/>
      <c r="CO184" s="163"/>
      <c r="CP184" s="163"/>
      <c r="CQ184" s="163"/>
      <c r="CR184" s="163"/>
      <c r="CS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79" t="s">
        <v>24</v>
      </c>
      <c r="DW184" s="179"/>
      <c r="DX184" s="179"/>
      <c r="DY184" s="179"/>
      <c r="DZ184" s="179"/>
      <c r="EA184" s="179"/>
      <c r="EB184" s="179"/>
      <c r="EC184" s="273"/>
      <c r="ED184" s="135"/>
      <c r="EE184" s="135"/>
      <c r="EF184" s="135"/>
      <c r="EG184" s="135"/>
      <c r="EH184" s="275" t="s">
        <v>24</v>
      </c>
      <c r="EI184" s="179"/>
      <c r="EJ184" s="179"/>
      <c r="EK184" s="179"/>
      <c r="EL184" s="179"/>
      <c r="EM184" s="179"/>
      <c r="EN184" s="179"/>
      <c r="EO184" s="179"/>
      <c r="EQ184" s="163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79" t="s">
        <v>24</v>
      </c>
      <c r="FT184" s="179"/>
      <c r="FU184" s="179"/>
      <c r="FV184" s="179"/>
      <c r="FW184" s="179"/>
      <c r="FX184" s="179"/>
      <c r="FY184" s="273"/>
      <c r="GD184" s="275" t="s">
        <v>24</v>
      </c>
      <c r="GE184" s="179"/>
      <c r="GF184" s="179"/>
      <c r="GG184" s="179"/>
      <c r="GH184" s="179"/>
      <c r="GI184" s="179"/>
      <c r="GJ184" s="179"/>
      <c r="GK184" s="179"/>
      <c r="GL184" s="163"/>
      <c r="GM184" s="163"/>
      <c r="GN184" s="163"/>
      <c r="GO184" s="163"/>
      <c r="GP184" s="163"/>
      <c r="GQ184" s="163"/>
      <c r="GR184" s="163"/>
      <c r="GS184" s="163"/>
      <c r="GT184" s="163"/>
      <c r="GU184" s="163"/>
      <c r="GV184" s="163"/>
      <c r="GW184" s="163"/>
      <c r="GX184" s="163"/>
      <c r="GY184" s="163"/>
      <c r="GZ184" s="163"/>
      <c r="HA184" s="163"/>
      <c r="HB184" s="163"/>
      <c r="HC184" s="163"/>
      <c r="HD184" s="163"/>
      <c r="HE184" s="163"/>
      <c r="HF184" s="163"/>
      <c r="HG184" s="163"/>
      <c r="HH184" s="163"/>
      <c r="HI184" s="163"/>
      <c r="HJ184" s="163"/>
      <c r="HK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73"/>
    </row>
    <row r="185" spans="42:229" ht="15" customHeight="1" x14ac:dyDescent="0.2">
      <c r="AP185" s="172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X185" s="163"/>
      <c r="BZ185" s="230" t="str">
        <f>"local_od_raw_"&amp;BV207</f>
        <v>local_od_raw_2</v>
      </c>
      <c r="CA185" s="190">
        <v>1</v>
      </c>
      <c r="CB185" s="190">
        <v>2</v>
      </c>
      <c r="CC185" s="190">
        <v>3</v>
      </c>
      <c r="CD185" s="190">
        <v>4</v>
      </c>
      <c r="CE185" s="179" t="s">
        <v>17</v>
      </c>
      <c r="CF185" s="179" t="s">
        <v>18</v>
      </c>
      <c r="CG185" s="273" t="s">
        <v>19</v>
      </c>
      <c r="CL185" s="172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3"/>
      <c r="DP185" s="163"/>
      <c r="DQ185" s="163"/>
      <c r="DR185" s="163"/>
      <c r="DS185" s="163"/>
      <c r="DT185" s="163"/>
      <c r="DU185" s="163"/>
      <c r="DV185" s="230" t="str">
        <f>"local_od_raw_"&amp;DR207</f>
        <v>local_od_raw_2</v>
      </c>
      <c r="DW185" s="190">
        <v>1</v>
      </c>
      <c r="DX185" s="190">
        <v>2</v>
      </c>
      <c r="DY185" s="190">
        <v>3</v>
      </c>
      <c r="DZ185" s="190">
        <v>4</v>
      </c>
      <c r="EA185" s="179" t="s">
        <v>17</v>
      </c>
      <c r="EB185" s="179" t="s">
        <v>18</v>
      </c>
      <c r="EC185" s="273" t="s">
        <v>19</v>
      </c>
      <c r="ED185" s="135"/>
      <c r="EE185" s="135"/>
      <c r="EF185" s="135"/>
      <c r="EG185" s="135"/>
      <c r="EH185" s="282" t="str">
        <f>"local_od_raw_"&amp;ES207</f>
        <v>local_od_raw_1</v>
      </c>
      <c r="EI185" s="190">
        <v>1</v>
      </c>
      <c r="EJ185" s="190">
        <v>2</v>
      </c>
      <c r="EK185" s="190">
        <v>3</v>
      </c>
      <c r="EL185" s="190">
        <v>4</v>
      </c>
      <c r="EM185" s="179" t="s">
        <v>17</v>
      </c>
      <c r="EN185" s="179" t="s">
        <v>18</v>
      </c>
      <c r="EO185" s="179" t="s">
        <v>19</v>
      </c>
      <c r="EQ185" s="163"/>
      <c r="ER185" s="163"/>
      <c r="ES185" s="163"/>
      <c r="ET185" s="163"/>
      <c r="EU185" s="163"/>
      <c r="EV185" s="163"/>
      <c r="EW185" s="163"/>
      <c r="EX185" s="163"/>
      <c r="EY185" s="163"/>
      <c r="EZ185" s="163"/>
      <c r="FA185" s="163"/>
      <c r="FB185" s="163"/>
      <c r="FC185" s="163"/>
      <c r="FD185" s="168"/>
      <c r="FE185" s="168"/>
      <c r="FF185" s="168"/>
      <c r="FG185" s="168"/>
      <c r="FH185" s="168"/>
      <c r="FI185" s="168"/>
      <c r="FJ185" s="168"/>
      <c r="FK185" s="168"/>
      <c r="FL185" s="168"/>
      <c r="FM185" s="168"/>
      <c r="FN185" s="168"/>
      <c r="FO185" s="168"/>
      <c r="FP185" s="168"/>
      <c r="FQ185" s="168"/>
      <c r="FR185" s="168"/>
      <c r="FS185" s="230" t="str">
        <f>"local_od_raw_"&amp;FN207</f>
        <v>local_od_raw_2</v>
      </c>
      <c r="FT185" s="190">
        <v>2</v>
      </c>
      <c r="FU185" s="190">
        <v>3</v>
      </c>
      <c r="FV185" s="190">
        <v>4</v>
      </c>
      <c r="FW185" s="179" t="s">
        <v>17</v>
      </c>
      <c r="FX185" s="179" t="s">
        <v>18</v>
      </c>
      <c r="FY185" s="273" t="s">
        <v>19</v>
      </c>
      <c r="GD185" s="282" t="str">
        <f>"local_od_raw_"&amp;GO207</f>
        <v>local_od_raw_1</v>
      </c>
      <c r="GE185" s="190">
        <v>1</v>
      </c>
      <c r="GF185" s="190">
        <v>2</v>
      </c>
      <c r="GG185" s="190">
        <v>3</v>
      </c>
      <c r="GH185" s="190">
        <v>4</v>
      </c>
      <c r="GI185" s="179" t="s">
        <v>17</v>
      </c>
      <c r="GJ185" s="179" t="s">
        <v>18</v>
      </c>
      <c r="GK185" s="179" t="s">
        <v>19</v>
      </c>
      <c r="GL185" s="163"/>
      <c r="GM185" s="163"/>
      <c r="GN185" s="163"/>
      <c r="GO185" s="163"/>
      <c r="GP185" s="163"/>
      <c r="GQ185" s="163"/>
      <c r="GR185" s="163"/>
      <c r="GS185" s="163"/>
      <c r="GT185" s="163"/>
      <c r="GU185" s="163"/>
      <c r="GV185" s="163"/>
      <c r="GW185" s="163"/>
      <c r="GX185" s="163"/>
      <c r="GY185" s="163"/>
      <c r="GZ185" s="163"/>
      <c r="HA185" s="163"/>
      <c r="HB185" s="163"/>
      <c r="HC185" s="163"/>
      <c r="HD185" s="163"/>
      <c r="HE185" s="163"/>
      <c r="HF185" s="163"/>
      <c r="HG185" s="163"/>
      <c r="HH185" s="163"/>
      <c r="HI185" s="163"/>
      <c r="HJ185" s="163"/>
      <c r="HK185" s="163"/>
      <c r="HL185" s="163"/>
      <c r="HM185" s="163"/>
      <c r="HN185" s="163"/>
      <c r="HO185" s="163"/>
      <c r="HP185" s="163"/>
      <c r="HQ185" s="163"/>
      <c r="HR185" s="163"/>
      <c r="HS185" s="163"/>
      <c r="HT185" s="163"/>
      <c r="HU185" s="173"/>
    </row>
    <row r="186" spans="42:229" ht="15" customHeight="1" x14ac:dyDescent="0.2">
      <c r="AP186" s="172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X186" s="163"/>
      <c r="BZ186" s="190">
        <v>1</v>
      </c>
      <c r="CA186" s="180">
        <v>0</v>
      </c>
      <c r="CB186" s="181">
        <f>BY209</f>
        <v>0</v>
      </c>
      <c r="CC186" s="181">
        <f>BX209</f>
        <v>0</v>
      </c>
      <c r="CD186" s="182">
        <f>BW209</f>
        <v>0</v>
      </c>
      <c r="CE186" s="179">
        <f>SUM(CA186:CD186)</f>
        <v>0</v>
      </c>
      <c r="CF186" s="179">
        <f>BY218</f>
        <v>0</v>
      </c>
      <c r="CG186" s="274">
        <f>IFERROR(ABS(CE186-CF186)/CF186,0)</f>
        <v>0</v>
      </c>
      <c r="CL186" s="172"/>
      <c r="CM186" s="163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  <c r="DH186" s="163"/>
      <c r="DI186" s="163"/>
      <c r="DJ186" s="163"/>
      <c r="DK186" s="163"/>
      <c r="DL186" s="163"/>
      <c r="DM186" s="163"/>
      <c r="DN186" s="163"/>
      <c r="DO186" s="163"/>
      <c r="DP186" s="163"/>
      <c r="DQ186" s="163"/>
      <c r="DR186" s="163"/>
      <c r="DS186" s="163"/>
      <c r="DT186" s="163"/>
      <c r="DU186" s="163"/>
      <c r="DV186" s="190">
        <v>1</v>
      </c>
      <c r="DW186" s="180">
        <v>0</v>
      </c>
      <c r="DX186" s="181">
        <f>DU209</f>
        <v>0</v>
      </c>
      <c r="DY186" s="181">
        <f>DT209</f>
        <v>0</v>
      </c>
      <c r="DZ186" s="182">
        <f>DS209</f>
        <v>0</v>
      </c>
      <c r="EA186" s="179">
        <f>SUM(DW186:DZ186)</f>
        <v>0</v>
      </c>
      <c r="EB186" s="179">
        <f>DU218</f>
        <v>0</v>
      </c>
      <c r="EC186" s="274">
        <f>IFERROR(ABS(EA186-EB186)/EB186,0)</f>
        <v>0</v>
      </c>
      <c r="ED186" s="135"/>
      <c r="EE186" s="135"/>
      <c r="EF186" s="135"/>
      <c r="EG186" s="135"/>
      <c r="EH186" s="283">
        <v>1</v>
      </c>
      <c r="EI186" s="180">
        <v>0</v>
      </c>
      <c r="EJ186" s="181">
        <v>0</v>
      </c>
      <c r="EK186" s="181">
        <v>0</v>
      </c>
      <c r="EL186" s="182">
        <v>0</v>
      </c>
      <c r="EM186" s="179">
        <f>SUM(EI186:EL186)</f>
        <v>0</v>
      </c>
      <c r="EN186" s="179">
        <v>0</v>
      </c>
      <c r="EO186" s="183">
        <f>IFERROR(ABS(EM186-EN186)/EN186,0)</f>
        <v>0</v>
      </c>
      <c r="EP186" s="163"/>
      <c r="EQ186" s="163"/>
      <c r="ER186" s="163"/>
      <c r="ES186" s="163"/>
      <c r="ET186" s="163"/>
      <c r="EU186" s="163"/>
      <c r="EV186" s="163"/>
      <c r="EW186" s="163"/>
      <c r="EX186" s="163"/>
      <c r="EY186" s="163"/>
      <c r="EZ186" s="163"/>
      <c r="FA186" s="163"/>
      <c r="FB186" s="163"/>
      <c r="FC186" s="163"/>
      <c r="FD186" s="163"/>
      <c r="FE186" s="163"/>
      <c r="FF186" s="163"/>
      <c r="FG186" s="163"/>
      <c r="FH186" s="163"/>
      <c r="FI186" s="163"/>
      <c r="FJ186" s="163"/>
      <c r="FK186" s="163"/>
      <c r="FL186" s="163"/>
      <c r="FM186" s="163"/>
      <c r="FN186" s="163"/>
      <c r="FO186" s="163"/>
      <c r="FP186" s="163"/>
      <c r="FQ186" s="163"/>
      <c r="FR186" s="163"/>
      <c r="FS186" s="190">
        <v>2</v>
      </c>
      <c r="FT186" s="180">
        <f>FP206</f>
        <v>0</v>
      </c>
      <c r="FU186" s="181">
        <f>FP204</f>
        <v>0</v>
      </c>
      <c r="FV186" s="182">
        <f>FP205</f>
        <v>0</v>
      </c>
      <c r="FW186" s="179">
        <f>SUM(FT186:FV186)</f>
        <v>0</v>
      </c>
      <c r="FX186" s="179">
        <f>FY204</f>
        <v>0</v>
      </c>
      <c r="FY186" s="274">
        <f t="shared" ref="FY186:FY188" si="52">IFERROR(ABS(FW186-FX186)/FX186,0)</f>
        <v>0</v>
      </c>
      <c r="GD186" s="283">
        <v>1</v>
      </c>
      <c r="GE186" s="180">
        <v>0</v>
      </c>
      <c r="GF186" s="181">
        <v>0</v>
      </c>
      <c r="GG186" s="181">
        <v>0</v>
      </c>
      <c r="GH186" s="182">
        <v>0</v>
      </c>
      <c r="GI186" s="179">
        <f>SUM(GE186:GH186)</f>
        <v>0</v>
      </c>
      <c r="GJ186" s="179">
        <v>0</v>
      </c>
      <c r="GK186" s="183">
        <f>IFERROR(ABS(GI186-GJ186)/GJ186,0)</f>
        <v>0</v>
      </c>
      <c r="GL186" s="163"/>
      <c r="GM186" s="163"/>
      <c r="GN186" s="163"/>
      <c r="GO186" s="163"/>
      <c r="GP186" s="163"/>
      <c r="GQ186" s="163"/>
      <c r="GR186" s="163"/>
      <c r="GS186" s="163"/>
      <c r="GT186" s="163"/>
      <c r="GU186" s="163"/>
      <c r="GV186" s="163"/>
      <c r="GW186" s="163"/>
      <c r="GX186" s="163"/>
      <c r="GY186" s="163"/>
      <c r="GZ186" s="163"/>
      <c r="HA186" s="163"/>
      <c r="HB186" s="163"/>
      <c r="HC186" s="163"/>
      <c r="HD186" s="163"/>
      <c r="HE186" s="163"/>
      <c r="HF186" s="163"/>
      <c r="HG186" s="163"/>
      <c r="HH186" s="163"/>
      <c r="HI186" s="163"/>
      <c r="HJ186" s="163"/>
      <c r="HK186" s="163"/>
      <c r="HL186" s="163"/>
      <c r="HM186" s="163"/>
      <c r="HN186" s="163"/>
      <c r="HO186" s="163"/>
      <c r="HP186" s="163"/>
      <c r="HQ186" s="163"/>
      <c r="HR186" s="163"/>
      <c r="HS186" s="163"/>
      <c r="HT186" s="163"/>
      <c r="HU186" s="173"/>
    </row>
    <row r="187" spans="42:229" ht="15" customHeight="1" x14ac:dyDescent="0.2">
      <c r="AP187" s="172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X187" s="163"/>
      <c r="BZ187" s="190">
        <v>2</v>
      </c>
      <c r="CA187" s="184">
        <v>0</v>
      </c>
      <c r="CB187" s="179">
        <f>BX206</f>
        <v>0</v>
      </c>
      <c r="CC187" s="179">
        <f>BX204</f>
        <v>0</v>
      </c>
      <c r="CD187" s="185">
        <f>BX205</f>
        <v>0</v>
      </c>
      <c r="CE187" s="179">
        <f>SUM(CA187:CD187)</f>
        <v>0</v>
      </c>
      <c r="CF187" s="179">
        <f>CG204</f>
        <v>0</v>
      </c>
      <c r="CG187" s="274">
        <f t="shared" ref="CG187:CG189" si="53">IFERROR(ABS(CE187-CF187)/CF187,0)</f>
        <v>0</v>
      </c>
      <c r="CL187" s="172"/>
      <c r="CM187" s="163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  <c r="DH187" s="163"/>
      <c r="DI187" s="163"/>
      <c r="DJ187" s="163"/>
      <c r="DK187" s="163"/>
      <c r="DL187" s="163"/>
      <c r="DM187" s="163"/>
      <c r="DN187" s="163"/>
      <c r="DO187" s="163"/>
      <c r="DP187" s="163"/>
      <c r="DQ187" s="163"/>
      <c r="DR187" s="163"/>
      <c r="DS187" s="163"/>
      <c r="DT187" s="163"/>
      <c r="DU187" s="163"/>
      <c r="DV187" s="190">
        <v>2</v>
      </c>
      <c r="DW187" s="184">
        <v>0</v>
      </c>
      <c r="DX187" s="179">
        <f>DT206</f>
        <v>0</v>
      </c>
      <c r="DY187" s="179">
        <f>DT204</f>
        <v>0</v>
      </c>
      <c r="DZ187" s="185">
        <f>DT205</f>
        <v>0</v>
      </c>
      <c r="EA187" s="179">
        <f>SUM(DW187:DZ187)</f>
        <v>0</v>
      </c>
      <c r="EB187" s="179">
        <f>EC204</f>
        <v>0</v>
      </c>
      <c r="EC187" s="274">
        <f t="shared" ref="EC187:EC189" si="54">IFERROR(ABS(EA187-EB187)/EB187,0)</f>
        <v>0</v>
      </c>
      <c r="ED187" s="135"/>
      <c r="EE187" s="135"/>
      <c r="EF187" s="135"/>
      <c r="EG187" s="135"/>
      <c r="EH187" s="283">
        <v>2</v>
      </c>
      <c r="EI187" s="184">
        <f>EU205</f>
        <v>0</v>
      </c>
      <c r="EJ187" s="179">
        <f>EU206</f>
        <v>0</v>
      </c>
      <c r="EK187" s="179">
        <v>0</v>
      </c>
      <c r="EL187" s="185">
        <f>EU204</f>
        <v>0</v>
      </c>
      <c r="EM187" s="179">
        <f>SUM(EI187:EL187)</f>
        <v>0</v>
      </c>
      <c r="EN187" s="179">
        <f>FC204</f>
        <v>0</v>
      </c>
      <c r="EO187" s="183">
        <f t="shared" ref="EO187:EO189" si="55">IFERROR(ABS(EM187-EN187)/EN187,0)</f>
        <v>0</v>
      </c>
      <c r="EP187" s="163"/>
      <c r="EQ187" s="163"/>
      <c r="ER187" s="163"/>
      <c r="ES187" s="163"/>
      <c r="ET187" s="163"/>
      <c r="EU187" s="163"/>
      <c r="EV187" s="163"/>
      <c r="EW187" s="163"/>
      <c r="EX187" s="163"/>
      <c r="EY187" s="163"/>
      <c r="EZ187" s="163"/>
      <c r="FA187" s="163"/>
      <c r="FB187" s="163"/>
      <c r="FC187" s="163"/>
      <c r="FD187" s="163"/>
      <c r="FE187" s="163"/>
      <c r="FF187" s="163"/>
      <c r="FG187" s="163"/>
      <c r="FH187" s="163"/>
      <c r="FI187" s="163"/>
      <c r="FJ187" s="163"/>
      <c r="FK187" s="163"/>
      <c r="FL187" s="163"/>
      <c r="FM187" s="163"/>
      <c r="FN187" s="163"/>
      <c r="FO187" s="163"/>
      <c r="FP187" s="163"/>
      <c r="FQ187" s="163"/>
      <c r="FR187" s="163"/>
      <c r="FS187" s="190">
        <v>3</v>
      </c>
      <c r="FT187" s="184">
        <f>FL205</f>
        <v>0</v>
      </c>
      <c r="FU187" s="179">
        <f>FM205</f>
        <v>0</v>
      </c>
      <c r="FV187" s="185">
        <f>FK205</f>
        <v>0</v>
      </c>
      <c r="FW187" s="179">
        <f>SUM(FT187:FV187)</f>
        <v>0</v>
      </c>
      <c r="FX187" s="179">
        <f>FK196</f>
        <v>0</v>
      </c>
      <c r="FY187" s="274">
        <f t="shared" si="52"/>
        <v>0</v>
      </c>
      <c r="GD187" s="283">
        <v>2</v>
      </c>
      <c r="GE187" s="184">
        <f>GQ205</f>
        <v>0</v>
      </c>
      <c r="GF187" s="179">
        <f>GQ206</f>
        <v>0</v>
      </c>
      <c r="GG187" s="179">
        <v>0</v>
      </c>
      <c r="GH187" s="185">
        <f>GQ204</f>
        <v>0</v>
      </c>
      <c r="GI187" s="179">
        <f>SUM(GE187:GH187)</f>
        <v>0</v>
      </c>
      <c r="GJ187" s="179">
        <f>GY204</f>
        <v>0</v>
      </c>
      <c r="GK187" s="183">
        <f t="shared" ref="GK187:GK189" si="56">IFERROR(ABS(GI187-GJ187)/GJ187,0)</f>
        <v>0</v>
      </c>
      <c r="GL187" s="163"/>
      <c r="GM187" s="163"/>
      <c r="GN187" s="163"/>
      <c r="GO187" s="163"/>
      <c r="GP187" s="163"/>
      <c r="GQ187" s="163"/>
      <c r="GR187" s="163"/>
      <c r="GS187" s="163"/>
      <c r="GT187" s="163"/>
      <c r="GU187" s="163"/>
      <c r="GV187" s="163"/>
      <c r="GW187" s="163"/>
      <c r="GX187" s="163"/>
      <c r="GY187" s="163"/>
      <c r="GZ187" s="163"/>
      <c r="HA187" s="163"/>
      <c r="HB187" s="163"/>
      <c r="HC187" s="163"/>
      <c r="HD187" s="163"/>
      <c r="HE187" s="163"/>
      <c r="HF187" s="163"/>
      <c r="HG187" s="163"/>
      <c r="HH187" s="163"/>
      <c r="HI187" s="163"/>
      <c r="HJ187" s="163"/>
      <c r="HK187" s="163"/>
      <c r="HL187" s="163"/>
      <c r="HM187" s="163"/>
      <c r="HN187" s="163"/>
      <c r="HO187" s="163"/>
      <c r="HP187" s="163"/>
      <c r="HQ187" s="163"/>
      <c r="HR187" s="163"/>
      <c r="HS187" s="163"/>
      <c r="HT187" s="163"/>
      <c r="HU187" s="173"/>
    </row>
    <row r="188" spans="42:229" ht="15" customHeight="1" x14ac:dyDescent="0.2">
      <c r="AP188" s="174"/>
      <c r="AQ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68"/>
      <c r="BD188" s="168"/>
      <c r="BE188" s="168"/>
      <c r="BF188" s="168"/>
      <c r="BG188" s="168"/>
      <c r="BH188" s="168"/>
      <c r="BI188" s="168"/>
      <c r="BJ188" s="168"/>
      <c r="BK188" s="168"/>
      <c r="BL188" s="163"/>
      <c r="BM188" s="163"/>
      <c r="BN188" s="163"/>
      <c r="BO188" s="163"/>
      <c r="BP188" s="163"/>
      <c r="BQ188" s="163"/>
      <c r="BR188" s="163"/>
      <c r="BS188" s="163"/>
      <c r="BT188" s="163"/>
      <c r="BX188" s="163"/>
      <c r="BZ188" s="190">
        <v>3</v>
      </c>
      <c r="CA188" s="184">
        <v>0</v>
      </c>
      <c r="CB188" s="179">
        <v>0</v>
      </c>
      <c r="CC188" s="179">
        <v>0</v>
      </c>
      <c r="CD188" s="185">
        <v>0</v>
      </c>
      <c r="CE188" s="179">
        <f>SUM(CA188:CD188)</f>
        <v>0</v>
      </c>
      <c r="CF188" s="179">
        <v>0</v>
      </c>
      <c r="CG188" s="274">
        <f t="shared" si="53"/>
        <v>0</v>
      </c>
      <c r="CL188" s="172"/>
      <c r="CM188" s="163"/>
      <c r="CN188" s="163"/>
      <c r="CO188" s="163"/>
      <c r="CP188" s="163"/>
      <c r="CQ188" s="163"/>
      <c r="CR188" s="163"/>
      <c r="CS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90">
        <v>3</v>
      </c>
      <c r="DW188" s="184">
        <v>0</v>
      </c>
      <c r="DX188" s="179">
        <v>0</v>
      </c>
      <c r="DY188" s="179">
        <v>0</v>
      </c>
      <c r="DZ188" s="185">
        <v>0</v>
      </c>
      <c r="EA188" s="179">
        <f>SUM(DW188:DZ188)</f>
        <v>0</v>
      </c>
      <c r="EB188" s="179">
        <v>0</v>
      </c>
      <c r="EC188" s="274">
        <f t="shared" si="54"/>
        <v>0</v>
      </c>
      <c r="ED188" s="135"/>
      <c r="EE188" s="135"/>
      <c r="EF188" s="135"/>
      <c r="EG188" s="135"/>
      <c r="EH188" s="283">
        <v>3</v>
      </c>
      <c r="EI188" s="184">
        <f>EQ205</f>
        <v>0</v>
      </c>
      <c r="EJ188" s="179">
        <f>ER205</f>
        <v>0</v>
      </c>
      <c r="EK188" s="179">
        <v>0</v>
      </c>
      <c r="EL188" s="185">
        <f>EP205</f>
        <v>0</v>
      </c>
      <c r="EM188" s="179">
        <f>SUM(EI188:EL188)</f>
        <v>0</v>
      </c>
      <c r="EN188" s="179">
        <f>EP196</f>
        <v>0</v>
      </c>
      <c r="EO188" s="183">
        <f t="shared" si="55"/>
        <v>0</v>
      </c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8"/>
      <c r="FE188" s="168"/>
      <c r="FF188" s="168"/>
      <c r="FG188" s="168"/>
      <c r="FH188" s="168"/>
      <c r="FI188" s="168"/>
      <c r="FJ188" s="168"/>
      <c r="FK188" s="168"/>
      <c r="FL188" s="168"/>
      <c r="FM188" s="168"/>
      <c r="FN188" s="168"/>
      <c r="FO188" s="168"/>
      <c r="FP188" s="168"/>
      <c r="FS188" s="190">
        <v>4</v>
      </c>
      <c r="FT188" s="186">
        <f>FL210</f>
        <v>0</v>
      </c>
      <c r="FU188" s="187">
        <f>FL209</f>
        <v>0</v>
      </c>
      <c r="FV188" s="188">
        <f>FL208</f>
        <v>0</v>
      </c>
      <c r="FW188" s="179">
        <f>SUM(FT188:FV188)</f>
        <v>0</v>
      </c>
      <c r="FX188" s="59">
        <f>FD210</f>
        <v>0</v>
      </c>
      <c r="FY188" s="274">
        <f t="shared" si="52"/>
        <v>0</v>
      </c>
      <c r="GD188" s="283">
        <v>3</v>
      </c>
      <c r="GE188" s="184">
        <f>GM205</f>
        <v>0</v>
      </c>
      <c r="GF188" s="179">
        <f>GN205</f>
        <v>0</v>
      </c>
      <c r="GG188" s="179">
        <v>0</v>
      </c>
      <c r="GH188" s="185">
        <f>GL205</f>
        <v>0</v>
      </c>
      <c r="GI188" s="179">
        <f>SUM(GE188:GH188)</f>
        <v>0</v>
      </c>
      <c r="GJ188" s="179">
        <f>GL196</f>
        <v>0</v>
      </c>
      <c r="GK188" s="183">
        <f t="shared" si="56"/>
        <v>0</v>
      </c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73"/>
    </row>
    <row r="189" spans="42:229" ht="15" customHeight="1" x14ac:dyDescent="0.2">
      <c r="AP189" s="174"/>
      <c r="AQ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  <c r="BG189" s="168"/>
      <c r="BH189" s="168"/>
      <c r="BI189" s="168"/>
      <c r="BJ189" s="168"/>
      <c r="BK189" s="168"/>
      <c r="BL189" s="163"/>
      <c r="BM189" s="163"/>
      <c r="BN189" s="163"/>
      <c r="BO189" s="163"/>
      <c r="BP189" s="163"/>
      <c r="BQ189" s="163"/>
      <c r="BR189" s="163"/>
      <c r="BS189" s="163"/>
      <c r="BT189" s="163"/>
      <c r="BX189" s="163"/>
      <c r="BZ189" s="190">
        <v>4</v>
      </c>
      <c r="CA189" s="186">
        <v>0</v>
      </c>
      <c r="CB189" s="187">
        <f>BT210</f>
        <v>0</v>
      </c>
      <c r="CC189" s="187">
        <f>BT209</f>
        <v>0</v>
      </c>
      <c r="CD189" s="188">
        <f>BT208</f>
        <v>0</v>
      </c>
      <c r="CE189" s="179">
        <f>SUM(CA189:CD189)</f>
        <v>0</v>
      </c>
      <c r="CF189" s="59">
        <f>BL210</f>
        <v>0</v>
      </c>
      <c r="CG189" s="274">
        <f t="shared" si="53"/>
        <v>0</v>
      </c>
      <c r="CL189" s="172"/>
      <c r="CM189" s="163"/>
      <c r="CN189" s="163"/>
      <c r="CO189" s="163"/>
      <c r="CP189" s="163"/>
      <c r="CQ189" s="163"/>
      <c r="CR189" s="163"/>
      <c r="CS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90">
        <v>4</v>
      </c>
      <c r="DW189" s="186">
        <v>0</v>
      </c>
      <c r="DX189" s="187">
        <f>DP210</f>
        <v>0</v>
      </c>
      <c r="DY189" s="187">
        <f>DP209</f>
        <v>0</v>
      </c>
      <c r="DZ189" s="188">
        <f>DP208</f>
        <v>0</v>
      </c>
      <c r="EA189" s="179">
        <f>SUM(DW189:DZ189)</f>
        <v>0</v>
      </c>
      <c r="EB189" s="59">
        <f>DH210</f>
        <v>0</v>
      </c>
      <c r="EC189" s="274">
        <f t="shared" si="54"/>
        <v>0</v>
      </c>
      <c r="ED189" s="135"/>
      <c r="EE189" s="135"/>
      <c r="EF189" s="135"/>
      <c r="EG189" s="135"/>
      <c r="EH189" s="283">
        <v>4</v>
      </c>
      <c r="EI189" s="186">
        <f>EQ210</f>
        <v>0</v>
      </c>
      <c r="EJ189" s="187">
        <f>EQ209</f>
        <v>0</v>
      </c>
      <c r="EK189" s="187">
        <v>0</v>
      </c>
      <c r="EL189" s="188">
        <f>EQ208</f>
        <v>0</v>
      </c>
      <c r="EM189" s="179">
        <f>SUM(EI189:EL189)</f>
        <v>0</v>
      </c>
      <c r="EN189" s="59">
        <f>EH210</f>
        <v>0</v>
      </c>
      <c r="EO189" s="183">
        <f t="shared" si="55"/>
        <v>0</v>
      </c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8"/>
      <c r="FE189" s="168"/>
      <c r="FF189" s="168"/>
      <c r="FG189" s="168"/>
      <c r="FH189" s="168"/>
      <c r="FI189" s="168"/>
      <c r="FJ189" s="168"/>
      <c r="FK189" s="168"/>
      <c r="FL189" s="168"/>
      <c r="FM189" s="168"/>
      <c r="FN189" s="168"/>
      <c r="FO189" s="168"/>
      <c r="FP189" s="168"/>
      <c r="FS189" s="179" t="s">
        <v>17</v>
      </c>
      <c r="FT189" s="179">
        <f>SUM(FT186:FT188)</f>
        <v>0</v>
      </c>
      <c r="FU189" s="179">
        <f>SUM(FU186:FU188)</f>
        <v>0</v>
      </c>
      <c r="FV189" s="179">
        <f>SUM(FV186:FV188)</f>
        <v>0</v>
      </c>
      <c r="FW189" s="179"/>
      <c r="FX189" s="179"/>
      <c r="FY189" s="273"/>
      <c r="GD189" s="283">
        <v>4</v>
      </c>
      <c r="GE189" s="186">
        <f>GM210</f>
        <v>0</v>
      </c>
      <c r="GF189" s="187">
        <f>GM209</f>
        <v>0</v>
      </c>
      <c r="GG189" s="187">
        <v>0</v>
      </c>
      <c r="GH189" s="188">
        <f>GM208</f>
        <v>0</v>
      </c>
      <c r="GI189" s="179">
        <f>SUM(GE189:GH189)</f>
        <v>0</v>
      </c>
      <c r="GJ189" s="59">
        <f>GD210</f>
        <v>0</v>
      </c>
      <c r="GK189" s="183">
        <f t="shared" si="56"/>
        <v>0</v>
      </c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71"/>
    </row>
    <row r="190" spans="42:229" ht="15" customHeight="1" x14ac:dyDescent="0.25">
      <c r="AP190" s="174"/>
      <c r="AQ190" s="168"/>
      <c r="AR190" s="163"/>
      <c r="AS190" s="163"/>
      <c r="AT190" s="168"/>
      <c r="AU190" s="168"/>
      <c r="AV190" s="168"/>
      <c r="AW190" s="168"/>
      <c r="AX190" s="168"/>
      <c r="AY190" s="168"/>
      <c r="AZ190" s="265"/>
      <c r="BA190" s="168"/>
      <c r="BB190" s="168"/>
      <c r="BC190" s="168"/>
      <c r="BD190" s="168"/>
      <c r="BE190" s="168"/>
      <c r="BF190" s="168"/>
      <c r="BG190" s="168"/>
      <c r="BH190" s="168"/>
      <c r="BI190" s="168"/>
      <c r="BJ190" s="168"/>
      <c r="BK190" s="168"/>
      <c r="BL190" s="163"/>
      <c r="BM190" s="163"/>
      <c r="BN190" s="163"/>
      <c r="BO190" s="163"/>
      <c r="BP190" s="163"/>
      <c r="BQ190" s="163"/>
      <c r="BR190" s="163"/>
      <c r="BS190" s="163"/>
      <c r="BT190" s="163"/>
      <c r="BX190" s="163"/>
      <c r="BY190" s="163"/>
      <c r="BZ190" s="179" t="s">
        <v>17</v>
      </c>
      <c r="CA190" s="179">
        <f>SUM(CA186:CA189)</f>
        <v>0</v>
      </c>
      <c r="CB190" s="179">
        <f>SUM(CB186:CB189)</f>
        <v>0</v>
      </c>
      <c r="CC190" s="179">
        <f>SUM(CC186:CC189)</f>
        <v>0</v>
      </c>
      <c r="CD190" s="179">
        <f>SUM(CD186:CD189)</f>
        <v>0</v>
      </c>
      <c r="CE190" s="179"/>
      <c r="CF190" s="179"/>
      <c r="CG190" s="299"/>
      <c r="CL190" s="172"/>
      <c r="CM190" s="164"/>
      <c r="CN190" s="164"/>
      <c r="CO190" s="164"/>
      <c r="CP190" s="164"/>
      <c r="CQ190" s="164"/>
      <c r="CR190" s="164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79" t="s">
        <v>17</v>
      </c>
      <c r="DW190" s="179">
        <f>SUM(DW186:DW189)</f>
        <v>0</v>
      </c>
      <c r="DX190" s="179">
        <f>SUM(DX186:DX189)</f>
        <v>0</v>
      </c>
      <c r="DY190" s="179">
        <f>SUM(DY186:DY189)</f>
        <v>0</v>
      </c>
      <c r="DZ190" s="179">
        <f>SUM(DZ186:DZ189)</f>
        <v>0</v>
      </c>
      <c r="EA190" s="179"/>
      <c r="EB190" s="179"/>
      <c r="EC190" s="299"/>
      <c r="ED190" s="135"/>
      <c r="EE190" s="135"/>
      <c r="EF190" s="135"/>
      <c r="EG190" s="135"/>
      <c r="EH190" s="275" t="s">
        <v>17</v>
      </c>
      <c r="EI190" s="179">
        <f>SUM(EI186:EI189)</f>
        <v>0</v>
      </c>
      <c r="EJ190" s="179">
        <f>SUM(EJ186:EJ189)</f>
        <v>0</v>
      </c>
      <c r="EK190" s="179">
        <f>SUM(EK186:EK189)</f>
        <v>0</v>
      </c>
      <c r="EL190" s="179">
        <f>SUM(EL186:EL189)</f>
        <v>0</v>
      </c>
      <c r="EM190" s="179"/>
      <c r="EN190" s="179"/>
      <c r="EO190" s="179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8"/>
      <c r="FE190" s="168"/>
      <c r="FF190" s="168"/>
      <c r="FG190" s="168"/>
      <c r="FH190" s="168"/>
      <c r="FI190" s="168"/>
      <c r="FJ190" s="168"/>
      <c r="FK190" s="168"/>
      <c r="FL190" s="168"/>
      <c r="FM190" s="168"/>
      <c r="FN190" s="265"/>
      <c r="FO190" s="168"/>
      <c r="FP190" s="168"/>
      <c r="FQ190" s="168"/>
      <c r="FR190" s="168"/>
      <c r="FS190" s="179" t="s">
        <v>18</v>
      </c>
      <c r="FT190" s="179">
        <f>FW210</f>
        <v>0</v>
      </c>
      <c r="FU190" s="179">
        <f>FQ197</f>
        <v>0</v>
      </c>
      <c r="FV190" s="179">
        <f>FF204</f>
        <v>0</v>
      </c>
      <c r="FW190" s="179"/>
      <c r="FX190" s="179"/>
      <c r="FY190" s="273"/>
      <c r="GD190" s="275" t="s">
        <v>17</v>
      </c>
      <c r="GE190" s="179">
        <f>SUM(GE186:GE189)</f>
        <v>0</v>
      </c>
      <c r="GF190" s="179">
        <f>SUM(GF186:GF189)</f>
        <v>0</v>
      </c>
      <c r="GG190" s="179">
        <f>SUM(GG186:GG189)</f>
        <v>0</v>
      </c>
      <c r="GH190" s="179">
        <f>SUM(GH186:GH189)</f>
        <v>0</v>
      </c>
      <c r="GI190" s="179"/>
      <c r="GJ190" s="179"/>
      <c r="GK190" s="179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4"/>
      <c r="HQ190" s="164"/>
      <c r="HR190" s="164"/>
      <c r="HS190" s="164"/>
      <c r="HT190" s="164"/>
      <c r="HU190" s="290"/>
    </row>
    <row r="191" spans="42:229" ht="15" customHeight="1" x14ac:dyDescent="0.2">
      <c r="AP191" s="174"/>
      <c r="AQ191" s="168"/>
      <c r="AR191" s="163"/>
      <c r="AS191" s="163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68"/>
      <c r="BD191" s="168"/>
      <c r="BE191" s="168"/>
      <c r="BF191" s="168"/>
      <c r="BG191" s="168"/>
      <c r="BH191" s="168"/>
      <c r="BI191" s="168"/>
      <c r="BJ191" s="168"/>
      <c r="BK191" s="168"/>
      <c r="BL191" s="163"/>
      <c r="BM191" s="163"/>
      <c r="BN191" s="163"/>
      <c r="BO191" s="163"/>
      <c r="BP191" s="163"/>
      <c r="BQ191" s="163"/>
      <c r="BR191" s="163"/>
      <c r="BS191" s="163"/>
      <c r="BT191" s="163"/>
      <c r="BZ191" s="179" t="s">
        <v>18</v>
      </c>
      <c r="CA191" s="179">
        <v>0</v>
      </c>
      <c r="CB191" s="179">
        <f>CE210</f>
        <v>0</v>
      </c>
      <c r="CC191" s="179">
        <f>BX197</f>
        <v>0</v>
      </c>
      <c r="CD191" s="179">
        <f>BN204</f>
        <v>0</v>
      </c>
      <c r="CE191" s="179"/>
      <c r="CF191" s="179"/>
      <c r="CG191" s="273"/>
      <c r="CL191" s="172"/>
      <c r="CM191" s="163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3"/>
      <c r="CY191" s="163"/>
      <c r="CZ191" s="163"/>
      <c r="DA191" s="163"/>
      <c r="DB191" s="163"/>
      <c r="DC191" s="163"/>
      <c r="DD191" s="163"/>
      <c r="DE191" s="163"/>
      <c r="DF191" s="163"/>
      <c r="DG191" s="163"/>
      <c r="DH191" s="163"/>
      <c r="DI191" s="163"/>
      <c r="DJ191" s="163"/>
      <c r="DK191" s="163"/>
      <c r="DL191" s="163"/>
      <c r="DM191" s="163"/>
      <c r="DN191" s="163"/>
      <c r="DO191" s="163"/>
      <c r="DP191" s="163"/>
      <c r="DQ191" s="163"/>
      <c r="DR191" s="163"/>
      <c r="DS191" s="163"/>
      <c r="DT191" s="163"/>
      <c r="DU191" s="163"/>
      <c r="DV191" s="179" t="s">
        <v>18</v>
      </c>
      <c r="DW191" s="179">
        <v>0</v>
      </c>
      <c r="DX191" s="179">
        <f>EA210</f>
        <v>0</v>
      </c>
      <c r="DY191" s="179">
        <f>DT197</f>
        <v>0</v>
      </c>
      <c r="DZ191" s="179">
        <f>DJ204</f>
        <v>0</v>
      </c>
      <c r="EA191" s="179"/>
      <c r="EB191" s="179"/>
      <c r="EC191" s="273"/>
      <c r="ED191" s="135"/>
      <c r="EE191" s="135"/>
      <c r="EF191" s="135"/>
      <c r="EG191" s="135"/>
      <c r="EH191" s="275" t="s">
        <v>18</v>
      </c>
      <c r="EI191" s="179">
        <f>EP218</f>
        <v>0</v>
      </c>
      <c r="EJ191" s="179">
        <f>FA210</f>
        <v>0</v>
      </c>
      <c r="EK191" s="179">
        <v>0</v>
      </c>
      <c r="EL191" s="179">
        <f>EJ204</f>
        <v>0</v>
      </c>
      <c r="EM191" s="179"/>
      <c r="EN191" s="179"/>
      <c r="EO191" s="179"/>
      <c r="ES191" s="163"/>
      <c r="ET191" s="163"/>
      <c r="EU191" s="163"/>
      <c r="EV191" s="163"/>
      <c r="EW191" s="163"/>
      <c r="EX191" s="163"/>
      <c r="EY191" s="163"/>
      <c r="EZ191" s="163"/>
      <c r="FA191" s="163"/>
      <c r="FB191" s="163"/>
      <c r="FC191" s="163"/>
      <c r="FD191" s="168"/>
      <c r="FE191" s="168"/>
      <c r="FF191" s="168"/>
      <c r="FG191" s="168"/>
      <c r="FH191" s="168"/>
      <c r="FI191" s="168"/>
      <c r="FJ191" s="168"/>
      <c r="FK191" s="168"/>
      <c r="FL191" s="168"/>
      <c r="FM191" s="168"/>
      <c r="FN191" s="168"/>
      <c r="FO191" s="168"/>
      <c r="FP191" s="168"/>
      <c r="FQ191" s="168"/>
      <c r="FR191" s="168"/>
      <c r="FS191" s="179" t="s">
        <v>19</v>
      </c>
      <c r="FT191" s="183">
        <f t="shared" ref="FT191:FV191" si="57">IFERROR(ABS(FT189-FT190)/FT190,0)</f>
        <v>0</v>
      </c>
      <c r="FU191" s="183">
        <f t="shared" si="57"/>
        <v>0</v>
      </c>
      <c r="FV191" s="183">
        <f t="shared" si="57"/>
        <v>0</v>
      </c>
      <c r="FW191" s="179"/>
      <c r="FX191" s="179"/>
      <c r="FY191" s="274">
        <f>SUM(FT191:FV191,FY186:FY188)</f>
        <v>0</v>
      </c>
      <c r="GD191" s="275" t="s">
        <v>18</v>
      </c>
      <c r="GE191" s="179">
        <f>GL218</f>
        <v>0</v>
      </c>
      <c r="GF191" s="179">
        <f>GW210</f>
        <v>0</v>
      </c>
      <c r="GG191" s="179">
        <v>0</v>
      </c>
      <c r="GH191" s="179">
        <f>GF204</f>
        <v>0</v>
      </c>
      <c r="GI191" s="179"/>
      <c r="GJ191" s="179"/>
      <c r="GK191" s="179"/>
      <c r="GL191" s="163"/>
      <c r="GM191" s="163"/>
      <c r="GN191" s="163"/>
      <c r="GO191" s="163"/>
      <c r="GP191" s="163"/>
      <c r="GQ191" s="163"/>
      <c r="GR191" s="163"/>
      <c r="GS191" s="163"/>
      <c r="GT191" s="163"/>
      <c r="GU191" s="163"/>
      <c r="GV191" s="163"/>
      <c r="GW191" s="163"/>
      <c r="GX191" s="163"/>
      <c r="GY191" s="163"/>
      <c r="GZ191" s="163"/>
      <c r="HA191" s="163"/>
      <c r="HB191" s="163"/>
      <c r="HC191" s="163"/>
      <c r="HD191" s="163"/>
      <c r="HE191" s="163"/>
      <c r="HF191" s="163"/>
      <c r="HG191" s="163"/>
      <c r="HH191" s="163"/>
      <c r="HI191" s="163"/>
      <c r="HJ191" s="163"/>
      <c r="HK191" s="163"/>
      <c r="HL191" s="163"/>
      <c r="HM191" s="163"/>
      <c r="HN191" s="163"/>
      <c r="HO191" s="163"/>
      <c r="HP191" s="163"/>
      <c r="HQ191" s="163"/>
      <c r="HR191" s="163"/>
      <c r="HS191" s="163"/>
      <c r="HT191" s="163"/>
      <c r="HU191" s="173"/>
    </row>
    <row r="192" spans="42:229" ht="15" customHeight="1" x14ac:dyDescent="0.25">
      <c r="AP192" s="172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8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Z192" s="179" t="s">
        <v>19</v>
      </c>
      <c r="CA192" s="183">
        <f>IFERROR(ABS(CA190-CA191)/CA191,0)</f>
        <v>0</v>
      </c>
      <c r="CB192" s="183">
        <f t="shared" ref="CB192:CD192" si="58">IFERROR(ABS(CB190-CB191)/CB191,0)</f>
        <v>0</v>
      </c>
      <c r="CC192" s="183">
        <f t="shared" si="58"/>
        <v>0</v>
      </c>
      <c r="CD192" s="183">
        <f t="shared" si="58"/>
        <v>0</v>
      </c>
      <c r="CE192" s="179"/>
      <c r="CF192" s="179"/>
      <c r="CG192" s="274">
        <f>SUM(CA192:CD192,CG186:CG189)</f>
        <v>0</v>
      </c>
      <c r="CL192" s="172"/>
      <c r="CM192" s="191"/>
      <c r="CN192" s="164"/>
      <c r="CO192" s="163"/>
      <c r="CP192" s="163"/>
      <c r="CQ192" s="163"/>
      <c r="CR192" s="163"/>
      <c r="CS192" s="163"/>
      <c r="CT192" s="163"/>
      <c r="CU192" s="163"/>
      <c r="CV192" s="163"/>
      <c r="CW192" s="163"/>
      <c r="CX192" s="163"/>
      <c r="CY192" s="163"/>
      <c r="CZ192" s="163"/>
      <c r="DA192" s="163"/>
      <c r="DB192" s="163"/>
      <c r="DC192" s="163"/>
      <c r="DD192" s="163"/>
      <c r="DE192" s="163"/>
      <c r="DF192" s="163"/>
      <c r="DG192" s="163"/>
      <c r="DH192" s="163"/>
      <c r="DI192" s="163"/>
      <c r="DJ192" s="163"/>
      <c r="DK192" s="163"/>
      <c r="DL192" s="163"/>
      <c r="DM192" s="163"/>
      <c r="DN192" s="163"/>
      <c r="DO192" s="163"/>
      <c r="DP192" s="163"/>
      <c r="DQ192" s="163"/>
      <c r="DR192" s="163"/>
      <c r="DS192" s="163"/>
      <c r="DT192" s="163"/>
      <c r="DU192" s="163"/>
      <c r="DV192" s="179" t="s">
        <v>19</v>
      </c>
      <c r="DW192" s="183">
        <f>IFERROR(ABS(DW190-DW191)/DW191,0)</f>
        <v>0</v>
      </c>
      <c r="DX192" s="183">
        <f t="shared" ref="DX192:DZ192" si="59">IFERROR(ABS(DX190-DX191)/DX191,0)</f>
        <v>0</v>
      </c>
      <c r="DY192" s="183">
        <f t="shared" si="59"/>
        <v>0</v>
      </c>
      <c r="DZ192" s="183">
        <f t="shared" si="59"/>
        <v>0</v>
      </c>
      <c r="EA192" s="179"/>
      <c r="EB192" s="179"/>
      <c r="EC192" s="274">
        <f>SUM(DW192:DZ192,EC186:EC189)</f>
        <v>0</v>
      </c>
      <c r="ED192" s="135"/>
      <c r="EE192" s="135"/>
      <c r="EF192" s="135"/>
      <c r="EG192" s="135"/>
      <c r="EH192" s="275" t="s">
        <v>19</v>
      </c>
      <c r="EI192" s="183">
        <f>IFERROR(ABS(EI190-EI191)/EI191,0)</f>
        <v>0</v>
      </c>
      <c r="EJ192" s="183">
        <f t="shared" ref="EJ192:EL192" si="60">IFERROR(ABS(EJ190-EJ191)/EJ191,0)</f>
        <v>0</v>
      </c>
      <c r="EK192" s="183">
        <f t="shared" si="60"/>
        <v>0</v>
      </c>
      <c r="EL192" s="183">
        <f t="shared" si="60"/>
        <v>0</v>
      </c>
      <c r="EM192" s="179"/>
      <c r="EN192" s="179"/>
      <c r="EO192" s="183">
        <f>SUM(EI192:EL192,EO186:EO189)</f>
        <v>0</v>
      </c>
      <c r="ES192" s="163"/>
      <c r="ET192" s="163"/>
      <c r="EU192" s="163"/>
      <c r="EV192" s="163"/>
      <c r="EW192" s="163"/>
      <c r="EX192" s="163"/>
      <c r="EY192" s="163"/>
      <c r="EZ192" s="163"/>
      <c r="FA192" s="163"/>
      <c r="FB192" s="163"/>
      <c r="FC192" s="163"/>
      <c r="FD192" s="163"/>
      <c r="FE192" s="163"/>
      <c r="FF192" s="163"/>
      <c r="FG192" s="163"/>
      <c r="FH192" s="163"/>
      <c r="FI192" s="163"/>
      <c r="FJ192" s="163"/>
      <c r="FK192" s="163"/>
      <c r="FL192" s="163"/>
      <c r="FM192" s="163"/>
      <c r="FN192" s="168"/>
      <c r="FO192" s="163"/>
      <c r="FP192" s="163"/>
      <c r="FQ192" s="163"/>
      <c r="FR192" s="163"/>
      <c r="GD192" s="275" t="s">
        <v>19</v>
      </c>
      <c r="GE192" s="183">
        <f>IFERROR(ABS(GE190-GE191)/GE191,0)</f>
        <v>0</v>
      </c>
      <c r="GF192" s="183">
        <f t="shared" ref="GF192:GH192" si="61">IFERROR(ABS(GF190-GF191)/GF191,0)</f>
        <v>0</v>
      </c>
      <c r="GG192" s="183">
        <f t="shared" si="61"/>
        <v>0</v>
      </c>
      <c r="GH192" s="183">
        <f t="shared" si="61"/>
        <v>0</v>
      </c>
      <c r="GI192" s="179"/>
      <c r="GJ192" s="179"/>
      <c r="GK192" s="183">
        <f>SUM(GE192:GH192,GK186:GK189)</f>
        <v>0</v>
      </c>
      <c r="GL192" s="163"/>
      <c r="GM192" s="163"/>
      <c r="GN192" s="163"/>
      <c r="GO192" s="163"/>
      <c r="GP192" s="163"/>
      <c r="GQ192" s="163"/>
      <c r="GR192" s="163"/>
      <c r="GS192" s="163"/>
      <c r="GT192" s="163"/>
      <c r="GU192" s="163"/>
      <c r="GV192" s="163"/>
      <c r="GW192" s="163"/>
      <c r="GX192" s="163"/>
      <c r="GY192" s="163"/>
      <c r="GZ192" s="163"/>
      <c r="HA192" s="163"/>
      <c r="HB192" s="163"/>
      <c r="HC192" s="163"/>
      <c r="HD192" s="163"/>
      <c r="HE192" s="163"/>
      <c r="HF192" s="163"/>
      <c r="HG192" s="163"/>
      <c r="HH192" s="163"/>
      <c r="HI192" s="163"/>
      <c r="HJ192" s="163"/>
      <c r="HK192" s="163"/>
      <c r="HL192" s="163"/>
      <c r="HM192" s="163"/>
      <c r="HN192" s="163"/>
      <c r="HO192" s="163"/>
      <c r="HP192" s="191"/>
      <c r="HQ192" s="164"/>
      <c r="HR192" s="163"/>
      <c r="HS192" s="163"/>
      <c r="HT192" s="163"/>
      <c r="HU192" s="173"/>
    </row>
    <row r="193" spans="42:229" ht="15" customHeight="1" x14ac:dyDescent="0.25">
      <c r="AP193" s="275" t="s">
        <v>24</v>
      </c>
      <c r="AQ193" s="179"/>
      <c r="AR193" s="179"/>
      <c r="AS193" s="179"/>
      <c r="AT193" s="179"/>
      <c r="AU193" s="179"/>
      <c r="AV193" s="179"/>
      <c r="AW193" s="168"/>
      <c r="AX193" s="252" t="s">
        <v>28</v>
      </c>
      <c r="AY193" s="264"/>
      <c r="AZ193" s="143"/>
      <c r="BA193" s="168"/>
      <c r="BB193" s="147"/>
      <c r="BC193" s="251" t="str">
        <f>CHOOSE(1,"#","LINK",BD193,BC194)</f>
        <v>#</v>
      </c>
      <c r="BD193" s="253" t="s">
        <v>28</v>
      </c>
      <c r="BE193" s="207"/>
      <c r="BF193" s="163"/>
      <c r="BG193" s="164"/>
      <c r="BH193" s="163"/>
      <c r="BI193" s="163"/>
      <c r="BJ193" s="179"/>
      <c r="BK193" s="163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W193" s="251" t="str">
        <f>CHOOSE(1,"#","LINK",BX193,BW194)</f>
        <v>#</v>
      </c>
      <c r="BX193" s="253" t="s">
        <v>28</v>
      </c>
      <c r="CG193" s="173"/>
      <c r="CL193" s="275" t="s">
        <v>24</v>
      </c>
      <c r="CM193" s="179"/>
      <c r="CN193" s="179"/>
      <c r="CO193" s="179"/>
      <c r="CP193" s="179"/>
      <c r="CQ193" s="179"/>
      <c r="CR193" s="179"/>
      <c r="CS193" s="163"/>
      <c r="CT193" s="163"/>
      <c r="CU193" s="163"/>
      <c r="CV193" s="163"/>
      <c r="CW193" s="163"/>
      <c r="CX193" s="163"/>
      <c r="CY193" s="163"/>
      <c r="CZ193" s="163"/>
      <c r="DA193" s="163"/>
      <c r="DB193" s="163"/>
      <c r="DC193" s="163"/>
      <c r="DD193" s="163"/>
      <c r="DE193" s="163"/>
      <c r="DF193" s="163"/>
      <c r="DG193" s="163"/>
      <c r="DH193" s="163"/>
      <c r="DI193" s="163"/>
      <c r="DJ193" s="163"/>
      <c r="DK193" s="163"/>
      <c r="DL193" s="163"/>
      <c r="DM193" s="163"/>
      <c r="DN193" s="163"/>
      <c r="DO193" s="163"/>
      <c r="DP193" s="163"/>
      <c r="DQ193" s="163"/>
      <c r="DR193" s="163"/>
      <c r="DS193" s="251" t="str">
        <f>CHOOSE(1,"#","LINK",DT193,DS194)</f>
        <v>#</v>
      </c>
      <c r="DT193" s="253" t="s">
        <v>28</v>
      </c>
      <c r="DU193" s="163"/>
      <c r="DV193" s="163"/>
      <c r="DW193" s="163"/>
      <c r="DX193" s="163"/>
      <c r="DY193" s="163"/>
      <c r="DZ193" s="163"/>
      <c r="EA193" s="163"/>
      <c r="EB193" s="163"/>
      <c r="EC193" s="173"/>
      <c r="ED193" s="135"/>
      <c r="EE193" s="135"/>
      <c r="EF193" s="135"/>
      <c r="EG193" s="135"/>
      <c r="EH193" s="172"/>
      <c r="EI193" s="163"/>
      <c r="EJ193" s="163"/>
      <c r="EK193" s="163"/>
      <c r="EL193" s="163"/>
      <c r="EM193" s="163"/>
      <c r="EN193" s="163"/>
      <c r="EO193" s="163"/>
      <c r="EP193" s="252" t="s">
        <v>28</v>
      </c>
      <c r="EQ193" s="264"/>
      <c r="ER193" s="143"/>
      <c r="ES193" s="163"/>
      <c r="ET193" s="163"/>
      <c r="EU193" s="163"/>
      <c r="EV193" s="163"/>
      <c r="EW193" s="163"/>
      <c r="EX193" s="163"/>
      <c r="EY193" s="163"/>
      <c r="EZ193" s="163"/>
      <c r="FA193" s="163"/>
      <c r="FB193" s="163"/>
      <c r="FC193" s="163"/>
      <c r="FD193" s="163"/>
      <c r="FE193" s="163"/>
      <c r="FF193" s="163"/>
      <c r="FG193" s="163"/>
      <c r="FH193" s="163"/>
      <c r="FI193" s="163"/>
      <c r="FJ193" s="168"/>
      <c r="FK193" s="252" t="s">
        <v>28</v>
      </c>
      <c r="FL193" s="264"/>
      <c r="FM193" s="143"/>
      <c r="FN193" s="168"/>
      <c r="FO193" s="163"/>
      <c r="FP193" s="251" t="str">
        <f>CHOOSE(1,"#","LINK",FQ193,FP194)</f>
        <v>#</v>
      </c>
      <c r="FQ193" s="253" t="s">
        <v>28</v>
      </c>
      <c r="FR193" s="163"/>
      <c r="FS193" s="163"/>
      <c r="FT193" s="163"/>
      <c r="FU193" s="163"/>
      <c r="FV193" s="163"/>
      <c r="FW193" s="163"/>
      <c r="FX193" s="163"/>
      <c r="FY193" s="173"/>
      <c r="GD193" s="172"/>
      <c r="GE193" s="163"/>
      <c r="GF193" s="163"/>
      <c r="GG193" s="163"/>
      <c r="GH193" s="163"/>
      <c r="GI193" s="163"/>
      <c r="GJ193" s="163"/>
      <c r="GK193" s="163"/>
      <c r="GL193" s="252" t="s">
        <v>28</v>
      </c>
      <c r="GM193" s="264"/>
      <c r="GN193" s="143"/>
      <c r="GO193" s="163"/>
      <c r="GP193" s="163"/>
      <c r="GQ193" s="163"/>
      <c r="GR193" s="163"/>
      <c r="GS193" s="163"/>
      <c r="GT193" s="163"/>
      <c r="GU193" s="163"/>
      <c r="GV193" s="163"/>
      <c r="GW193" s="163"/>
      <c r="GX193" s="163"/>
      <c r="GY193" s="163"/>
      <c r="GZ193" s="163"/>
      <c r="HA193" s="163"/>
      <c r="HB193" s="163"/>
      <c r="HC193" s="163"/>
      <c r="HD193" s="163"/>
      <c r="HE193" s="163"/>
      <c r="HF193" s="163"/>
      <c r="HG193" s="163"/>
      <c r="HH193" s="163"/>
      <c r="HI193" s="163"/>
      <c r="HJ193" s="163"/>
      <c r="HK193" s="163"/>
      <c r="HL193" s="163"/>
      <c r="HM193" s="163"/>
      <c r="HN193" s="163"/>
      <c r="HO193" s="179" t="s">
        <v>24</v>
      </c>
      <c r="HP193" s="179"/>
      <c r="HQ193" s="179"/>
      <c r="HR193" s="179"/>
      <c r="HS193" s="179"/>
      <c r="HT193" s="179"/>
      <c r="HU193" s="273"/>
    </row>
    <row r="194" spans="42:229" ht="15" customHeight="1" thickBot="1" x14ac:dyDescent="0.3">
      <c r="AP194" s="282" t="str">
        <f>"local_od_raw_"&amp;BA207</f>
        <v>local_od_raw_1</v>
      </c>
      <c r="AQ194" s="190">
        <v>2</v>
      </c>
      <c r="AR194" s="190">
        <v>3</v>
      </c>
      <c r="AS194" s="190">
        <v>4</v>
      </c>
      <c r="AT194" s="179" t="s">
        <v>17</v>
      </c>
      <c r="AU194" s="179" t="s">
        <v>18</v>
      </c>
      <c r="AV194" s="179" t="s">
        <v>19</v>
      </c>
      <c r="AW194" s="163"/>
      <c r="AX194" s="163"/>
      <c r="AY194" s="251" t="str">
        <f>CHOOSE(1,"$","LINK",AX193,AY193)</f>
        <v>$</v>
      </c>
      <c r="AZ194" s="162"/>
      <c r="BA194" s="168"/>
      <c r="BB194" s="141"/>
      <c r="BC194" s="264"/>
      <c r="BD194" s="163"/>
      <c r="BE194" s="207"/>
      <c r="BF194" s="163"/>
      <c r="BG194" s="164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W194" s="264"/>
      <c r="BX194" s="163"/>
      <c r="CG194" s="173"/>
      <c r="CL194" s="282" t="str">
        <f>"local_od_raw_"&amp;CW207</f>
        <v>local_od_raw_1</v>
      </c>
      <c r="CM194" s="190">
        <v>1</v>
      </c>
      <c r="CN194" s="190">
        <v>2</v>
      </c>
      <c r="CO194" s="190">
        <v>4</v>
      </c>
      <c r="CP194" s="179" t="s">
        <v>17</v>
      </c>
      <c r="CQ194" s="179" t="s">
        <v>18</v>
      </c>
      <c r="CR194" s="179" t="s">
        <v>19</v>
      </c>
      <c r="CS194" s="163"/>
      <c r="CT194" s="163"/>
      <c r="CU194" s="163"/>
      <c r="CV194" s="168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  <c r="DH194" s="163"/>
      <c r="DI194" s="163"/>
      <c r="DJ194" s="163"/>
      <c r="DK194" s="163"/>
      <c r="DL194" s="163"/>
      <c r="DM194" s="163"/>
      <c r="DN194" s="163"/>
      <c r="DO194" s="163"/>
      <c r="DP194" s="163"/>
      <c r="DQ194" s="163"/>
      <c r="DR194" s="163"/>
      <c r="DS194" s="264"/>
      <c r="DT194" s="163"/>
      <c r="DU194" s="163"/>
      <c r="DV194" s="163"/>
      <c r="DW194" s="163"/>
      <c r="DX194" s="163"/>
      <c r="DY194" s="163"/>
      <c r="DZ194" s="163"/>
      <c r="EA194" s="163"/>
      <c r="EB194" s="163"/>
      <c r="EC194" s="173"/>
      <c r="ED194" s="135"/>
      <c r="EE194" s="135"/>
      <c r="EF194" s="135"/>
      <c r="EG194" s="135"/>
      <c r="EH194" s="172"/>
      <c r="EI194" s="163"/>
      <c r="EJ194" s="163"/>
      <c r="EK194" s="163"/>
      <c r="EL194" s="163"/>
      <c r="EM194" s="163"/>
      <c r="EN194" s="163"/>
      <c r="EO194" s="163"/>
      <c r="EP194" s="163"/>
      <c r="EQ194" s="251" t="str">
        <f>CHOOSE(1,"$","LINK",EP193,EQ193)</f>
        <v>$</v>
      </c>
      <c r="ER194" s="162"/>
      <c r="ES194" s="163"/>
      <c r="ET194" s="163"/>
      <c r="EU194" s="163"/>
      <c r="EV194" s="163"/>
      <c r="EW194" s="163"/>
      <c r="EX194" s="163"/>
      <c r="EY194" s="163"/>
      <c r="EZ194" s="163"/>
      <c r="FA194" s="163"/>
      <c r="FB194" s="163"/>
      <c r="FC194" s="163"/>
      <c r="FD194" s="163"/>
      <c r="FE194" s="163"/>
      <c r="FF194" s="163"/>
      <c r="FG194" s="163"/>
      <c r="FH194" s="163"/>
      <c r="FI194" s="163"/>
      <c r="FJ194" s="163"/>
      <c r="FK194" s="163"/>
      <c r="FL194" s="251" t="str">
        <f>CHOOSE(1,"$","LINK",FK193,FL193)</f>
        <v>$</v>
      </c>
      <c r="FM194" s="162"/>
      <c r="FN194" s="168"/>
      <c r="FO194" s="163"/>
      <c r="FP194" s="264"/>
      <c r="FQ194" s="163"/>
      <c r="FR194" s="163"/>
      <c r="FS194" s="163"/>
      <c r="FT194" s="163"/>
      <c r="FU194" s="163"/>
      <c r="FV194" s="163"/>
      <c r="FW194" s="163"/>
      <c r="FX194" s="163"/>
      <c r="FY194" s="173"/>
      <c r="GD194" s="172"/>
      <c r="GE194" s="163"/>
      <c r="GF194" s="163"/>
      <c r="GG194" s="163"/>
      <c r="GH194" s="163"/>
      <c r="GI194" s="163"/>
      <c r="GJ194" s="163"/>
      <c r="GK194" s="163"/>
      <c r="GL194" s="163"/>
      <c r="GM194" s="251" t="str">
        <f>CHOOSE(1,"$","LINK",GL193,GM193)</f>
        <v>$</v>
      </c>
      <c r="GN194" s="162"/>
      <c r="GO194" s="163"/>
      <c r="GP194" s="163"/>
      <c r="GQ194" s="163"/>
      <c r="GR194" s="163"/>
      <c r="GS194" s="163"/>
      <c r="GT194" s="163"/>
      <c r="GU194" s="163"/>
      <c r="GV194" s="163"/>
      <c r="GW194" s="163"/>
      <c r="GX194" s="163"/>
      <c r="GY194" s="163"/>
      <c r="GZ194" s="163"/>
      <c r="HA194" s="163"/>
      <c r="HB194" s="163"/>
      <c r="HC194" s="163"/>
      <c r="HD194" s="163"/>
      <c r="HE194" s="163"/>
      <c r="HF194" s="163"/>
      <c r="HG194" s="163"/>
      <c r="HH194" s="163"/>
      <c r="HI194" s="163"/>
      <c r="HJ194" s="168"/>
      <c r="HK194" s="163"/>
      <c r="HL194" s="163"/>
      <c r="HM194" s="163"/>
      <c r="HN194" s="163"/>
      <c r="HO194" s="230" t="str">
        <f>"local_od_raw_"&amp;HJ207</f>
        <v>local_od_raw_2</v>
      </c>
      <c r="HP194" s="190">
        <v>1</v>
      </c>
      <c r="HQ194" s="190">
        <v>2</v>
      </c>
      <c r="HR194" s="190">
        <v>4</v>
      </c>
      <c r="HS194" s="179" t="s">
        <v>17</v>
      </c>
      <c r="HT194" s="179" t="s">
        <v>18</v>
      </c>
      <c r="HU194" s="273" t="s">
        <v>19</v>
      </c>
    </row>
    <row r="195" spans="42:229" ht="15" customHeight="1" thickBot="1" x14ac:dyDescent="0.25">
      <c r="AP195" s="283">
        <v>2</v>
      </c>
      <c r="AQ195" s="180">
        <f>BC206</f>
        <v>0</v>
      </c>
      <c r="AR195" s="181">
        <f>BC204</f>
        <v>0</v>
      </c>
      <c r="AS195" s="182">
        <f>BC205</f>
        <v>0</v>
      </c>
      <c r="AT195" s="179">
        <f>SUM(AQ195:AS195)</f>
        <v>0</v>
      </c>
      <c r="AU195" s="179">
        <f>BK204</f>
        <v>0</v>
      </c>
      <c r="AV195" s="183">
        <f t="shared" ref="AV195:AV197" si="62">IFERROR(ABS(AT195-AU195)/AU195,0)</f>
        <v>0</v>
      </c>
      <c r="AW195" s="163"/>
      <c r="AX195" s="221" t="s">
        <v>27</v>
      </c>
      <c r="AY195" s="237">
        <f>IF(AY193&lt;&gt;"",AY196-AY193,0)</f>
        <v>0</v>
      </c>
      <c r="AZ195" s="228">
        <f>IF(AY193&lt;&gt;"",AZ196-AY193,0)</f>
        <v>0</v>
      </c>
      <c r="BA195" s="168"/>
      <c r="BB195" s="227">
        <f>IF(BC194&lt;&gt;"",BC194-BB197,0)</f>
        <v>0</v>
      </c>
      <c r="BC195" s="235">
        <f>IF(BC194&lt;&gt;"",BC194-BC197,0)</f>
        <v>0</v>
      </c>
      <c r="BD195" s="263" t="s">
        <v>27</v>
      </c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227">
        <f>IF(BW194&lt;&gt;"",BW194-BV197,0)</f>
        <v>0</v>
      </c>
      <c r="BW195" s="235">
        <f>IF(BW194&lt;&gt;"",BW194-BW197,0)</f>
        <v>0</v>
      </c>
      <c r="BX195" s="263" t="s">
        <v>27</v>
      </c>
      <c r="CG195" s="173"/>
      <c r="CL195" s="283">
        <v>1</v>
      </c>
      <c r="CM195" s="180">
        <f>CX209</f>
        <v>0</v>
      </c>
      <c r="CN195" s="181">
        <f>CZ209</f>
        <v>0</v>
      </c>
      <c r="CO195" s="182">
        <f>CY209</f>
        <v>0</v>
      </c>
      <c r="CP195" s="179">
        <f>SUM(CM195:CO195)</f>
        <v>0</v>
      </c>
      <c r="CQ195" s="179">
        <f>CZ218</f>
        <v>0</v>
      </c>
      <c r="CR195" s="183">
        <f>IFERROR(ABS(CP195-CQ195)/CQ195,0)</f>
        <v>0</v>
      </c>
      <c r="CS195" s="163"/>
      <c r="CT195" s="163"/>
      <c r="CU195" s="163"/>
      <c r="CV195" s="168"/>
      <c r="CW195" s="163"/>
      <c r="CX195" s="163"/>
      <c r="CY195" s="163"/>
      <c r="CZ195" s="163"/>
      <c r="DA195" s="163"/>
      <c r="DB195" s="163"/>
      <c r="DC195" s="163"/>
      <c r="DD195" s="163"/>
      <c r="DE195" s="163"/>
      <c r="DF195" s="163"/>
      <c r="DG195" s="163"/>
      <c r="DH195" s="163"/>
      <c r="DI195" s="163"/>
      <c r="DJ195" s="163"/>
      <c r="DK195" s="163"/>
      <c r="DL195" s="163"/>
      <c r="DM195" s="163"/>
      <c r="DN195" s="163"/>
      <c r="DO195" s="163"/>
      <c r="DP195" s="163"/>
      <c r="DQ195" s="163"/>
      <c r="DR195" s="227">
        <f>IF(DS194&lt;&gt;"",DS194-DR197,0)</f>
        <v>0</v>
      </c>
      <c r="DS195" s="235">
        <f>IF(DS194&lt;&gt;"",DS194-DS197,0)</f>
        <v>0</v>
      </c>
      <c r="DT195" s="263" t="s">
        <v>27</v>
      </c>
      <c r="DU195" s="163"/>
      <c r="DV195" s="163"/>
      <c r="DW195" s="163"/>
      <c r="DX195" s="163"/>
      <c r="DY195" s="163"/>
      <c r="DZ195" s="163"/>
      <c r="EA195" s="163"/>
      <c r="EB195" s="163"/>
      <c r="EC195" s="173"/>
      <c r="ED195" s="135"/>
      <c r="EE195" s="135"/>
      <c r="EF195" s="135"/>
      <c r="EG195" s="135"/>
      <c r="EH195" s="172"/>
      <c r="EI195" s="163"/>
      <c r="EJ195" s="163"/>
      <c r="EK195" s="163"/>
      <c r="EL195" s="163"/>
      <c r="EM195" s="163"/>
      <c r="EN195" s="163"/>
      <c r="EO195" s="163"/>
      <c r="EP195" s="221" t="s">
        <v>27</v>
      </c>
      <c r="EQ195" s="237">
        <f>IF(EQ193&lt;&gt;"",EQ196-EQ193,0)</f>
        <v>0</v>
      </c>
      <c r="ER195" s="228">
        <f>IF(EQ193&lt;&gt;"",ER196-EQ193,0)</f>
        <v>0</v>
      </c>
      <c r="ES195" s="163"/>
      <c r="ET195" s="163"/>
      <c r="EU195" s="163"/>
      <c r="EV195" s="163"/>
      <c r="EW195" s="163"/>
      <c r="EX195" s="163"/>
      <c r="EY195" s="163"/>
      <c r="EZ195" s="163"/>
      <c r="FA195" s="163"/>
      <c r="FB195" s="163"/>
      <c r="FC195" s="163"/>
      <c r="FD195" s="163"/>
      <c r="FE195" s="163"/>
      <c r="FF195" s="163"/>
      <c r="FG195" s="163"/>
      <c r="FH195" s="163"/>
      <c r="FI195" s="163"/>
      <c r="FJ195" s="163"/>
      <c r="FK195" s="221" t="s">
        <v>27</v>
      </c>
      <c r="FL195" s="237">
        <f>IF(FL193&lt;&gt;"",FL196-FL193,0)</f>
        <v>0</v>
      </c>
      <c r="FM195" s="228">
        <f>IF(FL193&lt;&gt;"",FM196-FL193,0)</f>
        <v>0</v>
      </c>
      <c r="FN195" s="168"/>
      <c r="FO195" s="227">
        <f>IF(FP194&lt;&gt;"",FP194-FO197,0)</f>
        <v>0</v>
      </c>
      <c r="FP195" s="235">
        <f>IF(FP194&lt;&gt;"",FP194-FP197,0)</f>
        <v>0</v>
      </c>
      <c r="FQ195" s="263" t="s">
        <v>27</v>
      </c>
      <c r="FR195" s="163"/>
      <c r="FS195" s="163"/>
      <c r="FT195" s="163"/>
      <c r="FU195" s="163"/>
      <c r="FV195" s="163"/>
      <c r="FW195" s="163"/>
      <c r="FX195" s="163"/>
      <c r="FY195" s="173"/>
      <c r="GD195" s="172"/>
      <c r="GE195" s="163"/>
      <c r="GF195" s="163"/>
      <c r="GG195" s="163"/>
      <c r="GH195" s="163"/>
      <c r="GI195" s="163"/>
      <c r="GJ195" s="163"/>
      <c r="GK195" s="163"/>
      <c r="GL195" s="221" t="s">
        <v>27</v>
      </c>
      <c r="GM195" s="237">
        <f>IF(GM193&lt;&gt;"",GM196-GM193,0)</f>
        <v>0</v>
      </c>
      <c r="GN195" s="228">
        <f>IF(GM193&lt;&gt;"",GN196-GM193,0)</f>
        <v>0</v>
      </c>
      <c r="GO195" s="163"/>
      <c r="GP195" s="163"/>
      <c r="GQ195" s="163"/>
      <c r="GR195" s="163"/>
      <c r="GS195" s="163"/>
      <c r="GT195" s="163"/>
      <c r="GU195" s="163"/>
      <c r="GV195" s="163"/>
      <c r="GW195" s="163"/>
      <c r="GX195" s="163"/>
      <c r="GY195" s="163"/>
      <c r="GZ195" s="163"/>
      <c r="HA195" s="163"/>
      <c r="HB195" s="163"/>
      <c r="HC195" s="163"/>
      <c r="HD195" s="163"/>
      <c r="HE195" s="163"/>
      <c r="HF195" s="163"/>
      <c r="HG195" s="163"/>
      <c r="HH195" s="163"/>
      <c r="HI195" s="163"/>
      <c r="HJ195" s="168"/>
      <c r="HK195" s="163"/>
      <c r="HL195" s="163"/>
      <c r="HM195" s="163"/>
      <c r="HN195" s="163"/>
      <c r="HO195" s="190">
        <v>1</v>
      </c>
      <c r="HP195" s="180">
        <f>HK209</f>
        <v>0</v>
      </c>
      <c r="HQ195" s="181">
        <f>HM209</f>
        <v>0</v>
      </c>
      <c r="HR195" s="182">
        <f>HL209</f>
        <v>0</v>
      </c>
      <c r="HS195" s="179">
        <f>SUM(HP195:HR195)</f>
        <v>0</v>
      </c>
      <c r="HT195" s="179">
        <f>HM218</f>
        <v>0</v>
      </c>
      <c r="HU195" s="274">
        <f>IFERROR(ABS(HS195-HT195)/HT195,0)</f>
        <v>0</v>
      </c>
    </row>
    <row r="196" spans="42:229" ht="15" customHeight="1" x14ac:dyDescent="0.25">
      <c r="AP196" s="283">
        <v>3</v>
      </c>
      <c r="AQ196" s="184">
        <f>AY205</f>
        <v>0</v>
      </c>
      <c r="AR196" s="179">
        <f>AZ205</f>
        <v>0</v>
      </c>
      <c r="AS196" s="185">
        <f>AX205</f>
        <v>0</v>
      </c>
      <c r="AT196" s="179">
        <f>SUM(AQ196:AS196)</f>
        <v>0</v>
      </c>
      <c r="AU196" s="179">
        <f>AX196</f>
        <v>0</v>
      </c>
      <c r="AV196" s="183">
        <f t="shared" si="62"/>
        <v>0</v>
      </c>
      <c r="AW196" s="163"/>
      <c r="AX196" s="215">
        <f>IF(AY193&lt;&gt;"",AY193,AY196)</f>
        <v>0</v>
      </c>
      <c r="AY196" s="224">
        <f>SUM(AX202:AZ202)</f>
        <v>0</v>
      </c>
      <c r="AZ196" s="142">
        <f>SUM(AX205:AZ205)</f>
        <v>0</v>
      </c>
      <c r="BA196" s="163"/>
      <c r="BB196" s="147" t="s">
        <v>1</v>
      </c>
      <c r="BC196" s="231" t="s">
        <v>1</v>
      </c>
      <c r="BD196" s="217" t="s">
        <v>21</v>
      </c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47" t="s">
        <v>1</v>
      </c>
      <c r="BW196" s="231" t="s">
        <v>1</v>
      </c>
      <c r="BX196" s="217" t="s">
        <v>21</v>
      </c>
      <c r="CG196" s="173"/>
      <c r="CL196" s="283">
        <v>2</v>
      </c>
      <c r="CM196" s="184">
        <f>CY205</f>
        <v>0</v>
      </c>
      <c r="CN196" s="179">
        <f>CY206</f>
        <v>0</v>
      </c>
      <c r="CO196" s="185">
        <f>CY204</f>
        <v>0</v>
      </c>
      <c r="CP196" s="179">
        <f>SUM(CM196:CO196)</f>
        <v>0</v>
      </c>
      <c r="CQ196" s="179">
        <f>DG204</f>
        <v>0</v>
      </c>
      <c r="CR196" s="183">
        <f t="shared" ref="CR196" si="63">IFERROR(ABS(CP196-CQ196)/CQ196,0)</f>
        <v>0</v>
      </c>
      <c r="CS196" s="163"/>
      <c r="CT196" s="163"/>
      <c r="CU196" s="163"/>
      <c r="CV196" s="163"/>
      <c r="CW196" s="163"/>
      <c r="CX196" s="163"/>
      <c r="CY196" s="163"/>
      <c r="CZ196" s="149"/>
      <c r="DA196" s="163"/>
      <c r="DB196" s="163"/>
      <c r="DC196" s="163"/>
      <c r="DD196" s="163"/>
      <c r="DE196" s="163"/>
      <c r="DF196" s="163"/>
      <c r="DG196" s="163"/>
      <c r="DH196" s="163"/>
      <c r="DI196" s="163"/>
      <c r="DJ196" s="163"/>
      <c r="DK196" s="163"/>
      <c r="DL196" s="163"/>
      <c r="DM196" s="163"/>
      <c r="DN196" s="163"/>
      <c r="DO196" s="163"/>
      <c r="DP196" s="163"/>
      <c r="DQ196" s="163"/>
      <c r="DR196" s="147" t="s">
        <v>1</v>
      </c>
      <c r="DS196" s="231" t="s">
        <v>1</v>
      </c>
      <c r="DT196" s="217" t="s">
        <v>21</v>
      </c>
      <c r="DU196" s="163"/>
      <c r="DV196" s="163"/>
      <c r="DW196" s="163"/>
      <c r="DX196" s="163"/>
      <c r="DY196" s="163"/>
      <c r="DZ196" s="163"/>
      <c r="EA196" s="163"/>
      <c r="EB196" s="163"/>
      <c r="EC196" s="173"/>
      <c r="ED196" s="135"/>
      <c r="EE196" s="135"/>
      <c r="EF196" s="135"/>
      <c r="EG196" s="135"/>
      <c r="EH196" s="172"/>
      <c r="EI196" s="163"/>
      <c r="EJ196" s="163"/>
      <c r="EK196" s="163"/>
      <c r="EL196" s="163"/>
      <c r="EM196" s="163"/>
      <c r="EN196" s="163"/>
      <c r="EO196" s="163"/>
      <c r="EP196" s="215">
        <f>IF(EQ193&lt;&gt;"",EQ193,EQ196)</f>
        <v>0</v>
      </c>
      <c r="EQ196" s="224">
        <f>SUM(EP202:ER202)</f>
        <v>0</v>
      </c>
      <c r="ER196" s="142">
        <f>SUM(EP205:ER205)</f>
        <v>0</v>
      </c>
      <c r="ES196" s="163"/>
      <c r="ET196" s="163"/>
      <c r="EU196" s="163"/>
      <c r="EV196" s="163"/>
      <c r="EW196" s="163"/>
      <c r="EX196" s="163"/>
      <c r="EY196" s="163"/>
      <c r="EZ196" s="163"/>
      <c r="FA196" s="163"/>
      <c r="FB196" s="163"/>
      <c r="FC196" s="163"/>
      <c r="FD196" s="163"/>
      <c r="FE196" s="163"/>
      <c r="FF196" s="163"/>
      <c r="FG196" s="145"/>
      <c r="FH196" s="145"/>
      <c r="FI196" s="145"/>
      <c r="FJ196" s="163"/>
      <c r="FK196" s="215">
        <f>IF(FL193&lt;&gt;"",FL193,FL196)</f>
        <v>0</v>
      </c>
      <c r="FL196" s="224">
        <f>SUM(FK202:FM202)</f>
        <v>0</v>
      </c>
      <c r="FM196" s="142">
        <f>SUM(FK205:FM205)</f>
        <v>0</v>
      </c>
      <c r="FN196" s="163"/>
      <c r="FO196" s="147" t="s">
        <v>1</v>
      </c>
      <c r="FP196" s="231" t="s">
        <v>1</v>
      </c>
      <c r="FQ196" s="217" t="s">
        <v>21</v>
      </c>
      <c r="FR196" s="163"/>
      <c r="FS196" s="163"/>
      <c r="FT196" s="163"/>
      <c r="FU196" s="163"/>
      <c r="FV196" s="163"/>
      <c r="FW196" s="163"/>
      <c r="FX196" s="163"/>
      <c r="FY196" s="173"/>
      <c r="GD196" s="172"/>
      <c r="GE196" s="163"/>
      <c r="GF196" s="163"/>
      <c r="GG196" s="163"/>
      <c r="GH196" s="163"/>
      <c r="GI196" s="163"/>
      <c r="GJ196" s="163"/>
      <c r="GK196" s="163"/>
      <c r="GL196" s="215">
        <f>IF(GM193&lt;&gt;"",GM193,GM196)</f>
        <v>0</v>
      </c>
      <c r="GM196" s="224">
        <f>SUM(GL202:GN202)</f>
        <v>0</v>
      </c>
      <c r="GN196" s="142">
        <f>SUM(GL205:GN205)</f>
        <v>0</v>
      </c>
      <c r="GO196" s="163"/>
      <c r="GP196" s="163"/>
      <c r="GQ196" s="163"/>
      <c r="GR196" s="163"/>
      <c r="GS196" s="163"/>
      <c r="GT196" s="163"/>
      <c r="GU196" s="163"/>
      <c r="GV196" s="163"/>
      <c r="GW196" s="163"/>
      <c r="GX196" s="163"/>
      <c r="GY196" s="163"/>
      <c r="GZ196" s="145"/>
      <c r="HA196" s="145"/>
      <c r="HB196" s="145"/>
      <c r="HC196" s="145"/>
      <c r="HD196" s="145"/>
      <c r="HE196" s="145"/>
      <c r="HF196" s="166"/>
      <c r="HG196" s="163"/>
      <c r="HH196" s="163"/>
      <c r="HI196" s="163"/>
      <c r="HJ196" s="163"/>
      <c r="HK196" s="163"/>
      <c r="HL196" s="163"/>
      <c r="HM196" s="163"/>
      <c r="HN196" s="149"/>
      <c r="HO196" s="190">
        <v>2</v>
      </c>
      <c r="HP196" s="184">
        <f>HL205</f>
        <v>0</v>
      </c>
      <c r="HQ196" s="179">
        <f>HL206</f>
        <v>0</v>
      </c>
      <c r="HR196" s="185">
        <f>HL204</f>
        <v>0</v>
      </c>
      <c r="HS196" s="179">
        <f>SUM(HP196:HR196)</f>
        <v>0</v>
      </c>
      <c r="HT196" s="179">
        <f>HU204</f>
        <v>0</v>
      </c>
      <c r="HU196" s="274">
        <f t="shared" ref="HU196" si="64">IFERROR(ABS(HS196-HT196)/HT196,0)</f>
        <v>0</v>
      </c>
    </row>
    <row r="197" spans="42:229" ht="15" customHeight="1" thickBot="1" x14ac:dyDescent="0.3">
      <c r="AP197" s="283">
        <v>4</v>
      </c>
      <c r="AQ197" s="186">
        <f>AY210</f>
        <v>0</v>
      </c>
      <c r="AR197" s="187">
        <f>AY209</f>
        <v>0</v>
      </c>
      <c r="AS197" s="188">
        <f>AY208</f>
        <v>0</v>
      </c>
      <c r="AT197" s="179">
        <f>SUM(AQ197:AS197)</f>
        <v>0</v>
      </c>
      <c r="AU197" s="59">
        <f>AP210</f>
        <v>0</v>
      </c>
      <c r="AV197" s="183">
        <f t="shared" si="62"/>
        <v>0</v>
      </c>
      <c r="AW197" s="163"/>
      <c r="AX197" s="216" t="s">
        <v>21</v>
      </c>
      <c r="AY197" s="148" t="s">
        <v>2</v>
      </c>
      <c r="AZ197" s="147" t="s">
        <v>2</v>
      </c>
      <c r="BA197" s="241"/>
      <c r="BB197" s="137">
        <f>SUM(AZ205,AY209,BC204)</f>
        <v>0</v>
      </c>
      <c r="BC197" s="208">
        <f>SUM(AZ202,AV209,BF204)</f>
        <v>0</v>
      </c>
      <c r="BD197" s="218">
        <f>IF(BC194&lt;&gt;"",BC194,BC197)</f>
        <v>0</v>
      </c>
      <c r="BE197" s="163"/>
      <c r="BF197" s="163"/>
      <c r="BG197" s="164"/>
      <c r="BH197" s="164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37">
        <f>SUM(BT209,BX209,BX204)</f>
        <v>0</v>
      </c>
      <c r="BW197" s="208">
        <f>SUM(BQ209,BX212,CA204)</f>
        <v>0</v>
      </c>
      <c r="BX197" s="218">
        <f>IF(BW194&lt;&gt;"",BW194,BW197)</f>
        <v>0</v>
      </c>
      <c r="CG197" s="173"/>
      <c r="CL197" s="283">
        <v>4</v>
      </c>
      <c r="CM197" s="186">
        <f>CT210</f>
        <v>0</v>
      </c>
      <c r="CN197" s="187">
        <f>CT209</f>
        <v>0</v>
      </c>
      <c r="CO197" s="188">
        <f>CT208</f>
        <v>0</v>
      </c>
      <c r="CP197" s="179">
        <f>SUM(CM197:CO197)</f>
        <v>0</v>
      </c>
      <c r="CQ197" s="59">
        <f>CL210</f>
        <v>0</v>
      </c>
      <c r="CR197" s="183">
        <f>IFERROR(ABS(CP197-CQ197)/CQ197,0)</f>
        <v>0</v>
      </c>
      <c r="CS197" s="163"/>
      <c r="CT197" s="163"/>
      <c r="CU197" s="163"/>
      <c r="CV197" s="241"/>
      <c r="CW197" s="149"/>
      <c r="CX197" s="163"/>
      <c r="CY197" s="163"/>
      <c r="CZ197" s="145"/>
      <c r="DA197" s="163"/>
      <c r="DB197" s="163"/>
      <c r="DC197" s="163"/>
      <c r="DD197" s="163"/>
      <c r="DE197" s="163"/>
      <c r="DF197" s="163"/>
      <c r="DG197" s="163"/>
      <c r="DH197" s="163"/>
      <c r="DI197" s="163"/>
      <c r="DJ197" s="163"/>
      <c r="DK197" s="163"/>
      <c r="DL197" s="163"/>
      <c r="DM197" s="163"/>
      <c r="DN197" s="163"/>
      <c r="DO197" s="163"/>
      <c r="DP197" s="163"/>
      <c r="DQ197" s="163"/>
      <c r="DR197" s="137">
        <f>SUM(DP209,DT209,DT204)</f>
        <v>0</v>
      </c>
      <c r="DS197" s="208">
        <f>SUM(DM209,DT212,DW204)</f>
        <v>0</v>
      </c>
      <c r="DT197" s="218">
        <f>IF(DS194&lt;&gt;"",DS194,DS197)</f>
        <v>0</v>
      </c>
      <c r="DU197" s="163"/>
      <c r="DV197" s="163"/>
      <c r="DW197" s="163"/>
      <c r="DX197" s="163"/>
      <c r="DY197" s="163"/>
      <c r="DZ197" s="163"/>
      <c r="EA197" s="163"/>
      <c r="EB197" s="163"/>
      <c r="EC197" s="173"/>
      <c r="ED197" s="135"/>
      <c r="EE197" s="135"/>
      <c r="EF197" s="135"/>
      <c r="EG197" s="135"/>
      <c r="EH197" s="172"/>
      <c r="EI197" s="163"/>
      <c r="EJ197" s="163"/>
      <c r="EK197" s="163"/>
      <c r="EL197" s="163"/>
      <c r="EM197" s="163"/>
      <c r="EN197" s="163"/>
      <c r="EO197" s="163"/>
      <c r="EP197" s="216" t="s">
        <v>21</v>
      </c>
      <c r="EQ197" s="148" t="s">
        <v>2</v>
      </c>
      <c r="ER197" s="147" t="s">
        <v>2</v>
      </c>
      <c r="ES197" s="163"/>
      <c r="ET197" s="163"/>
      <c r="EU197" s="163"/>
      <c r="EV197" s="163"/>
      <c r="EW197" s="163"/>
      <c r="EX197" s="163"/>
      <c r="EY197" s="163"/>
      <c r="EZ197" s="163"/>
      <c r="FA197" s="163"/>
      <c r="FB197" s="163"/>
      <c r="FC197" s="163"/>
      <c r="FD197" s="163"/>
      <c r="FE197" s="163"/>
      <c r="FF197" s="163"/>
      <c r="FG197" s="145"/>
      <c r="FH197" s="145"/>
      <c r="FI197" s="145"/>
      <c r="FJ197" s="163"/>
      <c r="FK197" s="216" t="s">
        <v>21</v>
      </c>
      <c r="FL197" s="148" t="s">
        <v>2</v>
      </c>
      <c r="FM197" s="147" t="s">
        <v>2</v>
      </c>
      <c r="FN197" s="241"/>
      <c r="FO197" s="137">
        <f>SUM(FM205,FL209,FP204)</f>
        <v>0</v>
      </c>
      <c r="FP197" s="208">
        <f>SUM(FM202,FI209,FS204)</f>
        <v>0</v>
      </c>
      <c r="FQ197" s="218">
        <f>IF(FP194&lt;&gt;"",AVERAGE(FP197,FP194),FP197)</f>
        <v>0</v>
      </c>
      <c r="FR197" s="163"/>
      <c r="FS197" s="163"/>
      <c r="FT197" s="163"/>
      <c r="FU197" s="163"/>
      <c r="FV197" s="163"/>
      <c r="FW197" s="163"/>
      <c r="FX197" s="163"/>
      <c r="FY197" s="173"/>
      <c r="GD197" s="172"/>
      <c r="GE197" s="163"/>
      <c r="GF197" s="163"/>
      <c r="GG197" s="163"/>
      <c r="GH197" s="163"/>
      <c r="GI197" s="163"/>
      <c r="GJ197" s="163"/>
      <c r="GK197" s="163"/>
      <c r="GL197" s="216" t="s">
        <v>21</v>
      </c>
      <c r="GM197" s="148" t="s">
        <v>2</v>
      </c>
      <c r="GN197" s="147" t="s">
        <v>2</v>
      </c>
      <c r="GO197" s="163"/>
      <c r="GP197" s="163"/>
      <c r="GQ197" s="163"/>
      <c r="GR197" s="163"/>
      <c r="GS197" s="163"/>
      <c r="GT197" s="163"/>
      <c r="GU197" s="163"/>
      <c r="GV197" s="163"/>
      <c r="GW197" s="163"/>
      <c r="GX197" s="163"/>
      <c r="GY197" s="163"/>
      <c r="GZ197" s="145"/>
      <c r="HA197" s="145"/>
      <c r="HB197" s="145"/>
      <c r="HC197" s="145"/>
      <c r="HD197" s="145"/>
      <c r="HE197" s="145"/>
      <c r="HF197" s="146" t="s">
        <v>0</v>
      </c>
      <c r="HG197" s="163"/>
      <c r="HH197" s="163"/>
      <c r="HI197" s="163"/>
      <c r="HJ197" s="241"/>
      <c r="HK197" s="149"/>
      <c r="HL197" s="163"/>
      <c r="HM197" s="163"/>
      <c r="HN197" s="145"/>
      <c r="HO197" s="190">
        <v>4</v>
      </c>
      <c r="HP197" s="186">
        <f>HH210</f>
        <v>0</v>
      </c>
      <c r="HQ197" s="187">
        <f>HH209</f>
        <v>0</v>
      </c>
      <c r="HR197" s="188">
        <f>HH208</f>
        <v>0</v>
      </c>
      <c r="HS197" s="179">
        <f>SUM(HP197:HR197)</f>
        <v>0</v>
      </c>
      <c r="HT197" s="59">
        <f>GZ210</f>
        <v>0</v>
      </c>
      <c r="HU197" s="274">
        <f>IFERROR(ABS(HS197-HT197)/HT197,0)</f>
        <v>0</v>
      </c>
    </row>
    <row r="198" spans="42:229" ht="15" customHeight="1" x14ac:dyDescent="0.2">
      <c r="AP198" s="275" t="s">
        <v>17</v>
      </c>
      <c r="AQ198" s="179">
        <f>SUM(AQ195:AQ197)</f>
        <v>0</v>
      </c>
      <c r="AR198" s="179">
        <f>SUM(AR195:AR197)</f>
        <v>0</v>
      </c>
      <c r="AS198" s="179">
        <f>SUM(AS195:AS197)</f>
        <v>0</v>
      </c>
      <c r="AT198" s="179"/>
      <c r="AU198" s="179"/>
      <c r="AV198" s="179"/>
      <c r="AW198" s="145"/>
      <c r="AX198" s="145"/>
      <c r="AY198" s="145"/>
      <c r="AZ198" s="145"/>
      <c r="BA198" s="241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3"/>
      <c r="CG198" s="173"/>
      <c r="CL198" s="275" t="s">
        <v>17</v>
      </c>
      <c r="CM198" s="179">
        <f>SUM(CM195:CM197)</f>
        <v>0</v>
      </c>
      <c r="CN198" s="179">
        <f>SUM(CN195:CN197)</f>
        <v>0</v>
      </c>
      <c r="CO198" s="179">
        <f>SUM(CO195:CO197)</f>
        <v>0</v>
      </c>
      <c r="CP198" s="179"/>
      <c r="CQ198" s="179"/>
      <c r="CR198" s="179"/>
      <c r="CS198" s="145"/>
      <c r="CT198" s="145"/>
      <c r="CU198" s="145"/>
      <c r="CV198" s="241"/>
      <c r="CW198" s="163"/>
      <c r="CX198" s="163"/>
      <c r="CY198" s="163"/>
      <c r="CZ198" s="163"/>
      <c r="DA198" s="163"/>
      <c r="DB198" s="163"/>
      <c r="DC198" s="163"/>
      <c r="DD198" s="163"/>
      <c r="DE198" s="163"/>
      <c r="DF198" s="163"/>
      <c r="DG198" s="163"/>
      <c r="DH198" s="163"/>
      <c r="DI198" s="163"/>
      <c r="DJ198" s="163"/>
      <c r="DK198" s="163"/>
      <c r="DL198" s="163"/>
      <c r="DM198" s="163"/>
      <c r="DN198" s="163"/>
      <c r="DO198" s="163"/>
      <c r="DP198" s="163"/>
      <c r="DQ198" s="163"/>
      <c r="DR198" s="163"/>
      <c r="DS198" s="163"/>
      <c r="DT198" s="163"/>
      <c r="DU198" s="163"/>
      <c r="DV198" s="163"/>
      <c r="DW198" s="163"/>
      <c r="DX198" s="163"/>
      <c r="DY198" s="163"/>
      <c r="DZ198" s="163"/>
      <c r="EA198" s="163"/>
      <c r="EB198" s="163"/>
      <c r="EC198" s="173"/>
      <c r="ED198" s="135"/>
      <c r="EE198" s="135"/>
      <c r="EF198" s="135"/>
      <c r="EG198" s="135"/>
      <c r="EH198" s="172"/>
      <c r="EI198" s="163"/>
      <c r="EJ198" s="163"/>
      <c r="EK198" s="163"/>
      <c r="EL198" s="163"/>
      <c r="EM198" s="163"/>
      <c r="EN198" s="163"/>
      <c r="EO198" s="163"/>
      <c r="EP198" s="163"/>
      <c r="EQ198" s="163"/>
      <c r="ER198" s="163"/>
      <c r="ES198" s="163"/>
      <c r="ET198" s="163"/>
      <c r="EU198" s="163"/>
      <c r="EV198" s="163"/>
      <c r="EW198" s="163"/>
      <c r="EX198" s="163"/>
      <c r="EY198" s="163"/>
      <c r="EZ198" s="163"/>
      <c r="FA198" s="163"/>
      <c r="FB198" s="163"/>
      <c r="FC198" s="163"/>
      <c r="FD198" s="163"/>
      <c r="FE198" s="163"/>
      <c r="FF198" s="163"/>
      <c r="FG198" s="145"/>
      <c r="FH198" s="145"/>
      <c r="FI198" s="145"/>
      <c r="FJ198" s="145"/>
      <c r="FK198" s="145"/>
      <c r="FL198" s="145"/>
      <c r="FM198" s="145"/>
      <c r="FN198" s="241"/>
      <c r="FO198" s="163"/>
      <c r="FP198" s="163"/>
      <c r="FQ198" s="163"/>
      <c r="FR198" s="163"/>
      <c r="FS198" s="163"/>
      <c r="FT198" s="163"/>
      <c r="FU198" s="163"/>
      <c r="FV198" s="163"/>
      <c r="FW198" s="163"/>
      <c r="FX198" s="163"/>
      <c r="FY198" s="173"/>
      <c r="GD198" s="172"/>
      <c r="GE198" s="163"/>
      <c r="GF198" s="163"/>
      <c r="GG198" s="163"/>
      <c r="GH198" s="163"/>
      <c r="GI198" s="163"/>
      <c r="GJ198" s="163"/>
      <c r="GK198" s="163"/>
      <c r="GL198" s="163"/>
      <c r="GM198" s="163"/>
      <c r="GN198" s="163"/>
      <c r="GO198" s="163"/>
      <c r="GP198" s="163"/>
      <c r="GQ198" s="163"/>
      <c r="GR198" s="163"/>
      <c r="GS198" s="163"/>
      <c r="GT198" s="163"/>
      <c r="GU198" s="163"/>
      <c r="GV198" s="163"/>
      <c r="GW198" s="163"/>
      <c r="GX198" s="163"/>
      <c r="GY198" s="163"/>
      <c r="GZ198" s="145"/>
      <c r="HA198" s="145"/>
      <c r="HB198" s="145"/>
      <c r="HC198" s="145"/>
      <c r="HD198" s="145"/>
      <c r="HE198" s="145"/>
      <c r="HF198" s="145"/>
      <c r="HG198" s="145"/>
      <c r="HH198" s="145"/>
      <c r="HI198" s="145"/>
      <c r="HJ198" s="241"/>
      <c r="HK198" s="163"/>
      <c r="HL198" s="163"/>
      <c r="HM198" s="163"/>
      <c r="HN198" s="163"/>
      <c r="HO198" s="179" t="s">
        <v>17</v>
      </c>
      <c r="HP198" s="179">
        <f>SUM(HP195:HP197)</f>
        <v>0</v>
      </c>
      <c r="HQ198" s="179">
        <f>SUM(HQ195:HQ197)</f>
        <v>0</v>
      </c>
      <c r="HR198" s="179">
        <f>SUM(HR195:HR197)</f>
        <v>0</v>
      </c>
      <c r="HS198" s="179"/>
      <c r="HT198" s="179"/>
      <c r="HU198" s="273"/>
    </row>
    <row r="199" spans="42:229" ht="15" customHeight="1" x14ac:dyDescent="0.25">
      <c r="AP199" s="275" t="s">
        <v>18</v>
      </c>
      <c r="AQ199" s="179">
        <f>BI210</f>
        <v>0</v>
      </c>
      <c r="AR199" s="179">
        <f>BD197</f>
        <v>0</v>
      </c>
      <c r="AS199" s="179">
        <f>AR204</f>
        <v>0</v>
      </c>
      <c r="AT199" s="179"/>
      <c r="AU199" s="179"/>
      <c r="AV199" s="179"/>
      <c r="AW199" s="145"/>
      <c r="AX199" s="145"/>
      <c r="AY199" s="145"/>
      <c r="AZ199" s="145"/>
      <c r="BA199" s="241"/>
      <c r="BB199" s="163"/>
      <c r="BC199" s="163"/>
      <c r="BD199" s="163"/>
      <c r="BE199" s="163"/>
      <c r="BF199" s="163"/>
      <c r="BG199" s="191"/>
      <c r="BH199" s="164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CG199" s="173"/>
      <c r="CL199" s="275" t="s">
        <v>18</v>
      </c>
      <c r="CM199" s="179">
        <f>CT217</f>
        <v>0</v>
      </c>
      <c r="CN199" s="179">
        <f>DE210</f>
        <v>0</v>
      </c>
      <c r="CO199" s="179">
        <f>CN204</f>
        <v>0</v>
      </c>
      <c r="CP199" s="179"/>
      <c r="CQ199" s="179"/>
      <c r="CR199" s="179"/>
      <c r="CS199" s="145"/>
      <c r="CT199" s="145"/>
      <c r="CU199" s="145"/>
      <c r="CV199" s="241"/>
      <c r="CW199" s="16"/>
      <c r="CX199" s="16"/>
      <c r="CY199" s="17"/>
      <c r="CZ199" s="17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3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73"/>
      <c r="ED199" s="135"/>
      <c r="EE199" s="135"/>
      <c r="EF199" s="135"/>
      <c r="EG199" s="135"/>
      <c r="EH199" s="172"/>
      <c r="EI199" s="163"/>
      <c r="EJ199" s="163"/>
      <c r="EK199" s="163"/>
      <c r="EL199" s="163"/>
      <c r="EM199" s="163"/>
      <c r="EN199" s="163"/>
      <c r="EO199" s="163"/>
      <c r="EP199" s="163"/>
      <c r="EQ199" s="163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45"/>
      <c r="FH199" s="145"/>
      <c r="FI199" s="145"/>
      <c r="FJ199" s="145"/>
      <c r="FK199" s="145"/>
      <c r="FL199" s="145"/>
      <c r="FM199" s="145"/>
      <c r="FN199" s="241"/>
      <c r="FO199" s="16"/>
      <c r="FP199" s="16"/>
      <c r="FQ199" s="17"/>
      <c r="FR199" s="17"/>
      <c r="FS199" s="163"/>
      <c r="FT199" s="163"/>
      <c r="FU199" s="163"/>
      <c r="FV199" s="163"/>
      <c r="FW199" s="163"/>
      <c r="FX199" s="163"/>
      <c r="FY199" s="173"/>
      <c r="GD199" s="172"/>
      <c r="GE199" s="163"/>
      <c r="GF199" s="163"/>
      <c r="GG199" s="163"/>
      <c r="GH199" s="163"/>
      <c r="GI199" s="163"/>
      <c r="GJ199" s="163"/>
      <c r="GK199" s="163"/>
      <c r="GL199" s="163"/>
      <c r="GM199" s="163"/>
      <c r="GN199" s="163"/>
      <c r="GO199" s="163"/>
      <c r="GP199" s="163"/>
      <c r="GQ199" s="163"/>
      <c r="GR199" s="163"/>
      <c r="GS199" s="163"/>
      <c r="GT199" s="163"/>
      <c r="GU199" s="163"/>
      <c r="GV199" s="163"/>
      <c r="GW199" s="163"/>
      <c r="GX199" s="163"/>
      <c r="GY199" s="163"/>
      <c r="GZ199" s="145"/>
      <c r="HA199" s="145"/>
      <c r="HB199" s="145"/>
      <c r="HC199" s="145"/>
      <c r="HD199" s="145"/>
      <c r="HE199" s="145"/>
      <c r="HF199" s="145"/>
      <c r="HG199" s="145"/>
      <c r="HH199" s="145"/>
      <c r="HI199" s="145"/>
      <c r="HJ199" s="241"/>
      <c r="HK199" s="16"/>
      <c r="HL199" s="16"/>
      <c r="HM199" s="17"/>
      <c r="HN199" s="17"/>
      <c r="HO199" s="179" t="s">
        <v>18</v>
      </c>
      <c r="HP199" s="179">
        <f>HG217</f>
        <v>0</v>
      </c>
      <c r="HQ199" s="179">
        <f>HS210</f>
        <v>0</v>
      </c>
      <c r="HR199" s="179">
        <f>HB204</f>
        <v>0</v>
      </c>
      <c r="HS199" s="179"/>
      <c r="HT199" s="179"/>
      <c r="HU199" s="273"/>
    </row>
    <row r="200" spans="42:229" ht="15" customHeight="1" x14ac:dyDescent="0.2">
      <c r="AP200" s="275" t="s">
        <v>19</v>
      </c>
      <c r="AQ200" s="183">
        <f t="shared" ref="AQ200:AS200" si="65">IFERROR(ABS(AQ198-AQ199)/AQ199,0)</f>
        <v>0</v>
      </c>
      <c r="AR200" s="183">
        <f t="shared" si="65"/>
        <v>0</v>
      </c>
      <c r="AS200" s="183">
        <f t="shared" si="65"/>
        <v>0</v>
      </c>
      <c r="AT200" s="179"/>
      <c r="AU200" s="179"/>
      <c r="AV200" s="183">
        <f>SUM(AQ200:AS200,AV195:AV197)</f>
        <v>0</v>
      </c>
      <c r="AW200" s="197" t="s">
        <v>29</v>
      </c>
      <c r="AX200" s="196" t="str">
        <f>RNSE(AX202,AX205)</f>
        <v>-</v>
      </c>
      <c r="AY200" s="196" t="str">
        <f>RNSE(AY202,AY205)</f>
        <v>-</v>
      </c>
      <c r="AZ200" s="196" t="str">
        <f>RNSE(AZ202,AZ205)</f>
        <v>-</v>
      </c>
      <c r="BA200" s="241"/>
      <c r="BB200" s="18"/>
      <c r="BC200" s="18"/>
      <c r="BD200" s="19"/>
      <c r="BE200" s="19"/>
      <c r="BF200" s="163"/>
      <c r="BG200" s="145"/>
      <c r="BH200" s="163"/>
      <c r="BI200" s="163"/>
      <c r="BJ200" s="163"/>
      <c r="BK200" s="168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73"/>
      <c r="CL200" s="275" t="s">
        <v>19</v>
      </c>
      <c r="CM200" s="183">
        <f>IFERROR(ABS(CM198-CM199)/CM199,0)</f>
        <v>0</v>
      </c>
      <c r="CN200" s="183">
        <f t="shared" ref="CN200" si="66">IFERROR(ABS(CN198-CN199)/CN199,0)</f>
        <v>0</v>
      </c>
      <c r="CO200" s="183">
        <f>IFERROR(ABS(CO198-CO199)/CO199,0)</f>
        <v>0</v>
      </c>
      <c r="CP200" s="179"/>
      <c r="CQ200" s="179"/>
      <c r="CR200" s="183">
        <f>SUM(CM200:CO200,CR195:CR197)</f>
        <v>0</v>
      </c>
      <c r="CS200" s="163"/>
      <c r="CT200" s="163"/>
      <c r="CU200" s="163"/>
      <c r="CV200" s="241"/>
      <c r="CW200" s="18"/>
      <c r="CX200" s="18"/>
      <c r="CY200" s="19"/>
      <c r="CZ200" s="19"/>
      <c r="DA200" s="163"/>
      <c r="DB200" s="163"/>
      <c r="DC200" s="163"/>
      <c r="DD200" s="163"/>
      <c r="DE200" s="163"/>
      <c r="DF200" s="163"/>
      <c r="DG200" s="163"/>
      <c r="DH200" s="163"/>
      <c r="DI200" s="163"/>
      <c r="DJ200" s="163"/>
      <c r="DK200" s="163"/>
      <c r="DL200" s="163"/>
      <c r="DM200" s="163"/>
      <c r="DN200" s="163"/>
      <c r="DO200" s="163"/>
      <c r="DP200" s="163"/>
      <c r="DQ200" s="163"/>
      <c r="DR200" s="163"/>
      <c r="DS200" s="163"/>
      <c r="DT200" s="163"/>
      <c r="DU200" s="163"/>
      <c r="DV200" s="163"/>
      <c r="DW200" s="163"/>
      <c r="DX200" s="163"/>
      <c r="DY200" s="163"/>
      <c r="DZ200" s="163"/>
      <c r="EA200" s="163"/>
      <c r="EB200" s="163"/>
      <c r="EC200" s="173"/>
      <c r="ED200" s="135"/>
      <c r="EE200" s="135"/>
      <c r="EF200" s="135"/>
      <c r="EG200" s="135"/>
      <c r="EH200" s="172"/>
      <c r="EI200" s="163"/>
      <c r="EJ200" s="163"/>
      <c r="EK200" s="163"/>
      <c r="EL200" s="163"/>
      <c r="EM200" s="163"/>
      <c r="EN200" s="163"/>
      <c r="EO200" s="197" t="s">
        <v>29</v>
      </c>
      <c r="EP200" s="196" t="str">
        <f>RNSE(EP202,EP205)</f>
        <v>-</v>
      </c>
      <c r="EQ200" s="196" t="str">
        <f t="shared" ref="EQ200:ER200" si="67">RNSE(EQ202,EQ205)</f>
        <v>-</v>
      </c>
      <c r="ER200" s="196" t="str">
        <f t="shared" si="67"/>
        <v>-</v>
      </c>
      <c r="ES200" s="163"/>
      <c r="ET200" s="163"/>
      <c r="EU200" s="163"/>
      <c r="EV200" s="163"/>
      <c r="EW200" s="163"/>
      <c r="EX200" s="163"/>
      <c r="EY200" s="163"/>
      <c r="EZ200" s="163"/>
      <c r="FA200" s="163"/>
      <c r="FB200" s="163"/>
      <c r="FC200" s="163"/>
      <c r="FD200" s="168"/>
      <c r="FE200" s="163"/>
      <c r="FF200" s="163"/>
      <c r="FG200" s="145"/>
      <c r="FH200" s="145"/>
      <c r="FI200" s="163"/>
      <c r="FJ200" s="197" t="s">
        <v>29</v>
      </c>
      <c r="FK200" s="196" t="str">
        <f>RNSE(FK202,FK205)</f>
        <v>-</v>
      </c>
      <c r="FL200" s="196" t="str">
        <f>RNSE(FL202,FL205)</f>
        <v>-</v>
      </c>
      <c r="FM200" s="196" t="str">
        <f>RNSE(FM202,FM205)</f>
        <v>-</v>
      </c>
      <c r="FN200" s="241"/>
      <c r="FO200" s="18"/>
      <c r="FP200" s="18"/>
      <c r="FQ200" s="19"/>
      <c r="FR200" s="19"/>
      <c r="FS200" s="163"/>
      <c r="FT200" s="163"/>
      <c r="FU200" s="163"/>
      <c r="FV200" s="163"/>
      <c r="FW200" s="163"/>
      <c r="FX200" s="163"/>
      <c r="FY200" s="173"/>
      <c r="GD200" s="172"/>
      <c r="GE200" s="163"/>
      <c r="GF200" s="163"/>
      <c r="GG200" s="163"/>
      <c r="GH200" s="163"/>
      <c r="GI200" s="163"/>
      <c r="GJ200" s="163"/>
      <c r="GK200" s="197" t="s">
        <v>29</v>
      </c>
      <c r="GL200" s="196" t="str">
        <f>RNSE(GL202,GL205)</f>
        <v>-</v>
      </c>
      <c r="GM200" s="196" t="str">
        <f t="shared" ref="GM200:GN200" si="68">RNSE(GM202,GM205)</f>
        <v>-</v>
      </c>
      <c r="GN200" s="196" t="str">
        <f t="shared" si="68"/>
        <v>-</v>
      </c>
      <c r="GO200" s="163"/>
      <c r="GP200" s="163"/>
      <c r="GQ200" s="163"/>
      <c r="GR200" s="163"/>
      <c r="GS200" s="163"/>
      <c r="GT200" s="163"/>
      <c r="GU200" s="163"/>
      <c r="GV200" s="163"/>
      <c r="GW200" s="163"/>
      <c r="GX200" s="163"/>
      <c r="GY200" s="163"/>
      <c r="GZ200" s="145"/>
      <c r="HA200" s="145"/>
      <c r="HB200" s="145"/>
      <c r="HC200" s="145"/>
      <c r="HD200" s="145"/>
      <c r="HE200" s="163"/>
      <c r="HF200" s="163"/>
      <c r="HG200" s="163"/>
      <c r="HH200" s="163"/>
      <c r="HI200" s="163"/>
      <c r="HJ200" s="241"/>
      <c r="HK200" s="18"/>
      <c r="HL200" s="18"/>
      <c r="HM200" s="19"/>
      <c r="HN200" s="19"/>
      <c r="HO200" s="179" t="s">
        <v>19</v>
      </c>
      <c r="HP200" s="183">
        <f>IFERROR(ABS(HP198-HP199)/HP199,0)</f>
        <v>0</v>
      </c>
      <c r="HQ200" s="183">
        <f t="shared" ref="HQ200" si="69">IFERROR(ABS(HQ198-HQ199)/HQ199,0)</f>
        <v>0</v>
      </c>
      <c r="HR200" s="183">
        <f>IFERROR(ABS(HR198-HR199)/HR199,0)</f>
        <v>0</v>
      </c>
      <c r="HS200" s="179"/>
      <c r="HT200" s="179"/>
      <c r="HU200" s="274">
        <f>SUM(HP200:HR200,HU195:HU197)</f>
        <v>0</v>
      </c>
    </row>
    <row r="201" spans="42:229" ht="15" customHeight="1" x14ac:dyDescent="0.2">
      <c r="AP201" s="172"/>
      <c r="AQ201" s="163"/>
      <c r="AR201" s="163"/>
      <c r="AS201" s="163"/>
      <c r="AT201" s="145"/>
      <c r="AU201" s="145"/>
      <c r="AV201" s="163"/>
      <c r="AW201" s="194" t="s">
        <v>20</v>
      </c>
      <c r="AX201" s="74" t="e">
        <f>AX202/AY196</f>
        <v>#DIV/0!</v>
      </c>
      <c r="AY201" s="74" t="e">
        <f>AY202/AY196</f>
        <v>#DIV/0!</v>
      </c>
      <c r="AZ201" s="74" t="e">
        <f>AZ202/AY196</f>
        <v>#DIV/0!</v>
      </c>
      <c r="BA201" s="241"/>
      <c r="BB201" s="144"/>
      <c r="BC201" s="144"/>
      <c r="BD201" s="144"/>
      <c r="BE201" s="144"/>
      <c r="BF201" s="144"/>
      <c r="BG201" s="145"/>
      <c r="BH201" s="145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73"/>
      <c r="CL201" s="293"/>
      <c r="CM201" s="145"/>
      <c r="CN201" s="145"/>
      <c r="CO201" s="145"/>
      <c r="CP201" s="163"/>
      <c r="CQ201" s="163"/>
      <c r="CR201" s="163"/>
      <c r="CS201" s="163"/>
      <c r="CT201" s="163"/>
      <c r="CU201" s="163"/>
      <c r="CV201" s="241"/>
      <c r="CW201" s="144"/>
      <c r="CX201" s="144"/>
      <c r="CY201" s="144"/>
      <c r="CZ201" s="144"/>
      <c r="DA201" s="163"/>
      <c r="DB201" s="163"/>
      <c r="DC201" s="163"/>
      <c r="DD201" s="163"/>
      <c r="DE201" s="163"/>
      <c r="DF201" s="163"/>
      <c r="DG201" s="163"/>
      <c r="DH201" s="163"/>
      <c r="DI201" s="163"/>
      <c r="DJ201" s="163"/>
      <c r="DK201" s="163"/>
      <c r="DL201" s="163"/>
      <c r="DM201" s="163"/>
      <c r="DN201" s="163"/>
      <c r="DO201" s="163"/>
      <c r="DP201" s="163"/>
      <c r="DQ201" s="163"/>
      <c r="DR201" s="163"/>
      <c r="DS201" s="163"/>
      <c r="DT201" s="163"/>
      <c r="DU201" s="163"/>
      <c r="DV201" s="163"/>
      <c r="DW201" s="163"/>
      <c r="DX201" s="163"/>
      <c r="DY201" s="163"/>
      <c r="DZ201" s="163"/>
      <c r="EA201" s="163"/>
      <c r="EB201" s="163"/>
      <c r="EC201" s="173"/>
      <c r="ED201" s="135"/>
      <c r="EE201" s="135"/>
      <c r="EF201" s="135"/>
      <c r="EG201" s="135"/>
      <c r="EH201" s="172"/>
      <c r="EI201" s="163"/>
      <c r="EJ201" s="163"/>
      <c r="EK201" s="163"/>
      <c r="EL201" s="163"/>
      <c r="EM201" s="163"/>
      <c r="EN201" s="163"/>
      <c r="EO201" s="194" t="s">
        <v>20</v>
      </c>
      <c r="EP201" s="74" t="e">
        <f>EP202/EQ196</f>
        <v>#DIV/0!</v>
      </c>
      <c r="EQ201" s="74" t="e">
        <f>EQ202/EQ196</f>
        <v>#DIV/0!</v>
      </c>
      <c r="ER201" s="74" t="e">
        <f>ER202/EQ196</f>
        <v>#DIV/0!</v>
      </c>
      <c r="ES201" s="163"/>
      <c r="ET201" s="163"/>
      <c r="EU201" s="163"/>
      <c r="EV201" s="163"/>
      <c r="EW201" s="163"/>
      <c r="EX201" s="163"/>
      <c r="EY201" s="163"/>
      <c r="EZ201" s="163"/>
      <c r="FA201" s="163"/>
      <c r="FB201" s="163"/>
      <c r="FC201" s="163"/>
      <c r="FD201" s="163"/>
      <c r="FE201" s="163"/>
      <c r="FF201" s="163"/>
      <c r="FG201" s="145"/>
      <c r="FH201" s="145"/>
      <c r="FI201" s="163"/>
      <c r="FJ201" s="194" t="s">
        <v>20</v>
      </c>
      <c r="FK201" s="74" t="e">
        <f>FK202/FL196</f>
        <v>#DIV/0!</v>
      </c>
      <c r="FL201" s="74" t="e">
        <f>FL202/FL196</f>
        <v>#DIV/0!</v>
      </c>
      <c r="FM201" s="74" t="e">
        <f>FM202/FL196</f>
        <v>#DIV/0!</v>
      </c>
      <c r="FN201" s="241"/>
      <c r="FO201" s="144"/>
      <c r="FP201" s="144"/>
      <c r="FQ201" s="144"/>
      <c r="FR201" s="144"/>
      <c r="FS201" s="144"/>
      <c r="FT201" s="145"/>
      <c r="FU201" s="145"/>
      <c r="FV201" s="163"/>
      <c r="FW201" s="163"/>
      <c r="FX201" s="163"/>
      <c r="FY201" s="173"/>
      <c r="GD201" s="172"/>
      <c r="GE201" s="163"/>
      <c r="GF201" s="163"/>
      <c r="GG201" s="163"/>
      <c r="GH201" s="163"/>
      <c r="GI201" s="163"/>
      <c r="GJ201" s="163"/>
      <c r="GK201" s="194" t="s">
        <v>20</v>
      </c>
      <c r="GL201" s="74" t="e">
        <f>GL202/GM196</f>
        <v>#DIV/0!</v>
      </c>
      <c r="GM201" s="74" t="e">
        <f>GM202/GM196</f>
        <v>#DIV/0!</v>
      </c>
      <c r="GN201" s="74" t="e">
        <f>GN202/GM196</f>
        <v>#DIV/0!</v>
      </c>
      <c r="GO201" s="163"/>
      <c r="GP201" s="163"/>
      <c r="GQ201" s="163"/>
      <c r="GR201" s="163"/>
      <c r="GS201" s="163"/>
      <c r="GT201" s="163"/>
      <c r="GU201" s="163"/>
      <c r="GV201" s="163"/>
      <c r="GW201" s="163"/>
      <c r="GX201" s="163"/>
      <c r="GY201" s="163"/>
      <c r="GZ201" s="145"/>
      <c r="HA201" s="145"/>
      <c r="HB201" s="145"/>
      <c r="HC201" s="145"/>
      <c r="HD201" s="145"/>
      <c r="HE201" s="163"/>
      <c r="HF201" s="163"/>
      <c r="HG201" s="163"/>
      <c r="HH201" s="163"/>
      <c r="HI201" s="163"/>
      <c r="HJ201" s="241"/>
      <c r="HK201" s="144"/>
      <c r="HL201" s="144"/>
      <c r="HM201" s="144"/>
      <c r="HN201" s="144"/>
      <c r="HO201" s="144"/>
      <c r="HP201" s="145"/>
      <c r="HQ201" s="145"/>
      <c r="HR201" s="145"/>
      <c r="HS201" s="163"/>
      <c r="HT201" s="163"/>
      <c r="HU201" s="173"/>
    </row>
    <row r="202" spans="42:229" ht="15" customHeight="1" x14ac:dyDescent="0.25">
      <c r="AP202" s="172"/>
      <c r="AQ202" s="163"/>
      <c r="AR202" s="163"/>
      <c r="AS202" s="163"/>
      <c r="AT202" s="163"/>
      <c r="AU202" s="144"/>
      <c r="AV202" s="163"/>
      <c r="AW202" s="198" t="s">
        <v>3</v>
      </c>
      <c r="AX202" s="208">
        <f>AS216</f>
        <v>0</v>
      </c>
      <c r="AY202" s="208">
        <f>AQ216</f>
        <v>0</v>
      </c>
      <c r="AZ202" s="208">
        <f>AR216</f>
        <v>0</v>
      </c>
      <c r="BA202" s="241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73"/>
      <c r="CL202" s="294"/>
      <c r="CM202" s="163"/>
      <c r="CN202" s="163"/>
      <c r="CO202" s="163"/>
      <c r="CP202" s="144"/>
      <c r="CQ202" s="163"/>
      <c r="CR202" s="163"/>
      <c r="CS202" s="163"/>
      <c r="CT202" s="163"/>
      <c r="CU202" s="163"/>
      <c r="CV202" s="241"/>
      <c r="CW202" s="138"/>
      <c r="CX202" s="163"/>
      <c r="CY202" s="163"/>
      <c r="CZ202" s="163"/>
      <c r="DA202" s="163"/>
      <c r="DB202" s="163"/>
      <c r="DC202" s="163"/>
      <c r="DD202" s="145"/>
      <c r="DE202" s="145"/>
      <c r="DF202" s="145"/>
      <c r="DG202" s="145"/>
      <c r="DH202" s="163"/>
      <c r="DI202" s="163"/>
      <c r="DJ202" s="163"/>
      <c r="DK202" s="163"/>
      <c r="DL202" s="163"/>
      <c r="DM202" s="163"/>
      <c r="DN202" s="163"/>
      <c r="DO202" s="163"/>
      <c r="DP202" s="163"/>
      <c r="DQ202" s="163"/>
      <c r="DR202" s="163"/>
      <c r="DS202" s="163"/>
      <c r="DT202" s="163"/>
      <c r="DU202" s="163"/>
      <c r="DV202" s="163"/>
      <c r="DW202" s="163"/>
      <c r="DX202" s="163"/>
      <c r="DY202" s="163"/>
      <c r="DZ202" s="163"/>
      <c r="EA202" s="163"/>
      <c r="EB202" s="163"/>
      <c r="EC202" s="173"/>
      <c r="ED202" s="135"/>
      <c r="EE202" s="135"/>
      <c r="EF202" s="135"/>
      <c r="EG202" s="135"/>
      <c r="EH202" s="172"/>
      <c r="EI202" s="163"/>
      <c r="EJ202" s="163"/>
      <c r="EK202" s="163"/>
      <c r="EL202" s="163"/>
      <c r="EM202" s="163"/>
      <c r="EN202" s="163"/>
      <c r="EO202" s="198" t="s">
        <v>3</v>
      </c>
      <c r="EP202" s="208">
        <f>EL227</f>
        <v>0</v>
      </c>
      <c r="EQ202" s="208">
        <f>EI227</f>
        <v>0</v>
      </c>
      <c r="ER202" s="208">
        <f>EJ227</f>
        <v>0</v>
      </c>
      <c r="ES202" s="163"/>
      <c r="ET202" s="163"/>
      <c r="EU202" s="163"/>
      <c r="EV202" s="163"/>
      <c r="EW202" s="163"/>
      <c r="EX202" s="163"/>
      <c r="EY202" s="163"/>
      <c r="EZ202" s="163"/>
      <c r="FA202" s="163"/>
      <c r="FB202" s="163"/>
      <c r="FC202" s="163"/>
      <c r="FD202" s="163"/>
      <c r="FE202" s="163"/>
      <c r="FF202" s="163"/>
      <c r="FG202" s="163"/>
      <c r="FH202" s="144"/>
      <c r="FI202" s="163"/>
      <c r="FJ202" s="198" t="s">
        <v>3</v>
      </c>
      <c r="FK202" s="208">
        <f>FV217</f>
        <v>0</v>
      </c>
      <c r="FL202" s="208">
        <f>FT217</f>
        <v>0</v>
      </c>
      <c r="FM202" s="208">
        <f>FU217</f>
        <v>0</v>
      </c>
      <c r="FN202" s="241"/>
      <c r="FO202" s="163"/>
      <c r="FP202" s="163"/>
      <c r="FQ202" s="163"/>
      <c r="FR202" s="163"/>
      <c r="FS202" s="163"/>
      <c r="FT202" s="163"/>
      <c r="FU202" s="163"/>
      <c r="FV202" s="163"/>
      <c r="FW202" s="163"/>
      <c r="FX202" s="163"/>
      <c r="FY202" s="173"/>
      <c r="GD202" s="172"/>
      <c r="GE202" s="163"/>
      <c r="GF202" s="163"/>
      <c r="GG202" s="163"/>
      <c r="GH202" s="163"/>
      <c r="GI202" s="163"/>
      <c r="GJ202" s="163"/>
      <c r="GK202" s="198" t="s">
        <v>3</v>
      </c>
      <c r="GL202" s="208">
        <f>GH227</f>
        <v>0</v>
      </c>
      <c r="GM202" s="208">
        <f>GE227</f>
        <v>0</v>
      </c>
      <c r="GN202" s="208">
        <f>GF227</f>
        <v>0</v>
      </c>
      <c r="GO202" s="163"/>
      <c r="GP202" s="163"/>
      <c r="GQ202" s="163"/>
      <c r="GR202" s="163"/>
      <c r="GS202" s="163"/>
      <c r="GT202" s="163"/>
      <c r="GU202" s="163"/>
      <c r="GV202" s="163"/>
      <c r="GW202" s="163"/>
      <c r="GX202" s="163"/>
      <c r="GY202" s="163"/>
      <c r="GZ202" s="145"/>
      <c r="HA202" s="163"/>
      <c r="HB202" s="163"/>
      <c r="HC202" s="163"/>
      <c r="HD202" s="144"/>
      <c r="HE202" s="163"/>
      <c r="HF202" s="163"/>
      <c r="HG202" s="163"/>
      <c r="HH202" s="163"/>
      <c r="HI202" s="163"/>
      <c r="HJ202" s="241"/>
      <c r="HK202" s="138"/>
      <c r="HL202" s="163"/>
      <c r="HM202" s="163"/>
      <c r="HN202" s="163"/>
      <c r="HO202" s="163"/>
      <c r="HP202" s="163"/>
      <c r="HQ202" s="163"/>
      <c r="HR202" s="145"/>
      <c r="HS202" s="145"/>
      <c r="HT202" s="145"/>
      <c r="HU202" s="291"/>
    </row>
    <row r="203" spans="42:229" ht="15" customHeight="1" thickBot="1" x14ac:dyDescent="0.25">
      <c r="AP203" s="172"/>
      <c r="AQ203" s="163"/>
      <c r="AR203" s="163"/>
      <c r="AS203" s="163"/>
      <c r="AT203" s="163"/>
      <c r="AU203" s="144"/>
      <c r="AV203" s="163"/>
      <c r="AW203" s="199"/>
      <c r="AX203" s="148">
        <v>8</v>
      </c>
      <c r="AY203" s="148">
        <v>9</v>
      </c>
      <c r="AZ203" s="148" t="s">
        <v>5</v>
      </c>
      <c r="BA203" s="241"/>
      <c r="BB203" s="138"/>
      <c r="BC203" s="151" t="s">
        <v>4</v>
      </c>
      <c r="BD203" s="201" t="s">
        <v>20</v>
      </c>
      <c r="BE203" s="152"/>
      <c r="BF203" s="150" t="s">
        <v>3</v>
      </c>
      <c r="BG203" s="194" t="s">
        <v>20</v>
      </c>
      <c r="BH203" s="197" t="s">
        <v>29</v>
      </c>
      <c r="BI203" s="163"/>
      <c r="BJ203" s="163"/>
      <c r="BK203" s="261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38"/>
      <c r="BX203" s="151" t="s">
        <v>4</v>
      </c>
      <c r="BY203" s="201" t="s">
        <v>20</v>
      </c>
      <c r="BZ203" s="152"/>
      <c r="CA203" s="150" t="s">
        <v>3</v>
      </c>
      <c r="CB203" s="194" t="s">
        <v>20</v>
      </c>
      <c r="CC203" s="197" t="s">
        <v>29</v>
      </c>
      <c r="CD203" s="163"/>
      <c r="CE203" s="163"/>
      <c r="CF203" s="163"/>
      <c r="CG203" s="173"/>
      <c r="CL203" s="294"/>
      <c r="CM203" s="163"/>
      <c r="CN203" s="163"/>
      <c r="CO203" s="163"/>
      <c r="CP203" s="144"/>
      <c r="CQ203" s="163"/>
      <c r="CR203" s="163"/>
      <c r="CS203" s="163"/>
      <c r="CT203" s="163"/>
      <c r="CU203" s="163"/>
      <c r="CV203" s="241"/>
      <c r="CW203" s="163"/>
      <c r="CX203" s="232"/>
      <c r="CY203" s="151" t="s">
        <v>4</v>
      </c>
      <c r="CZ203" s="201" t="s">
        <v>20</v>
      </c>
      <c r="DA203" s="152"/>
      <c r="DB203" s="150" t="s">
        <v>3</v>
      </c>
      <c r="DC203" s="194" t="s">
        <v>20</v>
      </c>
      <c r="DD203" s="197" t="s">
        <v>29</v>
      </c>
      <c r="DE203" s="163"/>
      <c r="DF203" s="163"/>
      <c r="DG203" s="163"/>
      <c r="DH203" s="163"/>
      <c r="DI203" s="163"/>
      <c r="DJ203" s="163"/>
      <c r="DK203" s="163"/>
      <c r="DL203" s="163"/>
      <c r="DM203" s="163"/>
      <c r="DN203" s="163"/>
      <c r="DO203" s="163"/>
      <c r="DP203" s="163"/>
      <c r="DQ203" s="163"/>
      <c r="DR203" s="163"/>
      <c r="DS203" s="138"/>
      <c r="DT203" s="151" t="s">
        <v>4</v>
      </c>
      <c r="DU203" s="201" t="s">
        <v>20</v>
      </c>
      <c r="DV203" s="152"/>
      <c r="DW203" s="150" t="s">
        <v>3</v>
      </c>
      <c r="DX203" s="194" t="s">
        <v>20</v>
      </c>
      <c r="DY203" s="197" t="s">
        <v>29</v>
      </c>
      <c r="DZ203" s="163"/>
      <c r="EA203" s="163"/>
      <c r="EB203" s="163"/>
      <c r="EC203" s="173"/>
      <c r="ED203" s="135"/>
      <c r="EE203" s="135"/>
      <c r="EF203" s="135"/>
      <c r="EG203" s="135"/>
      <c r="EH203" s="172"/>
      <c r="EI203" s="163"/>
      <c r="EJ203" s="163"/>
      <c r="EK203" s="163"/>
      <c r="EL203" s="163"/>
      <c r="EM203" s="163"/>
      <c r="EN203" s="163"/>
      <c r="EO203" s="199"/>
      <c r="EP203" s="148">
        <v>8</v>
      </c>
      <c r="EQ203" s="148" t="s">
        <v>2</v>
      </c>
      <c r="ER203" s="148">
        <v>9</v>
      </c>
      <c r="ES203" s="163"/>
      <c r="ET203" s="163"/>
      <c r="EU203" s="151" t="s">
        <v>4</v>
      </c>
      <c r="EV203" s="201" t="s">
        <v>20</v>
      </c>
      <c r="EW203" s="152"/>
      <c r="EX203" s="150" t="s">
        <v>3</v>
      </c>
      <c r="EY203" s="194" t="s">
        <v>20</v>
      </c>
      <c r="EZ203" s="197" t="s">
        <v>29</v>
      </c>
      <c r="FA203" s="163"/>
      <c r="FB203" s="163"/>
      <c r="FC203" s="163"/>
      <c r="FD203" s="163"/>
      <c r="FE203" s="163"/>
      <c r="FF203" s="163"/>
      <c r="FG203" s="163"/>
      <c r="FH203" s="144"/>
      <c r="FI203" s="163"/>
      <c r="FJ203" s="199"/>
      <c r="FK203" s="148">
        <v>8</v>
      </c>
      <c r="FL203" s="148">
        <v>9</v>
      </c>
      <c r="FM203" s="148" t="s">
        <v>5</v>
      </c>
      <c r="FN203" s="241"/>
      <c r="FO203" s="138"/>
      <c r="FP203" s="151" t="s">
        <v>4</v>
      </c>
      <c r="FQ203" s="201" t="s">
        <v>20</v>
      </c>
      <c r="FR203" s="152"/>
      <c r="FS203" s="150" t="s">
        <v>3</v>
      </c>
      <c r="FT203" s="194" t="s">
        <v>20</v>
      </c>
      <c r="FU203" s="197" t="s">
        <v>29</v>
      </c>
      <c r="FV203" s="163"/>
      <c r="FW203" s="163"/>
      <c r="FX203" s="163"/>
      <c r="FY203" s="173"/>
      <c r="GD203" s="172"/>
      <c r="GE203" s="163"/>
      <c r="GF203" s="163"/>
      <c r="GG203" s="163"/>
      <c r="GH203" s="163"/>
      <c r="GI203" s="163"/>
      <c r="GJ203" s="163"/>
      <c r="GK203" s="199"/>
      <c r="GL203" s="148">
        <v>8</v>
      </c>
      <c r="GM203" s="148" t="s">
        <v>2</v>
      </c>
      <c r="GN203" s="148">
        <v>9</v>
      </c>
      <c r="GO203" s="163"/>
      <c r="GP203" s="163"/>
      <c r="GQ203" s="151" t="s">
        <v>4</v>
      </c>
      <c r="GR203" s="201" t="s">
        <v>20</v>
      </c>
      <c r="GS203" s="152"/>
      <c r="GT203" s="150" t="s">
        <v>3</v>
      </c>
      <c r="GU203" s="194" t="s">
        <v>20</v>
      </c>
      <c r="GV203" s="197" t="s">
        <v>29</v>
      </c>
      <c r="GW203" s="163"/>
      <c r="GX203" s="163"/>
      <c r="GY203" s="163"/>
      <c r="GZ203" s="145"/>
      <c r="HA203" s="163"/>
      <c r="HB203" s="163"/>
      <c r="HC203" s="163"/>
      <c r="HD203" s="144"/>
      <c r="HE203" s="163"/>
      <c r="HF203" s="163"/>
      <c r="HG203" s="163"/>
      <c r="HH203" s="163"/>
      <c r="HI203" s="163"/>
      <c r="HJ203" s="241"/>
      <c r="HK203" s="232"/>
      <c r="HL203" s="151" t="s">
        <v>4</v>
      </c>
      <c r="HM203" s="201" t="s">
        <v>20</v>
      </c>
      <c r="HN203" s="152"/>
      <c r="HO203" s="150" t="s">
        <v>3</v>
      </c>
      <c r="HP203" s="194" t="s">
        <v>20</v>
      </c>
      <c r="HQ203" s="197" t="s">
        <v>29</v>
      </c>
      <c r="HR203" s="145"/>
      <c r="HS203" s="163"/>
      <c r="HT203" s="163"/>
      <c r="HU203" s="173"/>
    </row>
    <row r="204" spans="42:229" ht="15" customHeight="1" thickBot="1" x14ac:dyDescent="0.3">
      <c r="AP204" s="225" t="s">
        <v>27</v>
      </c>
      <c r="AQ204" s="213" t="s">
        <v>21</v>
      </c>
      <c r="AR204" s="214">
        <f>IF(AO205&lt;&gt;"",AVERAGE(AR205,AO205),AR205)</f>
        <v>0</v>
      </c>
      <c r="AS204" s="163"/>
      <c r="AT204" s="163"/>
      <c r="AU204" s="144"/>
      <c r="AV204" s="163"/>
      <c r="AW204" s="203" t="s">
        <v>20</v>
      </c>
      <c r="AX204" s="79" t="e">
        <f>AX205/AZ196</f>
        <v>#DIV/0!</v>
      </c>
      <c r="AY204" s="79" t="e">
        <f>AY205/AZ196</f>
        <v>#DIV/0!</v>
      </c>
      <c r="AZ204" s="79" t="e">
        <f>AZ205/AZ196</f>
        <v>#DIV/0!</v>
      </c>
      <c r="BA204" s="241"/>
      <c r="BB204" s="232" t="str">
        <f>CHOOSE(1,"&lt;","TURN",8,BA207,BC204,BF204)</f>
        <v>&lt;</v>
      </c>
      <c r="BC204" s="205">
        <v>0</v>
      </c>
      <c r="BD204" s="65" t="e">
        <f>BC204/BK206</f>
        <v>#DIV/0!</v>
      </c>
      <c r="BE204" s="148" t="s">
        <v>6</v>
      </c>
      <c r="BF204" s="209">
        <f>AR215</f>
        <v>0</v>
      </c>
      <c r="BG204" s="67" t="e">
        <f>BF204/BK205</f>
        <v>#DIV/0!</v>
      </c>
      <c r="BH204" s="196" t="str">
        <f>RNSE(BF204,BC204)</f>
        <v>-</v>
      </c>
      <c r="BI204" s="144"/>
      <c r="BJ204" s="213" t="s">
        <v>21</v>
      </c>
      <c r="BK204" s="214">
        <f>IF(BN205&lt;&gt;"",AVERAGE(BK205,BN205),BK205)</f>
        <v>0</v>
      </c>
      <c r="BL204" s="225" t="s">
        <v>27</v>
      </c>
      <c r="BM204" s="213" t="s">
        <v>21</v>
      </c>
      <c r="BN204" s="214">
        <f>IF(BK205&lt;&gt;"",AVERAGE(BN205,BK205),BN205)</f>
        <v>0</v>
      </c>
      <c r="BO204" s="163"/>
      <c r="BP204" s="163"/>
      <c r="BQ204" s="163"/>
      <c r="BR204" s="163"/>
      <c r="BS204" s="163"/>
      <c r="BT204" s="163"/>
      <c r="BU204" s="163"/>
      <c r="BV204" s="163"/>
      <c r="BW204" s="232" t="str">
        <f>CHOOSE(1,"&lt;","TURN",8,BV207,BX204,CA204)</f>
        <v>&lt;</v>
      </c>
      <c r="BX204" s="205">
        <v>0</v>
      </c>
      <c r="BY204" s="65" t="e">
        <f>BX204/CG206</f>
        <v>#DIV/0!</v>
      </c>
      <c r="BZ204" s="148" t="s">
        <v>6</v>
      </c>
      <c r="CA204" s="209">
        <f>CC226</f>
        <v>0</v>
      </c>
      <c r="CB204" s="67" t="e">
        <f>CA204/CG205</f>
        <v>#DIV/0!</v>
      </c>
      <c r="CC204" s="196" t="str">
        <f>RNSE(CA204,BX204)</f>
        <v>-</v>
      </c>
      <c r="CD204" s="163"/>
      <c r="CE204" s="144"/>
      <c r="CF204" s="213" t="s">
        <v>21</v>
      </c>
      <c r="CG204" s="214">
        <f>IF(CJ205&lt;&gt;"",AVERAGE(CG205,CJ205),CG205)</f>
        <v>0</v>
      </c>
      <c r="CL204" s="225" t="s">
        <v>27</v>
      </c>
      <c r="CM204" s="213" t="s">
        <v>21</v>
      </c>
      <c r="CN204" s="214">
        <f>IF(CK205&lt;&gt;"",AVERAGE(CN205,CK205),CN205)</f>
        <v>0</v>
      </c>
      <c r="CO204" s="163"/>
      <c r="CP204" s="144"/>
      <c r="CQ204" s="163"/>
      <c r="CR204" s="163"/>
      <c r="CS204" s="163"/>
      <c r="CT204" s="163"/>
      <c r="CU204" s="163"/>
      <c r="CV204" s="241"/>
      <c r="CW204" s="163"/>
      <c r="CX204" s="232" t="str">
        <f>CHOOSE(1,"!","TURN",7,CW207,CY204,DB204)</f>
        <v>!</v>
      </c>
      <c r="CY204" s="205">
        <v>0</v>
      </c>
      <c r="CZ204" s="65" t="e">
        <f>CY204/DG206</f>
        <v>#DIV/0!</v>
      </c>
      <c r="DA204" s="148" t="s">
        <v>7</v>
      </c>
      <c r="DB204" s="209">
        <f>CO225</f>
        <v>0</v>
      </c>
      <c r="DC204" s="67" t="e">
        <f>DB204/DG205</f>
        <v>#DIV/0!</v>
      </c>
      <c r="DD204" s="196" t="str">
        <f t="shared" ref="DD204:DD206" si="70">RNSE(DB204,CY204)</f>
        <v>-</v>
      </c>
      <c r="DE204" s="144"/>
      <c r="DF204" s="213" t="s">
        <v>21</v>
      </c>
      <c r="DG204" s="214">
        <f>IF(DJ205&lt;&gt;"",AVERAGE(DG205,DJ205),DG205)</f>
        <v>0</v>
      </c>
      <c r="DH204" s="225" t="s">
        <v>27</v>
      </c>
      <c r="DI204" s="213" t="s">
        <v>21</v>
      </c>
      <c r="DJ204" s="214">
        <f>IF(DG205&lt;&gt;"",AVERAGE(DJ205,DG205),DJ205)</f>
        <v>0</v>
      </c>
      <c r="DK204" s="163"/>
      <c r="DL204" s="163"/>
      <c r="DM204" s="163"/>
      <c r="DN204" s="163"/>
      <c r="DO204" s="163"/>
      <c r="DP204" s="163"/>
      <c r="DQ204" s="163"/>
      <c r="DR204" s="163"/>
      <c r="DS204" s="232" t="str">
        <f>CHOOSE(1,"&lt;","TURN",8,DR207,DT204,DW204)</f>
        <v>&lt;</v>
      </c>
      <c r="DT204" s="205">
        <v>0</v>
      </c>
      <c r="DU204" s="65" t="e">
        <f>DT204/EC206</f>
        <v>#DIV/0!</v>
      </c>
      <c r="DV204" s="148" t="s">
        <v>6</v>
      </c>
      <c r="DW204" s="209">
        <f>DY226</f>
        <v>0</v>
      </c>
      <c r="DX204" s="67" t="e">
        <f>DW204/EC205</f>
        <v>#DIV/0!</v>
      </c>
      <c r="DY204" s="196" t="str">
        <f>RNSE(DW204,DT204)</f>
        <v>-</v>
      </c>
      <c r="DZ204" s="163"/>
      <c r="EA204" s="144"/>
      <c r="EB204" s="213" t="s">
        <v>21</v>
      </c>
      <c r="EC204" s="254">
        <f>IF(EF205&lt;&gt;"",AVERAGE(EC205,EF205),EC205)</f>
        <v>0</v>
      </c>
      <c r="ED204" s="135"/>
      <c r="EE204" s="135"/>
      <c r="EF204" s="135"/>
      <c r="EG204" s="135"/>
      <c r="EH204" s="225" t="s">
        <v>27</v>
      </c>
      <c r="EI204" s="213" t="s">
        <v>21</v>
      </c>
      <c r="EJ204" s="214">
        <f>IF(EG205&lt;&gt;"",AVERAGE(EJ205,EG205),EJ205)</f>
        <v>0</v>
      </c>
      <c r="EK204" s="163"/>
      <c r="EL204" s="163"/>
      <c r="EM204" s="163"/>
      <c r="EN204" s="163"/>
      <c r="EO204" s="203" t="s">
        <v>20</v>
      </c>
      <c r="EP204" s="79" t="e">
        <f>EP205/ER196</f>
        <v>#DIV/0!</v>
      </c>
      <c r="EQ204" s="79" t="e">
        <f>EQ205/ER196</f>
        <v>#DIV/0!</v>
      </c>
      <c r="ER204" s="79" t="e">
        <f>ER205/ER196</f>
        <v>#DIV/0!</v>
      </c>
      <c r="ES204" s="163"/>
      <c r="ET204" s="232" t="str">
        <f>CHOOSE(1,"!","TURN",7,ES207,EU204,EX204)</f>
        <v>!</v>
      </c>
      <c r="EU204" s="205">
        <v>0</v>
      </c>
      <c r="EV204" s="65" t="e">
        <f>EU204/FC206</f>
        <v>#DIV/0!</v>
      </c>
      <c r="EW204" s="148" t="s">
        <v>7</v>
      </c>
      <c r="EX204" s="209">
        <f>EL226</f>
        <v>0</v>
      </c>
      <c r="EY204" s="67" t="e">
        <f>EX204/FC205</f>
        <v>#DIV/0!</v>
      </c>
      <c r="EZ204" s="196" t="str">
        <f t="shared" ref="EZ204:EZ206" si="71">RNSE(EX204,EU204)</f>
        <v>-</v>
      </c>
      <c r="FA204" s="144"/>
      <c r="FB204" s="213" t="s">
        <v>21</v>
      </c>
      <c r="FC204" s="214">
        <f>IF(FF205&lt;&gt;"",AVERAGE(FC205,FF205),FC205)</f>
        <v>0</v>
      </c>
      <c r="FD204" s="225" t="s">
        <v>27</v>
      </c>
      <c r="FE204" s="213" t="s">
        <v>21</v>
      </c>
      <c r="FF204" s="214">
        <f>IF(FC205&lt;&gt;"",AVERAGE(FF205,FC205),FF205)</f>
        <v>0</v>
      </c>
      <c r="FG204" s="163"/>
      <c r="FH204" s="144"/>
      <c r="FI204" s="163"/>
      <c r="FJ204" s="203" t="s">
        <v>20</v>
      </c>
      <c r="FK204" s="79" t="e">
        <f>FK205/FM196</f>
        <v>#DIV/0!</v>
      </c>
      <c r="FL204" s="79" t="e">
        <f>FL205/FM196</f>
        <v>#DIV/0!</v>
      </c>
      <c r="FM204" s="79" t="e">
        <f>FM205/FM196</f>
        <v>#DIV/0!</v>
      </c>
      <c r="FN204" s="241"/>
      <c r="FO204" s="232" t="str">
        <f>CHOOSE(1,"&lt;","TURN",8,FN207,FP204,FS204)</f>
        <v>&lt;</v>
      </c>
      <c r="FP204" s="205">
        <v>0</v>
      </c>
      <c r="FQ204" s="65" t="e">
        <f>FP204/FY206</f>
        <v>#DIV/0!</v>
      </c>
      <c r="FR204" s="148" t="s">
        <v>6</v>
      </c>
      <c r="FS204" s="209">
        <f>FU216</f>
        <v>0</v>
      </c>
      <c r="FT204" s="67" t="e">
        <f>FS204/FY205</f>
        <v>#DIV/0!</v>
      </c>
      <c r="FU204" s="196" t="str">
        <f>RNSE(FS204,FP204)</f>
        <v>-</v>
      </c>
      <c r="FV204" s="163"/>
      <c r="FW204" s="144"/>
      <c r="FX204" s="213" t="s">
        <v>21</v>
      </c>
      <c r="FY204" s="254">
        <f>IF(GB205&lt;&gt;"",AVERAGE(FY205,GB205),FY205)</f>
        <v>0</v>
      </c>
      <c r="GD204" s="225" t="s">
        <v>27</v>
      </c>
      <c r="GE204" s="213" t="s">
        <v>21</v>
      </c>
      <c r="GF204" s="214">
        <f>IF(GC205&lt;&gt;"",AVERAGE(GF205,GC205),GF205)</f>
        <v>0</v>
      </c>
      <c r="GG204" s="163"/>
      <c r="GH204" s="163"/>
      <c r="GI204" s="163"/>
      <c r="GJ204" s="163"/>
      <c r="GK204" s="203" t="s">
        <v>20</v>
      </c>
      <c r="GL204" s="79" t="e">
        <f>GL205/GN196</f>
        <v>#DIV/0!</v>
      </c>
      <c r="GM204" s="79" t="e">
        <f>GM205/GN196</f>
        <v>#DIV/0!</v>
      </c>
      <c r="GN204" s="79" t="e">
        <f>GN205/GN196</f>
        <v>#DIV/0!</v>
      </c>
      <c r="GO204" s="163"/>
      <c r="GP204" s="232" t="str">
        <f>CHOOSE(1,"!","TURN",7,GO207,GQ204,GT204)</f>
        <v>!</v>
      </c>
      <c r="GQ204" s="205">
        <v>0</v>
      </c>
      <c r="GR204" s="65" t="e">
        <f>GQ204/GY206</f>
        <v>#DIV/0!</v>
      </c>
      <c r="GS204" s="148" t="s">
        <v>7</v>
      </c>
      <c r="GT204" s="209">
        <f>GH226</f>
        <v>0</v>
      </c>
      <c r="GU204" s="67" t="e">
        <f>GT204/GY205</f>
        <v>#DIV/0!</v>
      </c>
      <c r="GV204" s="196" t="str">
        <f t="shared" ref="GV204:GV206" si="72">RNSE(GT204,GQ204)</f>
        <v>-</v>
      </c>
      <c r="GW204" s="144"/>
      <c r="GX204" s="213" t="s">
        <v>21</v>
      </c>
      <c r="GY204" s="214">
        <f>IF(HB205&lt;&gt;"",AVERAGE(GY205,HB205),GY205)</f>
        <v>0</v>
      </c>
      <c r="GZ204" s="225" t="s">
        <v>27</v>
      </c>
      <c r="HA204" s="213" t="s">
        <v>21</v>
      </c>
      <c r="HB204" s="214">
        <f>IF(GY205&lt;&gt;"",AVERAGE(HB205,GY205),HB205)</f>
        <v>0</v>
      </c>
      <c r="HC204" s="163"/>
      <c r="HD204" s="144"/>
      <c r="HE204" s="163"/>
      <c r="HF204" s="163"/>
      <c r="HG204" s="163"/>
      <c r="HH204" s="163"/>
      <c r="HI204" s="163"/>
      <c r="HJ204" s="241"/>
      <c r="HK204" s="232" t="str">
        <f>CHOOSE(1,"!","TURN",7,HJ207,HL204,HO204)</f>
        <v>!</v>
      </c>
      <c r="HL204" s="205">
        <v>0</v>
      </c>
      <c r="HM204" s="65" t="e">
        <f>HL204/HU206</f>
        <v>#DIV/0!</v>
      </c>
      <c r="HN204" s="148" t="s">
        <v>7</v>
      </c>
      <c r="HO204" s="209">
        <f>HR225</f>
        <v>0</v>
      </c>
      <c r="HP204" s="67" t="e">
        <f>HO204/HU205</f>
        <v>#DIV/0!</v>
      </c>
      <c r="HQ204" s="196" t="str">
        <f t="shared" ref="HQ204:HQ206" si="73">RNSE(HO204,HL204)</f>
        <v>-</v>
      </c>
      <c r="HR204" s="145"/>
      <c r="HS204" s="144"/>
      <c r="HT204" s="213" t="s">
        <v>21</v>
      </c>
      <c r="HU204" s="254">
        <f>IF(HX205&lt;&gt;"",AVERAGE(HU205,HX205),HU205)</f>
        <v>0</v>
      </c>
    </row>
    <row r="205" spans="42:229" ht="15" customHeight="1" x14ac:dyDescent="0.25">
      <c r="AP205" s="255">
        <f>IF(AO205&lt;&gt;"",AO205-AR205,0)</f>
        <v>0</v>
      </c>
      <c r="AQ205" s="250" t="s">
        <v>7</v>
      </c>
      <c r="AR205" s="210">
        <f>SUM(AV208,BF205,AX202)</f>
        <v>0</v>
      </c>
      <c r="AS205" s="163"/>
      <c r="AT205" s="163"/>
      <c r="AU205" s="144"/>
      <c r="AV205" s="163"/>
      <c r="AW205" s="204" t="s">
        <v>4</v>
      </c>
      <c r="AX205" s="143">
        <v>0</v>
      </c>
      <c r="AY205" s="143">
        <v>0</v>
      </c>
      <c r="AZ205" s="143">
        <v>0</v>
      </c>
      <c r="BA205" s="241"/>
      <c r="BB205" s="232" t="str">
        <f>CHOOSE(1,"!","TURN",7,BA207,BC205,BF205)</f>
        <v>!</v>
      </c>
      <c r="BC205" s="205">
        <v>0</v>
      </c>
      <c r="BD205" s="65" t="e">
        <f>BC205/BK206</f>
        <v>#DIV/0!</v>
      </c>
      <c r="BE205" s="148" t="s">
        <v>7</v>
      </c>
      <c r="BF205" s="209">
        <f>AS215</f>
        <v>0</v>
      </c>
      <c r="BG205" s="67" t="e">
        <f>BF205/BK205</f>
        <v>#DIV/0!</v>
      </c>
      <c r="BH205" s="196" t="str">
        <f>RNSE(BF205,BC205)</f>
        <v>-</v>
      </c>
      <c r="BI205" s="163"/>
      <c r="BJ205" s="148" t="s">
        <v>7</v>
      </c>
      <c r="BK205" s="212">
        <f>SUM(BF204:BF206)</f>
        <v>0</v>
      </c>
      <c r="BL205" s="234">
        <f>IF(BK205&lt;&gt;"",BK205-BN205,0)</f>
        <v>0</v>
      </c>
      <c r="BM205" s="250" t="s">
        <v>7</v>
      </c>
      <c r="BN205" s="210">
        <f>SUM(BW212,CA205,BQ208)</f>
        <v>0</v>
      </c>
      <c r="BO205" s="163"/>
      <c r="BP205" s="163"/>
      <c r="BQ205" s="163"/>
      <c r="BR205" s="163"/>
      <c r="BS205" s="163"/>
      <c r="BT205" s="163"/>
      <c r="BU205" s="163"/>
      <c r="BV205" s="163"/>
      <c r="BW205" s="232" t="str">
        <f>CHOOSE(1,"!","TURN",7,BV207,BX205,CA205)</f>
        <v>!</v>
      </c>
      <c r="BX205" s="205">
        <v>0</v>
      </c>
      <c r="BY205" s="65" t="e">
        <f>BX205/CG206</f>
        <v>#DIV/0!</v>
      </c>
      <c r="BZ205" s="148" t="s">
        <v>7</v>
      </c>
      <c r="CA205" s="209">
        <f>CD226</f>
        <v>0</v>
      </c>
      <c r="CB205" s="67" t="e">
        <f>CA205/CG205</f>
        <v>#DIV/0!</v>
      </c>
      <c r="CC205" s="196" t="str">
        <f>RNSE(CA205,BX205)</f>
        <v>-</v>
      </c>
      <c r="CD205" s="163"/>
      <c r="CE205" s="135"/>
      <c r="CF205" s="148" t="s">
        <v>7</v>
      </c>
      <c r="CG205" s="212">
        <f>SUM(CA204:CA206)</f>
        <v>0</v>
      </c>
      <c r="CL205" s="255">
        <f>IF(CK205&lt;&gt;"",CK205-CN205,0)</f>
        <v>0</v>
      </c>
      <c r="CM205" s="250" t="s">
        <v>7</v>
      </c>
      <c r="CN205" s="210">
        <f>SUM(CY212,CQ208,DB204)</f>
        <v>0</v>
      </c>
      <c r="CO205" s="163"/>
      <c r="CP205" s="144"/>
      <c r="CQ205" s="163"/>
      <c r="CR205" s="163"/>
      <c r="CS205" s="163"/>
      <c r="CT205" s="163"/>
      <c r="CU205" s="163"/>
      <c r="CV205" s="241"/>
      <c r="CW205" s="163"/>
      <c r="CX205" s="232" t="str">
        <f>CHOOSE(1,"&gt;","TURN",6,CW207,CY205,DB205)</f>
        <v>&gt;</v>
      </c>
      <c r="CY205" s="205">
        <v>0</v>
      </c>
      <c r="CZ205" s="65" t="e">
        <f>CY205/DG206</f>
        <v>#DIV/0!</v>
      </c>
      <c r="DA205" s="148" t="s">
        <v>8</v>
      </c>
      <c r="DB205" s="209">
        <f>CM225</f>
        <v>0</v>
      </c>
      <c r="DC205" s="67" t="e">
        <f>DB205/DG205</f>
        <v>#DIV/0!</v>
      </c>
      <c r="DD205" s="196" t="str">
        <f t="shared" si="70"/>
        <v>-</v>
      </c>
      <c r="DE205" s="163"/>
      <c r="DF205" s="148" t="s">
        <v>7</v>
      </c>
      <c r="DG205" s="212">
        <f>SUM(DB204:DB206)</f>
        <v>0</v>
      </c>
      <c r="DH205" s="234">
        <f>IF(DG205&lt;&gt;"",DG205-DJ205,0)</f>
        <v>0</v>
      </c>
      <c r="DI205" s="250" t="s">
        <v>7</v>
      </c>
      <c r="DJ205" s="210">
        <f>SUM(DS212,DW205,DM208)</f>
        <v>0</v>
      </c>
      <c r="DK205" s="163"/>
      <c r="DL205" s="163"/>
      <c r="DM205" s="163"/>
      <c r="DN205" s="163"/>
      <c r="DO205" s="163"/>
      <c r="DP205" s="163"/>
      <c r="DQ205" s="163"/>
      <c r="DR205" s="163"/>
      <c r="DS205" s="232" t="str">
        <f>CHOOSE(1,"!","TURN",7,DR207,DT205,DW205)</f>
        <v>!</v>
      </c>
      <c r="DT205" s="205">
        <v>0</v>
      </c>
      <c r="DU205" s="65" t="e">
        <f>DT205/EC206</f>
        <v>#DIV/0!</v>
      </c>
      <c r="DV205" s="148" t="s">
        <v>7</v>
      </c>
      <c r="DW205" s="209">
        <f>DZ226</f>
        <v>0</v>
      </c>
      <c r="DX205" s="67" t="e">
        <f>DW205/EC205</f>
        <v>#DIV/0!</v>
      </c>
      <c r="DY205" s="196" t="str">
        <f>RNSE(DW205,DT205)</f>
        <v>-</v>
      </c>
      <c r="DZ205" s="163"/>
      <c r="EA205" s="163"/>
      <c r="EB205" s="148" t="s">
        <v>7</v>
      </c>
      <c r="EC205" s="212">
        <f>SUM(DW204:DW206)</f>
        <v>0</v>
      </c>
      <c r="ED205" s="135"/>
      <c r="EE205" s="135"/>
      <c r="EF205" s="135"/>
      <c r="EG205" s="135"/>
      <c r="EH205" s="234">
        <f>IF(EG205&lt;&gt;"",EG205-EJ205,0)</f>
        <v>0</v>
      </c>
      <c r="EI205" s="250" t="s">
        <v>7</v>
      </c>
      <c r="EJ205" s="210">
        <f>SUM(EP202,EN208,EX204)</f>
        <v>0</v>
      </c>
      <c r="EK205" s="163"/>
      <c r="EL205" s="163"/>
      <c r="EM205" s="163"/>
      <c r="EN205" s="163"/>
      <c r="EO205" s="204" t="s">
        <v>4</v>
      </c>
      <c r="EP205" s="143">
        <v>0</v>
      </c>
      <c r="EQ205" s="143">
        <v>0</v>
      </c>
      <c r="ER205" s="143">
        <v>0</v>
      </c>
      <c r="ES205" s="163"/>
      <c r="ET205" s="232" t="str">
        <f>CHOOSE(1,"&gt;","TURN",6,ES207,EU205,EX205)</f>
        <v>&gt;</v>
      </c>
      <c r="EU205" s="205">
        <v>0</v>
      </c>
      <c r="EV205" s="65" t="e">
        <f>EU205/FC206</f>
        <v>#DIV/0!</v>
      </c>
      <c r="EW205" s="148" t="s">
        <v>8</v>
      </c>
      <c r="EX205" s="209">
        <f>EI226</f>
        <v>0</v>
      </c>
      <c r="EY205" s="67" t="e">
        <f>EX205/FC205</f>
        <v>#DIV/0!</v>
      </c>
      <c r="EZ205" s="196" t="str">
        <f t="shared" si="71"/>
        <v>-</v>
      </c>
      <c r="FA205" s="135"/>
      <c r="FB205" s="148" t="s">
        <v>7</v>
      </c>
      <c r="FC205" s="212">
        <f>SUM(EX204:EX206)</f>
        <v>0</v>
      </c>
      <c r="FD205" s="234">
        <f>IF(FC205&lt;&gt;"",FC205-FF205,0)</f>
        <v>0</v>
      </c>
      <c r="FE205" s="250" t="s">
        <v>7</v>
      </c>
      <c r="FF205" s="210">
        <f>SUM(FI208,FS205,FK202)</f>
        <v>0</v>
      </c>
      <c r="FG205" s="163"/>
      <c r="FH205" s="144"/>
      <c r="FI205" s="163"/>
      <c r="FJ205" s="204" t="s">
        <v>4</v>
      </c>
      <c r="FK205" s="143">
        <v>0</v>
      </c>
      <c r="FL205" s="143">
        <v>0</v>
      </c>
      <c r="FM205" s="143">
        <v>0</v>
      </c>
      <c r="FN205" s="241"/>
      <c r="FO205" s="232" t="str">
        <f>CHOOSE(1,"!","TURN",7,FN207,FP205,FS205)</f>
        <v>!</v>
      </c>
      <c r="FP205" s="205">
        <v>0</v>
      </c>
      <c r="FQ205" s="65" t="e">
        <f>FP205/FY206</f>
        <v>#DIV/0!</v>
      </c>
      <c r="FR205" s="148" t="s">
        <v>7</v>
      </c>
      <c r="FS205" s="209">
        <f>FV216</f>
        <v>0</v>
      </c>
      <c r="FT205" s="67" t="e">
        <f>FS205/FY205</f>
        <v>#DIV/0!</v>
      </c>
      <c r="FU205" s="196" t="str">
        <f>RNSE(FS205,FP205)</f>
        <v>-</v>
      </c>
      <c r="FV205" s="163"/>
      <c r="FW205" s="163"/>
      <c r="FX205" s="148" t="s">
        <v>7</v>
      </c>
      <c r="FY205" s="212">
        <f>SUM(FS204:FS206)</f>
        <v>0</v>
      </c>
      <c r="GD205" s="255">
        <f>IF(GC205&lt;&gt;"",GC205-GF205,0)</f>
        <v>0</v>
      </c>
      <c r="GE205" s="250" t="s">
        <v>7</v>
      </c>
      <c r="GF205" s="210">
        <f>SUM(GL202,GJ208,GT204)</f>
        <v>0</v>
      </c>
      <c r="GG205" s="163"/>
      <c r="GH205" s="163"/>
      <c r="GI205" s="163"/>
      <c r="GJ205" s="163"/>
      <c r="GK205" s="204" t="s">
        <v>4</v>
      </c>
      <c r="GL205" s="143">
        <v>0</v>
      </c>
      <c r="GM205" s="143">
        <v>0</v>
      </c>
      <c r="GN205" s="143">
        <v>0</v>
      </c>
      <c r="GO205" s="163"/>
      <c r="GP205" s="232" t="str">
        <f>CHOOSE(1,"&gt;","TURN",6,GO207,GQ205,GT205)</f>
        <v>&gt;</v>
      </c>
      <c r="GQ205" s="205">
        <v>0</v>
      </c>
      <c r="GR205" s="65" t="e">
        <f>GQ205/GY206</f>
        <v>#DIV/0!</v>
      </c>
      <c r="GS205" s="148" t="s">
        <v>8</v>
      </c>
      <c r="GT205" s="209">
        <f>GE226</f>
        <v>0</v>
      </c>
      <c r="GU205" s="67" t="e">
        <f>GT205/GY205</f>
        <v>#DIV/0!</v>
      </c>
      <c r="GV205" s="196" t="str">
        <f t="shared" si="72"/>
        <v>-</v>
      </c>
      <c r="GW205" s="163"/>
      <c r="GX205" s="148" t="s">
        <v>7</v>
      </c>
      <c r="GY205" s="212">
        <f>SUM(GT204:GT206)</f>
        <v>0</v>
      </c>
      <c r="GZ205" s="234">
        <f>IF(GY205&lt;&gt;"",GY205-HB205,0)</f>
        <v>0</v>
      </c>
      <c r="HA205" s="250" t="s">
        <v>7</v>
      </c>
      <c r="HB205" s="210">
        <f>SUM(HL212,HE208,HO204)</f>
        <v>0</v>
      </c>
      <c r="HC205" s="163"/>
      <c r="HD205" s="144"/>
      <c r="HE205" s="163"/>
      <c r="HF205" s="163"/>
      <c r="HG205" s="163"/>
      <c r="HH205" s="163"/>
      <c r="HI205" s="163"/>
      <c r="HJ205" s="241"/>
      <c r="HK205" s="232" t="str">
        <f>CHOOSE(1,"&gt;","TURN",6,HJ207,HL205,HO205)</f>
        <v>&gt;</v>
      </c>
      <c r="HL205" s="205">
        <v>0</v>
      </c>
      <c r="HM205" s="65" t="e">
        <f>HL205/HU206</f>
        <v>#DIV/0!</v>
      </c>
      <c r="HN205" s="148" t="s">
        <v>8</v>
      </c>
      <c r="HO205" s="209">
        <f>HP225</f>
        <v>0</v>
      </c>
      <c r="HP205" s="67" t="e">
        <f>HO205/HU205</f>
        <v>#DIV/0!</v>
      </c>
      <c r="HQ205" s="196" t="str">
        <f t="shared" si="73"/>
        <v>-</v>
      </c>
      <c r="HR205" s="145"/>
      <c r="HS205" s="163"/>
      <c r="HT205" s="148" t="s">
        <v>7</v>
      </c>
      <c r="HU205" s="212">
        <f>SUM(HO204:HO206)</f>
        <v>0</v>
      </c>
    </row>
    <row r="206" spans="42:229" ht="15" customHeight="1" thickBot="1" x14ac:dyDescent="0.35">
      <c r="AP206" s="256">
        <f>IF(AO206&lt;&gt;"",AO206-AR206,0)</f>
        <v>0</v>
      </c>
      <c r="AQ206" s="154" t="s">
        <v>7</v>
      </c>
      <c r="AR206" s="136">
        <f>SUM(AY208,BC205,AX205)</f>
        <v>0</v>
      </c>
      <c r="AS206" s="163"/>
      <c r="AT206" s="163"/>
      <c r="AU206" s="144"/>
      <c r="AV206" s="249" t="s">
        <v>32</v>
      </c>
      <c r="AW206" s="145"/>
      <c r="AX206" s="147">
        <f>CHOOSE(1,8,"TURN",12,BA207,AX205,AX202)</f>
        <v>8</v>
      </c>
      <c r="AY206" s="232" t="str">
        <f>CHOOSE(1,"9","TURN",10,BA207,AY205,AY202)</f>
        <v>9</v>
      </c>
      <c r="AZ206" s="232" t="str">
        <f>CHOOSE(1,"M","TURN",9,BA207,AZ205,AZ202)</f>
        <v>M</v>
      </c>
      <c r="BA206" s="241"/>
      <c r="BB206" s="147" t="str">
        <f>CHOOSE(1,"N","TURN",5,BA207,BC206,BF206)</f>
        <v>N</v>
      </c>
      <c r="BC206" s="138">
        <v>0</v>
      </c>
      <c r="BD206" s="65" t="e">
        <f>BC206/BK206</f>
        <v>#DIV/0!</v>
      </c>
      <c r="BE206" s="148" t="s">
        <v>9</v>
      </c>
      <c r="BF206" s="209">
        <f>AQ215</f>
        <v>0</v>
      </c>
      <c r="BG206" s="67" t="e">
        <f>BF206/BK205</f>
        <v>#DIV/0!</v>
      </c>
      <c r="BH206" s="196" t="str">
        <f>RNSE(BF206,BC206)</f>
        <v>-</v>
      </c>
      <c r="BI206" s="145"/>
      <c r="BJ206" s="147" t="s">
        <v>7</v>
      </c>
      <c r="BK206" s="140">
        <f>SUM(BC204:BC206)</f>
        <v>0</v>
      </c>
      <c r="BL206" s="226">
        <f>IF(BK206&lt;&gt;"",BK206-BN206,0)</f>
        <v>0</v>
      </c>
      <c r="BM206" s="154" t="s">
        <v>7</v>
      </c>
      <c r="BN206" s="136">
        <f>SUM(BW209,BX205,BT208)</f>
        <v>0</v>
      </c>
      <c r="BO206" s="163"/>
      <c r="BP206" s="163"/>
      <c r="BQ206" s="163"/>
      <c r="BR206" s="163"/>
      <c r="BS206" s="163"/>
      <c r="BT206" s="249" t="s">
        <v>32</v>
      </c>
      <c r="BU206" s="163"/>
      <c r="BV206" s="163"/>
      <c r="BW206" s="147" t="str">
        <f>CHOOSE(1,"N","TURN",5,BV207,BX206,CA206)</f>
        <v>N</v>
      </c>
      <c r="BX206" s="138">
        <v>0</v>
      </c>
      <c r="BY206" s="65" t="e">
        <f>BX206/CG206</f>
        <v>#DIV/0!</v>
      </c>
      <c r="BZ206" s="148" t="s">
        <v>9</v>
      </c>
      <c r="CA206" s="209">
        <f>CB226</f>
        <v>0</v>
      </c>
      <c r="CB206" s="67" t="e">
        <f>CA206/CG205</f>
        <v>#DIV/0!</v>
      </c>
      <c r="CC206" s="196" t="str">
        <f>RNSE(CA206,BX206)</f>
        <v>-</v>
      </c>
      <c r="CD206" s="163"/>
      <c r="CE206" s="145"/>
      <c r="CF206" s="147" t="s">
        <v>7</v>
      </c>
      <c r="CG206" s="140">
        <f>SUM(BX204:BX206)</f>
        <v>0</v>
      </c>
      <c r="CL206" s="256">
        <f>IF(CK206&lt;&gt;"",CK206-CN206,0)</f>
        <v>0</v>
      </c>
      <c r="CM206" s="154" t="s">
        <v>7</v>
      </c>
      <c r="CN206" s="136">
        <f>SUM(CY209,CT208,CY204)</f>
        <v>0</v>
      </c>
      <c r="CO206" s="163"/>
      <c r="CP206" s="144"/>
      <c r="CQ206" s="163"/>
      <c r="CR206" s="163"/>
      <c r="CS206" s="249" t="s">
        <v>32</v>
      </c>
      <c r="CT206" s="163"/>
      <c r="CU206" s="163"/>
      <c r="CV206" s="241"/>
      <c r="CW206" s="163"/>
      <c r="CX206" s="147" t="str">
        <f>CHOOSE(1,"N","TURN",5,CW207,CY206,DB206)</f>
        <v>N</v>
      </c>
      <c r="CY206" s="138">
        <v>0</v>
      </c>
      <c r="CZ206" s="65" t="e">
        <f>CY206/DG206</f>
        <v>#DIV/0!</v>
      </c>
      <c r="DA206" s="148" t="s">
        <v>9</v>
      </c>
      <c r="DB206" s="209">
        <f>CN225</f>
        <v>0</v>
      </c>
      <c r="DC206" s="67" t="e">
        <f>DB206/DG205</f>
        <v>#DIV/0!</v>
      </c>
      <c r="DD206" s="196" t="str">
        <f t="shared" si="70"/>
        <v>-</v>
      </c>
      <c r="DE206" s="145"/>
      <c r="DF206" s="147" t="s">
        <v>7</v>
      </c>
      <c r="DG206" s="140">
        <f>SUM(CY204:CY206)</f>
        <v>0</v>
      </c>
      <c r="DH206" s="226">
        <f>IF(DG206&lt;&gt;"",DG206-DJ206,0)</f>
        <v>0</v>
      </c>
      <c r="DI206" s="154" t="s">
        <v>7</v>
      </c>
      <c r="DJ206" s="136">
        <f>SUM(DS209,DT205,DP208)</f>
        <v>0</v>
      </c>
      <c r="DK206" s="163"/>
      <c r="DL206" s="163"/>
      <c r="DM206" s="163"/>
      <c r="DN206" s="163"/>
      <c r="DO206" s="163"/>
      <c r="DP206" s="249" t="s">
        <v>32</v>
      </c>
      <c r="DQ206" s="163"/>
      <c r="DR206" s="163"/>
      <c r="DS206" s="147" t="str">
        <f>CHOOSE(1,"N","TURN",5,DR207,DT206,DW206)</f>
        <v>N</v>
      </c>
      <c r="DT206" s="138">
        <v>0</v>
      </c>
      <c r="DU206" s="65" t="e">
        <f>DT206/EC206</f>
        <v>#DIV/0!</v>
      </c>
      <c r="DV206" s="148" t="s">
        <v>9</v>
      </c>
      <c r="DW206" s="209">
        <f>DX226</f>
        <v>0</v>
      </c>
      <c r="DX206" s="67" t="e">
        <f>DW206/EC205</f>
        <v>#DIV/0!</v>
      </c>
      <c r="DY206" s="196" t="str">
        <f>RNSE(DW206,DT206)</f>
        <v>-</v>
      </c>
      <c r="DZ206" s="163"/>
      <c r="EA206" s="145"/>
      <c r="EB206" s="147" t="s">
        <v>7</v>
      </c>
      <c r="EC206" s="140">
        <f>SUM(DT204:DT206)</f>
        <v>0</v>
      </c>
      <c r="ED206" s="135"/>
      <c r="EE206" s="135"/>
      <c r="EF206" s="135"/>
      <c r="EG206" s="135"/>
      <c r="EH206" s="226">
        <f>IF(EG206&lt;&gt;"",EG206-EJ206,0)</f>
        <v>0</v>
      </c>
      <c r="EI206" s="154" t="s">
        <v>7</v>
      </c>
      <c r="EJ206" s="136">
        <f>SUM(EP205,EQ208,EU204)</f>
        <v>0</v>
      </c>
      <c r="EK206" s="163"/>
      <c r="EL206" s="163"/>
      <c r="EM206" s="163"/>
      <c r="EN206" s="249" t="s">
        <v>32</v>
      </c>
      <c r="EO206" s="145"/>
      <c r="EP206" s="147">
        <f>CHOOSE(1,8,"TURN",12,ES207,EP205,EP202)</f>
        <v>8</v>
      </c>
      <c r="EQ206" s="232" t="str">
        <f>CHOOSE(1,"$","TURN",11,ES207,EQ205,EQ202)</f>
        <v>$</v>
      </c>
      <c r="ER206" s="232" t="str">
        <f>CHOOSE(1,"9","TURN",10,ES207,ER205,ER202)</f>
        <v>9</v>
      </c>
      <c r="ES206" s="163"/>
      <c r="ET206" s="147" t="str">
        <f>CHOOSE(1,"N","TURN",5,ES207,EU206,EX206)</f>
        <v>N</v>
      </c>
      <c r="EU206" s="138">
        <v>0</v>
      </c>
      <c r="EV206" s="65" t="e">
        <f>EU206/FC206</f>
        <v>#DIV/0!</v>
      </c>
      <c r="EW206" s="148" t="s">
        <v>9</v>
      </c>
      <c r="EX206" s="209">
        <f>EJ226</f>
        <v>0</v>
      </c>
      <c r="EY206" s="67" t="e">
        <f>EX206/FC205</f>
        <v>#DIV/0!</v>
      </c>
      <c r="EZ206" s="196" t="str">
        <f t="shared" si="71"/>
        <v>-</v>
      </c>
      <c r="FA206" s="145"/>
      <c r="FB206" s="147" t="s">
        <v>7</v>
      </c>
      <c r="FC206" s="140">
        <f>SUM(EU204:EU206)</f>
        <v>0</v>
      </c>
      <c r="FD206" s="226">
        <f>IF(FC206&lt;&gt;"",FC206-FF206,0)</f>
        <v>0</v>
      </c>
      <c r="FE206" s="154" t="s">
        <v>7</v>
      </c>
      <c r="FF206" s="136">
        <f>SUM(FL208,FP209,FP205,FK205)</f>
        <v>0</v>
      </c>
      <c r="FG206" s="163"/>
      <c r="FH206" s="144"/>
      <c r="FI206" s="163"/>
      <c r="FJ206" s="145"/>
      <c r="FK206" s="147">
        <f>CHOOSE(1,8,"TURN",12,FN207,FK205,FK202)</f>
        <v>8</v>
      </c>
      <c r="FL206" s="232" t="str">
        <f>CHOOSE(1,"9","TURN",10,FN207,FL205,FL202)</f>
        <v>9</v>
      </c>
      <c r="FM206" s="232" t="str">
        <f>CHOOSE(1,"M","TURN",9,FN207,FM205,FM202)</f>
        <v>M</v>
      </c>
      <c r="FN206" s="241"/>
      <c r="FO206" s="147" t="str">
        <f>CHOOSE(1,"N","TURN",5,FN207,FP206,FS206)</f>
        <v>N</v>
      </c>
      <c r="FP206" s="138">
        <v>0</v>
      </c>
      <c r="FQ206" s="65" t="e">
        <f>FP206/FY206</f>
        <v>#DIV/0!</v>
      </c>
      <c r="FR206" s="148" t="s">
        <v>9</v>
      </c>
      <c r="FS206" s="209">
        <f>FT216</f>
        <v>0</v>
      </c>
      <c r="FT206" s="67" t="e">
        <f>FS206/FY205</f>
        <v>#DIV/0!</v>
      </c>
      <c r="FU206" s="196" t="str">
        <f>RNSE(FS206,FP206)</f>
        <v>-</v>
      </c>
      <c r="FV206" s="163"/>
      <c r="FW206" s="145"/>
      <c r="FX206" s="147" t="s">
        <v>7</v>
      </c>
      <c r="FY206" s="140">
        <f>SUM(FP204:FP206)</f>
        <v>0</v>
      </c>
      <c r="GD206" s="256">
        <f>IF(GC206&lt;&gt;"",GC206-GF206,0)</f>
        <v>0</v>
      </c>
      <c r="GE206" s="154" t="s">
        <v>7</v>
      </c>
      <c r="GF206" s="136">
        <f>SUM(GL205,GM208,GQ204)</f>
        <v>0</v>
      </c>
      <c r="GG206" s="163"/>
      <c r="GH206" s="163"/>
      <c r="GI206" s="163"/>
      <c r="GJ206" s="249" t="s">
        <v>32</v>
      </c>
      <c r="GK206" s="145"/>
      <c r="GL206" s="147">
        <f>CHOOSE(1,8,"TURN",12,GO207,GL205,GL202)</f>
        <v>8</v>
      </c>
      <c r="GM206" s="232" t="str">
        <f>CHOOSE(1,"$","TURN",11,GO207,GM205,GM202)</f>
        <v>$</v>
      </c>
      <c r="GN206" s="232" t="str">
        <f>CHOOSE(1,"9","TURN",10,GO207,GN205,GN202)</f>
        <v>9</v>
      </c>
      <c r="GO206" s="163"/>
      <c r="GP206" s="147" t="str">
        <f>CHOOSE(1,"N","TURN",5,GO207,GQ206,GT206)</f>
        <v>N</v>
      </c>
      <c r="GQ206" s="138">
        <v>0</v>
      </c>
      <c r="GR206" s="65" t="e">
        <f>GQ206/GY206</f>
        <v>#DIV/0!</v>
      </c>
      <c r="GS206" s="148" t="s">
        <v>9</v>
      </c>
      <c r="GT206" s="209">
        <f>GF226</f>
        <v>0</v>
      </c>
      <c r="GU206" s="67" t="e">
        <f>GT206/GY205</f>
        <v>#DIV/0!</v>
      </c>
      <c r="GV206" s="196" t="str">
        <f t="shared" si="72"/>
        <v>-</v>
      </c>
      <c r="GW206" s="145"/>
      <c r="GX206" s="147" t="s">
        <v>7</v>
      </c>
      <c r="GY206" s="140">
        <f>SUM(GQ204:GQ206)</f>
        <v>0</v>
      </c>
      <c r="GZ206" s="226">
        <f>IF(GY206&lt;&gt;"",GY206-HB206,0)</f>
        <v>0</v>
      </c>
      <c r="HA206" s="154" t="s">
        <v>7</v>
      </c>
      <c r="HB206" s="136">
        <f>SUM(HL209,HH208,HL204)</f>
        <v>0</v>
      </c>
      <c r="HC206" s="163"/>
      <c r="HD206" s="144"/>
      <c r="HE206" s="163"/>
      <c r="HF206" s="163"/>
      <c r="HH206" s="249" t="s">
        <v>32</v>
      </c>
      <c r="HI206" s="163"/>
      <c r="HJ206" s="241"/>
      <c r="HK206" s="147" t="str">
        <f>CHOOSE(1,"N","TURN",5,HJ207,HL206,HO206)</f>
        <v>N</v>
      </c>
      <c r="HL206" s="138">
        <v>0</v>
      </c>
      <c r="HM206" s="65" t="e">
        <f>HL206/HU206</f>
        <v>#DIV/0!</v>
      </c>
      <c r="HN206" s="148" t="s">
        <v>9</v>
      </c>
      <c r="HO206" s="209">
        <f>HQ225</f>
        <v>0</v>
      </c>
      <c r="HP206" s="67" t="e">
        <f>HO206/HU205</f>
        <v>#DIV/0!</v>
      </c>
      <c r="HQ206" s="196" t="str">
        <f t="shared" si="73"/>
        <v>-</v>
      </c>
      <c r="HR206" s="145"/>
      <c r="HS206" s="145"/>
      <c r="HT206" s="147" t="s">
        <v>7</v>
      </c>
      <c r="HU206" s="140">
        <f>SUM(HL204:HL206)</f>
        <v>0</v>
      </c>
    </row>
    <row r="207" spans="42:229" ht="15" customHeight="1" thickBot="1" x14ac:dyDescent="0.25">
      <c r="AP207" s="172"/>
      <c r="AQ207" s="163"/>
      <c r="AR207" s="163"/>
      <c r="AS207" s="163"/>
      <c r="AT207" s="244"/>
      <c r="AU207" s="244"/>
      <c r="AV207" s="244"/>
      <c r="AW207" s="244"/>
      <c r="AX207" s="244"/>
      <c r="AY207" s="244"/>
      <c r="AZ207" s="244"/>
      <c r="BA207" s="246">
        <v>1</v>
      </c>
      <c r="BB207" s="244"/>
      <c r="BC207" s="244"/>
      <c r="BD207" s="244"/>
      <c r="BE207" s="244"/>
      <c r="BF207" s="244"/>
      <c r="BG207" s="244"/>
      <c r="BH207" s="244"/>
      <c r="BI207" s="168"/>
      <c r="BJ207" s="168"/>
      <c r="BK207" s="284"/>
      <c r="BL207" s="243"/>
      <c r="BM207" s="168"/>
      <c r="BN207" s="168"/>
      <c r="BO207" s="163"/>
      <c r="BP207" s="163"/>
      <c r="BQ207" s="163"/>
      <c r="BR207" s="163"/>
      <c r="BS207" s="163"/>
      <c r="BT207" s="163"/>
      <c r="BU207" s="163"/>
      <c r="BV207" s="246">
        <v>2</v>
      </c>
      <c r="BW207" s="163"/>
      <c r="BX207" s="163"/>
      <c r="BY207" s="163"/>
      <c r="BZ207" s="163"/>
      <c r="CA207" s="163"/>
      <c r="CB207" s="163"/>
      <c r="CC207" s="163"/>
      <c r="CD207" s="163"/>
      <c r="CE207" s="168"/>
      <c r="CF207" s="168"/>
      <c r="CG207" s="245"/>
      <c r="CL207" s="243"/>
      <c r="CM207" s="168"/>
      <c r="CN207" s="168"/>
      <c r="CO207" s="244"/>
      <c r="CP207" s="244"/>
      <c r="CQ207" s="244"/>
      <c r="CR207" s="244"/>
      <c r="CS207" s="244"/>
      <c r="CT207" s="244"/>
      <c r="CU207" s="244"/>
      <c r="CV207" s="163"/>
      <c r="CW207" s="246">
        <v>1</v>
      </c>
      <c r="CX207" s="244"/>
      <c r="CY207" s="244"/>
      <c r="CZ207" s="244"/>
      <c r="DA207" s="244"/>
      <c r="DB207" s="244"/>
      <c r="DC207" s="244"/>
      <c r="DD207" s="244"/>
      <c r="DE207" s="168"/>
      <c r="DF207" s="168"/>
      <c r="DG207" s="284"/>
      <c r="DH207" s="243"/>
      <c r="DI207" s="168"/>
      <c r="DJ207" s="168"/>
      <c r="DK207" s="163"/>
      <c r="DL207" s="163"/>
      <c r="DM207" s="163"/>
      <c r="DN207" s="163"/>
      <c r="DO207" s="163"/>
      <c r="DP207" s="163"/>
      <c r="DQ207" s="163"/>
      <c r="DR207" s="246">
        <v>2</v>
      </c>
      <c r="DS207" s="163"/>
      <c r="DT207" s="163"/>
      <c r="DU207" s="163"/>
      <c r="DV207" s="163"/>
      <c r="DW207" s="163"/>
      <c r="DX207" s="163"/>
      <c r="DY207" s="163"/>
      <c r="DZ207" s="163"/>
      <c r="EA207" s="168"/>
      <c r="EB207" s="168"/>
      <c r="EC207" s="245"/>
      <c r="ED207" s="135"/>
      <c r="EE207" s="135"/>
      <c r="EF207" s="135"/>
      <c r="EG207" s="135"/>
      <c r="EH207" s="243"/>
      <c r="EI207" s="168"/>
      <c r="EJ207" s="168"/>
      <c r="EK207" s="163"/>
      <c r="EL207" s="163"/>
      <c r="EM207" s="163"/>
      <c r="EN207" s="163"/>
      <c r="EO207" s="163"/>
      <c r="EP207" s="163"/>
      <c r="EQ207" s="163"/>
      <c r="ER207" s="163"/>
      <c r="ES207" s="246">
        <v>1</v>
      </c>
      <c r="ET207" s="163"/>
      <c r="EU207" s="163"/>
      <c r="EV207" s="163"/>
      <c r="EW207" s="163"/>
      <c r="EX207" s="163"/>
      <c r="EY207" s="163"/>
      <c r="EZ207" s="163"/>
      <c r="FA207" s="168"/>
      <c r="FB207" s="168"/>
      <c r="FC207" s="284"/>
      <c r="FD207" s="301"/>
      <c r="FE207" s="168"/>
      <c r="FF207" s="168"/>
      <c r="FG207" s="244"/>
      <c r="FH207" s="244"/>
      <c r="FI207" s="244"/>
      <c r="FJ207" s="244"/>
      <c r="FK207" s="244"/>
      <c r="FL207" s="244"/>
      <c r="FM207" s="244"/>
      <c r="FN207" s="246">
        <v>2</v>
      </c>
      <c r="FO207" s="244"/>
      <c r="FP207" s="244"/>
      <c r="FQ207" s="244"/>
      <c r="FR207" s="244"/>
      <c r="FS207" s="244"/>
      <c r="FT207" s="244"/>
      <c r="FU207" s="244"/>
      <c r="FV207" s="163"/>
      <c r="FW207" s="168"/>
      <c r="FX207" s="168"/>
      <c r="FY207" s="245"/>
      <c r="GD207" s="243"/>
      <c r="GE207" s="168"/>
      <c r="GF207" s="168"/>
      <c r="GG207" s="163"/>
      <c r="GH207" s="163"/>
      <c r="GI207" s="163"/>
      <c r="GJ207" s="163"/>
      <c r="GK207" s="163"/>
      <c r="GL207" s="163"/>
      <c r="GM207" s="163"/>
      <c r="GN207" s="163"/>
      <c r="GO207" s="246">
        <v>1</v>
      </c>
      <c r="GP207" s="163"/>
      <c r="GQ207" s="163"/>
      <c r="GR207" s="163"/>
      <c r="GS207" s="163"/>
      <c r="GT207" s="163"/>
      <c r="GU207" s="163"/>
      <c r="GV207" s="163"/>
      <c r="GW207" s="168"/>
      <c r="GX207" s="168"/>
      <c r="GY207" s="284"/>
      <c r="GZ207" s="265"/>
      <c r="HA207" s="168"/>
      <c r="HB207" s="168"/>
      <c r="HC207" s="244"/>
      <c r="HD207" s="244"/>
      <c r="HE207" s="244"/>
      <c r="HF207" s="244"/>
      <c r="HG207" s="244"/>
      <c r="HH207" s="244"/>
      <c r="HI207" s="244"/>
      <c r="HJ207" s="246">
        <v>2</v>
      </c>
      <c r="HK207" s="244"/>
      <c r="HL207" s="244"/>
      <c r="HM207" s="244"/>
      <c r="HN207" s="244"/>
      <c r="HO207" s="244"/>
      <c r="HP207" s="244"/>
      <c r="HQ207" s="244"/>
      <c r="HR207" s="244"/>
      <c r="HS207" s="168"/>
      <c r="HT207" s="168"/>
      <c r="HU207" s="245"/>
    </row>
    <row r="208" spans="42:229" ht="15" customHeight="1" thickBot="1" x14ac:dyDescent="0.35">
      <c r="AP208" s="139">
        <f>SUM(AY208:AY210)</f>
        <v>0</v>
      </c>
      <c r="AQ208" s="157" t="s">
        <v>14</v>
      </c>
      <c r="AR208" s="163"/>
      <c r="AS208" s="163"/>
      <c r="AT208" s="200" t="str">
        <f>RNSE(AV208,AY208)</f>
        <v>-</v>
      </c>
      <c r="AU208" s="67" t="e">
        <f>AV208/AP209</f>
        <v>#DIV/0!</v>
      </c>
      <c r="AV208" s="209">
        <f>AS217</f>
        <v>0</v>
      </c>
      <c r="AW208" s="156" t="s">
        <v>10</v>
      </c>
      <c r="AX208" s="81" t="e">
        <f>AY208/AP208</f>
        <v>#DIV/0!</v>
      </c>
      <c r="AY208" s="138">
        <v>0</v>
      </c>
      <c r="AZ208" s="157" t="str">
        <f>CHOOSE(1,"O","TURN",13,BA207,AY208,AV208)</f>
        <v>O</v>
      </c>
      <c r="BA208" s="241"/>
      <c r="BB208" s="163"/>
      <c r="BC208" s="163"/>
      <c r="BD208" s="163"/>
      <c r="BE208" s="163"/>
      <c r="BF208" s="163"/>
      <c r="BG208" s="144"/>
      <c r="BH208" s="19"/>
      <c r="BI208" s="138">
        <f>SUM(BC206,AY205,AY210)</f>
        <v>0</v>
      </c>
      <c r="BJ208" s="157" t="s">
        <v>14</v>
      </c>
      <c r="BK208" s="229">
        <f>IF(BL208&lt;&gt;"",BL208-BI208,0)</f>
        <v>0</v>
      </c>
      <c r="BL208" s="139">
        <f>SUM(BT208:BT210)</f>
        <v>0</v>
      </c>
      <c r="BM208" s="157" t="s">
        <v>14</v>
      </c>
      <c r="BN208" s="163"/>
      <c r="BO208" s="200" t="str">
        <f t="shared" ref="BO208:BO210" si="74">RNSE(BQ208,BT208)</f>
        <v>-</v>
      </c>
      <c r="BP208" s="67" t="e">
        <f>BQ208/BL209</f>
        <v>#DIV/0!</v>
      </c>
      <c r="BQ208" s="209">
        <f>CD228</f>
        <v>0</v>
      </c>
      <c r="BR208" s="156" t="s">
        <v>10</v>
      </c>
      <c r="BS208" s="81" t="e">
        <f>BT208/BL208</f>
        <v>#DIV/0!</v>
      </c>
      <c r="BT208" s="138">
        <v>0</v>
      </c>
      <c r="BU208" s="157" t="str">
        <f>CHOOSE(1,"O","TURN",13,BV207,BT208,BQ208)</f>
        <v>O</v>
      </c>
      <c r="BV208" s="163"/>
      <c r="BW208" s="232" t="str">
        <f>CHOOSE(1,":","TURN",2,BV207,BW209,BW212)</f>
        <v>:</v>
      </c>
      <c r="BX208" s="232" t="str">
        <f>CHOOSE(1,"#","TURN",3,BV207,BX209,BX212)</f>
        <v>#</v>
      </c>
      <c r="BY208" s="232" t="str">
        <f>CHOOSE(1,";","TURN",4,BV207,BY209,BY212)</f>
        <v>;</v>
      </c>
      <c r="BZ208" s="138"/>
      <c r="CA208" s="163"/>
      <c r="CB208" s="163"/>
      <c r="CC208" s="163"/>
      <c r="CD208" s="163"/>
      <c r="CE208" s="138">
        <f>SUM(BX206,BT210,BY209)</f>
        <v>0</v>
      </c>
      <c r="CF208" s="157" t="s">
        <v>14</v>
      </c>
      <c r="CG208" s="229">
        <f>IF(CH208&lt;&gt;"",CH208-CE208,0)</f>
        <v>0</v>
      </c>
      <c r="CL208" s="139">
        <f>SUM(CT208:CT210)</f>
        <v>0</v>
      </c>
      <c r="CM208" s="157" t="s">
        <v>14</v>
      </c>
      <c r="CN208" s="163"/>
      <c r="CO208" s="200" t="str">
        <f t="shared" ref="CO208" si="75">RNSE(CQ208,CT208)</f>
        <v>-</v>
      </c>
      <c r="CP208" s="67" t="e">
        <f>CQ208/CL209</f>
        <v>#DIV/0!</v>
      </c>
      <c r="CQ208" s="209">
        <f>CO226</f>
        <v>0</v>
      </c>
      <c r="CR208" s="156" t="s">
        <v>10</v>
      </c>
      <c r="CS208" s="81" t="e">
        <f>CT208/CL208</f>
        <v>#DIV/0!</v>
      </c>
      <c r="CT208" s="138">
        <v>0</v>
      </c>
      <c r="CU208" s="157" t="str">
        <f>CHOOSE(1,"O","TURN",13,CW207,CT208,CQ208)</f>
        <v>O</v>
      </c>
      <c r="CV208" s="241"/>
      <c r="CW208" s="163"/>
      <c r="CX208" s="232" t="str">
        <f>CHOOSE(1,"L","TURN",1,CW207,CX209,CX212)</f>
        <v>L</v>
      </c>
      <c r="CY208" s="232" t="str">
        <f>CHOOSE(1,":","TURN",2,CW207,CY209,CY212)</f>
        <v>:</v>
      </c>
      <c r="CZ208" s="232" t="str">
        <f>CHOOSE(1,";","TURN",4,CW207,CZ209,CZ212)</f>
        <v>;</v>
      </c>
      <c r="DA208" s="138"/>
      <c r="DB208" s="163"/>
      <c r="DC208" s="19"/>
      <c r="DD208" s="17"/>
      <c r="DE208" s="138">
        <f>SUM(CY206,CT209,CZ209)</f>
        <v>0</v>
      </c>
      <c r="DF208" s="157" t="s">
        <v>14</v>
      </c>
      <c r="DG208" s="292">
        <f>IF(DH208&lt;&gt;"",DH208-DE208,0)</f>
        <v>0</v>
      </c>
      <c r="DH208" s="139">
        <f>SUM(DP208:DP210)</f>
        <v>0</v>
      </c>
      <c r="DI208" s="157" t="s">
        <v>14</v>
      </c>
      <c r="DJ208" s="163"/>
      <c r="DK208" s="200" t="str">
        <f t="shared" ref="DK208:DK210" si="76">RNSE(DM208,DP208)</f>
        <v>-</v>
      </c>
      <c r="DL208" s="67" t="e">
        <f>DM208/DH209</f>
        <v>#DIV/0!</v>
      </c>
      <c r="DM208" s="209">
        <f>DZ228</f>
        <v>0</v>
      </c>
      <c r="DN208" s="156" t="s">
        <v>10</v>
      </c>
      <c r="DO208" s="81" t="e">
        <f>DP208/DH208</f>
        <v>#DIV/0!</v>
      </c>
      <c r="DP208" s="138">
        <v>0</v>
      </c>
      <c r="DQ208" s="157" t="str">
        <f>CHOOSE(1,"O","TURN",13,DR207,DP208,DM208)</f>
        <v>O</v>
      </c>
      <c r="DR208" s="163"/>
      <c r="DS208" s="232" t="str">
        <f>CHOOSE(1,":","TURN",2,DR207,DS209,DS212)</f>
        <v>:</v>
      </c>
      <c r="DT208" s="232" t="str">
        <f>CHOOSE(1,"#","TURN",3,DR207,DT209,DT212)</f>
        <v>#</v>
      </c>
      <c r="DU208" s="232" t="str">
        <f>CHOOSE(1,";","TURN",4,DR207,DU209,DU212)</f>
        <v>;</v>
      </c>
      <c r="DV208" s="138"/>
      <c r="DW208" s="163"/>
      <c r="DX208" s="163"/>
      <c r="DY208" s="163"/>
      <c r="DZ208" s="163"/>
      <c r="EA208" s="138">
        <f>SUM(DT206,DP210,DU209)</f>
        <v>0</v>
      </c>
      <c r="EB208" s="157" t="s">
        <v>14</v>
      </c>
      <c r="EC208" s="257">
        <f>IF(ED208&lt;&gt;"",ED208-EA208,0)</f>
        <v>0</v>
      </c>
      <c r="ED208" s="135"/>
      <c r="EE208" s="135"/>
      <c r="EF208" s="135"/>
      <c r="EG208" s="135"/>
      <c r="EH208" s="139">
        <f>SUM(EQ208:EQ210)</f>
        <v>0</v>
      </c>
      <c r="EI208" s="157" t="s">
        <v>14</v>
      </c>
      <c r="EJ208" s="163"/>
      <c r="EK208" s="163"/>
      <c r="EL208" s="200" t="str">
        <f t="shared" ref="EL208" si="77">RNSE(EN208,EQ208)</f>
        <v>-</v>
      </c>
      <c r="EM208" s="67" t="e">
        <f>EN208/EH209</f>
        <v>#DIV/0!</v>
      </c>
      <c r="EN208" s="209">
        <f>EL228</f>
        <v>0</v>
      </c>
      <c r="EO208" s="156" t="s">
        <v>10</v>
      </c>
      <c r="EP208" s="81" t="e">
        <f>EQ208/EH208</f>
        <v>#DIV/0!</v>
      </c>
      <c r="EQ208" s="138">
        <v>0</v>
      </c>
      <c r="ER208" s="157" t="str">
        <f>CHOOSE(1,"O","TURN",13,ES207,EQ208,EN208)</f>
        <v>O</v>
      </c>
      <c r="ES208" s="163"/>
      <c r="ET208" s="163"/>
      <c r="EU208" s="163"/>
      <c r="EV208" s="163"/>
      <c r="EW208" s="163"/>
      <c r="EX208" s="163"/>
      <c r="EY208" s="163"/>
      <c r="EZ208" s="163"/>
      <c r="FA208" s="138">
        <f>SUM(EU206,ER205,EQ209)</f>
        <v>0</v>
      </c>
      <c r="FB208" s="157" t="s">
        <v>14</v>
      </c>
      <c r="FC208" s="229">
        <f>IF(FD208&lt;&gt;"",FD208-FA208,0)</f>
        <v>0</v>
      </c>
      <c r="FD208" s="139">
        <f>SUM(FL208:FL210)</f>
        <v>0</v>
      </c>
      <c r="FE208" s="157" t="s">
        <v>14</v>
      </c>
      <c r="FF208" s="163"/>
      <c r="FG208" s="200" t="str">
        <f>RNSE(FI208,FL208)</f>
        <v>-</v>
      </c>
      <c r="FH208" s="67" t="e">
        <f>FI208/FD209</f>
        <v>#DIV/0!</v>
      </c>
      <c r="FI208" s="209">
        <f>FV218</f>
        <v>0</v>
      </c>
      <c r="FJ208" s="156" t="s">
        <v>10</v>
      </c>
      <c r="FK208" s="81" t="e">
        <f>FL208/FD208</f>
        <v>#DIV/0!</v>
      </c>
      <c r="FL208" s="138">
        <v>0</v>
      </c>
      <c r="FM208" s="157" t="str">
        <f>CHOOSE(1,"O","TURN",13,FN207,FL208,FI208)</f>
        <v>O</v>
      </c>
      <c r="FN208" s="241"/>
      <c r="FO208" s="163"/>
      <c r="FP208" s="133" t="s">
        <v>32</v>
      </c>
      <c r="FQ208" s="163"/>
      <c r="FR208" s="163"/>
      <c r="FS208" s="163"/>
      <c r="FU208" s="19"/>
      <c r="FV208" s="163"/>
      <c r="FW208" s="138">
        <f>SUM(FP206,FL205,FL210)</f>
        <v>0</v>
      </c>
      <c r="FX208" s="157" t="s">
        <v>14</v>
      </c>
      <c r="FY208" s="257">
        <f>IF(FZ208&lt;&gt;"",FZ208-FW208,0)</f>
        <v>0</v>
      </c>
      <c r="GD208" s="139">
        <f>SUM(GM208:GM210)</f>
        <v>0</v>
      </c>
      <c r="GE208" s="157" t="s">
        <v>14</v>
      </c>
      <c r="GF208" s="163"/>
      <c r="GG208" s="163"/>
      <c r="GH208" s="200" t="str">
        <f t="shared" ref="GH208" si="78">RNSE(GJ208,GM208)</f>
        <v>-</v>
      </c>
      <c r="GI208" s="67" t="e">
        <f>GJ208/GD209</f>
        <v>#DIV/0!</v>
      </c>
      <c r="GJ208" s="209">
        <f>GH228</f>
        <v>0</v>
      </c>
      <c r="GK208" s="156" t="s">
        <v>10</v>
      </c>
      <c r="GL208" s="81" t="e">
        <f>GM208/GD208</f>
        <v>#DIV/0!</v>
      </c>
      <c r="GM208" s="138">
        <v>0</v>
      </c>
      <c r="GN208" s="157" t="str">
        <f>CHOOSE(1,"O","TURN",13,GO207,GM208,GJ208)</f>
        <v>O</v>
      </c>
      <c r="GO208" s="163"/>
      <c r="GP208" s="163"/>
      <c r="GQ208" s="163"/>
      <c r="GR208" s="163"/>
      <c r="GS208" s="163"/>
      <c r="GT208" s="163"/>
      <c r="GU208" s="163"/>
      <c r="GV208" s="163"/>
      <c r="GW208" s="138">
        <f>SUM(GQ206,GN205,GM209)</f>
        <v>0</v>
      </c>
      <c r="GX208" s="157" t="s">
        <v>14</v>
      </c>
      <c r="GY208" s="229">
        <f>IF(GZ208&lt;&gt;"",GZ208-GW208,0)</f>
        <v>0</v>
      </c>
      <c r="GZ208" s="139">
        <f>SUM(HH208:HH210)</f>
        <v>0</v>
      </c>
      <c r="HA208" s="157" t="s">
        <v>14</v>
      </c>
      <c r="HB208" s="163"/>
      <c r="HC208" s="200" t="str">
        <f t="shared" ref="HC208" si="79">RNSE(HE208,HH208)</f>
        <v>-</v>
      </c>
      <c r="HD208" s="67" t="e">
        <f>HE208/GZ209</f>
        <v>#DIV/0!</v>
      </c>
      <c r="HE208" s="209">
        <f>HR226</f>
        <v>0</v>
      </c>
      <c r="HF208" s="156" t="s">
        <v>10</v>
      </c>
      <c r="HG208" s="81" t="e">
        <f>HH208/GZ208</f>
        <v>#DIV/0!</v>
      </c>
      <c r="HH208" s="138">
        <v>0</v>
      </c>
      <c r="HI208" s="157" t="str">
        <f>CHOOSE(1,"O","TURN",13,HJ207,HH208,HE208)</f>
        <v>O</v>
      </c>
      <c r="HJ208" s="241"/>
      <c r="HK208" s="232" t="str">
        <f>CHOOSE(1,"L","TURN",1,HJ207,HK209,HK212)</f>
        <v>L</v>
      </c>
      <c r="HL208" s="232" t="str">
        <f>CHOOSE(1,":","TURN",2,HJ207,HL209,HL212)</f>
        <v>:</v>
      </c>
      <c r="HM208" s="232" t="str">
        <f>CHOOSE(1,";","TURN",4,HJ207,HM209,HM212)</f>
        <v>;</v>
      </c>
      <c r="HN208" s="138"/>
      <c r="HO208" s="163"/>
      <c r="HP208" s="144"/>
      <c r="HQ208" s="19"/>
      <c r="HR208" s="17"/>
      <c r="HS208" s="138">
        <f>SUM(HL206,HH209,HM209)</f>
        <v>0</v>
      </c>
      <c r="HT208" s="157" t="s">
        <v>14</v>
      </c>
      <c r="HU208" s="257">
        <f>IF(HV208&lt;&gt;"",HV208-HS208,0)</f>
        <v>0</v>
      </c>
    </row>
    <row r="209" spans="42:229" ht="15" customHeight="1" thickBot="1" x14ac:dyDescent="0.3">
      <c r="AP209" s="258">
        <f>SUM(AV208:AV210)</f>
        <v>0</v>
      </c>
      <c r="AQ209" s="156" t="s">
        <v>14</v>
      </c>
      <c r="AR209" s="163"/>
      <c r="AS209" s="163"/>
      <c r="AT209" s="200" t="str">
        <f>RNSE(AV209,AY209)</f>
        <v>-</v>
      </c>
      <c r="AU209" s="67" t="e">
        <f>AV209/AP209</f>
        <v>#DIV/0!</v>
      </c>
      <c r="AV209" s="209">
        <f>AR217</f>
        <v>0</v>
      </c>
      <c r="AW209" s="156" t="s">
        <v>15</v>
      </c>
      <c r="AX209" s="81" t="e">
        <f>AY209/AP208</f>
        <v>#DIV/0!</v>
      </c>
      <c r="AY209" s="205">
        <v>0</v>
      </c>
      <c r="AZ209" s="233" t="str">
        <f>CHOOSE(1,"=","TURN",14,BA207,AY209,AV209)</f>
        <v>=</v>
      </c>
      <c r="BA209" s="241"/>
      <c r="BB209" s="163"/>
      <c r="BC209" s="163"/>
      <c r="BD209" s="163"/>
      <c r="BE209" s="163"/>
      <c r="BF209" s="163"/>
      <c r="BG209" s="144"/>
      <c r="BH209" s="19"/>
      <c r="BI209" s="210">
        <f>SUM(BF206,AY202,AV210)</f>
        <v>0</v>
      </c>
      <c r="BJ209" s="156" t="s">
        <v>14</v>
      </c>
      <c r="BK209" s="236">
        <f>IF(BL209&lt;&gt;"",BL209-BI209,0)</f>
        <v>0</v>
      </c>
      <c r="BL209" s="210">
        <f>SUM(BQ208:BQ210)</f>
        <v>0</v>
      </c>
      <c r="BM209" s="156" t="s">
        <v>14</v>
      </c>
      <c r="BN209" s="135"/>
      <c r="BO209" s="200" t="str">
        <f t="shared" si="74"/>
        <v>-</v>
      </c>
      <c r="BP209" s="67" t="e">
        <f>BQ209/BL209</f>
        <v>#DIV/0!</v>
      </c>
      <c r="BQ209" s="209">
        <f>CC228</f>
        <v>0</v>
      </c>
      <c r="BR209" s="156" t="s">
        <v>15</v>
      </c>
      <c r="BS209" s="81" t="e">
        <f>BT209/BL208</f>
        <v>#DIV/0!</v>
      </c>
      <c r="BT209" s="205">
        <v>0</v>
      </c>
      <c r="BU209" s="233" t="str">
        <f>CHOOSE(1,"=","TURN",14,BV207,BT209,BQ209)</f>
        <v>=</v>
      </c>
      <c r="BV209" s="163"/>
      <c r="BW209" s="143">
        <v>0</v>
      </c>
      <c r="BX209" s="143">
        <v>0</v>
      </c>
      <c r="BY209" s="143">
        <v>0</v>
      </c>
      <c r="BZ209" s="159" t="s">
        <v>4</v>
      </c>
      <c r="CA209" s="163"/>
      <c r="CB209" s="163"/>
      <c r="CC209" s="163"/>
      <c r="CD209" s="163"/>
      <c r="CE209" s="210">
        <f>SUM(CA206,BQ210,BY212)</f>
        <v>0</v>
      </c>
      <c r="CF209" s="156" t="s">
        <v>14</v>
      </c>
      <c r="CG209" s="236">
        <f>IF(CH209&lt;&gt;"",CH209-CE209,0)</f>
        <v>0</v>
      </c>
      <c r="CL209" s="258">
        <f>SUM(CQ208:CQ210)</f>
        <v>0</v>
      </c>
      <c r="CM209" s="156" t="s">
        <v>14</v>
      </c>
      <c r="CN209" s="163"/>
      <c r="CO209" s="200" t="str">
        <f>RNSE(CQ209,CT209)</f>
        <v>-</v>
      </c>
      <c r="CP209" s="67" t="e">
        <f>CQ209/CL209</f>
        <v>#DIV/0!</v>
      </c>
      <c r="CQ209" s="209">
        <f>CN226</f>
        <v>0</v>
      </c>
      <c r="CR209" s="156" t="s">
        <v>14</v>
      </c>
      <c r="CS209" s="81" t="e">
        <f>CT209/CL208</f>
        <v>#DIV/0!</v>
      </c>
      <c r="CT209" s="205">
        <v>0</v>
      </c>
      <c r="CU209" s="233" t="str">
        <f>CHOOSE(1,"""","TURN",15,CW207,CT209,CQ209)</f>
        <v>"</v>
      </c>
      <c r="CV209" s="241"/>
      <c r="CW209" s="163"/>
      <c r="CX209" s="143">
        <v>0</v>
      </c>
      <c r="CY209" s="143">
        <v>0</v>
      </c>
      <c r="CZ209" s="143">
        <v>0</v>
      </c>
      <c r="DA209" s="159" t="s">
        <v>4</v>
      </c>
      <c r="DB209" s="163"/>
      <c r="DC209" s="19"/>
      <c r="DD209" s="17"/>
      <c r="DE209" s="210">
        <f>SUM(DB206,CQ209,CZ212)</f>
        <v>0</v>
      </c>
      <c r="DF209" s="156" t="s">
        <v>14</v>
      </c>
      <c r="DG209" s="297">
        <f>IF(DH209&lt;&gt;"",DH209-DE209,0)</f>
        <v>0</v>
      </c>
      <c r="DH209" s="210">
        <f>SUM(DM208:DM210)</f>
        <v>0</v>
      </c>
      <c r="DI209" s="156" t="s">
        <v>14</v>
      </c>
      <c r="DJ209" s="163"/>
      <c r="DK209" s="200" t="str">
        <f t="shared" si="76"/>
        <v>-</v>
      </c>
      <c r="DL209" s="67" t="e">
        <f>DM209/DH209</f>
        <v>#DIV/0!</v>
      </c>
      <c r="DM209" s="209">
        <f>DY228</f>
        <v>0</v>
      </c>
      <c r="DN209" s="156" t="s">
        <v>15</v>
      </c>
      <c r="DO209" s="81" t="e">
        <f>DP209/DH208</f>
        <v>#DIV/0!</v>
      </c>
      <c r="DP209" s="205">
        <v>0</v>
      </c>
      <c r="DQ209" s="233" t="str">
        <f>CHOOSE(1,"=","TURN",14,DR207,DP209,DM209)</f>
        <v>=</v>
      </c>
      <c r="DR209" s="163"/>
      <c r="DS209" s="143">
        <v>0</v>
      </c>
      <c r="DT209" s="143">
        <v>0</v>
      </c>
      <c r="DU209" s="143">
        <v>0</v>
      </c>
      <c r="DV209" s="159" t="s">
        <v>4</v>
      </c>
      <c r="DW209" s="163"/>
      <c r="DX209" s="163"/>
      <c r="DY209" s="163"/>
      <c r="DZ209" s="163"/>
      <c r="EA209" s="210">
        <f>SUM(DW206,DM210,DU212)</f>
        <v>0</v>
      </c>
      <c r="EB209" s="156" t="s">
        <v>14</v>
      </c>
      <c r="EC209" s="259">
        <f>IF(ED209&lt;&gt;"",ED209-EA209,0)</f>
        <v>0</v>
      </c>
      <c r="ED209" s="135"/>
      <c r="EE209" s="135"/>
      <c r="EF209" s="135"/>
      <c r="EG209" s="135"/>
      <c r="EH209" s="210">
        <f>SUM(EN208:EN210)</f>
        <v>0</v>
      </c>
      <c r="EI209" s="156" t="s">
        <v>14</v>
      </c>
      <c r="EJ209" s="135"/>
      <c r="EK209" s="163"/>
      <c r="EL209" s="200" t="str">
        <f>RNSE(EN209,EQ209)</f>
        <v>-</v>
      </c>
      <c r="EM209" s="67" t="e">
        <f>EN209/EH209</f>
        <v>#DIV/0!</v>
      </c>
      <c r="EN209" s="209">
        <f>EJ228</f>
        <v>0</v>
      </c>
      <c r="EO209" s="156" t="s">
        <v>14</v>
      </c>
      <c r="EP209" s="81" t="e">
        <f>EQ209/EH208</f>
        <v>#DIV/0!</v>
      </c>
      <c r="EQ209" s="205">
        <v>0</v>
      </c>
      <c r="ER209" s="233" t="str">
        <f>CHOOSE(1,"""","TURN",15,ES207,EQ209,EN209)</f>
        <v>"</v>
      </c>
      <c r="ES209" s="163"/>
      <c r="ET209" s="163"/>
      <c r="EU209" s="163"/>
      <c r="EV209" s="163"/>
      <c r="EW209" s="163"/>
      <c r="EX209" s="163"/>
      <c r="EY209" s="163"/>
      <c r="EZ209" s="163"/>
      <c r="FA209" s="210">
        <f>SUM(EX206,ER202,EN209)</f>
        <v>0</v>
      </c>
      <c r="FB209" s="156" t="s">
        <v>14</v>
      </c>
      <c r="FC209" s="236">
        <f>IF(FD209&lt;&gt;"",FD209-FA209,0)</f>
        <v>0</v>
      </c>
      <c r="FD209" s="210">
        <f>SUM(FI208:FI210)</f>
        <v>0</v>
      </c>
      <c r="FE209" s="156" t="s">
        <v>14</v>
      </c>
      <c r="FF209" s="163"/>
      <c r="FG209" s="200" t="str">
        <f>RNSE(FI209,FL209)</f>
        <v>-</v>
      </c>
      <c r="FH209" s="67" t="e">
        <f>FI209/FD209</f>
        <v>#DIV/0!</v>
      </c>
      <c r="FI209" s="209">
        <f>FU218</f>
        <v>0</v>
      </c>
      <c r="FJ209" s="156" t="s">
        <v>15</v>
      </c>
      <c r="FK209" s="81" t="e">
        <f>FL209/FD208</f>
        <v>#DIV/0!</v>
      </c>
      <c r="FL209" s="205">
        <v>0</v>
      </c>
      <c r="FM209" s="233" t="str">
        <f>CHOOSE(1,"=","TURN",14,FN207,FL209,FI209)</f>
        <v>=</v>
      </c>
      <c r="FN209" s="241"/>
      <c r="FO209" s="163"/>
      <c r="FP209" s="163"/>
      <c r="FQ209" s="163"/>
      <c r="FR209" s="163"/>
      <c r="FS209" s="163"/>
      <c r="FT209" s="144"/>
      <c r="FU209" s="19"/>
      <c r="FV209" s="163"/>
      <c r="FW209" s="210">
        <f>SUM(FS206,FL202,FI210)</f>
        <v>0</v>
      </c>
      <c r="FX209" s="156" t="s">
        <v>14</v>
      </c>
      <c r="FY209" s="259">
        <f>IF(FZ209&lt;&gt;"",FZ209-FW209,0)</f>
        <v>0</v>
      </c>
      <c r="GD209" s="258">
        <f>SUM(GJ208:GJ210)</f>
        <v>0</v>
      </c>
      <c r="GE209" s="156" t="s">
        <v>14</v>
      </c>
      <c r="GF209" s="163"/>
      <c r="GG209" s="163"/>
      <c r="GH209" s="200" t="str">
        <f>RNSE(GJ209,GM209)</f>
        <v>-</v>
      </c>
      <c r="GI209" s="67" t="e">
        <f>GJ209/GD209</f>
        <v>#DIV/0!</v>
      </c>
      <c r="GJ209" s="209">
        <f>GF228</f>
        <v>0</v>
      </c>
      <c r="GK209" s="156" t="s">
        <v>14</v>
      </c>
      <c r="GL209" s="81" t="e">
        <f>GM209/GD208</f>
        <v>#DIV/0!</v>
      </c>
      <c r="GM209" s="205">
        <v>0</v>
      </c>
      <c r="GN209" s="233" t="str">
        <f>CHOOSE(1,"""","TURN",15,GO207,GM209,GJ209)</f>
        <v>"</v>
      </c>
      <c r="GO209" s="163"/>
      <c r="GP209" s="163"/>
      <c r="GQ209" s="163"/>
      <c r="GR209" s="163"/>
      <c r="GS209" s="163"/>
      <c r="GT209" s="163"/>
      <c r="GU209" s="163"/>
      <c r="GV209" s="163"/>
      <c r="GW209" s="210">
        <f>SUM(GT206,GN202,GJ209)</f>
        <v>0</v>
      </c>
      <c r="GX209" s="156" t="s">
        <v>14</v>
      </c>
      <c r="GY209" s="236">
        <f>IF(GZ209&lt;&gt;"",GZ209-GW209,0)</f>
        <v>0</v>
      </c>
      <c r="GZ209" s="210">
        <f>SUM(HE208:HE210)</f>
        <v>0</v>
      </c>
      <c r="HA209" s="156" t="s">
        <v>14</v>
      </c>
      <c r="HB209" s="163"/>
      <c r="HC209" s="200" t="str">
        <f>RNSE(HE209,HH209)</f>
        <v>-</v>
      </c>
      <c r="HD209" s="67" t="e">
        <f>HE209/GZ209</f>
        <v>#DIV/0!</v>
      </c>
      <c r="HE209" s="209">
        <f>HQ226</f>
        <v>0</v>
      </c>
      <c r="HF209" s="156" t="s">
        <v>14</v>
      </c>
      <c r="HG209" s="81" t="e">
        <f>HH209/GZ208</f>
        <v>#DIV/0!</v>
      </c>
      <c r="HH209" s="205">
        <v>0</v>
      </c>
      <c r="HI209" s="233" t="str">
        <f>CHOOSE(1,"""","TURN",15,HJ207,HH209,HE209)</f>
        <v>"</v>
      </c>
      <c r="HJ209" s="241"/>
      <c r="HK209" s="143">
        <v>0</v>
      </c>
      <c r="HL209" s="143">
        <v>0</v>
      </c>
      <c r="HM209" s="143">
        <v>0</v>
      </c>
      <c r="HN209" s="159" t="s">
        <v>4</v>
      </c>
      <c r="HO209" s="163"/>
      <c r="HP209" s="144"/>
      <c r="HQ209" s="19"/>
      <c r="HR209" s="17"/>
      <c r="HS209" s="210">
        <f>SUM(HO206,HE209,HM212)</f>
        <v>0</v>
      </c>
      <c r="HT209" s="156" t="s">
        <v>14</v>
      </c>
      <c r="HU209" s="259">
        <f>IF(HV209&lt;&gt;"",HV209-HS209,0)</f>
        <v>0</v>
      </c>
    </row>
    <row r="210" spans="42:229" ht="15" customHeight="1" thickBot="1" x14ac:dyDescent="0.3">
      <c r="AP210" s="260">
        <f>IF(AM209&lt;&gt;"",AVERAGE(AP209,AM209),AP209)</f>
        <v>0</v>
      </c>
      <c r="AQ210" s="220" t="s">
        <v>21</v>
      </c>
      <c r="AR210" s="163"/>
      <c r="AS210" s="163"/>
      <c r="AT210" s="200" t="str">
        <f>RNSE(AV210,AY210)</f>
        <v>-</v>
      </c>
      <c r="AU210" s="67" t="e">
        <f>AV210/AP209</f>
        <v>#DIV/0!</v>
      </c>
      <c r="AV210" s="209">
        <f>AQ217</f>
        <v>0</v>
      </c>
      <c r="AW210" s="156" t="s">
        <v>14</v>
      </c>
      <c r="AX210" s="81" t="e">
        <f>AY210/AP208</f>
        <v>#DIV/0!</v>
      </c>
      <c r="AY210" s="205">
        <v>0</v>
      </c>
      <c r="AZ210" s="233" t="str">
        <f>CHOOSE(1,"""","TURN",15,BA207,AY210,AV210)</f>
        <v>"</v>
      </c>
      <c r="BA210" s="241"/>
      <c r="BB210" s="163"/>
      <c r="BC210" s="163"/>
      <c r="BD210" s="163"/>
      <c r="BE210" s="163"/>
      <c r="BF210" s="163"/>
      <c r="BG210" s="144"/>
      <c r="BH210" s="19"/>
      <c r="BI210" s="219">
        <f>IF(BL209&lt;&gt;"",AVERAGE(BI209,BL209),BI209)</f>
        <v>0</v>
      </c>
      <c r="BJ210" s="220" t="s">
        <v>21</v>
      </c>
      <c r="BK210" s="222" t="s">
        <v>27</v>
      </c>
      <c r="BL210" s="219">
        <f>IF(BI209&lt;&gt;"",AVERAGE(BL209,BI209),BL209)</f>
        <v>0</v>
      </c>
      <c r="BM210" s="220" t="s">
        <v>21</v>
      </c>
      <c r="BN210" s="163"/>
      <c r="BO210" s="200" t="str">
        <f t="shared" si="74"/>
        <v>-</v>
      </c>
      <c r="BP210" s="67" t="e">
        <f>BQ210/BL209</f>
        <v>#DIV/0!</v>
      </c>
      <c r="BQ210" s="209">
        <f>CB228</f>
        <v>0</v>
      </c>
      <c r="BR210" s="156" t="s">
        <v>14</v>
      </c>
      <c r="BS210" s="81" t="e">
        <f>BT210/BL208</f>
        <v>#DIV/0!</v>
      </c>
      <c r="BT210" s="205">
        <v>0</v>
      </c>
      <c r="BU210" s="233" t="str">
        <f>CHOOSE(1,"""","TURN",15,BV207,BT210,BQ210)</f>
        <v>"</v>
      </c>
      <c r="BV210" s="163"/>
      <c r="BW210" s="80" t="e">
        <f>BW209/BW218</f>
        <v>#DIV/0!</v>
      </c>
      <c r="BX210" s="80" t="e">
        <f>BX209/BW218</f>
        <v>#DIV/0!</v>
      </c>
      <c r="BY210" s="80" t="e">
        <f>BY209/BW218</f>
        <v>#DIV/0!</v>
      </c>
      <c r="BZ210" s="202" t="s">
        <v>20</v>
      </c>
      <c r="CA210" s="163"/>
      <c r="CB210" s="163"/>
      <c r="CC210" s="163"/>
      <c r="CD210" s="163"/>
      <c r="CE210" s="219">
        <f>IF(CH209&lt;&gt;"",AVERAGE(CE209,CH209),CE209)</f>
        <v>0</v>
      </c>
      <c r="CF210" s="220" t="s">
        <v>21</v>
      </c>
      <c r="CG210" s="222" t="s">
        <v>27</v>
      </c>
      <c r="CL210" s="260">
        <f>IF(CI209&lt;&gt;"",AVERAGE(CL209,CI209),CL209)</f>
        <v>0</v>
      </c>
      <c r="CM210" s="220" t="s">
        <v>21</v>
      </c>
      <c r="CN210" s="163"/>
      <c r="CO210" s="200" t="str">
        <f>RNSE(CQ210,CT210)</f>
        <v>-</v>
      </c>
      <c r="CP210" s="67" t="e">
        <f>CQ210/CL209</f>
        <v>#DIV/0!</v>
      </c>
      <c r="CQ210" s="209">
        <f>CM226</f>
        <v>0</v>
      </c>
      <c r="CR210" s="156" t="s">
        <v>16</v>
      </c>
      <c r="CS210" s="81" t="e">
        <f>CT210/CL208</f>
        <v>#DIV/0!</v>
      </c>
      <c r="CT210" s="205">
        <v>0</v>
      </c>
      <c r="CU210" s="233" t="str">
        <f>CHOOSE(1,"?","TURN",16,CW207,CT210,CQ210)</f>
        <v>?</v>
      </c>
      <c r="CV210" s="241"/>
      <c r="CW210" s="163"/>
      <c r="CX210" s="80" t="e">
        <f>CX209/CX218</f>
        <v>#DIV/0!</v>
      </c>
      <c r="CY210" s="80" t="e">
        <f>CY209/CX218</f>
        <v>#DIV/0!</v>
      </c>
      <c r="CZ210" s="80" t="e">
        <f>CZ209/CX218</f>
        <v>#DIV/0!</v>
      </c>
      <c r="DA210" s="202" t="s">
        <v>20</v>
      </c>
      <c r="DB210" s="163"/>
      <c r="DC210" s="19"/>
      <c r="DD210" s="17"/>
      <c r="DE210" s="219">
        <f>IF(DH209&lt;&gt;"",AVERAGE(DE209,DH209),DE209)</f>
        <v>0</v>
      </c>
      <c r="DF210" s="220" t="s">
        <v>21</v>
      </c>
      <c r="DG210" s="222" t="s">
        <v>27</v>
      </c>
      <c r="DH210" s="219">
        <f>IF(DE209&lt;&gt;"",AVERAGE(DH209,DE209),DH209)</f>
        <v>0</v>
      </c>
      <c r="DI210" s="220" t="s">
        <v>21</v>
      </c>
      <c r="DJ210" s="163"/>
      <c r="DK210" s="200" t="str">
        <f t="shared" si="76"/>
        <v>-</v>
      </c>
      <c r="DL210" s="67" t="e">
        <f>DM210/DH209</f>
        <v>#DIV/0!</v>
      </c>
      <c r="DM210" s="209">
        <f>DX228</f>
        <v>0</v>
      </c>
      <c r="DN210" s="156" t="s">
        <v>14</v>
      </c>
      <c r="DO210" s="81" t="e">
        <f>DP210/DH208</f>
        <v>#DIV/0!</v>
      </c>
      <c r="DP210" s="205">
        <v>0</v>
      </c>
      <c r="DQ210" s="233" t="str">
        <f>CHOOSE(1,"""","TURN",15,DR207,DP210,DM210)</f>
        <v>"</v>
      </c>
      <c r="DR210" s="163"/>
      <c r="DS210" s="80" t="e">
        <f>DS209/DS218</f>
        <v>#DIV/0!</v>
      </c>
      <c r="DT210" s="80" t="e">
        <f>DT209/DS218</f>
        <v>#DIV/0!</v>
      </c>
      <c r="DU210" s="80" t="e">
        <f>DU209/DS218</f>
        <v>#DIV/0!</v>
      </c>
      <c r="DV210" s="202" t="s">
        <v>20</v>
      </c>
      <c r="DW210" s="163"/>
      <c r="DX210" s="163"/>
      <c r="DY210" s="163"/>
      <c r="DZ210" s="163"/>
      <c r="EA210" s="219">
        <f>IF(ED209&lt;&gt;"",AVERAGE(EA209,ED209),EA209)</f>
        <v>0</v>
      </c>
      <c r="EB210" s="220" t="s">
        <v>21</v>
      </c>
      <c r="EC210" s="222" t="s">
        <v>27</v>
      </c>
      <c r="ED210" s="135"/>
      <c r="EE210" s="135"/>
      <c r="EF210" s="135"/>
      <c r="EG210" s="135"/>
      <c r="EH210" s="219">
        <f>IF(EE209&lt;&gt;"",AVERAGE(EH209,EE209),EH209)</f>
        <v>0</v>
      </c>
      <c r="EI210" s="220" t="s">
        <v>21</v>
      </c>
      <c r="EJ210" s="163"/>
      <c r="EK210" s="163"/>
      <c r="EL210" s="200" t="str">
        <f>RNSE(EN210,EQ210)</f>
        <v>-</v>
      </c>
      <c r="EM210" s="67" t="e">
        <f>EN210/EH209</f>
        <v>#DIV/0!</v>
      </c>
      <c r="EN210" s="209">
        <f>EI228</f>
        <v>0</v>
      </c>
      <c r="EO210" s="156" t="s">
        <v>16</v>
      </c>
      <c r="EP210" s="81" t="e">
        <f>EQ210/EH208</f>
        <v>#DIV/0!</v>
      </c>
      <c r="EQ210" s="205">
        <v>0</v>
      </c>
      <c r="ER210" s="233" t="str">
        <f>CHOOSE(1,"?","TURN",16,ES207,EQ210,EN210)</f>
        <v>?</v>
      </c>
      <c r="ES210" s="163"/>
      <c r="ET210" s="163"/>
      <c r="EU210" s="163"/>
      <c r="EV210" s="163"/>
      <c r="EW210" s="163"/>
      <c r="EX210" s="163"/>
      <c r="EY210" s="163"/>
      <c r="EZ210" s="163"/>
      <c r="FA210" s="219">
        <f>IF(FD209&lt;&gt;"",AVERAGE(FA209,FD209),FA209)</f>
        <v>0</v>
      </c>
      <c r="FB210" s="220" t="s">
        <v>21</v>
      </c>
      <c r="FC210" s="222" t="s">
        <v>27</v>
      </c>
      <c r="FD210" s="219">
        <f>IF(FA209&lt;&gt;"",AVERAGE(FD209,FA209),FD209)</f>
        <v>0</v>
      </c>
      <c r="FE210" s="220" t="s">
        <v>21</v>
      </c>
      <c r="FF210" s="163"/>
      <c r="FG210" s="200" t="str">
        <f>RNSE(FI210,FL210)</f>
        <v>-</v>
      </c>
      <c r="FH210" s="67" t="e">
        <f>FI210/FD209</f>
        <v>#DIV/0!</v>
      </c>
      <c r="FI210" s="209">
        <f>FT218</f>
        <v>0</v>
      </c>
      <c r="FJ210" s="156" t="s">
        <v>14</v>
      </c>
      <c r="FK210" s="81" t="e">
        <f>FL210/FD208</f>
        <v>#DIV/0!</v>
      </c>
      <c r="FL210" s="205">
        <v>0</v>
      </c>
      <c r="FM210" s="233" t="str">
        <f>CHOOSE(1,"""","TURN",15,FN207,FL210,FI210)</f>
        <v>"</v>
      </c>
      <c r="FN210" s="241"/>
      <c r="FO210" s="163"/>
      <c r="FP210" s="163"/>
      <c r="FQ210" s="163"/>
      <c r="FR210" s="163"/>
      <c r="FS210" s="163"/>
      <c r="FT210" s="163"/>
      <c r="FU210" s="163"/>
      <c r="FV210" s="163"/>
      <c r="FW210" s="219">
        <f>IF(FZ209&lt;&gt;"",AVERAGE(FW209,FZ209),FW209)</f>
        <v>0</v>
      </c>
      <c r="FX210" s="220" t="s">
        <v>21</v>
      </c>
      <c r="FY210" s="222" t="s">
        <v>27</v>
      </c>
      <c r="GD210" s="260">
        <f>IF(GA209&lt;&gt;"",AVERAGE(GD209,GA209),GD209)</f>
        <v>0</v>
      </c>
      <c r="GE210" s="220" t="s">
        <v>21</v>
      </c>
      <c r="GF210" s="163"/>
      <c r="GG210" s="163"/>
      <c r="GH210" s="200" t="str">
        <f>RNSE(GJ210,GM210)</f>
        <v>-</v>
      </c>
      <c r="GI210" s="67" t="e">
        <f>GJ210/GD209</f>
        <v>#DIV/0!</v>
      </c>
      <c r="GJ210" s="209">
        <f>GE228</f>
        <v>0</v>
      </c>
      <c r="GK210" s="156" t="s">
        <v>16</v>
      </c>
      <c r="GL210" s="81" t="e">
        <f>GM210/GD208</f>
        <v>#DIV/0!</v>
      </c>
      <c r="GM210" s="205">
        <v>0</v>
      </c>
      <c r="GN210" s="233" t="str">
        <f>CHOOSE(1,"?","TURN",16,GO207,GM210,GJ210)</f>
        <v>?</v>
      </c>
      <c r="GO210" s="163"/>
      <c r="GP210" s="163"/>
      <c r="GQ210" s="163"/>
      <c r="GR210" s="163"/>
      <c r="GS210" s="163"/>
      <c r="GT210" s="163"/>
      <c r="GU210" s="163"/>
      <c r="GV210" s="163"/>
      <c r="GW210" s="219">
        <f>IF(GZ209&lt;&gt;"",AVERAGE(GW209,GZ209),GW209)</f>
        <v>0</v>
      </c>
      <c r="GX210" s="220" t="s">
        <v>21</v>
      </c>
      <c r="GY210" s="222" t="s">
        <v>27</v>
      </c>
      <c r="GZ210" s="219">
        <f>IF(GW209&lt;&gt;"",AVERAGE(GZ209,GW209),GZ209)</f>
        <v>0</v>
      </c>
      <c r="HA210" s="220" t="s">
        <v>21</v>
      </c>
      <c r="HB210" s="163"/>
      <c r="HC210" s="200" t="str">
        <f>RNSE(HE210,HH210)</f>
        <v>-</v>
      </c>
      <c r="HD210" s="67" t="e">
        <f>HE210/GZ209</f>
        <v>#DIV/0!</v>
      </c>
      <c r="HE210" s="209">
        <f>HP226</f>
        <v>0</v>
      </c>
      <c r="HF210" s="156" t="s">
        <v>16</v>
      </c>
      <c r="HG210" s="81" t="e">
        <f>HH210/GZ208</f>
        <v>#DIV/0!</v>
      </c>
      <c r="HH210" s="205">
        <v>0</v>
      </c>
      <c r="HI210" s="233" t="str">
        <f>CHOOSE(1,"?","TURN",16,HJ207,HH210,HE210)</f>
        <v>?</v>
      </c>
      <c r="HJ210" s="241"/>
      <c r="HK210" s="80" t="e">
        <f>HK209/HK218</f>
        <v>#DIV/0!</v>
      </c>
      <c r="HL210" s="80" t="e">
        <f>HL209/HK218</f>
        <v>#DIV/0!</v>
      </c>
      <c r="HM210" s="80" t="e">
        <f>HM209/HK218</f>
        <v>#DIV/0!</v>
      </c>
      <c r="HN210" s="202" t="s">
        <v>20</v>
      </c>
      <c r="HO210" s="163"/>
      <c r="HP210" s="144"/>
      <c r="HQ210" s="19"/>
      <c r="HR210" s="17"/>
      <c r="HS210" s="219">
        <f>IF(HV209&lt;&gt;"",AVERAGE(HS209,HV209),HS209)</f>
        <v>0</v>
      </c>
      <c r="HT210" s="220" t="s">
        <v>21</v>
      </c>
      <c r="HU210" s="222" t="s">
        <v>27</v>
      </c>
    </row>
    <row r="211" spans="42:229" ht="15" customHeight="1" x14ac:dyDescent="0.2">
      <c r="AP211" s="172"/>
      <c r="AQ211" s="163"/>
      <c r="AR211" s="163"/>
      <c r="AS211" s="163"/>
      <c r="AT211" s="197" t="s">
        <v>29</v>
      </c>
      <c r="AU211" s="194" t="s">
        <v>20</v>
      </c>
      <c r="AV211" s="160" t="s">
        <v>3</v>
      </c>
      <c r="AW211" s="152"/>
      <c r="AX211" s="201" t="s">
        <v>20</v>
      </c>
      <c r="AY211" s="161" t="s">
        <v>4</v>
      </c>
      <c r="AZ211" s="233"/>
      <c r="BA211" s="241"/>
      <c r="BB211" s="163"/>
      <c r="BC211" s="163"/>
      <c r="BD211" s="163"/>
      <c r="BE211" s="163"/>
      <c r="BF211" s="163"/>
      <c r="BG211" s="144"/>
      <c r="BH211" s="163"/>
      <c r="BI211" s="163"/>
      <c r="BJ211" s="193"/>
      <c r="BK211" s="138"/>
      <c r="BL211" s="163"/>
      <c r="BM211" s="163"/>
      <c r="BN211" s="163"/>
      <c r="BO211" s="197" t="s">
        <v>29</v>
      </c>
      <c r="BP211" s="194" t="s">
        <v>20</v>
      </c>
      <c r="BQ211" s="160" t="s">
        <v>3</v>
      </c>
      <c r="BR211" s="152"/>
      <c r="BS211" s="201" t="s">
        <v>20</v>
      </c>
      <c r="BT211" s="161" t="s">
        <v>4</v>
      </c>
      <c r="BU211" s="149"/>
      <c r="BV211" s="163"/>
      <c r="BW211" s="148" t="s">
        <v>12</v>
      </c>
      <c r="BX211" s="148" t="s">
        <v>1</v>
      </c>
      <c r="BY211" s="148" t="s">
        <v>13</v>
      </c>
      <c r="BZ211" s="152"/>
      <c r="CA211" s="163"/>
      <c r="CB211" s="163"/>
      <c r="CC211" s="163"/>
      <c r="CD211" s="163"/>
      <c r="CE211" s="163"/>
      <c r="CF211" s="163"/>
      <c r="CG211" s="173"/>
      <c r="CL211" s="295" t="s">
        <v>0</v>
      </c>
      <c r="CM211" s="149"/>
      <c r="CN211" s="149"/>
      <c r="CO211" s="197" t="s">
        <v>29</v>
      </c>
      <c r="CP211" s="194" t="s">
        <v>20</v>
      </c>
      <c r="CQ211" s="160" t="s">
        <v>3</v>
      </c>
      <c r="CR211" s="152"/>
      <c r="CS211" s="201" t="s">
        <v>20</v>
      </c>
      <c r="CT211" s="161" t="s">
        <v>4</v>
      </c>
      <c r="CU211" s="149"/>
      <c r="CV211" s="241"/>
      <c r="CW211" s="163"/>
      <c r="CX211" s="148" t="s">
        <v>11</v>
      </c>
      <c r="CY211" s="148" t="s">
        <v>12</v>
      </c>
      <c r="CZ211" s="148" t="s">
        <v>13</v>
      </c>
      <c r="DA211" s="152"/>
      <c r="DB211" s="163"/>
      <c r="DC211" s="163"/>
      <c r="DD211" s="163"/>
      <c r="DE211" s="163"/>
      <c r="DF211" s="193"/>
      <c r="DG211" s="138"/>
      <c r="DH211" s="163"/>
      <c r="DI211" s="163"/>
      <c r="DJ211" s="163"/>
      <c r="DK211" s="197" t="s">
        <v>29</v>
      </c>
      <c r="DL211" s="194" t="s">
        <v>20</v>
      </c>
      <c r="DM211" s="160" t="s">
        <v>3</v>
      </c>
      <c r="DN211" s="152"/>
      <c r="DO211" s="201" t="s">
        <v>20</v>
      </c>
      <c r="DP211" s="161" t="s">
        <v>4</v>
      </c>
      <c r="DQ211" s="149"/>
      <c r="DR211" s="163"/>
      <c r="DS211" s="148" t="s">
        <v>12</v>
      </c>
      <c r="DT211" s="148" t="s">
        <v>1</v>
      </c>
      <c r="DU211" s="148" t="s">
        <v>13</v>
      </c>
      <c r="DV211" s="152"/>
      <c r="DW211" s="163"/>
      <c r="DX211" s="163"/>
      <c r="DY211" s="163"/>
      <c r="DZ211" s="163"/>
      <c r="EA211" s="163"/>
      <c r="EB211" s="163"/>
      <c r="EC211" s="173"/>
      <c r="ED211" s="135"/>
      <c r="EE211" s="135"/>
      <c r="EF211" s="135"/>
      <c r="EG211" s="135"/>
      <c r="EH211" s="172"/>
      <c r="EI211" s="163"/>
      <c r="EJ211" s="163"/>
      <c r="EK211" s="163"/>
      <c r="EL211" s="197" t="s">
        <v>29</v>
      </c>
      <c r="EM211" s="194" t="s">
        <v>20</v>
      </c>
      <c r="EN211" s="160" t="s">
        <v>3</v>
      </c>
      <c r="EO211" s="152"/>
      <c r="EP211" s="201" t="s">
        <v>20</v>
      </c>
      <c r="EQ211" s="161" t="s">
        <v>4</v>
      </c>
      <c r="ER211" s="149"/>
      <c r="ES211" s="163"/>
      <c r="ET211" s="163"/>
      <c r="EU211" s="163"/>
      <c r="EV211" s="163"/>
      <c r="EW211" s="163"/>
      <c r="EX211" s="163"/>
      <c r="EY211" s="163"/>
      <c r="EZ211" s="163"/>
      <c r="FA211" s="163"/>
      <c r="FB211" s="163"/>
      <c r="FC211" s="163"/>
      <c r="FD211" s="163"/>
      <c r="FE211" s="163"/>
      <c r="FF211" s="163"/>
      <c r="FG211" s="197" t="s">
        <v>29</v>
      </c>
      <c r="FH211" s="194" t="s">
        <v>20</v>
      </c>
      <c r="FI211" s="160" t="s">
        <v>3</v>
      </c>
      <c r="FJ211" s="152"/>
      <c r="FK211" s="201" t="s">
        <v>20</v>
      </c>
      <c r="FL211" s="161" t="s">
        <v>4</v>
      </c>
      <c r="FM211" s="233"/>
      <c r="FN211" s="241"/>
      <c r="FO211" s="163"/>
      <c r="FP211" s="163"/>
      <c r="FQ211" s="163"/>
      <c r="FR211" s="163"/>
      <c r="FS211" s="163"/>
      <c r="FT211" s="163"/>
      <c r="FU211" s="163"/>
      <c r="FV211" s="163"/>
      <c r="FW211" s="163"/>
      <c r="FX211" s="163"/>
      <c r="FY211" s="173"/>
      <c r="GD211" s="172"/>
      <c r="GE211" s="163"/>
      <c r="GF211" s="163"/>
      <c r="GG211" s="163"/>
      <c r="GH211" s="197" t="s">
        <v>29</v>
      </c>
      <c r="GI211" s="194" t="s">
        <v>20</v>
      </c>
      <c r="GJ211" s="160" t="s">
        <v>3</v>
      </c>
      <c r="GK211" s="152"/>
      <c r="GL211" s="201" t="s">
        <v>20</v>
      </c>
      <c r="GM211" s="161" t="s">
        <v>4</v>
      </c>
      <c r="GN211" s="149"/>
      <c r="GO211" s="163"/>
      <c r="GP211" s="163"/>
      <c r="GQ211" s="163"/>
      <c r="GR211" s="163"/>
      <c r="GS211" s="163"/>
      <c r="GT211" s="163"/>
      <c r="GU211" s="163"/>
      <c r="GV211" s="163"/>
      <c r="GW211" s="163"/>
      <c r="GX211" s="163"/>
      <c r="GY211" s="163"/>
      <c r="GZ211" s="153" t="s">
        <v>0</v>
      </c>
      <c r="HA211" s="149"/>
      <c r="HB211" s="149"/>
      <c r="HC211" s="197" t="s">
        <v>29</v>
      </c>
      <c r="HD211" s="194" t="s">
        <v>20</v>
      </c>
      <c r="HE211" s="160" t="s">
        <v>3</v>
      </c>
      <c r="HF211" s="152"/>
      <c r="HG211" s="201" t="s">
        <v>20</v>
      </c>
      <c r="HH211" s="161" t="s">
        <v>4</v>
      </c>
      <c r="HI211" s="149"/>
      <c r="HJ211" s="241"/>
      <c r="HK211" s="148" t="s">
        <v>11</v>
      </c>
      <c r="HL211" s="148" t="s">
        <v>12</v>
      </c>
      <c r="HM211" s="148" t="s">
        <v>13</v>
      </c>
      <c r="HN211" s="152"/>
      <c r="HO211" s="163"/>
      <c r="HP211" s="144"/>
      <c r="HQ211" s="163"/>
      <c r="HR211" s="163"/>
      <c r="HS211" s="163"/>
      <c r="HT211" s="193"/>
      <c r="HU211" s="140"/>
    </row>
    <row r="212" spans="42:229" ht="15" customHeight="1" x14ac:dyDescent="0.25">
      <c r="AP212" s="172"/>
      <c r="AQ212" s="163"/>
      <c r="AR212" s="163"/>
      <c r="AS212" s="149"/>
      <c r="AT212" s="241"/>
      <c r="AU212" s="163"/>
      <c r="AV212" s="163"/>
      <c r="AW212" s="163"/>
      <c r="AX212" s="163"/>
      <c r="AY212" s="163"/>
      <c r="AZ212" s="144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79"/>
      <c r="BK212" s="149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208">
        <f>CD225</f>
        <v>0</v>
      </c>
      <c r="BX212" s="208">
        <f>CC225</f>
        <v>0</v>
      </c>
      <c r="BY212" s="208">
        <f>CB225</f>
        <v>0</v>
      </c>
      <c r="BZ212" s="150" t="s">
        <v>3</v>
      </c>
      <c r="CA212" s="163"/>
      <c r="CB212" s="163"/>
      <c r="CC212" s="163"/>
      <c r="CD212" s="163"/>
      <c r="CE212" s="163"/>
      <c r="CF212" s="163"/>
      <c r="CG212" s="173"/>
      <c r="CL212" s="296"/>
      <c r="CM212" s="149"/>
      <c r="CN212" s="149"/>
      <c r="CO212" s="163"/>
      <c r="CP212" s="163"/>
      <c r="CQ212" s="163"/>
      <c r="CR212" s="163"/>
      <c r="CS212" s="163"/>
      <c r="CT212" s="163"/>
      <c r="CU212" s="163"/>
      <c r="CV212" s="241"/>
      <c r="CW212" s="163"/>
      <c r="CX212" s="208">
        <f>CM224</f>
        <v>0</v>
      </c>
      <c r="CY212" s="208">
        <f>CO224</f>
        <v>0</v>
      </c>
      <c r="CZ212" s="208">
        <f>CN224</f>
        <v>0</v>
      </c>
      <c r="DA212" s="150" t="s">
        <v>3</v>
      </c>
      <c r="DB212" s="163"/>
      <c r="DC212" s="163"/>
      <c r="DD212" s="163"/>
      <c r="DE212" s="163"/>
      <c r="DF212" s="163"/>
      <c r="DG212" s="163"/>
      <c r="DH212" s="163"/>
      <c r="DI212" s="163"/>
      <c r="DJ212" s="163"/>
      <c r="DK212" s="163"/>
      <c r="DL212" s="163"/>
      <c r="DM212" s="163"/>
      <c r="DN212" s="163"/>
      <c r="DO212" s="163"/>
      <c r="DP212" s="163"/>
      <c r="DQ212" s="163"/>
      <c r="DR212" s="163"/>
      <c r="DS212" s="208">
        <f>DZ225</f>
        <v>0</v>
      </c>
      <c r="DT212" s="208">
        <f>DY225</f>
        <v>0</v>
      </c>
      <c r="DU212" s="208">
        <f>DX225</f>
        <v>0</v>
      </c>
      <c r="DV212" s="150" t="s">
        <v>3</v>
      </c>
      <c r="DW212" s="163"/>
      <c r="DX212" s="163"/>
      <c r="DY212" s="163"/>
      <c r="DZ212" s="163"/>
      <c r="EA212" s="163"/>
      <c r="EB212" s="163"/>
      <c r="EC212" s="173"/>
      <c r="ED212" s="135"/>
      <c r="EE212" s="135"/>
      <c r="EF212" s="135"/>
      <c r="EG212" s="135"/>
      <c r="EH212" s="172"/>
      <c r="EI212" s="163"/>
      <c r="EJ212" s="163"/>
      <c r="EK212" s="163"/>
      <c r="EL212" s="163"/>
      <c r="EM212" s="163"/>
      <c r="EN212" s="163"/>
      <c r="EO212" s="163"/>
      <c r="EP212" s="163"/>
      <c r="EQ212" s="163"/>
      <c r="ER212" s="163"/>
      <c r="ES212" s="163"/>
      <c r="ET212" s="163"/>
      <c r="EU212" s="163"/>
      <c r="EV212" s="163"/>
      <c r="EW212" s="163"/>
      <c r="EX212" s="163"/>
      <c r="EY212" s="163"/>
      <c r="EZ212" s="163"/>
      <c r="FA212" s="163"/>
      <c r="FB212" s="163"/>
      <c r="FC212" s="163"/>
      <c r="FD212" s="163"/>
      <c r="FE212" s="163"/>
      <c r="FF212" s="163"/>
      <c r="FG212" s="163"/>
      <c r="FH212" s="163"/>
      <c r="FI212" s="163"/>
      <c r="FJ212" s="149"/>
      <c r="FK212" s="149"/>
      <c r="FL212" s="149"/>
      <c r="FM212" s="149"/>
      <c r="FN212" s="163"/>
      <c r="FO212" s="163"/>
      <c r="FP212" s="163"/>
      <c r="FQ212" s="163"/>
      <c r="FR212" s="163"/>
      <c r="FS212" s="163"/>
      <c r="FT212" s="163"/>
      <c r="FU212" s="163"/>
      <c r="FV212" s="163"/>
      <c r="FW212" s="163"/>
      <c r="FX212" s="163"/>
      <c r="FY212" s="173"/>
      <c r="GD212" s="172"/>
      <c r="GE212" s="163"/>
      <c r="GF212" s="163"/>
      <c r="GG212" s="163"/>
      <c r="GH212" s="163"/>
      <c r="GI212" s="163"/>
      <c r="GJ212" s="163"/>
      <c r="GK212" s="163"/>
      <c r="GL212" s="163"/>
      <c r="GM212" s="163"/>
      <c r="GN212" s="163"/>
      <c r="GO212" s="163"/>
      <c r="GP212" s="163"/>
      <c r="GQ212" s="163"/>
      <c r="GR212" s="163"/>
      <c r="GS212" s="163"/>
      <c r="GT212" s="163"/>
      <c r="GU212" s="163"/>
      <c r="GV212" s="163"/>
      <c r="GW212" s="163"/>
      <c r="GX212" s="163"/>
      <c r="GY212" s="163"/>
      <c r="GZ212" s="149"/>
      <c r="HA212" s="149"/>
      <c r="HB212" s="149"/>
      <c r="HC212" s="163"/>
      <c r="HD212" s="163"/>
      <c r="HE212" s="163"/>
      <c r="HF212" s="163"/>
      <c r="HG212" s="163"/>
      <c r="HH212" s="163"/>
      <c r="HI212" s="163"/>
      <c r="HJ212" s="241"/>
      <c r="HK212" s="208">
        <f>HP224</f>
        <v>0</v>
      </c>
      <c r="HL212" s="208">
        <f>HR224</f>
        <v>0</v>
      </c>
      <c r="HM212" s="208">
        <f>HQ224</f>
        <v>0</v>
      </c>
      <c r="HN212" s="150" t="s">
        <v>3</v>
      </c>
      <c r="HO212" s="163"/>
      <c r="HP212" s="163"/>
      <c r="HQ212" s="163"/>
      <c r="HR212" s="163"/>
      <c r="HS212" s="163"/>
      <c r="HT212" s="163"/>
      <c r="HU212" s="173"/>
    </row>
    <row r="213" spans="42:229" ht="15" customHeight="1" x14ac:dyDescent="0.2">
      <c r="AP213" s="275" t="s">
        <v>23</v>
      </c>
      <c r="AQ213" s="183"/>
      <c r="AR213" s="183"/>
      <c r="AS213" s="183"/>
      <c r="AT213" s="183"/>
      <c r="AU213" s="179"/>
      <c r="AV213" s="179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74" t="e">
        <f>BW212/BX218</f>
        <v>#DIV/0!</v>
      </c>
      <c r="BX213" s="74" t="e">
        <f>BX212/BX218</f>
        <v>#DIV/0!</v>
      </c>
      <c r="BY213" s="74" t="e">
        <f>BY212/BX218</f>
        <v>#DIV/0!</v>
      </c>
      <c r="BZ213" s="195" t="s">
        <v>20</v>
      </c>
      <c r="CA213" s="163"/>
      <c r="CB213" s="163"/>
      <c r="CC213" s="163"/>
      <c r="CD213" s="163"/>
      <c r="CE213" s="163"/>
      <c r="CF213" s="163"/>
      <c r="CG213" s="173"/>
      <c r="CL213" s="296"/>
      <c r="CM213" s="149"/>
      <c r="CN213" s="149"/>
      <c r="CO213" s="149"/>
      <c r="CP213" s="149"/>
      <c r="CQ213" s="144"/>
      <c r="CR213" s="144"/>
      <c r="CS213" s="144"/>
      <c r="CT213" s="144"/>
      <c r="CU213" s="144"/>
      <c r="CV213" s="241"/>
      <c r="CW213" s="163"/>
      <c r="CX213" s="74" t="e">
        <f>CX212/CY218</f>
        <v>#DIV/0!</v>
      </c>
      <c r="CY213" s="74" t="e">
        <f>CY212/CY218</f>
        <v>#DIV/0!</v>
      </c>
      <c r="CZ213" s="74" t="e">
        <f>CZ212/CY218</f>
        <v>#DIV/0!</v>
      </c>
      <c r="DA213" s="195" t="s">
        <v>20</v>
      </c>
      <c r="DB213" s="163"/>
      <c r="DC213" s="163"/>
      <c r="DD213" s="163"/>
      <c r="DE213" s="163"/>
      <c r="DF213" s="163"/>
      <c r="DG213" s="163"/>
      <c r="DH213" s="163"/>
      <c r="DI213" s="163"/>
      <c r="DJ213" s="163"/>
      <c r="DK213" s="163"/>
      <c r="DL213" s="163"/>
      <c r="DM213" s="163"/>
      <c r="DN213" s="163"/>
      <c r="DO213" s="163"/>
      <c r="DP213" s="163"/>
      <c r="DQ213" s="163"/>
      <c r="DR213" s="163"/>
      <c r="DS213" s="74" t="e">
        <f>DS212/DT218</f>
        <v>#DIV/0!</v>
      </c>
      <c r="DT213" s="74" t="e">
        <f>DT212/DT218</f>
        <v>#DIV/0!</v>
      </c>
      <c r="DU213" s="74" t="e">
        <f>DU212/DT218</f>
        <v>#DIV/0!</v>
      </c>
      <c r="DV213" s="195" t="s">
        <v>20</v>
      </c>
      <c r="DW213" s="163"/>
      <c r="DX213" s="163"/>
      <c r="DY213" s="163"/>
      <c r="DZ213" s="163"/>
      <c r="EA213" s="163"/>
      <c r="EB213" s="163"/>
      <c r="EC213" s="173"/>
      <c r="ED213" s="135"/>
      <c r="EE213" s="135"/>
      <c r="EF213" s="135"/>
      <c r="EG213" s="135"/>
      <c r="EH213" s="172"/>
      <c r="EI213" s="163"/>
      <c r="EJ213" s="163"/>
      <c r="EK213" s="163"/>
      <c r="EL213" s="163"/>
      <c r="EM213" s="163"/>
      <c r="EN213" s="163"/>
      <c r="EO213" s="163"/>
      <c r="EP213" s="163"/>
      <c r="EQ213" s="163"/>
      <c r="ER213" s="163"/>
      <c r="ES213" s="163"/>
      <c r="ET213" s="163"/>
      <c r="EU213" s="163"/>
      <c r="EV213" s="163"/>
      <c r="EW213" s="163"/>
      <c r="EX213" s="163"/>
      <c r="EY213" s="163"/>
      <c r="EZ213" s="163"/>
      <c r="FA213" s="163"/>
      <c r="FB213" s="163"/>
      <c r="FC213" s="163"/>
      <c r="FD213" s="163"/>
      <c r="FE213" s="163"/>
      <c r="FF213" s="163"/>
      <c r="FG213" s="163"/>
      <c r="FH213" s="163"/>
      <c r="FI213" s="163"/>
      <c r="FJ213" s="149"/>
      <c r="FK213" s="149"/>
      <c r="FL213" s="149"/>
      <c r="FM213" s="149"/>
      <c r="FN213" s="149"/>
      <c r="FO213" s="149"/>
      <c r="FP213" s="144"/>
      <c r="FQ213" s="144"/>
      <c r="FR213" s="144"/>
      <c r="FS213" s="163"/>
      <c r="FT213" s="163"/>
      <c r="FU213" s="163"/>
      <c r="FV213" s="163"/>
      <c r="FW213" s="163"/>
      <c r="FX213" s="163"/>
      <c r="FY213" s="173"/>
      <c r="GD213" s="172"/>
      <c r="GE213" s="163"/>
      <c r="GF213" s="163"/>
      <c r="GG213" s="163"/>
      <c r="GH213" s="163"/>
      <c r="GI213" s="163"/>
      <c r="GJ213" s="163"/>
      <c r="GK213" s="163"/>
      <c r="GL213" s="163"/>
      <c r="GM213" s="163"/>
      <c r="GN213" s="163"/>
      <c r="GO213" s="163"/>
      <c r="GP213" s="163"/>
      <c r="GQ213" s="163"/>
      <c r="GR213" s="163"/>
      <c r="GS213" s="163"/>
      <c r="GT213" s="163"/>
      <c r="GU213" s="163"/>
      <c r="GV213" s="163"/>
      <c r="GW213" s="163"/>
      <c r="GX213" s="163"/>
      <c r="GY213" s="163"/>
      <c r="GZ213" s="149"/>
      <c r="HA213" s="149"/>
      <c r="HB213" s="149"/>
      <c r="HC213" s="149"/>
      <c r="HD213" s="149"/>
      <c r="HE213" s="144"/>
      <c r="HF213" s="144"/>
      <c r="HG213" s="144"/>
      <c r="HH213" s="144"/>
      <c r="HI213" s="144"/>
      <c r="HJ213" s="241"/>
      <c r="HK213" s="74" t="e">
        <f>HK212/HL218</f>
        <v>#DIV/0!</v>
      </c>
      <c r="HL213" s="74" t="e">
        <f>HL212/HL218</f>
        <v>#DIV/0!</v>
      </c>
      <c r="HM213" s="74" t="e">
        <f>HM212/HL218</f>
        <v>#DIV/0!</v>
      </c>
      <c r="HN213" s="195" t="s">
        <v>20</v>
      </c>
      <c r="HO213" s="163"/>
      <c r="HP213" s="163"/>
      <c r="HQ213" s="163"/>
      <c r="HR213" s="163"/>
      <c r="HS213" s="163"/>
      <c r="HT213" s="163"/>
      <c r="HU213" s="173"/>
    </row>
    <row r="214" spans="42:229" ht="15" customHeight="1" x14ac:dyDescent="0.25">
      <c r="AP214" s="282" t="str">
        <f>"local_od_est_"&amp;BA207</f>
        <v>local_od_est_1</v>
      </c>
      <c r="AQ214" s="190">
        <v>2</v>
      </c>
      <c r="AR214" s="190">
        <v>3</v>
      </c>
      <c r="AS214" s="190">
        <v>4</v>
      </c>
      <c r="AT214" s="179" t="s">
        <v>17</v>
      </c>
      <c r="AU214" s="179" t="s">
        <v>18</v>
      </c>
      <c r="AV214" s="179" t="s">
        <v>19</v>
      </c>
      <c r="AW214" s="163"/>
      <c r="AX214" s="163"/>
      <c r="AY214" s="163"/>
      <c r="AZ214" s="164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200" t="str">
        <f>RNSE(BW212,BW209)</f>
        <v>-</v>
      </c>
      <c r="BX214" s="200" t="str">
        <f>RNSE(BX212,BX209)</f>
        <v>-</v>
      </c>
      <c r="BY214" s="200" t="str">
        <f>RNSE(BY212,BY209)</f>
        <v>-</v>
      </c>
      <c r="BZ214" s="197" t="s">
        <v>29</v>
      </c>
      <c r="CA214" s="163"/>
      <c r="CB214" s="163"/>
      <c r="CC214" s="163"/>
      <c r="CD214" s="163"/>
      <c r="CE214" s="163"/>
      <c r="CF214" s="163"/>
      <c r="CG214" s="173"/>
      <c r="CL214" s="172"/>
      <c r="CM214" s="163"/>
      <c r="CN214" s="163"/>
      <c r="CO214" s="163"/>
      <c r="CP214" s="163"/>
      <c r="CQ214" s="163"/>
      <c r="CR214" s="163"/>
      <c r="CS214" s="18"/>
      <c r="CT214" s="18"/>
      <c r="CU214" s="18"/>
      <c r="CV214" s="241"/>
      <c r="CW214" s="163"/>
      <c r="CX214" s="200" t="str">
        <f t="shared" ref="CX214:CY214" si="80">RNSE(CX212,CX209)</f>
        <v>-</v>
      </c>
      <c r="CY214" s="200" t="str">
        <f t="shared" si="80"/>
        <v>-</v>
      </c>
      <c r="CZ214" s="200" t="str">
        <f>RNSE(CZ212,CZ209)</f>
        <v>-</v>
      </c>
      <c r="DA214" s="197" t="s">
        <v>29</v>
      </c>
      <c r="DB214" s="163"/>
      <c r="DC214" s="163"/>
      <c r="DD214" s="163"/>
      <c r="DE214" s="163"/>
      <c r="DF214" s="163"/>
      <c r="DG214" s="163"/>
      <c r="DH214" s="163"/>
      <c r="DI214" s="163"/>
      <c r="DJ214" s="163"/>
      <c r="DK214" s="163"/>
      <c r="DL214" s="163"/>
      <c r="DM214" s="163"/>
      <c r="DN214" s="163"/>
      <c r="DO214" s="163"/>
      <c r="DP214" s="163"/>
      <c r="DQ214" s="163"/>
      <c r="DR214" s="163"/>
      <c r="DS214" s="200" t="str">
        <f>RNSE(DS212,DS209)</f>
        <v>-</v>
      </c>
      <c r="DT214" s="200" t="str">
        <f>RNSE(DT212,DT209)</f>
        <v>-</v>
      </c>
      <c r="DU214" s="200" t="str">
        <f>RNSE(DU212,DU209)</f>
        <v>-</v>
      </c>
      <c r="DV214" s="197" t="s">
        <v>29</v>
      </c>
      <c r="DW214" s="163"/>
      <c r="DX214" s="163"/>
      <c r="DY214" s="163"/>
      <c r="DZ214" s="163"/>
      <c r="EA214" s="163"/>
      <c r="EB214" s="163"/>
      <c r="EC214" s="173"/>
      <c r="ED214" s="135"/>
      <c r="EE214" s="135"/>
      <c r="EF214" s="135"/>
      <c r="EG214" s="135"/>
      <c r="EH214" s="172"/>
      <c r="EI214" s="163"/>
      <c r="EJ214" s="163"/>
      <c r="EK214" s="163"/>
      <c r="EL214" s="163"/>
      <c r="EM214" s="163"/>
      <c r="EN214" s="163"/>
      <c r="EO214" s="163"/>
      <c r="EP214" s="163"/>
      <c r="EQ214" s="163"/>
      <c r="ER214" s="163"/>
      <c r="ES214" s="163"/>
      <c r="ET214" s="163"/>
      <c r="EU214" s="163"/>
      <c r="EV214" s="163"/>
      <c r="EW214" s="163"/>
      <c r="EX214" s="163"/>
      <c r="EY214" s="163"/>
      <c r="EZ214" s="163"/>
      <c r="FA214" s="163"/>
      <c r="FB214" s="163"/>
      <c r="FC214" s="163"/>
      <c r="FD214" s="163"/>
      <c r="FE214" s="163"/>
      <c r="FF214" s="163"/>
      <c r="FG214" s="163"/>
      <c r="FH214" s="163"/>
      <c r="FI214" s="163"/>
      <c r="FJ214" s="149"/>
      <c r="FK214" s="149"/>
      <c r="FL214" s="149"/>
      <c r="FM214" s="149"/>
      <c r="FN214" s="149"/>
      <c r="FO214" s="149"/>
      <c r="FP214" s="163"/>
      <c r="FQ214" s="18"/>
      <c r="FR214" s="18"/>
      <c r="FS214" s="179" t="s">
        <v>23</v>
      </c>
      <c r="FT214" s="183"/>
      <c r="FU214" s="183"/>
      <c r="FV214" s="183"/>
      <c r="FW214" s="183"/>
      <c r="FX214" s="179"/>
      <c r="FY214" s="273"/>
      <c r="GD214" s="172"/>
      <c r="GE214" s="163"/>
      <c r="GF214" s="163"/>
      <c r="GG214" s="163"/>
      <c r="GH214" s="163"/>
      <c r="GI214" s="163"/>
      <c r="GJ214" s="163"/>
      <c r="GK214" s="163"/>
      <c r="GL214" s="163"/>
      <c r="GM214" s="163"/>
      <c r="GN214" s="163"/>
      <c r="GO214" s="163"/>
      <c r="GP214" s="163"/>
      <c r="GQ214" s="163"/>
      <c r="GR214" s="163"/>
      <c r="GS214" s="163"/>
      <c r="GT214" s="163"/>
      <c r="GU214" s="163"/>
      <c r="GV214" s="163"/>
      <c r="GW214" s="163"/>
      <c r="GX214" s="163"/>
      <c r="GY214" s="163"/>
      <c r="GZ214" s="149"/>
      <c r="HA214" s="149"/>
      <c r="HB214" s="149"/>
      <c r="HC214" s="149"/>
      <c r="HD214" s="149"/>
      <c r="HE214" s="163"/>
      <c r="HF214" s="18"/>
      <c r="HG214" s="18"/>
      <c r="HH214" s="18"/>
      <c r="HI214" s="18"/>
      <c r="HJ214" s="241"/>
      <c r="HK214" s="200" t="str">
        <f t="shared" ref="HK214:HL214" si="81">RNSE(HK212,HK209)</f>
        <v>-</v>
      </c>
      <c r="HL214" s="200" t="str">
        <f t="shared" si="81"/>
        <v>-</v>
      </c>
      <c r="HM214" s="200" t="str">
        <f>RNSE(HM212,HM209)</f>
        <v>-</v>
      </c>
      <c r="HN214" s="197" t="s">
        <v>29</v>
      </c>
      <c r="HO214" s="163"/>
      <c r="HP214" s="163"/>
      <c r="HQ214" s="163"/>
      <c r="HR214" s="163"/>
      <c r="HS214" s="163"/>
      <c r="HT214" s="163"/>
      <c r="HU214" s="173"/>
    </row>
    <row r="215" spans="42:229" ht="15" customHeight="1" x14ac:dyDescent="0.25">
      <c r="AP215" s="283">
        <v>2</v>
      </c>
      <c r="AQ215" s="180">
        <f t="shared" ref="AQ215:AS215" si="82">AQ195</f>
        <v>0</v>
      </c>
      <c r="AR215" s="181">
        <f t="shared" si="82"/>
        <v>0</v>
      </c>
      <c r="AS215" s="182">
        <f t="shared" si="82"/>
        <v>0</v>
      </c>
      <c r="AT215" s="179">
        <f>SUM(AQ215:AS215)</f>
        <v>0</v>
      </c>
      <c r="AU215" s="179">
        <f>AU195</f>
        <v>0</v>
      </c>
      <c r="AV215" s="183">
        <f t="shared" ref="AV215:AV217" si="83">IFERROR(ABS(AT215-AU215)/AU215,0)</f>
        <v>0</v>
      </c>
      <c r="AW215" s="149"/>
      <c r="AX215" s="149"/>
      <c r="AY215" s="163"/>
      <c r="AZ215" s="164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73"/>
      <c r="CL215" s="172"/>
      <c r="CM215" s="163"/>
      <c r="CN215" s="163"/>
      <c r="CO215" s="163"/>
      <c r="CP215" s="163"/>
      <c r="CQ215" s="163"/>
      <c r="CR215" s="163"/>
      <c r="CS215" s="16"/>
      <c r="CT215" s="16"/>
      <c r="CU215" s="16"/>
      <c r="CV215" s="241"/>
      <c r="CW215" s="163"/>
      <c r="CX215" s="149"/>
      <c r="CY215" s="149"/>
      <c r="CZ215" s="149"/>
      <c r="DA215" s="149"/>
      <c r="DB215" s="163"/>
      <c r="DC215" s="163"/>
      <c r="DD215" s="163"/>
      <c r="DE215" s="163"/>
      <c r="DF215" s="163"/>
      <c r="DG215" s="163"/>
      <c r="DH215" s="163"/>
      <c r="DI215" s="163"/>
      <c r="DJ215" s="163"/>
      <c r="DK215" s="163"/>
      <c r="DL215" s="163"/>
      <c r="DM215" s="163"/>
      <c r="DN215" s="163"/>
      <c r="DO215" s="163"/>
      <c r="DP215" s="163"/>
      <c r="DQ215" s="163"/>
      <c r="DR215" s="163"/>
      <c r="DS215" s="163"/>
      <c r="DT215" s="163"/>
      <c r="DU215" s="163"/>
      <c r="DV215" s="163"/>
      <c r="DW215" s="163"/>
      <c r="DX215" s="163"/>
      <c r="DY215" s="163"/>
      <c r="DZ215" s="163"/>
      <c r="EA215" s="163"/>
      <c r="EB215" s="163"/>
      <c r="EC215" s="173"/>
      <c r="ED215" s="135"/>
      <c r="EE215" s="135"/>
      <c r="EF215" s="135"/>
      <c r="EG215" s="135"/>
      <c r="EH215" s="172"/>
      <c r="EI215" s="163"/>
      <c r="EJ215" s="163"/>
      <c r="EK215" s="163"/>
      <c r="EL215" s="163"/>
      <c r="EM215" s="163"/>
      <c r="EN215" s="163"/>
      <c r="EO215" s="163"/>
      <c r="EP215" s="163"/>
      <c r="EQ215" s="163"/>
      <c r="ER215" s="163"/>
      <c r="ES215" s="163"/>
      <c r="ET215" s="163"/>
      <c r="EU215" s="163"/>
      <c r="EV215" s="163"/>
      <c r="EW215" s="163"/>
      <c r="EX215" s="163"/>
      <c r="EY215" s="163"/>
      <c r="EZ215" s="163"/>
      <c r="FA215" s="163"/>
      <c r="FB215" s="163"/>
      <c r="FC215" s="163"/>
      <c r="FD215" s="163"/>
      <c r="FE215" s="163"/>
      <c r="FF215" s="163"/>
      <c r="FG215" s="163"/>
      <c r="FH215" s="163"/>
      <c r="FI215" s="163"/>
      <c r="FJ215" s="149"/>
      <c r="FK215" s="149"/>
      <c r="FL215" s="149"/>
      <c r="FM215" s="149"/>
      <c r="FN215" s="149"/>
      <c r="FO215" s="149"/>
      <c r="FP215" s="163"/>
      <c r="FQ215" s="16"/>
      <c r="FR215" s="16"/>
      <c r="FS215" s="230" t="str">
        <f>"local_od_est_"&amp;FN207</f>
        <v>local_od_est_2</v>
      </c>
      <c r="FT215" s="190">
        <v>2</v>
      </c>
      <c r="FU215" s="190">
        <v>3</v>
      </c>
      <c r="FV215" s="190">
        <v>4</v>
      </c>
      <c r="FW215" s="179" t="s">
        <v>17</v>
      </c>
      <c r="FX215" s="179" t="s">
        <v>18</v>
      </c>
      <c r="FY215" s="273" t="s">
        <v>19</v>
      </c>
      <c r="GD215" s="172"/>
      <c r="GE215" s="163"/>
      <c r="GF215" s="163"/>
      <c r="GG215" s="163"/>
      <c r="GH215" s="163"/>
      <c r="GI215" s="163"/>
      <c r="GJ215" s="163"/>
      <c r="GK215" s="163"/>
      <c r="GL215" s="163"/>
      <c r="GM215" s="163"/>
      <c r="GN215" s="163"/>
      <c r="GO215" s="163"/>
      <c r="GP215" s="163"/>
      <c r="GQ215" s="163"/>
      <c r="GR215" s="163"/>
      <c r="GS215" s="163"/>
      <c r="GT215" s="163"/>
      <c r="GU215" s="163"/>
      <c r="GV215" s="163"/>
      <c r="GW215" s="163"/>
      <c r="GX215" s="163"/>
      <c r="GY215" s="163"/>
      <c r="GZ215" s="149"/>
      <c r="HA215" s="149"/>
      <c r="HB215" s="149"/>
      <c r="HC215" s="149"/>
      <c r="HD215" s="149"/>
      <c r="HE215" s="163"/>
      <c r="HF215" s="16"/>
      <c r="HG215" s="16"/>
      <c r="HH215" s="16"/>
      <c r="HI215" s="16"/>
      <c r="HJ215" s="241"/>
      <c r="HK215" s="149"/>
      <c r="HL215" s="149"/>
      <c r="HM215" s="149"/>
      <c r="HN215" s="149"/>
      <c r="HO215" s="163"/>
      <c r="HP215" s="163"/>
      <c r="HQ215" s="163"/>
      <c r="HR215" s="163"/>
      <c r="HS215" s="163"/>
      <c r="HT215" s="163"/>
      <c r="HU215" s="173"/>
    </row>
    <row r="216" spans="42:229" ht="15" customHeight="1" thickBot="1" x14ac:dyDescent="0.3">
      <c r="AP216" s="283">
        <v>3</v>
      </c>
      <c r="AQ216" s="184">
        <f t="shared" ref="AQ216:AS216" si="84">AQ196</f>
        <v>0</v>
      </c>
      <c r="AR216" s="179">
        <f t="shared" si="84"/>
        <v>0</v>
      </c>
      <c r="AS216" s="185">
        <f t="shared" si="84"/>
        <v>0</v>
      </c>
      <c r="AT216" s="179">
        <f>SUM(AQ216:AS216)</f>
        <v>0</v>
      </c>
      <c r="AU216" s="179">
        <f>AU196</f>
        <v>0</v>
      </c>
      <c r="AV216" s="183">
        <f t="shared" si="83"/>
        <v>0</v>
      </c>
      <c r="AW216" s="149"/>
      <c r="AX216" s="149"/>
      <c r="AY216" s="163"/>
      <c r="AZ216" s="165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CF216" s="163"/>
      <c r="CG216" s="173"/>
      <c r="CL216" s="172"/>
      <c r="CM216" s="163"/>
      <c r="CN216" s="163"/>
      <c r="CO216" s="163"/>
      <c r="CP216" s="163"/>
      <c r="CQ216" s="163"/>
      <c r="CR216" s="163"/>
      <c r="CS216" s="163"/>
      <c r="CT216" s="163"/>
      <c r="CU216" s="163"/>
      <c r="CV216" s="241"/>
      <c r="CW216" s="163"/>
      <c r="CX216" s="149"/>
      <c r="CY216" s="149"/>
      <c r="CZ216" s="149"/>
      <c r="DA216" s="149"/>
      <c r="DB216" s="163"/>
      <c r="DC216" s="163"/>
      <c r="DD216" s="163"/>
      <c r="DE216" s="163"/>
      <c r="DF216" s="163"/>
      <c r="DG216" s="163"/>
      <c r="DH216" s="163"/>
      <c r="DI216" s="163"/>
      <c r="DJ216" s="163"/>
      <c r="DK216" s="163"/>
      <c r="DL216" s="163"/>
      <c r="DM216" s="163"/>
      <c r="DN216" s="163"/>
      <c r="DO216" s="163"/>
      <c r="DP216" s="163"/>
      <c r="DQ216" s="163"/>
      <c r="DR216" s="163"/>
      <c r="DS216" s="163"/>
      <c r="DT216" s="163"/>
      <c r="DU216" s="163"/>
      <c r="EC216" s="173"/>
      <c r="ED216" s="135"/>
      <c r="EE216" s="135"/>
      <c r="EF216" s="135"/>
      <c r="EG216" s="135"/>
      <c r="EH216" s="172"/>
      <c r="EI216" s="163"/>
      <c r="EJ216" s="163"/>
      <c r="EK216" s="163"/>
      <c r="EL216" s="163"/>
      <c r="EM216" s="163"/>
      <c r="EN216" s="163"/>
      <c r="EO216" s="163"/>
      <c r="EP216" s="163"/>
      <c r="EQ216" s="163"/>
      <c r="ER216" s="163"/>
      <c r="ES216" s="163"/>
      <c r="ET216" s="163"/>
      <c r="EU216" s="163"/>
      <c r="EV216" s="163"/>
      <c r="EW216" s="163"/>
      <c r="EX216" s="163"/>
      <c r="EY216" s="163"/>
      <c r="EZ216" s="163"/>
      <c r="FA216" s="163"/>
      <c r="FB216" s="163"/>
      <c r="FC216" s="163"/>
      <c r="FD216" s="163"/>
      <c r="FE216" s="163"/>
      <c r="FF216" s="163"/>
      <c r="FG216" s="163"/>
      <c r="FH216" s="163"/>
      <c r="FI216" s="163"/>
      <c r="FJ216" s="149"/>
      <c r="FK216" s="149"/>
      <c r="FL216" s="149"/>
      <c r="FM216" s="149"/>
      <c r="FN216" s="149"/>
      <c r="FO216" s="149"/>
      <c r="FP216" s="155"/>
      <c r="FQ216" s="163"/>
      <c r="FR216" s="163"/>
      <c r="FS216" s="190">
        <v>2</v>
      </c>
      <c r="FT216" s="180">
        <f t="shared" ref="FT216:FV218" si="85">FT186</f>
        <v>0</v>
      </c>
      <c r="FU216" s="181">
        <f t="shared" si="85"/>
        <v>0</v>
      </c>
      <c r="FV216" s="182">
        <f t="shared" si="85"/>
        <v>0</v>
      </c>
      <c r="FW216" s="179">
        <f>SUM(FT216:FV216)</f>
        <v>0</v>
      </c>
      <c r="FX216" s="179">
        <f>FX186</f>
        <v>0</v>
      </c>
      <c r="FY216" s="274">
        <f t="shared" ref="FY216:FY218" si="86">IFERROR(ABS(FW216-FX216)/FX216,0)</f>
        <v>0</v>
      </c>
      <c r="GD216" s="172"/>
      <c r="GE216" s="163"/>
      <c r="GF216" s="163"/>
      <c r="GG216" s="163"/>
      <c r="GH216" s="163"/>
      <c r="GI216" s="163"/>
      <c r="GJ216" s="163"/>
      <c r="GK216" s="163"/>
      <c r="GL216" s="163"/>
      <c r="GM216" s="163"/>
      <c r="GN216" s="163"/>
      <c r="GO216" s="163"/>
      <c r="GP216" s="163"/>
      <c r="GQ216" s="163"/>
      <c r="GR216" s="163"/>
      <c r="GS216" s="163"/>
      <c r="GT216" s="163"/>
      <c r="GU216" s="163"/>
      <c r="GV216" s="163"/>
      <c r="GW216" s="163"/>
      <c r="GX216" s="163"/>
      <c r="GY216" s="163"/>
      <c r="GZ216" s="149"/>
      <c r="HA216" s="149"/>
      <c r="HB216" s="149"/>
      <c r="HC216" s="149"/>
      <c r="HD216" s="149"/>
      <c r="HE216" s="155"/>
      <c r="HF216" s="163"/>
      <c r="HG216" s="163"/>
      <c r="HH216" s="163"/>
      <c r="HI216" s="163"/>
      <c r="HJ216" s="241"/>
      <c r="HK216" s="149"/>
      <c r="HL216" s="149"/>
      <c r="HM216" s="149"/>
      <c r="HN216" s="149"/>
      <c r="HO216" s="163"/>
      <c r="HP216" s="163"/>
      <c r="HQ216" s="163"/>
      <c r="HR216" s="163"/>
      <c r="HS216" s="163"/>
      <c r="HT216" s="163"/>
      <c r="HU216" s="173"/>
    </row>
    <row r="217" spans="42:229" ht="15" customHeight="1" thickBot="1" x14ac:dyDescent="0.3">
      <c r="AP217" s="283">
        <v>4</v>
      </c>
      <c r="AQ217" s="186">
        <f t="shared" ref="AQ217:AS217" si="87">AQ197</f>
        <v>0</v>
      </c>
      <c r="AR217" s="187">
        <f t="shared" si="87"/>
        <v>0</v>
      </c>
      <c r="AS217" s="188">
        <f t="shared" si="87"/>
        <v>0</v>
      </c>
      <c r="AT217" s="179">
        <f>SUM(AQ217:AS217)</f>
        <v>0</v>
      </c>
      <c r="AU217" s="59">
        <f>AU197</f>
        <v>0</v>
      </c>
      <c r="AV217" s="183">
        <f t="shared" si="83"/>
        <v>0</v>
      </c>
      <c r="AW217" s="163"/>
      <c r="AX217" s="153" t="s">
        <v>0</v>
      </c>
      <c r="AY217" s="163"/>
      <c r="AZ217" s="165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47" t="s">
        <v>1</v>
      </c>
      <c r="BX217" s="148" t="s">
        <v>1</v>
      </c>
      <c r="BY217" s="217" t="s">
        <v>21</v>
      </c>
      <c r="CF217" s="163"/>
      <c r="CG217" s="173"/>
      <c r="CL217" s="172"/>
      <c r="CM217" s="163"/>
      <c r="CN217" s="163"/>
      <c r="CO217" s="163"/>
      <c r="CP217" s="163"/>
      <c r="CQ217" s="163"/>
      <c r="CR217" s="163"/>
      <c r="CS217" s="149"/>
      <c r="CT217" s="215">
        <f>IF(CU220&lt;&gt;"",CU220,CU217)</f>
        <v>0</v>
      </c>
      <c r="CU217" s="208">
        <f>SUM(CX212,DB205,CQ210)</f>
        <v>0</v>
      </c>
      <c r="CV217" s="143">
        <f>SUM(CX209,CY205,CT210)</f>
        <v>0</v>
      </c>
      <c r="CW217" s="163"/>
      <c r="CX217" s="147" t="s">
        <v>1</v>
      </c>
      <c r="CY217" s="148" t="s">
        <v>1</v>
      </c>
      <c r="CZ217" s="215" t="s">
        <v>21</v>
      </c>
      <c r="DA217" s="153" t="s">
        <v>0</v>
      </c>
      <c r="DB217" s="163"/>
      <c r="DC217" s="163"/>
      <c r="DD217" s="163"/>
      <c r="DE217" s="163"/>
      <c r="DF217" s="163"/>
      <c r="DG217" s="163"/>
      <c r="DH217" s="163"/>
      <c r="DI217" s="163"/>
      <c r="DJ217" s="163"/>
      <c r="DK217" s="163"/>
      <c r="DL217" s="163"/>
      <c r="DM217" s="163"/>
      <c r="DN217" s="163"/>
      <c r="DO217" s="163"/>
      <c r="DP217" s="163"/>
      <c r="DQ217" s="163"/>
      <c r="DR217" s="163"/>
      <c r="DS217" s="147" t="s">
        <v>1</v>
      </c>
      <c r="DT217" s="148" t="s">
        <v>1</v>
      </c>
      <c r="DU217" s="217" t="s">
        <v>21</v>
      </c>
      <c r="DV217" s="163"/>
      <c r="EC217" s="173"/>
      <c r="ED217" s="135"/>
      <c r="EE217" s="135"/>
      <c r="EF217" s="135"/>
      <c r="EG217" s="135"/>
      <c r="EH217" s="172"/>
      <c r="EI217" s="163"/>
      <c r="EJ217" s="163"/>
      <c r="EK217" s="163"/>
      <c r="EL217" s="163"/>
      <c r="EM217" s="163"/>
      <c r="EN217" s="163"/>
      <c r="EO217" s="163"/>
      <c r="EP217" s="163"/>
      <c r="EQ217" s="163"/>
      <c r="ER217" s="163"/>
      <c r="ES217" s="163"/>
      <c r="ET217" s="163"/>
      <c r="EU217" s="163"/>
      <c r="EV217" s="163"/>
      <c r="EW217" s="163"/>
      <c r="EX217" s="163"/>
      <c r="EY217" s="163"/>
      <c r="EZ217" s="163"/>
      <c r="FA217" s="163"/>
      <c r="FB217" s="163"/>
      <c r="FC217" s="163"/>
      <c r="FD217" s="163"/>
      <c r="FE217" s="163"/>
      <c r="FF217" s="163"/>
      <c r="FG217" s="163"/>
      <c r="FH217" s="163"/>
      <c r="FI217" s="163"/>
      <c r="FJ217" s="149"/>
      <c r="FK217" s="149"/>
      <c r="FL217" s="149"/>
      <c r="FM217" s="149"/>
      <c r="FN217" s="149"/>
      <c r="FO217" s="149"/>
      <c r="FP217" s="149"/>
      <c r="FQ217" s="149"/>
      <c r="FR217" s="163"/>
      <c r="FS217" s="190">
        <v>3</v>
      </c>
      <c r="FT217" s="184">
        <f t="shared" si="85"/>
        <v>0</v>
      </c>
      <c r="FU217" s="179">
        <f t="shared" si="85"/>
        <v>0</v>
      </c>
      <c r="FV217" s="185">
        <f t="shared" si="85"/>
        <v>0</v>
      </c>
      <c r="FW217" s="179">
        <f>SUM(FT217:FV217)</f>
        <v>0</v>
      </c>
      <c r="FX217" s="179">
        <f>FX187</f>
        <v>0</v>
      </c>
      <c r="FY217" s="274">
        <f t="shared" si="86"/>
        <v>0</v>
      </c>
      <c r="GD217" s="172"/>
      <c r="GE217" s="163"/>
      <c r="GF217" s="163"/>
      <c r="GG217" s="163"/>
      <c r="GH217" s="163"/>
      <c r="GI217" s="163"/>
      <c r="GJ217" s="163"/>
      <c r="GK217" s="163"/>
      <c r="GL217" s="163"/>
      <c r="GM217" s="163"/>
      <c r="GN217" s="163"/>
      <c r="GO217" s="163"/>
      <c r="GP217" s="163"/>
      <c r="GQ217" s="163"/>
      <c r="GR217" s="163"/>
      <c r="GS217" s="163"/>
      <c r="GT217" s="163"/>
      <c r="GU217" s="163"/>
      <c r="GV217" s="163"/>
      <c r="GW217" s="163"/>
      <c r="GX217" s="163"/>
      <c r="GY217" s="163"/>
      <c r="GZ217" s="149"/>
      <c r="HA217" s="149"/>
      <c r="HB217" s="149"/>
      <c r="HC217" s="149"/>
      <c r="HD217" s="149"/>
      <c r="HE217" s="149"/>
      <c r="HF217" s="149"/>
      <c r="HG217" s="215">
        <f>IF(HH220&lt;&gt;"",HH220,HH217)</f>
        <v>0</v>
      </c>
      <c r="HH217" s="208">
        <f>SUM(HK212,HO205,HE210)</f>
        <v>0</v>
      </c>
      <c r="HI217" s="143">
        <f>SUM(HK209,HL205,HH210)</f>
        <v>0</v>
      </c>
      <c r="HJ217" s="241"/>
      <c r="HK217" s="147" t="s">
        <v>1</v>
      </c>
      <c r="HL217" s="148" t="s">
        <v>1</v>
      </c>
      <c r="HM217" s="215" t="s">
        <v>21</v>
      </c>
      <c r="HN217" s="153" t="s">
        <v>0</v>
      </c>
      <c r="HO217" s="163"/>
      <c r="HP217" s="163"/>
      <c r="HQ217" s="163"/>
      <c r="HR217" s="163"/>
      <c r="HS217" s="163"/>
      <c r="HT217" s="163"/>
      <c r="HU217" s="173"/>
    </row>
    <row r="218" spans="42:229" ht="15" customHeight="1" thickBot="1" x14ac:dyDescent="0.3">
      <c r="AP218" s="275" t="s">
        <v>17</v>
      </c>
      <c r="AQ218" s="179">
        <f>SUM(AQ215:AQ217)</f>
        <v>0</v>
      </c>
      <c r="AR218" s="179">
        <f>SUM(AR215:AR217)</f>
        <v>0</v>
      </c>
      <c r="AS218" s="179">
        <f>SUM(AS215:AS217)</f>
        <v>0</v>
      </c>
      <c r="AT218" s="179"/>
      <c r="AU218" s="179"/>
      <c r="AV218" s="179"/>
      <c r="AW218" s="163"/>
      <c r="AX218" s="166"/>
      <c r="AY218" s="163"/>
      <c r="AZ218" s="165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41">
        <f>SUM(BW209:BY209)</f>
        <v>0</v>
      </c>
      <c r="BX218" s="211">
        <f>SUM(BW212:BY212)</f>
        <v>0</v>
      </c>
      <c r="BY218" s="218">
        <f>IF(BX221&lt;&gt;"",BX221,BX218)</f>
        <v>0</v>
      </c>
      <c r="CF218" s="163"/>
      <c r="CG218" s="173"/>
      <c r="CL218" s="172"/>
      <c r="CM218" s="163"/>
      <c r="CN218" s="163"/>
      <c r="CO218" s="163"/>
      <c r="CP218" s="163"/>
      <c r="CQ218" s="163"/>
      <c r="CR218" s="163"/>
      <c r="CS218" s="163"/>
      <c r="CT218" s="216" t="s">
        <v>21</v>
      </c>
      <c r="CU218" s="148" t="s">
        <v>2</v>
      </c>
      <c r="CV218" s="162" t="s">
        <v>2</v>
      </c>
      <c r="CW218" s="163"/>
      <c r="CX218" s="137">
        <f>SUM(CX209:CZ209)</f>
        <v>0</v>
      </c>
      <c r="CY218" s="208">
        <f>SUM(CX212:CZ212)</f>
        <v>0</v>
      </c>
      <c r="CZ218" s="218">
        <f>IF(CY221&lt;&gt;"",CY221,CY218)</f>
        <v>0</v>
      </c>
      <c r="DA218" s="166"/>
      <c r="DB218" s="163"/>
      <c r="DC218" s="163"/>
      <c r="DD218" s="163"/>
      <c r="DE218" s="163"/>
      <c r="DF218" s="163"/>
      <c r="DG218" s="163"/>
      <c r="DH218" s="163"/>
      <c r="DI218" s="163"/>
      <c r="DJ218" s="163"/>
      <c r="DK218" s="163"/>
      <c r="DL218" s="163"/>
      <c r="DM218" s="163"/>
      <c r="DN218" s="163"/>
      <c r="DO218" s="163"/>
      <c r="DP218" s="163"/>
      <c r="DQ218" s="163"/>
      <c r="DR218" s="163"/>
      <c r="DS218" s="141">
        <f>SUM(DS209:DU209)</f>
        <v>0</v>
      </c>
      <c r="DT218" s="211">
        <f>SUM(DS212:DU212)</f>
        <v>0</v>
      </c>
      <c r="DU218" s="218">
        <f>IF(DT221&lt;&gt;"",DT221,DT218)</f>
        <v>0</v>
      </c>
      <c r="DV218" s="163"/>
      <c r="EC218" s="173"/>
      <c r="ED218" s="135"/>
      <c r="EE218" s="135"/>
      <c r="EF218" s="135"/>
      <c r="EG218" s="135"/>
      <c r="EH218" s="172"/>
      <c r="EI218" s="163"/>
      <c r="EJ218" s="163"/>
      <c r="EK218" s="163"/>
      <c r="EL218" s="163"/>
      <c r="EM218" s="163"/>
      <c r="EN218" s="163"/>
      <c r="EO218" s="163"/>
      <c r="EP218" s="215">
        <f>IF(EQ221&lt;&gt;"",EQ221,EQ218)</f>
        <v>0</v>
      </c>
      <c r="EQ218" s="208">
        <f>SUM(EN210,EQ202,EX205)</f>
        <v>0</v>
      </c>
      <c r="ER218" s="143">
        <f>SUM(EQ210,EQ205,EU205)</f>
        <v>0</v>
      </c>
      <c r="ES218" s="163"/>
      <c r="ET218" s="163"/>
      <c r="EU218" s="163"/>
      <c r="EV218" s="163"/>
      <c r="EW218" s="163"/>
      <c r="EX218" s="163"/>
      <c r="EY218" s="163"/>
      <c r="EZ218" s="163"/>
      <c r="FA218" s="163"/>
      <c r="FB218" s="163"/>
      <c r="FC218" s="163"/>
      <c r="FD218" s="163"/>
      <c r="FE218" s="163"/>
      <c r="FF218" s="163"/>
      <c r="FG218" s="163"/>
      <c r="FH218" s="163"/>
      <c r="FI218" s="163"/>
      <c r="FJ218" s="163"/>
      <c r="FK218" s="163"/>
      <c r="FL218" s="163"/>
      <c r="FM218" s="163"/>
      <c r="FN218" s="163"/>
      <c r="FO218" s="163"/>
      <c r="FP218" s="163"/>
      <c r="FQ218" s="163"/>
      <c r="FR218" s="163"/>
      <c r="FS218" s="190">
        <v>4</v>
      </c>
      <c r="FT218" s="186">
        <f t="shared" si="85"/>
        <v>0</v>
      </c>
      <c r="FU218" s="187">
        <f t="shared" si="85"/>
        <v>0</v>
      </c>
      <c r="FV218" s="188">
        <f t="shared" si="85"/>
        <v>0</v>
      </c>
      <c r="FW218" s="179">
        <f>SUM(FT218:FV218)</f>
        <v>0</v>
      </c>
      <c r="FX218" s="59">
        <f>FX188</f>
        <v>0</v>
      </c>
      <c r="FY218" s="274">
        <f t="shared" si="86"/>
        <v>0</v>
      </c>
      <c r="GD218" s="172"/>
      <c r="GE218" s="163"/>
      <c r="GF218" s="163"/>
      <c r="GG218" s="163"/>
      <c r="GH218" s="163"/>
      <c r="GI218" s="163"/>
      <c r="GJ218" s="163"/>
      <c r="GK218" s="163"/>
      <c r="GL218" s="215">
        <f>IF(GM221&lt;&gt;"",GM221,GM218)</f>
        <v>0</v>
      </c>
      <c r="GM218" s="208">
        <f>SUM(GJ210,GM202,GT205)</f>
        <v>0</v>
      </c>
      <c r="GN218" s="143">
        <f>SUM(GM210,GM205,GQ205)</f>
        <v>0</v>
      </c>
      <c r="GO218" s="163"/>
      <c r="GP218" s="163"/>
      <c r="GQ218" s="163"/>
      <c r="GR218" s="163"/>
      <c r="GS218" s="163"/>
      <c r="GT218" s="163"/>
      <c r="GU218" s="163"/>
      <c r="GV218" s="163"/>
      <c r="GW218" s="163"/>
      <c r="GX218" s="163"/>
      <c r="GY218" s="163"/>
      <c r="GZ218" s="163"/>
      <c r="HA218" s="163"/>
      <c r="HB218" s="163"/>
      <c r="HC218" s="163"/>
      <c r="HD218" s="163"/>
      <c r="HE218" s="163"/>
      <c r="HF218" s="163"/>
      <c r="HG218" s="216" t="s">
        <v>21</v>
      </c>
      <c r="HH218" s="148" t="s">
        <v>2</v>
      </c>
      <c r="HI218" s="162" t="s">
        <v>2</v>
      </c>
      <c r="HJ218" s="240"/>
      <c r="HK218" s="137">
        <f>SUM(HK209:HM209)</f>
        <v>0</v>
      </c>
      <c r="HL218" s="208">
        <f>SUM(HK212:HM212)</f>
        <v>0</v>
      </c>
      <c r="HM218" s="218">
        <f>IF(HL221&lt;&gt;"",HL221,HL218)</f>
        <v>0</v>
      </c>
      <c r="HN218" s="166"/>
      <c r="HO218" s="163"/>
      <c r="HP218" s="163"/>
      <c r="HQ218" s="163"/>
      <c r="HR218" s="163"/>
      <c r="HS218" s="163"/>
      <c r="HT218" s="163"/>
      <c r="HU218" s="173"/>
    </row>
    <row r="219" spans="42:229" ht="15" customHeight="1" thickBot="1" x14ac:dyDescent="0.3">
      <c r="AP219" s="275" t="s">
        <v>18</v>
      </c>
      <c r="AQ219" s="179">
        <f>AQ199</f>
        <v>0</v>
      </c>
      <c r="AR219" s="179">
        <f>AR199</f>
        <v>0</v>
      </c>
      <c r="AS219" s="179">
        <f>AS199</f>
        <v>0</v>
      </c>
      <c r="AT219" s="179"/>
      <c r="AU219" s="179"/>
      <c r="AV219" s="179"/>
      <c r="AW219" s="163"/>
      <c r="AX219" s="168"/>
      <c r="AY219" s="163"/>
      <c r="AZ219" s="165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227">
        <f>IF(BX221&lt;&gt;"",BW218-BX221,0)</f>
        <v>0</v>
      </c>
      <c r="BX219" s="235">
        <f>IF(BX221&lt;&gt;"",BX218-BX221,0)</f>
        <v>0</v>
      </c>
      <c r="BY219" s="223" t="s">
        <v>27</v>
      </c>
      <c r="CF219" s="163"/>
      <c r="CG219" s="173"/>
      <c r="CL219" s="172"/>
      <c r="CM219" s="163"/>
      <c r="CN219" s="163"/>
      <c r="CO219" s="163"/>
      <c r="CP219" s="163"/>
      <c r="CQ219" s="163"/>
      <c r="CR219" s="163"/>
      <c r="CS219" s="163"/>
      <c r="CT219" s="263" t="s">
        <v>27</v>
      </c>
      <c r="CU219" s="287">
        <f>IF(CU220&lt;&gt;"",CU220-CU217,0)</f>
        <v>0</v>
      </c>
      <c r="CV219" s="292">
        <f>IF(CU220&lt;&gt;"",CU220-CV217,0)</f>
        <v>0</v>
      </c>
      <c r="CW219" s="163"/>
      <c r="CX219" s="227">
        <f>IF(CY221&lt;&gt;"",CX218-CY221,0)</f>
        <v>0</v>
      </c>
      <c r="CY219" s="235">
        <f>IF(CY221&lt;&gt;"",CY218-CY221,0)</f>
        <v>0</v>
      </c>
      <c r="CZ219" s="223" t="s">
        <v>27</v>
      </c>
      <c r="DA219" s="168"/>
      <c r="DB219" s="163"/>
      <c r="DC219" s="163"/>
      <c r="DD219" s="163"/>
      <c r="DE219" s="163"/>
      <c r="DF219" s="163"/>
      <c r="DG219" s="163"/>
      <c r="DH219" s="163"/>
      <c r="DI219" s="163"/>
      <c r="DJ219" s="163"/>
      <c r="DK219" s="163"/>
      <c r="DL219" s="163"/>
      <c r="DM219" s="163"/>
      <c r="DN219" s="163"/>
      <c r="DO219" s="163"/>
      <c r="DP219" s="163"/>
      <c r="DQ219" s="163"/>
      <c r="DR219" s="163"/>
      <c r="DS219" s="227">
        <f>IF(DT221&lt;&gt;"",DS218-DT221,0)</f>
        <v>0</v>
      </c>
      <c r="DT219" s="235">
        <f>IF(DT221&lt;&gt;"",DT218-DT221,0)</f>
        <v>0</v>
      </c>
      <c r="DU219" s="223" t="s">
        <v>27</v>
      </c>
      <c r="DV219" s="163"/>
      <c r="EC219" s="173"/>
      <c r="ED219" s="135"/>
      <c r="EE219" s="135"/>
      <c r="EF219" s="135"/>
      <c r="EG219" s="135"/>
      <c r="EH219" s="172"/>
      <c r="EI219" s="163"/>
      <c r="EJ219" s="163"/>
      <c r="EK219" s="163"/>
      <c r="EL219" s="163"/>
      <c r="EM219" s="163"/>
      <c r="EN219" s="163"/>
      <c r="EO219" s="163"/>
      <c r="EP219" s="216" t="s">
        <v>21</v>
      </c>
      <c r="EQ219" s="148" t="s">
        <v>2</v>
      </c>
      <c r="ER219" s="162" t="s">
        <v>2</v>
      </c>
      <c r="ES219" s="163"/>
      <c r="ET219" s="163"/>
      <c r="EU219" s="163"/>
      <c r="EV219" s="163"/>
      <c r="EW219" s="163"/>
      <c r="EX219" s="163"/>
      <c r="EY219" s="163"/>
      <c r="EZ219" s="163"/>
      <c r="FA219" s="163"/>
      <c r="FB219" s="163"/>
      <c r="FC219" s="163"/>
      <c r="FD219" s="163"/>
      <c r="FE219" s="163"/>
      <c r="FF219" s="163"/>
      <c r="FG219" s="163"/>
      <c r="FH219" s="163"/>
      <c r="FI219" s="163"/>
      <c r="FJ219" s="163"/>
      <c r="FK219" s="163"/>
      <c r="FL219" s="163"/>
      <c r="FM219" s="163"/>
      <c r="FN219" s="163"/>
      <c r="FO219" s="163"/>
      <c r="FP219" s="163"/>
      <c r="FQ219" s="163"/>
      <c r="FR219" s="163"/>
      <c r="FS219" s="179" t="s">
        <v>17</v>
      </c>
      <c r="FT219" s="179">
        <f>SUM(FT216:FT218)</f>
        <v>0</v>
      </c>
      <c r="FU219" s="179">
        <f>SUM(FU216:FU218)</f>
        <v>0</v>
      </c>
      <c r="FV219" s="179">
        <f>SUM(FV216:FV218)</f>
        <v>0</v>
      </c>
      <c r="FW219" s="179"/>
      <c r="FX219" s="179"/>
      <c r="FY219" s="273"/>
      <c r="GD219" s="172"/>
      <c r="GE219" s="163"/>
      <c r="GF219" s="163"/>
      <c r="GG219" s="163"/>
      <c r="GH219" s="163"/>
      <c r="GI219" s="163"/>
      <c r="GJ219" s="163"/>
      <c r="GK219" s="163"/>
      <c r="GL219" s="216" t="s">
        <v>21</v>
      </c>
      <c r="GM219" s="148" t="s">
        <v>2</v>
      </c>
      <c r="GN219" s="162" t="s">
        <v>2</v>
      </c>
      <c r="GO219" s="163"/>
      <c r="GP219" s="163"/>
      <c r="GQ219" s="163"/>
      <c r="GR219" s="163"/>
      <c r="GS219" s="163"/>
      <c r="GT219" s="163"/>
      <c r="GU219" s="163"/>
      <c r="GV219" s="163"/>
      <c r="GW219" s="163"/>
      <c r="GX219" s="163"/>
      <c r="GY219" s="163"/>
      <c r="GZ219" s="163"/>
      <c r="HA219" s="163"/>
      <c r="HB219" s="163"/>
      <c r="HC219" s="163"/>
      <c r="HD219" s="163"/>
      <c r="HE219" s="163"/>
      <c r="HF219" s="163"/>
      <c r="HG219" s="263" t="s">
        <v>27</v>
      </c>
      <c r="HH219" s="287">
        <f>IF(HH220&lt;&gt;"",HH220-HH217,0)</f>
        <v>0</v>
      </c>
      <c r="HI219" s="292">
        <f>IF(HH220&lt;&gt;"",HH220-HI217,0)</f>
        <v>0</v>
      </c>
      <c r="HJ219" s="168"/>
      <c r="HK219" s="227">
        <f>IF(HL221&lt;&gt;"",HK218-HL221,0)</f>
        <v>0</v>
      </c>
      <c r="HL219" s="235">
        <f>IF(HL221&lt;&gt;"",HL218-HL221,0)</f>
        <v>0</v>
      </c>
      <c r="HM219" s="223" t="s">
        <v>27</v>
      </c>
      <c r="HN219" s="168"/>
      <c r="HO219" s="163"/>
      <c r="HP219" s="163"/>
      <c r="HQ219" s="163"/>
      <c r="HR219" s="163"/>
      <c r="HS219" s="163"/>
      <c r="HT219" s="163"/>
      <c r="HU219" s="173"/>
    </row>
    <row r="220" spans="42:229" ht="15" customHeight="1" thickBot="1" x14ac:dyDescent="0.3">
      <c r="AP220" s="275" t="s">
        <v>19</v>
      </c>
      <c r="AQ220" s="183">
        <f t="shared" ref="AQ220:AS220" si="88">IFERROR(ABS(AQ218-AQ219)/AQ219,0)</f>
        <v>0</v>
      </c>
      <c r="AR220" s="183">
        <f t="shared" si="88"/>
        <v>0</v>
      </c>
      <c r="AS220" s="183">
        <f t="shared" si="88"/>
        <v>0</v>
      </c>
      <c r="AT220" s="179"/>
      <c r="AU220" s="179"/>
      <c r="AV220" s="183">
        <f>SUM(AQ220:AS220,AV215:AV217)</f>
        <v>0</v>
      </c>
      <c r="AW220" s="163"/>
      <c r="AX220" s="163"/>
      <c r="AY220" s="163"/>
      <c r="AZ220" s="164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47"/>
      <c r="BX220" s="251" t="str">
        <f>CHOOSE(1,"#","LINK",BY221,BX221)</f>
        <v>#</v>
      </c>
      <c r="CF220" s="163"/>
      <c r="CG220" s="173"/>
      <c r="CL220" s="172"/>
      <c r="CM220" s="163"/>
      <c r="CN220" s="163"/>
      <c r="CO220" s="163"/>
      <c r="CP220" s="163"/>
      <c r="CQ220" s="163"/>
      <c r="CR220" s="163"/>
      <c r="CS220" s="163"/>
      <c r="CT220" s="163"/>
      <c r="CU220" s="264"/>
      <c r="CV220" s="142"/>
      <c r="CW220" s="163"/>
      <c r="CX220" s="147"/>
      <c r="CY220" s="251" t="str">
        <f>CHOOSE(1,"#","LINK",CZ221,CY221)</f>
        <v>#</v>
      </c>
      <c r="CZ220" s="163"/>
      <c r="DA220" s="168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3"/>
      <c r="DP220" s="163"/>
      <c r="DQ220" s="163"/>
      <c r="DR220" s="163"/>
      <c r="DS220" s="147"/>
      <c r="DT220" s="251" t="str">
        <f>CHOOSE(1,"#","LINK",DU221,DT221)</f>
        <v>#</v>
      </c>
      <c r="DU220" s="163"/>
      <c r="DV220" s="163"/>
      <c r="EC220" s="173"/>
      <c r="ED220" s="135"/>
      <c r="EE220" s="135"/>
      <c r="EF220" s="135"/>
      <c r="EG220" s="135"/>
      <c r="EH220" s="172"/>
      <c r="EI220" s="163"/>
      <c r="EJ220" s="163"/>
      <c r="EK220" s="163"/>
      <c r="EL220" s="163"/>
      <c r="EM220" s="163"/>
      <c r="EN220" s="163"/>
      <c r="EO220" s="163"/>
      <c r="EP220" s="300" t="s">
        <v>27</v>
      </c>
      <c r="EQ220" s="237">
        <f>IF(EQ221&lt;&gt;"",EQ221-EQ218,0)</f>
        <v>0</v>
      </c>
      <c r="ER220" s="228">
        <f>IF(EQ221&lt;&gt;"",EQ221-ER218,0)</f>
        <v>0</v>
      </c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79" t="s">
        <v>18</v>
      </c>
      <c r="FT220" s="179">
        <f>FT190</f>
        <v>0</v>
      </c>
      <c r="FU220" s="179">
        <f>FU190</f>
        <v>0</v>
      </c>
      <c r="FV220" s="179">
        <f>FV190</f>
        <v>0</v>
      </c>
      <c r="FW220" s="179"/>
      <c r="FX220" s="179"/>
      <c r="FY220" s="273"/>
      <c r="GD220" s="172"/>
      <c r="GE220" s="163"/>
      <c r="GF220" s="163"/>
      <c r="GG220" s="163"/>
      <c r="GH220" s="163"/>
      <c r="GI220" s="163"/>
      <c r="GJ220" s="163"/>
      <c r="GK220" s="163"/>
      <c r="GL220" s="300" t="s">
        <v>27</v>
      </c>
      <c r="GM220" s="237">
        <f>IF(GM221&lt;&gt;"",GM221-GM218,0)</f>
        <v>0</v>
      </c>
      <c r="GN220" s="228">
        <f>IF(GM221&lt;&gt;"",GM221-GN218,0)</f>
        <v>0</v>
      </c>
      <c r="GO220" s="163"/>
      <c r="GP220" s="163"/>
      <c r="GQ220" s="163"/>
      <c r="GR220" s="163"/>
      <c r="GS220" s="163"/>
      <c r="GT220" s="163"/>
      <c r="GU220" s="163"/>
      <c r="GV220" s="163"/>
      <c r="GW220" s="163"/>
      <c r="GX220" s="163"/>
      <c r="GY220" s="163"/>
      <c r="GZ220" s="163"/>
      <c r="HA220" s="163"/>
      <c r="HB220" s="163"/>
      <c r="HC220" s="163"/>
      <c r="HD220" s="163"/>
      <c r="HE220" s="163"/>
      <c r="HF220" s="163"/>
      <c r="HG220" s="163"/>
      <c r="HH220" s="264"/>
      <c r="HI220" s="142"/>
      <c r="HJ220" s="168"/>
      <c r="HK220" s="147"/>
      <c r="HL220" s="251" t="str">
        <f>CHOOSE(1,"#","LINK",HM221,HL221)</f>
        <v>#</v>
      </c>
      <c r="HM220" s="163"/>
      <c r="HN220" s="168"/>
      <c r="HO220" s="163"/>
      <c r="HP220" s="163"/>
      <c r="HQ220" s="163"/>
      <c r="HR220" s="163"/>
      <c r="HS220" s="163"/>
      <c r="HT220" s="163"/>
      <c r="HU220" s="173"/>
    </row>
    <row r="221" spans="42:229" ht="15" customHeight="1" x14ac:dyDescent="0.25">
      <c r="AP221" s="172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W221" s="137"/>
      <c r="BX221" s="264"/>
      <c r="BY221" s="253" t="s">
        <v>28</v>
      </c>
      <c r="CF221" s="163"/>
      <c r="CG221" s="173"/>
      <c r="CL221" s="172"/>
      <c r="CM221" s="163"/>
      <c r="CN221" s="163"/>
      <c r="CO221" s="163"/>
      <c r="CP221" s="163"/>
      <c r="CQ221" s="163"/>
      <c r="CR221" s="163"/>
      <c r="CS221" s="163"/>
      <c r="CT221" s="252" t="s">
        <v>28</v>
      </c>
      <c r="CU221" s="251" t="str">
        <f>CHOOSE(1,"$","LINK",CT221,CU220)</f>
        <v>$</v>
      </c>
      <c r="CV221" s="147"/>
      <c r="CW221" s="163"/>
      <c r="CX221" s="137"/>
      <c r="CY221" s="264"/>
      <c r="CZ221" s="253" t="s">
        <v>28</v>
      </c>
      <c r="DA221" s="168"/>
      <c r="DB221" s="163"/>
      <c r="DC221" s="163"/>
      <c r="DD221" s="163"/>
      <c r="DE221" s="163"/>
      <c r="DF221" s="163"/>
      <c r="DG221" s="163"/>
      <c r="DH221" s="163"/>
      <c r="DI221" s="163"/>
      <c r="DJ221" s="163"/>
      <c r="DK221" s="163"/>
      <c r="DL221" s="163"/>
      <c r="DM221" s="163"/>
      <c r="DN221" s="163"/>
      <c r="DO221" s="163"/>
      <c r="DP221" s="163"/>
      <c r="DQ221" s="163"/>
      <c r="DS221" s="137"/>
      <c r="DT221" s="264"/>
      <c r="DU221" s="253" t="s">
        <v>28</v>
      </c>
      <c r="DV221" s="163"/>
      <c r="EC221" s="173"/>
      <c r="ED221" s="135"/>
      <c r="EE221" s="135"/>
      <c r="EF221" s="135"/>
      <c r="EG221" s="135"/>
      <c r="EH221" s="172"/>
      <c r="EI221" s="163"/>
      <c r="EJ221" s="163"/>
      <c r="EK221" s="163"/>
      <c r="EL221" s="163"/>
      <c r="EM221" s="163"/>
      <c r="EN221" s="163"/>
      <c r="EO221" s="163"/>
      <c r="EP221" s="163"/>
      <c r="EQ221" s="264"/>
      <c r="ER221" s="163"/>
      <c r="ES221" s="163"/>
      <c r="ET221" s="163"/>
      <c r="EU221" s="163"/>
      <c r="EV221" s="163"/>
      <c r="EW221" s="163"/>
      <c r="EX221" s="163"/>
      <c r="EY221" s="163"/>
      <c r="EZ221" s="163"/>
      <c r="FA221" s="163"/>
      <c r="FB221" s="163"/>
      <c r="FC221" s="163"/>
      <c r="FD221" s="163"/>
      <c r="FE221" s="163"/>
      <c r="FF221" s="163"/>
      <c r="FG221" s="163"/>
      <c r="FH221" s="163"/>
      <c r="FI221" s="163"/>
      <c r="FJ221" s="163"/>
      <c r="FK221" s="163"/>
      <c r="FL221" s="163"/>
      <c r="FM221" s="163"/>
      <c r="FN221" s="163"/>
      <c r="FO221" s="163"/>
      <c r="FP221" s="163"/>
      <c r="FQ221" s="163"/>
      <c r="FR221" s="163"/>
      <c r="FS221" s="179" t="s">
        <v>19</v>
      </c>
      <c r="FT221" s="183">
        <f t="shared" ref="FT221:FV221" si="89">IFERROR(ABS(FT219-FT220)/FT220,0)</f>
        <v>0</v>
      </c>
      <c r="FU221" s="183">
        <f t="shared" si="89"/>
        <v>0</v>
      </c>
      <c r="FV221" s="183">
        <f t="shared" si="89"/>
        <v>0</v>
      </c>
      <c r="FW221" s="179"/>
      <c r="FX221" s="179"/>
      <c r="FY221" s="274">
        <f>SUM(FT221:FV221,FY216:FY218)</f>
        <v>0</v>
      </c>
      <c r="GD221" s="172"/>
      <c r="GE221" s="163"/>
      <c r="GF221" s="163"/>
      <c r="GG221" s="163"/>
      <c r="GH221" s="163"/>
      <c r="GI221" s="163"/>
      <c r="GJ221" s="163"/>
      <c r="GK221" s="163"/>
      <c r="GL221" s="163"/>
      <c r="GM221" s="264"/>
      <c r="GN221" s="163"/>
      <c r="GO221" s="163"/>
      <c r="GP221" s="163"/>
      <c r="GQ221" s="163"/>
      <c r="GR221" s="163"/>
      <c r="GS221" s="163"/>
      <c r="GT221" s="163"/>
      <c r="GU221" s="163"/>
      <c r="GV221" s="163"/>
      <c r="GW221" s="163"/>
      <c r="GX221" s="163"/>
      <c r="GY221" s="163"/>
      <c r="GZ221" s="163"/>
      <c r="HA221" s="163"/>
      <c r="HB221" s="163"/>
      <c r="HC221" s="163"/>
      <c r="HD221" s="163"/>
      <c r="HE221" s="163"/>
      <c r="HF221" s="163"/>
      <c r="HG221" s="252" t="s">
        <v>28</v>
      </c>
      <c r="HH221" s="251" t="str">
        <f>CHOOSE(1,"$","LINK",HG221,HH220)</f>
        <v>$</v>
      </c>
      <c r="HI221" s="147"/>
      <c r="HJ221" s="168"/>
      <c r="HK221" s="137"/>
      <c r="HL221" s="264"/>
      <c r="HM221" s="253" t="s">
        <v>28</v>
      </c>
      <c r="HN221" s="168"/>
      <c r="HO221" s="163"/>
      <c r="HP221" s="163"/>
      <c r="HQ221" s="163"/>
      <c r="HR221" s="163"/>
      <c r="HS221" s="163"/>
      <c r="HT221" s="163"/>
      <c r="HU221" s="173"/>
    </row>
    <row r="222" spans="42:229" ht="15" customHeight="1" x14ac:dyDescent="0.2">
      <c r="AP222" s="172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CF222" s="163"/>
      <c r="CG222" s="173"/>
      <c r="CL222" s="275" t="s">
        <v>23</v>
      </c>
      <c r="CM222" s="183"/>
      <c r="CN222" s="183"/>
      <c r="CO222" s="183"/>
      <c r="CP222" s="183"/>
      <c r="CQ222" s="179"/>
      <c r="CR222" s="179"/>
      <c r="CS222" s="163"/>
      <c r="CT222" s="163"/>
      <c r="CU222" s="163"/>
      <c r="CV222" s="168"/>
      <c r="CW222" s="163"/>
      <c r="CX222" s="163"/>
      <c r="CY222" s="163"/>
      <c r="CZ222" s="163"/>
      <c r="DA222" s="168"/>
      <c r="DB222" s="163"/>
      <c r="DC222" s="163"/>
      <c r="DD222" s="163"/>
      <c r="DE222" s="163"/>
      <c r="DF222" s="163"/>
      <c r="DG222" s="163"/>
      <c r="DH222" s="163"/>
      <c r="DI222" s="163"/>
      <c r="DJ222" s="163"/>
      <c r="DK222" s="163"/>
      <c r="DL222" s="163"/>
      <c r="DM222" s="163"/>
      <c r="DN222" s="163"/>
      <c r="DO222" s="163"/>
      <c r="DP222" s="163"/>
      <c r="DQ222" s="163"/>
      <c r="EC222" s="173"/>
      <c r="ED222" s="135"/>
      <c r="EE222" s="135"/>
      <c r="EF222" s="135"/>
      <c r="EG222" s="135"/>
      <c r="EH222" s="172"/>
      <c r="EI222" s="163"/>
      <c r="EJ222" s="163"/>
      <c r="EK222" s="163"/>
      <c r="EL222" s="163"/>
      <c r="EM222" s="163"/>
      <c r="EN222" s="163"/>
      <c r="EO222" s="163"/>
      <c r="EP222" s="252" t="s">
        <v>28</v>
      </c>
      <c r="EQ222" s="251" t="str">
        <f>CHOOSE(1,"$","LINK",EP222,EQ221)</f>
        <v>$</v>
      </c>
      <c r="ER222" s="163"/>
      <c r="ES222" s="163"/>
      <c r="ET222" s="163"/>
      <c r="EU222" s="163"/>
      <c r="EV222" s="163"/>
      <c r="EW222" s="163"/>
      <c r="EX222" s="163"/>
      <c r="EY222" s="163"/>
      <c r="EZ222" s="163"/>
      <c r="FA222" s="163"/>
      <c r="FB222" s="163"/>
      <c r="FC222" s="163"/>
      <c r="FD222" s="163"/>
      <c r="FE222" s="163"/>
      <c r="FF222" s="163"/>
      <c r="FG222" s="163"/>
      <c r="FH222" s="163"/>
      <c r="FI222" s="163"/>
      <c r="FJ222" s="163"/>
      <c r="FK222" s="163"/>
      <c r="FL222" s="163"/>
      <c r="FM222" s="163"/>
      <c r="FN222" s="163"/>
      <c r="FO222" s="163"/>
      <c r="FP222" s="163"/>
      <c r="FQ222" s="163"/>
      <c r="FR222" s="163"/>
      <c r="FS222" s="163"/>
      <c r="FT222" s="163"/>
      <c r="FU222" s="163"/>
      <c r="FV222" s="163"/>
      <c r="FW222" s="163"/>
      <c r="FX222" s="163"/>
      <c r="FY222" s="173"/>
      <c r="GD222" s="172"/>
      <c r="GE222" s="163"/>
      <c r="GF222" s="163"/>
      <c r="GG222" s="163"/>
      <c r="GH222" s="163"/>
      <c r="GI222" s="163"/>
      <c r="GJ222" s="163"/>
      <c r="GK222" s="163"/>
      <c r="GL222" s="252" t="s">
        <v>28</v>
      </c>
      <c r="GM222" s="251" t="str">
        <f>CHOOSE(1,"$","LINK",GL222,GM221)</f>
        <v>$</v>
      </c>
      <c r="GN222" s="163"/>
      <c r="GO222" s="163"/>
      <c r="GP222" s="163"/>
      <c r="GQ222" s="163"/>
      <c r="GR222" s="163"/>
      <c r="GS222" s="163"/>
      <c r="GT222" s="163"/>
      <c r="GU222" s="163"/>
      <c r="GV222" s="163"/>
      <c r="GW222" s="163"/>
      <c r="GX222" s="163"/>
      <c r="GY222" s="163"/>
      <c r="GZ222" s="163"/>
      <c r="HA222" s="163"/>
      <c r="HB222" s="163"/>
      <c r="HC222" s="163"/>
      <c r="HD222" s="163"/>
      <c r="HE222" s="163"/>
      <c r="HF222" s="163"/>
      <c r="HG222" s="163"/>
      <c r="HH222" s="163"/>
      <c r="HI222" s="163"/>
      <c r="HJ222" s="168"/>
      <c r="HK222" s="163"/>
      <c r="HL222" s="163"/>
      <c r="HM222" s="163"/>
      <c r="HN222" s="168"/>
      <c r="HO222" s="179" t="s">
        <v>23</v>
      </c>
      <c r="HP222" s="183"/>
      <c r="HQ222" s="183"/>
      <c r="HR222" s="183"/>
      <c r="HS222" s="183"/>
      <c r="HT222" s="179"/>
      <c r="HU222" s="273"/>
    </row>
    <row r="223" spans="42:229" ht="15" customHeight="1" x14ac:dyDescent="0.2">
      <c r="AP223" s="172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Z223" s="179" t="s">
        <v>23</v>
      </c>
      <c r="CA223" s="183"/>
      <c r="CB223" s="183"/>
      <c r="CC223" s="183"/>
      <c r="CD223" s="183"/>
      <c r="CE223" s="179"/>
      <c r="CF223" s="179"/>
      <c r="CG223" s="273"/>
      <c r="CL223" s="282" t="str">
        <f>"local_od_est_"&amp;CW207</f>
        <v>local_od_est_1</v>
      </c>
      <c r="CM223" s="190">
        <v>1</v>
      </c>
      <c r="CN223" s="190">
        <v>2</v>
      </c>
      <c r="CO223" s="190">
        <v>4</v>
      </c>
      <c r="CP223" s="179" t="s">
        <v>17</v>
      </c>
      <c r="CQ223" s="179" t="s">
        <v>18</v>
      </c>
      <c r="CR223" s="179" t="s">
        <v>19</v>
      </c>
      <c r="CS223" s="163"/>
      <c r="CT223" s="163"/>
      <c r="CU223" s="163"/>
      <c r="CV223" s="168"/>
      <c r="CW223" s="163"/>
      <c r="CX223" s="163"/>
      <c r="CY223" s="163"/>
      <c r="CZ223" s="207"/>
      <c r="DA223" s="163"/>
      <c r="DB223" s="163"/>
      <c r="DC223" s="163"/>
      <c r="DD223" s="163"/>
      <c r="DE223" s="163"/>
      <c r="DF223" s="163"/>
      <c r="DG223" s="163"/>
      <c r="DH223" s="163"/>
      <c r="DI223" s="163"/>
      <c r="DJ223" s="163"/>
      <c r="DK223" s="163"/>
      <c r="DL223" s="163"/>
      <c r="DM223" s="163"/>
      <c r="DN223" s="163"/>
      <c r="DO223" s="163"/>
      <c r="DP223" s="163"/>
      <c r="DQ223" s="163"/>
      <c r="DV223" s="179" t="s">
        <v>23</v>
      </c>
      <c r="DW223" s="183"/>
      <c r="DX223" s="183"/>
      <c r="DY223" s="183"/>
      <c r="DZ223" s="183"/>
      <c r="EA223" s="179"/>
      <c r="EB223" s="179"/>
      <c r="EC223" s="273"/>
      <c r="ED223" s="135"/>
      <c r="EE223" s="135"/>
      <c r="EF223" s="135"/>
      <c r="EG223" s="135"/>
      <c r="EH223" s="275" t="s">
        <v>23</v>
      </c>
      <c r="EI223" s="183"/>
      <c r="EJ223" s="183"/>
      <c r="EK223" s="183"/>
      <c r="EL223" s="183"/>
      <c r="EM223" s="179"/>
      <c r="EN223" s="179"/>
      <c r="EO223" s="179"/>
      <c r="EP223" s="163"/>
      <c r="EQ223" s="163"/>
      <c r="ER223" s="163"/>
      <c r="ES223" s="163"/>
      <c r="ET223" s="163"/>
      <c r="EU223" s="163"/>
      <c r="EV223" s="163"/>
      <c r="EW223" s="163"/>
      <c r="EX223" s="163"/>
      <c r="EY223" s="163"/>
      <c r="EZ223" s="163"/>
      <c r="FA223" s="163"/>
      <c r="FB223" s="163"/>
      <c r="FC223" s="163"/>
      <c r="FD223" s="163"/>
      <c r="FE223" s="163"/>
      <c r="FF223" s="163"/>
      <c r="FG223" s="163"/>
      <c r="FH223" s="163"/>
      <c r="FI223" s="163"/>
      <c r="FJ223" s="163"/>
      <c r="FK223" s="163"/>
      <c r="FL223" s="163"/>
      <c r="FM223" s="163"/>
      <c r="FN223" s="163"/>
      <c r="FO223" s="163"/>
      <c r="FP223" s="163"/>
      <c r="FQ223" s="163"/>
      <c r="FR223" s="163"/>
      <c r="FS223" s="163"/>
      <c r="FT223" s="163"/>
      <c r="FU223" s="163"/>
      <c r="FV223" s="163"/>
      <c r="FW223" s="163"/>
      <c r="FX223" s="163"/>
      <c r="FY223" s="173"/>
      <c r="GD223" s="275" t="s">
        <v>23</v>
      </c>
      <c r="GE223" s="183"/>
      <c r="GF223" s="183"/>
      <c r="GG223" s="183"/>
      <c r="GH223" s="183"/>
      <c r="GI223" s="179"/>
      <c r="GJ223" s="179"/>
      <c r="GK223" s="179"/>
      <c r="GL223" s="163"/>
      <c r="GM223" s="163"/>
      <c r="GN223" s="163"/>
      <c r="GO223" s="163"/>
      <c r="GP223" s="163"/>
      <c r="GQ223" s="163"/>
      <c r="GR223" s="163"/>
      <c r="GS223" s="163"/>
      <c r="GT223" s="163"/>
      <c r="GU223" s="163"/>
      <c r="GV223" s="163"/>
      <c r="GW223" s="163"/>
      <c r="GX223" s="163"/>
      <c r="GY223" s="163"/>
      <c r="GZ223" s="163"/>
      <c r="HA223" s="163"/>
      <c r="HB223" s="163"/>
      <c r="HC223" s="163"/>
      <c r="HD223" s="163"/>
      <c r="HE223" s="163"/>
      <c r="HF223" s="163"/>
      <c r="HG223" s="163"/>
      <c r="HH223" s="163"/>
      <c r="HI223" s="163"/>
      <c r="HJ223" s="168"/>
      <c r="HK223" s="163"/>
      <c r="HL223" s="163"/>
      <c r="HM223" s="163"/>
      <c r="HN223" s="207"/>
      <c r="HO223" s="230" t="str">
        <f>"local_od_est_"&amp;HJ207</f>
        <v>local_od_est_2</v>
      </c>
      <c r="HP223" s="190">
        <v>1</v>
      </c>
      <c r="HQ223" s="190">
        <v>2</v>
      </c>
      <c r="HR223" s="190">
        <v>4</v>
      </c>
      <c r="HS223" s="179" t="s">
        <v>17</v>
      </c>
      <c r="HT223" s="179" t="s">
        <v>18</v>
      </c>
      <c r="HU223" s="273" t="s">
        <v>19</v>
      </c>
    </row>
    <row r="224" spans="42:229" ht="15" customHeight="1" x14ac:dyDescent="0.2">
      <c r="AP224" s="172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Z224" s="230" t="str">
        <f>"local_od_est_"&amp;BV207</f>
        <v>local_od_est_2</v>
      </c>
      <c r="CA224" s="190">
        <v>1</v>
      </c>
      <c r="CB224" s="190">
        <v>2</v>
      </c>
      <c r="CC224" s="190">
        <v>3</v>
      </c>
      <c r="CD224" s="190">
        <v>4</v>
      </c>
      <c r="CE224" s="179" t="s">
        <v>17</v>
      </c>
      <c r="CF224" s="179" t="s">
        <v>18</v>
      </c>
      <c r="CG224" s="273" t="s">
        <v>19</v>
      </c>
      <c r="CL224" s="283">
        <v>1</v>
      </c>
      <c r="CM224" s="180">
        <f t="shared" ref="CM224:CO226" si="90">CM195</f>
        <v>0</v>
      </c>
      <c r="CN224" s="181">
        <f t="shared" si="90"/>
        <v>0</v>
      </c>
      <c r="CO224" s="182">
        <f t="shared" si="90"/>
        <v>0</v>
      </c>
      <c r="CP224" s="179">
        <f>SUM(CM224:CO224)</f>
        <v>0</v>
      </c>
      <c r="CQ224" s="179">
        <f>CQ195</f>
        <v>0</v>
      </c>
      <c r="CR224" s="183">
        <f>IFERROR(ABS(CP224-CQ224)/CQ224,0)</f>
        <v>0</v>
      </c>
      <c r="CS224" s="163"/>
      <c r="CT224" s="163"/>
      <c r="CU224" s="163"/>
      <c r="CV224" s="265"/>
      <c r="CW224" s="163"/>
      <c r="CX224" s="163"/>
      <c r="CY224" s="163"/>
      <c r="CZ224" s="207"/>
      <c r="DA224" s="163"/>
      <c r="DB224" s="163"/>
      <c r="DC224" s="163"/>
      <c r="DD224" s="163"/>
      <c r="DE224" s="163"/>
      <c r="DF224" s="163"/>
      <c r="DG224" s="163"/>
      <c r="DH224" s="163"/>
      <c r="DI224" s="163"/>
      <c r="DJ224" s="163"/>
      <c r="DK224" s="163"/>
      <c r="DL224" s="163"/>
      <c r="DM224" s="163"/>
      <c r="DN224" s="163"/>
      <c r="DO224" s="163"/>
      <c r="DP224" s="163"/>
      <c r="DQ224" s="163"/>
      <c r="DV224" s="230" t="str">
        <f>"local_od_est_"&amp;DR207</f>
        <v>local_od_est_2</v>
      </c>
      <c r="DW224" s="190">
        <v>1</v>
      </c>
      <c r="DX224" s="190">
        <v>2</v>
      </c>
      <c r="DY224" s="190">
        <v>3</v>
      </c>
      <c r="DZ224" s="190">
        <v>4</v>
      </c>
      <c r="EA224" s="179" t="s">
        <v>17</v>
      </c>
      <c r="EB224" s="179" t="s">
        <v>18</v>
      </c>
      <c r="EC224" s="273" t="s">
        <v>19</v>
      </c>
      <c r="ED224" s="135"/>
      <c r="EE224" s="135"/>
      <c r="EF224" s="135"/>
      <c r="EG224" s="135"/>
      <c r="EH224" s="282" t="str">
        <f>"local_od_est_"&amp;ES207</f>
        <v>local_od_est_1</v>
      </c>
      <c r="EI224" s="190">
        <v>1</v>
      </c>
      <c r="EJ224" s="190">
        <v>2</v>
      </c>
      <c r="EK224" s="190">
        <v>3</v>
      </c>
      <c r="EL224" s="190">
        <v>4</v>
      </c>
      <c r="EM224" s="179" t="s">
        <v>17</v>
      </c>
      <c r="EN224" s="179" t="s">
        <v>18</v>
      </c>
      <c r="EO224" s="179" t="s">
        <v>19</v>
      </c>
      <c r="EP224" s="163"/>
      <c r="EQ224" s="163"/>
      <c r="ER224" s="163"/>
      <c r="ES224" s="163"/>
      <c r="ET224" s="163"/>
      <c r="EU224" s="163"/>
      <c r="EV224" s="163"/>
      <c r="EW224" s="163"/>
      <c r="EX224" s="163"/>
      <c r="EY224" s="163"/>
      <c r="EZ224" s="163"/>
      <c r="FA224" s="163"/>
      <c r="FB224" s="163"/>
      <c r="FC224" s="163"/>
      <c r="FD224" s="163"/>
      <c r="FE224" s="163"/>
      <c r="FF224" s="163"/>
      <c r="FG224" s="163"/>
      <c r="FH224" s="163"/>
      <c r="FI224" s="163"/>
      <c r="FJ224" s="163"/>
      <c r="FK224" s="163"/>
      <c r="FL224" s="163"/>
      <c r="FM224" s="163"/>
      <c r="FN224" s="163"/>
      <c r="FO224" s="163"/>
      <c r="FP224" s="163"/>
      <c r="FQ224" s="163"/>
      <c r="FR224" s="163"/>
      <c r="FS224" s="163"/>
      <c r="FT224" s="163"/>
      <c r="FU224" s="163"/>
      <c r="FV224" s="163"/>
      <c r="FW224" s="163"/>
      <c r="FX224" s="163"/>
      <c r="FY224" s="173"/>
      <c r="GD224" s="282" t="str">
        <f>"local_od_est_"&amp;GO207</f>
        <v>local_od_est_1</v>
      </c>
      <c r="GE224" s="190">
        <v>1</v>
      </c>
      <c r="GF224" s="190">
        <v>2</v>
      </c>
      <c r="GG224" s="190">
        <v>3</v>
      </c>
      <c r="GH224" s="190">
        <v>4</v>
      </c>
      <c r="GI224" s="179" t="s">
        <v>17</v>
      </c>
      <c r="GJ224" s="179" t="s">
        <v>18</v>
      </c>
      <c r="GK224" s="179" t="s">
        <v>19</v>
      </c>
      <c r="GL224" s="163"/>
      <c r="GM224" s="163"/>
      <c r="GN224" s="163"/>
      <c r="GO224" s="163"/>
      <c r="GP224" s="163"/>
      <c r="GQ224" s="163"/>
      <c r="GR224" s="163"/>
      <c r="GS224" s="163"/>
      <c r="GT224" s="163"/>
      <c r="GU224" s="163"/>
      <c r="GV224" s="163"/>
      <c r="GW224" s="163"/>
      <c r="GX224" s="163"/>
      <c r="GY224" s="163"/>
      <c r="GZ224" s="163"/>
      <c r="HA224" s="163"/>
      <c r="HB224" s="163"/>
      <c r="HC224" s="163"/>
      <c r="HD224" s="163"/>
      <c r="HE224" s="163"/>
      <c r="HF224" s="163"/>
      <c r="HG224" s="163"/>
      <c r="HH224" s="163"/>
      <c r="HI224" s="163"/>
      <c r="HJ224" s="265"/>
      <c r="HK224" s="163"/>
      <c r="HL224" s="163"/>
      <c r="HM224" s="163"/>
      <c r="HN224" s="207"/>
      <c r="HO224" s="190">
        <v>1</v>
      </c>
      <c r="HP224" s="180">
        <f t="shared" ref="HP224:HR226" si="91">HP195</f>
        <v>0</v>
      </c>
      <c r="HQ224" s="181">
        <f t="shared" si="91"/>
        <v>0</v>
      </c>
      <c r="HR224" s="182">
        <f t="shared" si="91"/>
        <v>0</v>
      </c>
      <c r="HS224" s="179">
        <f>SUM(HP224:HR224)</f>
        <v>0</v>
      </c>
      <c r="HT224" s="179">
        <f>HT195</f>
        <v>0</v>
      </c>
      <c r="HU224" s="274">
        <f>IFERROR(ABS(HS224-HT224)/HT224,0)</f>
        <v>0</v>
      </c>
    </row>
    <row r="225" spans="42:229" ht="15" customHeight="1" x14ac:dyDescent="0.2">
      <c r="AP225" s="172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Z225" s="190">
        <v>1</v>
      </c>
      <c r="CA225" s="180">
        <f t="shared" ref="CA225:CD228" si="92">CA186</f>
        <v>0</v>
      </c>
      <c r="CB225" s="181">
        <f t="shared" si="92"/>
        <v>0</v>
      </c>
      <c r="CC225" s="181">
        <f t="shared" si="92"/>
        <v>0</v>
      </c>
      <c r="CD225" s="182">
        <f t="shared" si="92"/>
        <v>0</v>
      </c>
      <c r="CE225" s="179">
        <f>SUM(CA225:CD225)</f>
        <v>0</v>
      </c>
      <c r="CF225" s="179">
        <f>CF186</f>
        <v>0</v>
      </c>
      <c r="CG225" s="274">
        <f>IFERROR(ABS(CE225-CF225)/CF225,0)</f>
        <v>0</v>
      </c>
      <c r="CL225" s="283">
        <v>2</v>
      </c>
      <c r="CM225" s="184">
        <f t="shared" si="90"/>
        <v>0</v>
      </c>
      <c r="CN225" s="179">
        <f t="shared" si="90"/>
        <v>0</v>
      </c>
      <c r="CO225" s="185">
        <f t="shared" si="90"/>
        <v>0</v>
      </c>
      <c r="CP225" s="179">
        <f>SUM(CM225:CO225)</f>
        <v>0</v>
      </c>
      <c r="CQ225" s="179">
        <f>CQ196</f>
        <v>0</v>
      </c>
      <c r="CR225" s="183">
        <f t="shared" ref="CR225" si="93">IFERROR(ABS(CP225-CQ225)/CQ225,0)</f>
        <v>0</v>
      </c>
      <c r="CS225" s="163"/>
      <c r="CT225" s="163"/>
      <c r="CU225" s="163"/>
      <c r="CV225" s="265"/>
      <c r="CW225" s="163"/>
      <c r="CX225" s="163"/>
      <c r="CY225" s="163"/>
      <c r="CZ225" s="163"/>
      <c r="DA225" s="163"/>
      <c r="DB225" s="163"/>
      <c r="DC225" s="163"/>
      <c r="DD225" s="163"/>
      <c r="DE225" s="163"/>
      <c r="DF225" s="163"/>
      <c r="DG225" s="163"/>
      <c r="DH225" s="163"/>
      <c r="DI225" s="163"/>
      <c r="DJ225" s="163"/>
      <c r="DK225" s="163"/>
      <c r="DL225" s="163"/>
      <c r="DM225" s="163"/>
      <c r="DN225" s="163"/>
      <c r="DO225" s="163"/>
      <c r="DP225" s="163"/>
      <c r="DQ225" s="163"/>
      <c r="DV225" s="190">
        <v>1</v>
      </c>
      <c r="DW225" s="180">
        <f t="shared" ref="DW225:DZ228" si="94">DW186</f>
        <v>0</v>
      </c>
      <c r="DX225" s="181">
        <f t="shared" si="94"/>
        <v>0</v>
      </c>
      <c r="DY225" s="181">
        <f t="shared" si="94"/>
        <v>0</v>
      </c>
      <c r="DZ225" s="182">
        <f t="shared" si="94"/>
        <v>0</v>
      </c>
      <c r="EA225" s="179">
        <f>SUM(DW225:DZ225)</f>
        <v>0</v>
      </c>
      <c r="EB225" s="179">
        <f>EB186</f>
        <v>0</v>
      </c>
      <c r="EC225" s="274">
        <f>IFERROR(ABS(EA225-EB225)/EB225,0)</f>
        <v>0</v>
      </c>
      <c r="ED225" s="135"/>
      <c r="EE225" s="135"/>
      <c r="EF225" s="135"/>
      <c r="EG225" s="135"/>
      <c r="EH225" s="283">
        <v>1</v>
      </c>
      <c r="EI225" s="180">
        <f t="shared" ref="EI225:EL228" si="95">EI186</f>
        <v>0</v>
      </c>
      <c r="EJ225" s="181">
        <f t="shared" si="95"/>
        <v>0</v>
      </c>
      <c r="EK225" s="181">
        <f t="shared" si="95"/>
        <v>0</v>
      </c>
      <c r="EL225" s="182">
        <f t="shared" si="95"/>
        <v>0</v>
      </c>
      <c r="EM225" s="179">
        <f>SUM(EI225:EL225)</f>
        <v>0</v>
      </c>
      <c r="EN225" s="179">
        <f>EN186</f>
        <v>0</v>
      </c>
      <c r="EO225" s="183">
        <f>IFERROR(ABS(EM225-EN225)/EN225,0)</f>
        <v>0</v>
      </c>
      <c r="EP225" s="163"/>
      <c r="EQ225" s="163"/>
      <c r="ER225" s="163"/>
      <c r="ES225" s="163"/>
      <c r="ET225" s="163"/>
      <c r="EU225" s="163"/>
      <c r="EV225" s="163"/>
      <c r="EW225" s="163"/>
      <c r="EX225" s="163"/>
      <c r="EY225" s="163"/>
      <c r="EZ225" s="163"/>
      <c r="FA225" s="163"/>
      <c r="FB225" s="163"/>
      <c r="FC225" s="163"/>
      <c r="FD225" s="163"/>
      <c r="FE225" s="163"/>
      <c r="FF225" s="163"/>
      <c r="FG225" s="163"/>
      <c r="FH225" s="163"/>
      <c r="FI225" s="163"/>
      <c r="FJ225" s="163"/>
      <c r="FK225" s="163"/>
      <c r="FL225" s="163"/>
      <c r="FM225" s="163"/>
      <c r="FN225" s="163"/>
      <c r="FO225" s="163"/>
      <c r="FP225" s="163"/>
      <c r="FQ225" s="163"/>
      <c r="FR225" s="163"/>
      <c r="FS225" s="163"/>
      <c r="FT225" s="163"/>
      <c r="FU225" s="163"/>
      <c r="FV225" s="163"/>
      <c r="FW225" s="163"/>
      <c r="FX225" s="163"/>
      <c r="FY225" s="173"/>
      <c r="GD225" s="283">
        <v>1</v>
      </c>
      <c r="GE225" s="180">
        <f t="shared" ref="GE225:GH228" si="96">GE186</f>
        <v>0</v>
      </c>
      <c r="GF225" s="181">
        <f t="shared" si="96"/>
        <v>0</v>
      </c>
      <c r="GG225" s="181">
        <f t="shared" si="96"/>
        <v>0</v>
      </c>
      <c r="GH225" s="182">
        <f t="shared" si="96"/>
        <v>0</v>
      </c>
      <c r="GI225" s="179">
        <f>SUM(GE225:GH225)</f>
        <v>0</v>
      </c>
      <c r="GJ225" s="179">
        <f>GJ186</f>
        <v>0</v>
      </c>
      <c r="GK225" s="183">
        <f>IFERROR(ABS(GI225-GJ225)/GJ225,0)</f>
        <v>0</v>
      </c>
      <c r="GL225" s="163"/>
      <c r="GM225" s="163"/>
      <c r="GN225" s="163"/>
      <c r="GO225" s="163"/>
      <c r="GP225" s="163"/>
      <c r="GQ225" s="163"/>
      <c r="GR225" s="163"/>
      <c r="GS225" s="163"/>
      <c r="GT225" s="163"/>
      <c r="GU225" s="163"/>
      <c r="GV225" s="163"/>
      <c r="GW225" s="163"/>
      <c r="GX225" s="163"/>
      <c r="GY225" s="163"/>
      <c r="GZ225" s="163"/>
      <c r="HA225" s="163"/>
      <c r="HB225" s="163"/>
      <c r="HC225" s="163"/>
      <c r="HD225" s="163"/>
      <c r="HE225" s="163"/>
      <c r="HF225" s="163"/>
      <c r="HG225" s="163"/>
      <c r="HH225" s="163"/>
      <c r="HI225" s="163"/>
      <c r="HJ225" s="265"/>
      <c r="HK225" s="163"/>
      <c r="HL225" s="163"/>
      <c r="HM225" s="163"/>
      <c r="HN225" s="163"/>
      <c r="HO225" s="190">
        <v>2</v>
      </c>
      <c r="HP225" s="184">
        <f t="shared" si="91"/>
        <v>0</v>
      </c>
      <c r="HQ225" s="179">
        <f t="shared" si="91"/>
        <v>0</v>
      </c>
      <c r="HR225" s="185">
        <f t="shared" si="91"/>
        <v>0</v>
      </c>
      <c r="HS225" s="179">
        <f>SUM(HP225:HR225)</f>
        <v>0</v>
      </c>
      <c r="HT225" s="179">
        <f>HT196</f>
        <v>0</v>
      </c>
      <c r="HU225" s="274">
        <f>IFERROR(ABS(HS225-HT225)/HT225,0)</f>
        <v>0</v>
      </c>
    </row>
    <row r="226" spans="42:229" ht="15" customHeight="1" x14ac:dyDescent="0.2">
      <c r="AP226" s="172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X226" s="163"/>
      <c r="BY226" s="163"/>
      <c r="BZ226" s="190">
        <v>2</v>
      </c>
      <c r="CA226" s="184">
        <f t="shared" si="92"/>
        <v>0</v>
      </c>
      <c r="CB226" s="179">
        <f t="shared" si="92"/>
        <v>0</v>
      </c>
      <c r="CC226" s="179">
        <f t="shared" si="92"/>
        <v>0</v>
      </c>
      <c r="CD226" s="185">
        <f t="shared" si="92"/>
        <v>0</v>
      </c>
      <c r="CE226" s="179">
        <f t="shared" ref="CE226:CE228" si="97">SUM(CA226:CD226)</f>
        <v>0</v>
      </c>
      <c r="CF226" s="179">
        <f>CF187</f>
        <v>0</v>
      </c>
      <c r="CG226" s="274">
        <f t="shared" ref="CG226:CG228" si="98">IFERROR(ABS(CE226-CF226)/CF226,0)</f>
        <v>0</v>
      </c>
      <c r="CL226" s="283">
        <v>4</v>
      </c>
      <c r="CM226" s="186">
        <f t="shared" si="90"/>
        <v>0</v>
      </c>
      <c r="CN226" s="187">
        <f t="shared" si="90"/>
        <v>0</v>
      </c>
      <c r="CO226" s="188">
        <f t="shared" si="90"/>
        <v>0</v>
      </c>
      <c r="CP226" s="179">
        <f>SUM(CM226:CO226)</f>
        <v>0</v>
      </c>
      <c r="CQ226" s="59">
        <f>CQ197</f>
        <v>0</v>
      </c>
      <c r="CR226" s="183">
        <f>IFERROR(ABS(CP226-CQ226)/CQ226,0)</f>
        <v>0</v>
      </c>
      <c r="CS226" s="163"/>
      <c r="CT226" s="163"/>
      <c r="CU226" s="163"/>
      <c r="CV226" s="168"/>
      <c r="CW226" s="163"/>
      <c r="CX226" s="163"/>
      <c r="CY226" s="163"/>
      <c r="CZ226" s="163"/>
      <c r="DA226" s="163"/>
      <c r="DB226" s="163"/>
      <c r="DC226" s="163"/>
      <c r="DD226" s="163"/>
      <c r="DE226" s="163"/>
      <c r="DF226" s="163"/>
      <c r="DG226" s="163"/>
      <c r="DH226" s="163"/>
      <c r="DI226" s="163"/>
      <c r="DJ226" s="163"/>
      <c r="DK226" s="163"/>
      <c r="DL226" s="163"/>
      <c r="DM226" s="163"/>
      <c r="DN226" s="163"/>
      <c r="DO226" s="163"/>
      <c r="DP226" s="163"/>
      <c r="DQ226" s="163"/>
      <c r="DR226" s="163"/>
      <c r="DS226" s="163"/>
      <c r="DT226" s="163"/>
      <c r="DU226" s="163"/>
      <c r="DV226" s="190">
        <v>2</v>
      </c>
      <c r="DW226" s="184">
        <f t="shared" si="94"/>
        <v>0</v>
      </c>
      <c r="DX226" s="179">
        <f t="shared" si="94"/>
        <v>0</v>
      </c>
      <c r="DY226" s="179">
        <f t="shared" si="94"/>
        <v>0</v>
      </c>
      <c r="DZ226" s="185">
        <f t="shared" si="94"/>
        <v>0</v>
      </c>
      <c r="EA226" s="179">
        <f t="shared" ref="EA226:EA228" si="99">SUM(DW226:DZ226)</f>
        <v>0</v>
      </c>
      <c r="EB226" s="179">
        <f>EB187</f>
        <v>0</v>
      </c>
      <c r="EC226" s="274">
        <f t="shared" ref="EC226:EC228" si="100">IFERROR(ABS(EA226-EB226)/EB226,0)</f>
        <v>0</v>
      </c>
      <c r="ED226" s="135"/>
      <c r="EE226" s="135"/>
      <c r="EF226" s="135"/>
      <c r="EG226" s="135"/>
      <c r="EH226" s="283">
        <v>2</v>
      </c>
      <c r="EI226" s="184">
        <f t="shared" si="95"/>
        <v>0</v>
      </c>
      <c r="EJ226" s="179">
        <f t="shared" si="95"/>
        <v>0</v>
      </c>
      <c r="EK226" s="179">
        <f t="shared" si="95"/>
        <v>0</v>
      </c>
      <c r="EL226" s="185">
        <f t="shared" si="95"/>
        <v>0</v>
      </c>
      <c r="EM226" s="179">
        <f t="shared" ref="EM226:EM228" si="101">SUM(EI226:EL226)</f>
        <v>0</v>
      </c>
      <c r="EN226" s="179">
        <f>EN187</f>
        <v>0</v>
      </c>
      <c r="EO226" s="183">
        <f t="shared" ref="EO226:EO228" si="102">IFERROR(ABS(EM226-EN226)/EN226,0)</f>
        <v>0</v>
      </c>
      <c r="ER226" s="163"/>
      <c r="ES226" s="163"/>
      <c r="ET226" s="163"/>
      <c r="EU226" s="163"/>
      <c r="EV226" s="163"/>
      <c r="EW226" s="163"/>
      <c r="EX226" s="163"/>
      <c r="EY226" s="163"/>
      <c r="EZ226" s="163"/>
      <c r="FA226" s="163"/>
      <c r="FB226" s="163"/>
      <c r="FC226" s="163"/>
      <c r="FD226" s="163"/>
      <c r="FE226" s="163"/>
      <c r="FF226" s="163"/>
      <c r="FG226" s="163"/>
      <c r="FH226" s="163"/>
      <c r="FI226" s="163"/>
      <c r="FJ226" s="163"/>
      <c r="FK226" s="163"/>
      <c r="FL226" s="163"/>
      <c r="FM226" s="163"/>
      <c r="FN226" s="163"/>
      <c r="FO226" s="163"/>
      <c r="FP226" s="163"/>
      <c r="FQ226" s="163"/>
      <c r="FR226" s="163"/>
      <c r="FS226" s="163"/>
      <c r="FT226" s="163"/>
      <c r="FU226" s="163"/>
      <c r="FV226" s="163"/>
      <c r="FW226" s="163"/>
      <c r="FX226" s="163"/>
      <c r="FY226" s="173"/>
      <c r="GD226" s="283">
        <v>2</v>
      </c>
      <c r="GE226" s="184">
        <f t="shared" si="96"/>
        <v>0</v>
      </c>
      <c r="GF226" s="179">
        <f t="shared" si="96"/>
        <v>0</v>
      </c>
      <c r="GG226" s="179">
        <f t="shared" si="96"/>
        <v>0</v>
      </c>
      <c r="GH226" s="185">
        <f t="shared" si="96"/>
        <v>0</v>
      </c>
      <c r="GI226" s="179">
        <f t="shared" ref="GI226:GI228" si="103">SUM(GE226:GH226)</f>
        <v>0</v>
      </c>
      <c r="GJ226" s="179">
        <f>GJ187</f>
        <v>0</v>
      </c>
      <c r="GK226" s="183">
        <f t="shared" ref="GK226:GK228" si="104">IFERROR(ABS(GI226-GJ226)/GJ226,0)</f>
        <v>0</v>
      </c>
      <c r="GL226" s="163"/>
      <c r="GM226" s="163"/>
      <c r="GN226" s="163"/>
      <c r="GO226" s="163"/>
      <c r="GP226" s="163"/>
      <c r="GQ226" s="163"/>
      <c r="GR226" s="163"/>
      <c r="GS226" s="163"/>
      <c r="GT226" s="163"/>
      <c r="GU226" s="163"/>
      <c r="GV226" s="163"/>
      <c r="GW226" s="163"/>
      <c r="GX226" s="163"/>
      <c r="GY226" s="163"/>
      <c r="GZ226" s="163"/>
      <c r="HA226" s="163"/>
      <c r="HB226" s="163"/>
      <c r="HC226" s="163"/>
      <c r="HD226" s="163"/>
      <c r="HE226" s="163"/>
      <c r="HF226" s="163"/>
      <c r="HG226" s="163"/>
      <c r="HH226" s="163"/>
      <c r="HI226" s="163"/>
      <c r="HJ226" s="168"/>
      <c r="HK226" s="163"/>
      <c r="HL226" s="163"/>
      <c r="HM226" s="163"/>
      <c r="HN226" s="163"/>
      <c r="HO226" s="190">
        <v>4</v>
      </c>
      <c r="HP226" s="186">
        <f t="shared" si="91"/>
        <v>0</v>
      </c>
      <c r="HQ226" s="187">
        <f t="shared" si="91"/>
        <v>0</v>
      </c>
      <c r="HR226" s="188">
        <f t="shared" si="91"/>
        <v>0</v>
      </c>
      <c r="HS226" s="179">
        <f>SUM(HP226:HR226)</f>
        <v>0</v>
      </c>
      <c r="HT226" s="59">
        <f>HT197</f>
        <v>0</v>
      </c>
      <c r="HU226" s="274">
        <f>IFERROR(ABS(HS226-HT226)/HT226,0)</f>
        <v>0</v>
      </c>
    </row>
    <row r="227" spans="42:229" ht="15" customHeight="1" x14ac:dyDescent="0.2">
      <c r="AP227" s="172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X227" s="163"/>
      <c r="BY227" s="163"/>
      <c r="BZ227" s="190">
        <v>3</v>
      </c>
      <c r="CA227" s="184">
        <f t="shared" si="92"/>
        <v>0</v>
      </c>
      <c r="CB227" s="179">
        <f t="shared" si="92"/>
        <v>0</v>
      </c>
      <c r="CC227" s="179">
        <f t="shared" si="92"/>
        <v>0</v>
      </c>
      <c r="CD227" s="185">
        <f t="shared" si="92"/>
        <v>0</v>
      </c>
      <c r="CE227" s="179">
        <f t="shared" si="97"/>
        <v>0</v>
      </c>
      <c r="CF227" s="179">
        <f>CF188</f>
        <v>0</v>
      </c>
      <c r="CG227" s="274">
        <f t="shared" si="98"/>
        <v>0</v>
      </c>
      <c r="CL227" s="275" t="s">
        <v>17</v>
      </c>
      <c r="CM227" s="179">
        <f>SUM(CM224:CM226)</f>
        <v>0</v>
      </c>
      <c r="CN227" s="179">
        <f>SUM(CN224:CN226)</f>
        <v>0</v>
      </c>
      <c r="CO227" s="179">
        <f>SUM(CO224:CO226)</f>
        <v>0</v>
      </c>
      <c r="CP227" s="179"/>
      <c r="CQ227" s="179"/>
      <c r="CR227" s="179"/>
      <c r="CS227" s="163"/>
      <c r="CT227" s="163"/>
      <c r="CU227" s="163"/>
      <c r="CV227" s="168"/>
      <c r="CW227" s="163"/>
      <c r="CX227" s="163"/>
      <c r="CY227" s="163"/>
      <c r="CZ227" s="163"/>
      <c r="DA227" s="163"/>
      <c r="DB227" s="163"/>
      <c r="DC227" s="163"/>
      <c r="DD227" s="163"/>
      <c r="DE227" s="163"/>
      <c r="DF227" s="163"/>
      <c r="DG227" s="163"/>
      <c r="DH227" s="163"/>
      <c r="DI227" s="163"/>
      <c r="DJ227" s="163"/>
      <c r="DK227" s="163"/>
      <c r="DL227" s="163"/>
      <c r="DM227" s="163"/>
      <c r="DN227" s="163"/>
      <c r="DO227" s="163"/>
      <c r="DP227" s="163"/>
      <c r="DQ227" s="163"/>
      <c r="DR227" s="163"/>
      <c r="DS227" s="163"/>
      <c r="DT227" s="163"/>
      <c r="DU227" s="163"/>
      <c r="DV227" s="190">
        <v>3</v>
      </c>
      <c r="DW227" s="184">
        <f t="shared" si="94"/>
        <v>0</v>
      </c>
      <c r="DX227" s="179">
        <f t="shared" si="94"/>
        <v>0</v>
      </c>
      <c r="DY227" s="179">
        <f t="shared" si="94"/>
        <v>0</v>
      </c>
      <c r="DZ227" s="185">
        <f t="shared" si="94"/>
        <v>0</v>
      </c>
      <c r="EA227" s="179">
        <f t="shared" si="99"/>
        <v>0</v>
      </c>
      <c r="EB227" s="179">
        <f>EB188</f>
        <v>0</v>
      </c>
      <c r="EC227" s="274">
        <f t="shared" si="100"/>
        <v>0</v>
      </c>
      <c r="ED227" s="135"/>
      <c r="EE227" s="135"/>
      <c r="EF227" s="135"/>
      <c r="EG227" s="135"/>
      <c r="EH227" s="283">
        <v>3</v>
      </c>
      <c r="EI227" s="184">
        <f t="shared" si="95"/>
        <v>0</v>
      </c>
      <c r="EJ227" s="179">
        <f t="shared" si="95"/>
        <v>0</v>
      </c>
      <c r="EK227" s="179">
        <f t="shared" si="95"/>
        <v>0</v>
      </c>
      <c r="EL227" s="185">
        <f t="shared" si="95"/>
        <v>0</v>
      </c>
      <c r="EM227" s="179">
        <f t="shared" si="101"/>
        <v>0</v>
      </c>
      <c r="EN227" s="179">
        <f>EN188</f>
        <v>0</v>
      </c>
      <c r="EO227" s="183">
        <f t="shared" si="102"/>
        <v>0</v>
      </c>
      <c r="ER227" s="163"/>
      <c r="ES227" s="163"/>
      <c r="ET227" s="163"/>
      <c r="EU227" s="163"/>
      <c r="EV227" s="163"/>
      <c r="EW227" s="163"/>
      <c r="EX227" s="163"/>
      <c r="EY227" s="163"/>
      <c r="EZ227" s="163"/>
      <c r="FA227" s="163"/>
      <c r="FB227" s="163"/>
      <c r="FC227" s="163"/>
      <c r="FD227" s="163"/>
      <c r="FE227" s="163"/>
      <c r="FF227" s="163"/>
      <c r="FG227" s="163"/>
      <c r="FH227" s="163"/>
      <c r="FI227" s="163"/>
      <c r="FJ227" s="163"/>
      <c r="FK227" s="163"/>
      <c r="FL227" s="163"/>
      <c r="FM227" s="163"/>
      <c r="FN227" s="163"/>
      <c r="FO227" s="163"/>
      <c r="FP227" s="163"/>
      <c r="FQ227" s="163"/>
      <c r="FR227" s="163"/>
      <c r="FS227" s="163"/>
      <c r="FT227" s="163"/>
      <c r="FU227" s="163"/>
      <c r="FV227" s="163"/>
      <c r="FW227" s="163"/>
      <c r="FX227" s="163"/>
      <c r="FY227" s="173"/>
      <c r="GD227" s="283">
        <v>3</v>
      </c>
      <c r="GE227" s="184">
        <f t="shared" si="96"/>
        <v>0</v>
      </c>
      <c r="GF227" s="179">
        <f t="shared" si="96"/>
        <v>0</v>
      </c>
      <c r="GG227" s="179">
        <f t="shared" si="96"/>
        <v>0</v>
      </c>
      <c r="GH227" s="185">
        <f t="shared" si="96"/>
        <v>0</v>
      </c>
      <c r="GI227" s="179">
        <f t="shared" si="103"/>
        <v>0</v>
      </c>
      <c r="GJ227" s="179">
        <f>GJ188</f>
        <v>0</v>
      </c>
      <c r="GK227" s="183">
        <f t="shared" si="104"/>
        <v>0</v>
      </c>
      <c r="GL227" s="163"/>
      <c r="GM227" s="163"/>
      <c r="GN227" s="163"/>
      <c r="GO227" s="163"/>
      <c r="GP227" s="163"/>
      <c r="GQ227" s="163"/>
      <c r="GR227" s="163"/>
      <c r="GS227" s="163"/>
      <c r="GT227" s="163"/>
      <c r="GU227" s="163"/>
      <c r="GV227" s="163"/>
      <c r="GW227" s="163"/>
      <c r="GX227" s="163"/>
      <c r="GY227" s="163"/>
      <c r="GZ227" s="163"/>
      <c r="HA227" s="163"/>
      <c r="HB227" s="163"/>
      <c r="HC227" s="163"/>
      <c r="HD227" s="163"/>
      <c r="HE227" s="163"/>
      <c r="HF227" s="163"/>
      <c r="HG227" s="163"/>
      <c r="HH227" s="163"/>
      <c r="HI227" s="163"/>
      <c r="HJ227" s="168"/>
      <c r="HK227" s="163"/>
      <c r="HL227" s="163"/>
      <c r="HM227" s="163"/>
      <c r="HN227" s="163"/>
      <c r="HO227" s="179" t="s">
        <v>17</v>
      </c>
      <c r="HP227" s="179">
        <f>SUM(HP224:HP226)</f>
        <v>0</v>
      </c>
      <c r="HQ227" s="179">
        <f>SUM(HQ224:HQ226)</f>
        <v>0</v>
      </c>
      <c r="HR227" s="179">
        <f>SUM(HR224:HR226)</f>
        <v>0</v>
      </c>
      <c r="HS227" s="179"/>
      <c r="HT227" s="179"/>
      <c r="HU227" s="273"/>
    </row>
    <row r="228" spans="42:229" ht="15" customHeight="1" x14ac:dyDescent="0.2">
      <c r="AP228" s="172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X228" s="163"/>
      <c r="BZ228" s="190">
        <v>4</v>
      </c>
      <c r="CA228" s="186">
        <f t="shared" si="92"/>
        <v>0</v>
      </c>
      <c r="CB228" s="187">
        <f t="shared" si="92"/>
        <v>0</v>
      </c>
      <c r="CC228" s="187">
        <f t="shared" si="92"/>
        <v>0</v>
      </c>
      <c r="CD228" s="188">
        <f t="shared" si="92"/>
        <v>0</v>
      </c>
      <c r="CE228" s="179">
        <f t="shared" si="97"/>
        <v>0</v>
      </c>
      <c r="CF228" s="59">
        <f>CF189</f>
        <v>0</v>
      </c>
      <c r="CG228" s="274">
        <f t="shared" si="98"/>
        <v>0</v>
      </c>
      <c r="CL228" s="275" t="s">
        <v>18</v>
      </c>
      <c r="CM228" s="179">
        <f>CM199</f>
        <v>0</v>
      </c>
      <c r="CN228" s="179">
        <f>CN199</f>
        <v>0</v>
      </c>
      <c r="CO228" s="179">
        <f>CO199</f>
        <v>0</v>
      </c>
      <c r="CP228" s="179"/>
      <c r="CQ228" s="179"/>
      <c r="CR228" s="179"/>
      <c r="CS228" s="163"/>
      <c r="CT228" s="163"/>
      <c r="CU228" s="163"/>
      <c r="CV228" s="163"/>
      <c r="CW228" s="163"/>
      <c r="CX228" s="163"/>
      <c r="CY228" s="163"/>
      <c r="CZ228" s="163"/>
      <c r="DA228" s="163"/>
      <c r="DB228" s="163"/>
      <c r="DC228" s="163"/>
      <c r="DD228" s="163"/>
      <c r="DE228" s="163"/>
      <c r="DF228" s="163"/>
      <c r="DG228" s="163"/>
      <c r="DH228" s="163"/>
      <c r="DI228" s="163"/>
      <c r="DJ228" s="163"/>
      <c r="DK228" s="163"/>
      <c r="DL228" s="163"/>
      <c r="DM228" s="163"/>
      <c r="DN228" s="163"/>
      <c r="DO228" s="163"/>
      <c r="DP228" s="163"/>
      <c r="DQ228" s="163"/>
      <c r="DR228" s="163"/>
      <c r="DS228" s="163"/>
      <c r="DT228" s="163"/>
      <c r="DU228" s="163"/>
      <c r="DV228" s="190">
        <v>4</v>
      </c>
      <c r="DW228" s="186">
        <f t="shared" si="94"/>
        <v>0</v>
      </c>
      <c r="DX228" s="187">
        <f t="shared" si="94"/>
        <v>0</v>
      </c>
      <c r="DY228" s="187">
        <f t="shared" si="94"/>
        <v>0</v>
      </c>
      <c r="DZ228" s="188">
        <f t="shared" si="94"/>
        <v>0</v>
      </c>
      <c r="EA228" s="179">
        <f t="shared" si="99"/>
        <v>0</v>
      </c>
      <c r="EB228" s="59">
        <f>EB189</f>
        <v>0</v>
      </c>
      <c r="EC228" s="274">
        <f t="shared" si="100"/>
        <v>0</v>
      </c>
      <c r="EH228" s="283">
        <v>4</v>
      </c>
      <c r="EI228" s="186">
        <f t="shared" si="95"/>
        <v>0</v>
      </c>
      <c r="EJ228" s="187">
        <f t="shared" si="95"/>
        <v>0</v>
      </c>
      <c r="EK228" s="187">
        <f t="shared" si="95"/>
        <v>0</v>
      </c>
      <c r="EL228" s="188">
        <f t="shared" si="95"/>
        <v>0</v>
      </c>
      <c r="EM228" s="179">
        <f t="shared" si="101"/>
        <v>0</v>
      </c>
      <c r="EN228" s="59">
        <f>EN189</f>
        <v>0</v>
      </c>
      <c r="EO228" s="183">
        <f t="shared" si="102"/>
        <v>0</v>
      </c>
      <c r="ER228" s="163"/>
      <c r="ES228" s="163"/>
      <c r="ET228" s="163"/>
      <c r="EU228" s="163"/>
      <c r="EV228" s="163"/>
      <c r="EW228" s="163"/>
      <c r="EX228" s="163"/>
      <c r="EY228" s="163"/>
      <c r="EZ228" s="163"/>
      <c r="FA228" s="163"/>
      <c r="FB228" s="163"/>
      <c r="FC228" s="163"/>
      <c r="FD228" s="163"/>
      <c r="FE228" s="163"/>
      <c r="FF228" s="163"/>
      <c r="FG228" s="163"/>
      <c r="FH228" s="163"/>
      <c r="FI228" s="163"/>
      <c r="FJ228" s="163"/>
      <c r="FK228" s="163"/>
      <c r="FL228" s="163"/>
      <c r="FM228" s="163"/>
      <c r="FN228" s="163"/>
      <c r="FO228" s="163"/>
      <c r="FP228" s="163"/>
      <c r="FQ228" s="163"/>
      <c r="FR228" s="163"/>
      <c r="FS228" s="163"/>
      <c r="FT228" s="163"/>
      <c r="FU228" s="163"/>
      <c r="FV228" s="163"/>
      <c r="FW228" s="163"/>
      <c r="FX228" s="163"/>
      <c r="FY228" s="173"/>
      <c r="GD228" s="283">
        <v>4</v>
      </c>
      <c r="GE228" s="186">
        <f t="shared" si="96"/>
        <v>0</v>
      </c>
      <c r="GF228" s="187">
        <f t="shared" si="96"/>
        <v>0</v>
      </c>
      <c r="GG228" s="187">
        <f t="shared" si="96"/>
        <v>0</v>
      </c>
      <c r="GH228" s="188">
        <f t="shared" si="96"/>
        <v>0</v>
      </c>
      <c r="GI228" s="179">
        <f t="shared" si="103"/>
        <v>0</v>
      </c>
      <c r="GJ228" s="59">
        <f>GJ189</f>
        <v>0</v>
      </c>
      <c r="GK228" s="183">
        <f t="shared" si="104"/>
        <v>0</v>
      </c>
      <c r="GL228" s="163"/>
      <c r="GM228" s="163"/>
      <c r="GN228" s="163"/>
      <c r="GO228" s="163"/>
      <c r="GP228" s="163"/>
      <c r="GQ228" s="163"/>
      <c r="GR228" s="163"/>
      <c r="GS228" s="163"/>
      <c r="GT228" s="163"/>
      <c r="GU228" s="163"/>
      <c r="GV228" s="163"/>
      <c r="GW228" s="163"/>
      <c r="GX228" s="163"/>
      <c r="GY228" s="163"/>
      <c r="GZ228" s="163"/>
      <c r="HA228" s="163"/>
      <c r="HB228" s="163"/>
      <c r="HC228" s="163"/>
      <c r="HD228" s="163"/>
      <c r="HE228" s="163"/>
      <c r="HF228" s="163"/>
      <c r="HG228" s="163"/>
      <c r="HH228" s="163"/>
      <c r="HI228" s="163"/>
      <c r="HJ228" s="163"/>
      <c r="HK228" s="163"/>
      <c r="HL228" s="163"/>
      <c r="HM228" s="163"/>
      <c r="HN228" s="163"/>
      <c r="HO228" s="179" t="s">
        <v>18</v>
      </c>
      <c r="HP228" s="179">
        <f>HP199</f>
        <v>0</v>
      </c>
      <c r="HQ228" s="179">
        <f>HQ199</f>
        <v>0</v>
      </c>
      <c r="HR228" s="179">
        <f>HR199</f>
        <v>0</v>
      </c>
      <c r="HS228" s="179"/>
      <c r="HT228" s="179"/>
      <c r="HU228" s="273"/>
    </row>
    <row r="229" spans="42:229" ht="15" customHeight="1" x14ac:dyDescent="0.2">
      <c r="AP229" s="172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Z229" s="179" t="s">
        <v>17</v>
      </c>
      <c r="CA229" s="179">
        <f>SUM(CA225:CA228)</f>
        <v>0</v>
      </c>
      <c r="CB229" s="179">
        <f t="shared" ref="CB229:CD229" si="105">SUM(CB225:CB228)</f>
        <v>0</v>
      </c>
      <c r="CC229" s="179">
        <f t="shared" si="105"/>
        <v>0</v>
      </c>
      <c r="CD229" s="179">
        <f t="shared" si="105"/>
        <v>0</v>
      </c>
      <c r="CE229" s="179"/>
      <c r="CF229" s="179"/>
      <c r="CG229" s="273"/>
      <c r="CL229" s="275" t="s">
        <v>19</v>
      </c>
      <c r="CM229" s="183">
        <f>IFERROR(ABS(CM227-CM228)/CM228,0)</f>
        <v>0</v>
      </c>
      <c r="CN229" s="183">
        <f t="shared" ref="CN229" si="106">IFERROR(ABS(CN227-CN228)/CN228,0)</f>
        <v>0</v>
      </c>
      <c r="CO229" s="183">
        <f>IFERROR(ABS(CO227-CO228)/CO228,0)</f>
        <v>0</v>
      </c>
      <c r="CP229" s="179"/>
      <c r="CQ229" s="179"/>
      <c r="CR229" s="183">
        <f>SUM(CM229:CO229,CR224:CR226)</f>
        <v>0</v>
      </c>
      <c r="CS229" s="163"/>
      <c r="CT229" s="163"/>
      <c r="CU229" s="163"/>
      <c r="CV229" s="163"/>
      <c r="CW229" s="163"/>
      <c r="CX229" s="163"/>
      <c r="CY229" s="163"/>
      <c r="CZ229" s="163"/>
      <c r="DA229" s="163"/>
      <c r="DB229" s="163"/>
      <c r="DC229" s="163"/>
      <c r="DD229" s="163"/>
      <c r="DE229" s="163"/>
      <c r="DF229" s="163"/>
      <c r="DG229" s="163"/>
      <c r="DH229" s="163"/>
      <c r="DI229" s="163"/>
      <c r="DJ229" s="163"/>
      <c r="DK229" s="163"/>
      <c r="DL229" s="163"/>
      <c r="DM229" s="163"/>
      <c r="DN229" s="163"/>
      <c r="DO229" s="163"/>
      <c r="DP229" s="163"/>
      <c r="DQ229" s="163"/>
      <c r="DR229" s="163"/>
      <c r="DS229" s="163"/>
      <c r="DT229" s="163"/>
      <c r="DU229" s="163"/>
      <c r="DV229" s="179" t="s">
        <v>17</v>
      </c>
      <c r="DW229" s="179">
        <f>SUM(DW225:DW228)</f>
        <v>0</v>
      </c>
      <c r="DX229" s="179">
        <f t="shared" ref="DX229:DZ229" si="107">SUM(DX225:DX228)</f>
        <v>0</v>
      </c>
      <c r="DY229" s="179">
        <f t="shared" si="107"/>
        <v>0</v>
      </c>
      <c r="DZ229" s="179">
        <f t="shared" si="107"/>
        <v>0</v>
      </c>
      <c r="EA229" s="179"/>
      <c r="EB229" s="179"/>
      <c r="EC229" s="273"/>
      <c r="EH229" s="275" t="s">
        <v>17</v>
      </c>
      <c r="EI229" s="179">
        <f>SUM(EI225:EI228)</f>
        <v>0</v>
      </c>
      <c r="EJ229" s="179">
        <f t="shared" ref="EJ229:EL229" si="108">SUM(EJ225:EJ228)</f>
        <v>0</v>
      </c>
      <c r="EK229" s="179">
        <f t="shared" si="108"/>
        <v>0</v>
      </c>
      <c r="EL229" s="179">
        <f t="shared" si="108"/>
        <v>0</v>
      </c>
      <c r="EM229" s="179"/>
      <c r="EN229" s="179"/>
      <c r="EO229" s="179"/>
      <c r="ER229" s="163"/>
      <c r="ES229" s="163"/>
      <c r="ET229" s="163"/>
      <c r="EU229" s="163"/>
      <c r="EV229" s="163"/>
      <c r="EW229" s="163"/>
      <c r="EX229" s="163"/>
      <c r="EY229" s="163"/>
      <c r="EZ229" s="163"/>
      <c r="FA229" s="163"/>
      <c r="FB229" s="163"/>
      <c r="FC229" s="163"/>
      <c r="FD229" s="163"/>
      <c r="FE229" s="163"/>
      <c r="FF229" s="163"/>
      <c r="FG229" s="163"/>
      <c r="FH229" s="163"/>
      <c r="FI229" s="163"/>
      <c r="FJ229" s="163"/>
      <c r="FK229" s="163"/>
      <c r="FL229" s="163"/>
      <c r="FM229" s="163"/>
      <c r="FN229" s="163"/>
      <c r="FO229" s="163"/>
      <c r="FP229" s="163"/>
      <c r="FQ229" s="163"/>
      <c r="FR229" s="163"/>
      <c r="FS229" s="163"/>
      <c r="FT229" s="163"/>
      <c r="FU229" s="163"/>
      <c r="FV229" s="163"/>
      <c r="FW229" s="163"/>
      <c r="FX229" s="163"/>
      <c r="FY229" s="173"/>
      <c r="GD229" s="275" t="s">
        <v>17</v>
      </c>
      <c r="GE229" s="179">
        <f>SUM(GE225:GE228)</f>
        <v>0</v>
      </c>
      <c r="GF229" s="179">
        <f t="shared" ref="GF229:GH229" si="109">SUM(GF225:GF228)</f>
        <v>0</v>
      </c>
      <c r="GG229" s="179">
        <f t="shared" si="109"/>
        <v>0</v>
      </c>
      <c r="GH229" s="179">
        <f t="shared" si="109"/>
        <v>0</v>
      </c>
      <c r="GI229" s="179"/>
      <c r="GJ229" s="179"/>
      <c r="GK229" s="179"/>
      <c r="GL229" s="163"/>
      <c r="GM229" s="163"/>
      <c r="GN229" s="163"/>
      <c r="GO229" s="163"/>
      <c r="GP229" s="163"/>
      <c r="GQ229" s="163"/>
      <c r="GR229" s="163"/>
      <c r="GS229" s="163"/>
      <c r="GT229" s="163"/>
      <c r="GU229" s="163"/>
      <c r="GV229" s="163"/>
      <c r="GW229" s="163"/>
      <c r="GX229" s="163"/>
      <c r="GY229" s="163"/>
      <c r="GZ229" s="163"/>
      <c r="HA229" s="163"/>
      <c r="HB229" s="163"/>
      <c r="HC229" s="163"/>
      <c r="HD229" s="163"/>
      <c r="HE229" s="163"/>
      <c r="HF229" s="163"/>
      <c r="HG229" s="163"/>
      <c r="HH229" s="163"/>
      <c r="HI229" s="163"/>
      <c r="HJ229" s="163"/>
      <c r="HK229" s="163"/>
      <c r="HL229" s="163"/>
      <c r="HM229" s="163"/>
      <c r="HN229" s="163"/>
      <c r="HO229" s="179" t="s">
        <v>19</v>
      </c>
      <c r="HP229" s="183">
        <f>IFERROR(ABS(HP227-HP228)/HP228,0)</f>
        <v>0</v>
      </c>
      <c r="HQ229" s="183">
        <f t="shared" ref="HQ229" si="110">IFERROR(ABS(HQ227-HQ228)/HQ228,0)</f>
        <v>0</v>
      </c>
      <c r="HR229" s="183">
        <f>IFERROR(ABS(HR227-HR228)/HR228,0)</f>
        <v>0</v>
      </c>
      <c r="HS229" s="179"/>
      <c r="HT229" s="179"/>
      <c r="HU229" s="274">
        <f>SUM(HP229:HR229,HU224:HU226)</f>
        <v>0</v>
      </c>
    </row>
    <row r="230" spans="42:229" ht="15" customHeight="1" x14ac:dyDescent="0.2">
      <c r="AP230" s="172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Z230" s="179" t="s">
        <v>18</v>
      </c>
      <c r="CA230" s="179">
        <f>CA191</f>
        <v>0</v>
      </c>
      <c r="CB230" s="179">
        <f>CB191</f>
        <v>0</v>
      </c>
      <c r="CC230" s="179">
        <f>CC191</f>
        <v>0</v>
      </c>
      <c r="CD230" s="179">
        <f>CD191</f>
        <v>0</v>
      </c>
      <c r="CE230" s="179"/>
      <c r="CF230" s="179"/>
      <c r="CG230" s="273"/>
      <c r="CL230" s="172"/>
      <c r="CM230" s="163"/>
      <c r="CN230" s="163"/>
      <c r="CO230" s="163"/>
      <c r="CP230" s="163"/>
      <c r="CQ230" s="163"/>
      <c r="CR230" s="163"/>
      <c r="CS230" s="163"/>
      <c r="CT230" s="163"/>
      <c r="CU230" s="163"/>
      <c r="CV230" s="163"/>
      <c r="CW230" s="163"/>
      <c r="CX230" s="163"/>
      <c r="CY230" s="163"/>
      <c r="CZ230" s="163"/>
      <c r="DA230" s="163"/>
      <c r="DB230" s="163"/>
      <c r="DC230" s="163"/>
      <c r="DD230" s="163"/>
      <c r="DE230" s="163"/>
      <c r="DF230" s="163"/>
      <c r="DG230" s="163"/>
      <c r="DH230" s="163"/>
      <c r="DI230" s="163"/>
      <c r="DJ230" s="163"/>
      <c r="DK230" s="163"/>
      <c r="DL230" s="163"/>
      <c r="DM230" s="163"/>
      <c r="DN230" s="163"/>
      <c r="DO230" s="163"/>
      <c r="DP230" s="163"/>
      <c r="DQ230" s="163"/>
      <c r="DR230" s="163"/>
      <c r="DS230" s="163"/>
      <c r="DT230" s="163"/>
      <c r="DU230" s="163"/>
      <c r="DV230" s="179" t="s">
        <v>18</v>
      </c>
      <c r="DW230" s="179">
        <f>DW191</f>
        <v>0</v>
      </c>
      <c r="DX230" s="179">
        <f>DX191</f>
        <v>0</v>
      </c>
      <c r="DY230" s="179">
        <f>DY191</f>
        <v>0</v>
      </c>
      <c r="DZ230" s="179">
        <f>DZ191</f>
        <v>0</v>
      </c>
      <c r="EA230" s="179"/>
      <c r="EB230" s="179"/>
      <c r="EC230" s="273"/>
      <c r="EH230" s="275" t="s">
        <v>18</v>
      </c>
      <c r="EI230" s="179">
        <f>EI191</f>
        <v>0</v>
      </c>
      <c r="EJ230" s="179">
        <f>EJ191</f>
        <v>0</v>
      </c>
      <c r="EK230" s="179">
        <f>EK191</f>
        <v>0</v>
      </c>
      <c r="EL230" s="179">
        <f>EL191</f>
        <v>0</v>
      </c>
      <c r="EM230" s="179"/>
      <c r="EN230" s="179"/>
      <c r="EO230" s="179"/>
      <c r="ER230" s="163"/>
      <c r="ES230" s="163"/>
      <c r="ET230" s="163"/>
      <c r="EU230" s="163"/>
      <c r="EV230" s="163"/>
      <c r="EW230" s="163"/>
      <c r="EX230" s="163"/>
      <c r="EY230" s="163"/>
      <c r="EZ230" s="163"/>
      <c r="FA230" s="163"/>
      <c r="FB230" s="163"/>
      <c r="FC230" s="163"/>
      <c r="FD230" s="163"/>
      <c r="FE230" s="163"/>
      <c r="FF230" s="163"/>
      <c r="FG230" s="163"/>
      <c r="FH230" s="163"/>
      <c r="FI230" s="163"/>
      <c r="FJ230" s="163"/>
      <c r="FK230" s="163"/>
      <c r="FL230" s="163"/>
      <c r="FM230" s="163"/>
      <c r="FN230" s="163"/>
      <c r="FO230" s="163"/>
      <c r="FP230" s="163"/>
      <c r="FQ230" s="163"/>
      <c r="FR230" s="163"/>
      <c r="FS230" s="163"/>
      <c r="FT230" s="163"/>
      <c r="FU230" s="163"/>
      <c r="FV230" s="163"/>
      <c r="FW230" s="163"/>
      <c r="FX230" s="163"/>
      <c r="FY230" s="173"/>
      <c r="GD230" s="275" t="s">
        <v>18</v>
      </c>
      <c r="GE230" s="179">
        <f>GE191</f>
        <v>0</v>
      </c>
      <c r="GF230" s="179">
        <f>GF191</f>
        <v>0</v>
      </c>
      <c r="GG230" s="179">
        <f>GG191</f>
        <v>0</v>
      </c>
      <c r="GH230" s="179">
        <f>GH191</f>
        <v>0</v>
      </c>
      <c r="GI230" s="179"/>
      <c r="GJ230" s="179"/>
      <c r="GK230" s="179"/>
      <c r="GL230" s="163"/>
      <c r="GM230" s="163"/>
      <c r="GN230" s="163"/>
      <c r="GO230" s="163"/>
      <c r="GP230" s="163"/>
      <c r="GQ230" s="163"/>
      <c r="GR230" s="163"/>
      <c r="GS230" s="163"/>
      <c r="GT230" s="163"/>
      <c r="GU230" s="163"/>
      <c r="GV230" s="163"/>
      <c r="GW230" s="163"/>
      <c r="GX230" s="163"/>
      <c r="GY230" s="163"/>
      <c r="GZ230" s="163"/>
      <c r="HA230" s="163"/>
      <c r="HB230" s="163"/>
      <c r="HC230" s="163"/>
      <c r="HD230" s="163"/>
      <c r="HE230" s="163"/>
      <c r="HF230" s="163"/>
      <c r="HG230" s="163"/>
      <c r="HH230" s="163"/>
      <c r="HI230" s="163"/>
      <c r="HJ230" s="163"/>
      <c r="HK230" s="163"/>
      <c r="HL230" s="163"/>
      <c r="HM230" s="163"/>
      <c r="HN230" s="163"/>
      <c r="HO230" s="163"/>
      <c r="HP230" s="163"/>
      <c r="HQ230" s="163"/>
      <c r="HR230" s="163"/>
      <c r="HS230" s="163"/>
      <c r="HT230" s="163"/>
      <c r="HU230" s="173"/>
    </row>
    <row r="231" spans="42:229" ht="15" customHeight="1" x14ac:dyDescent="0.2">
      <c r="AP231" s="172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Z231" s="179" t="s">
        <v>19</v>
      </c>
      <c r="CA231" s="183">
        <f>IFERROR(ABS(CA229-CA230)/CA230,0)</f>
        <v>0</v>
      </c>
      <c r="CB231" s="183">
        <f t="shared" ref="CB231:CD231" si="111">IFERROR(ABS(CB229-CB230)/CB230,0)</f>
        <v>0</v>
      </c>
      <c r="CC231" s="183">
        <f t="shared" si="111"/>
        <v>0</v>
      </c>
      <c r="CD231" s="183">
        <f t="shared" si="111"/>
        <v>0</v>
      </c>
      <c r="CE231" s="179"/>
      <c r="CF231" s="179"/>
      <c r="CG231" s="274">
        <f>SUM(CA231:CD231,CG225:CG228)</f>
        <v>0</v>
      </c>
      <c r="CL231" s="172"/>
      <c r="CM231" s="163"/>
      <c r="CN231" s="163"/>
      <c r="CO231" s="163"/>
      <c r="CP231" s="163"/>
      <c r="CQ231" s="163"/>
      <c r="CR231" s="163"/>
      <c r="CS231" s="163"/>
      <c r="CT231" s="163"/>
      <c r="CU231" s="163"/>
      <c r="CV231" s="163"/>
      <c r="CW231" s="163"/>
      <c r="CX231" s="163"/>
      <c r="CY231" s="163"/>
      <c r="CZ231" s="163"/>
      <c r="DA231" s="163"/>
      <c r="DB231" s="163"/>
      <c r="DC231" s="163"/>
      <c r="DD231" s="163"/>
      <c r="DE231" s="163"/>
      <c r="DF231" s="163"/>
      <c r="DG231" s="163"/>
      <c r="DH231" s="163"/>
      <c r="DI231" s="163"/>
      <c r="DJ231" s="163"/>
      <c r="DK231" s="163"/>
      <c r="DL231" s="163"/>
      <c r="DM231" s="163"/>
      <c r="DN231" s="163"/>
      <c r="DO231" s="163"/>
      <c r="DP231" s="163"/>
      <c r="DQ231" s="163"/>
      <c r="DR231" s="163"/>
      <c r="DS231" s="163"/>
      <c r="DT231" s="163"/>
      <c r="DU231" s="163"/>
      <c r="DV231" s="179" t="s">
        <v>19</v>
      </c>
      <c r="DW231" s="183">
        <f>IFERROR(ABS(DW229-DW230)/DW230,0)</f>
        <v>0</v>
      </c>
      <c r="DX231" s="183">
        <f t="shared" ref="DX231:DZ231" si="112">IFERROR(ABS(DX229-DX230)/DX230,0)</f>
        <v>0</v>
      </c>
      <c r="DY231" s="183">
        <f t="shared" si="112"/>
        <v>0</v>
      </c>
      <c r="DZ231" s="183">
        <f t="shared" si="112"/>
        <v>0</v>
      </c>
      <c r="EA231" s="179"/>
      <c r="EB231" s="179"/>
      <c r="EC231" s="274">
        <f>SUM(DW231:DZ231,EC225:EC228)</f>
        <v>0</v>
      </c>
      <c r="EH231" s="275" t="s">
        <v>19</v>
      </c>
      <c r="EI231" s="183">
        <f>IFERROR(ABS(EI229-EI230)/EI230,0)</f>
        <v>0</v>
      </c>
      <c r="EJ231" s="183">
        <f t="shared" ref="EJ231:EL231" si="113">IFERROR(ABS(EJ229-EJ230)/EJ230,0)</f>
        <v>0</v>
      </c>
      <c r="EK231" s="183">
        <f t="shared" si="113"/>
        <v>0</v>
      </c>
      <c r="EL231" s="183">
        <f t="shared" si="113"/>
        <v>0</v>
      </c>
      <c r="EM231" s="179"/>
      <c r="EN231" s="179"/>
      <c r="EO231" s="183">
        <f>SUM(EI231:EL231,EO225:EO228)</f>
        <v>0</v>
      </c>
      <c r="ER231" s="163"/>
      <c r="ES231" s="163"/>
      <c r="ET231" s="163"/>
      <c r="EU231" s="163"/>
      <c r="EV231" s="163"/>
      <c r="EW231" s="163"/>
      <c r="EX231" s="163"/>
      <c r="EY231" s="163"/>
      <c r="EZ231" s="163"/>
      <c r="FA231" s="163"/>
      <c r="FB231" s="163"/>
      <c r="FC231" s="163"/>
      <c r="FD231" s="163"/>
      <c r="FE231" s="163"/>
      <c r="FF231" s="163"/>
      <c r="FG231" s="163"/>
      <c r="FH231" s="163"/>
      <c r="FI231" s="163"/>
      <c r="FJ231" s="163"/>
      <c r="FK231" s="163"/>
      <c r="FL231" s="163"/>
      <c r="FM231" s="163"/>
      <c r="FN231" s="163"/>
      <c r="FO231" s="163"/>
      <c r="FP231" s="163"/>
      <c r="FQ231" s="163"/>
      <c r="FR231" s="163"/>
      <c r="FS231" s="163"/>
      <c r="FT231" s="163"/>
      <c r="FU231" s="163"/>
      <c r="FV231" s="163"/>
      <c r="FW231" s="163"/>
      <c r="FX231" s="163"/>
      <c r="FY231" s="173"/>
      <c r="GD231" s="275" t="s">
        <v>19</v>
      </c>
      <c r="GE231" s="183">
        <f>IFERROR(ABS(GE229-GE230)/GE230,0)</f>
        <v>0</v>
      </c>
      <c r="GF231" s="183">
        <f t="shared" ref="GF231:GH231" si="114">IFERROR(ABS(GF229-GF230)/GF230,0)</f>
        <v>0</v>
      </c>
      <c r="GG231" s="183">
        <f t="shared" si="114"/>
        <v>0</v>
      </c>
      <c r="GH231" s="183">
        <f t="shared" si="114"/>
        <v>0</v>
      </c>
      <c r="GI231" s="179"/>
      <c r="GJ231" s="179"/>
      <c r="GK231" s="183">
        <f>SUM(GE231:GH231,GK225:GK228)</f>
        <v>0</v>
      </c>
      <c r="GL231" s="163"/>
      <c r="GM231" s="163"/>
      <c r="GN231" s="163"/>
      <c r="GO231" s="163"/>
      <c r="GP231" s="163"/>
      <c r="GQ231" s="163"/>
      <c r="GR231" s="163"/>
      <c r="GS231" s="163"/>
      <c r="GT231" s="163"/>
      <c r="GU231" s="163"/>
      <c r="GV231" s="163"/>
      <c r="GW231" s="163"/>
      <c r="GX231" s="163"/>
      <c r="GY231" s="163"/>
      <c r="GZ231" s="163"/>
      <c r="HA231" s="163"/>
      <c r="HB231" s="163"/>
      <c r="HC231" s="163"/>
      <c r="HD231" s="163"/>
      <c r="HE231" s="163"/>
      <c r="HF231" s="163"/>
      <c r="HG231" s="163"/>
      <c r="HH231" s="163"/>
      <c r="HI231" s="163"/>
      <c r="HJ231" s="163"/>
      <c r="HK231" s="163"/>
      <c r="HL231" s="163"/>
      <c r="HM231" s="163"/>
      <c r="HN231" s="163"/>
      <c r="HO231" s="163"/>
      <c r="HP231" s="163"/>
      <c r="HQ231" s="163"/>
      <c r="HR231" s="163"/>
      <c r="HS231" s="163"/>
      <c r="HT231" s="163"/>
      <c r="HU231" s="173"/>
    </row>
    <row r="232" spans="42:229" ht="15" customHeight="1" x14ac:dyDescent="0.2">
      <c r="AP232" s="172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CF232" s="163"/>
      <c r="CG232" s="173"/>
      <c r="CL232" s="172"/>
      <c r="CM232" s="163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  <c r="DH232" s="163"/>
      <c r="DI232" s="163"/>
      <c r="DJ232" s="163"/>
      <c r="DK232" s="163"/>
      <c r="DL232" s="163"/>
      <c r="DM232" s="163"/>
      <c r="DN232" s="163"/>
      <c r="DO232" s="163"/>
      <c r="DP232" s="163"/>
      <c r="DQ232" s="163"/>
      <c r="DR232" s="163"/>
      <c r="DS232" s="163"/>
      <c r="DT232" s="163"/>
      <c r="DU232" s="163"/>
      <c r="EC232" s="173"/>
      <c r="EH232" s="172"/>
      <c r="EI232" s="163"/>
      <c r="ER232" s="163"/>
      <c r="ES232" s="163"/>
      <c r="ET232" s="163"/>
      <c r="EU232" s="163"/>
      <c r="EV232" s="163"/>
      <c r="EW232" s="163"/>
      <c r="EX232" s="163"/>
      <c r="EY232" s="163"/>
      <c r="EZ232" s="163"/>
      <c r="FA232" s="163"/>
      <c r="FB232" s="163"/>
      <c r="FC232" s="163"/>
      <c r="FD232" s="163"/>
      <c r="FE232" s="163"/>
      <c r="FF232" s="163"/>
      <c r="FG232" s="163"/>
      <c r="FH232" s="163"/>
      <c r="FI232" s="163"/>
      <c r="FJ232" s="163"/>
      <c r="FK232" s="163"/>
      <c r="FL232" s="163"/>
      <c r="FM232" s="163"/>
      <c r="FN232" s="163"/>
      <c r="FO232" s="163"/>
      <c r="FP232" s="163"/>
      <c r="FQ232" s="163"/>
      <c r="FR232" s="163"/>
      <c r="FS232" s="163"/>
      <c r="FT232" s="163"/>
      <c r="FU232" s="163"/>
      <c r="FV232" s="163"/>
      <c r="FW232" s="163"/>
      <c r="FX232" s="163"/>
      <c r="FY232" s="173"/>
      <c r="GD232" s="172"/>
      <c r="GE232" s="163"/>
      <c r="GF232" s="163"/>
      <c r="GG232" s="163"/>
      <c r="GH232" s="163"/>
      <c r="GI232" s="163"/>
      <c r="GJ232" s="163"/>
      <c r="GK232" s="163"/>
      <c r="GL232" s="163"/>
      <c r="GM232" s="163"/>
      <c r="GN232" s="163"/>
      <c r="GO232" s="163"/>
      <c r="GP232" s="163"/>
      <c r="GQ232" s="163"/>
      <c r="GR232" s="163"/>
      <c r="GS232" s="163"/>
      <c r="GT232" s="163"/>
      <c r="GU232" s="163"/>
      <c r="GV232" s="163"/>
      <c r="GW232" s="163"/>
      <c r="GX232" s="163"/>
      <c r="GY232" s="163"/>
      <c r="GZ232" s="163"/>
      <c r="HA232" s="163"/>
      <c r="HB232" s="163"/>
      <c r="HC232" s="163"/>
      <c r="HD232" s="163"/>
      <c r="HE232" s="163"/>
      <c r="HF232" s="163"/>
      <c r="HG232" s="163"/>
      <c r="HH232" s="163"/>
      <c r="HI232" s="163"/>
      <c r="HJ232" s="163"/>
      <c r="HK232" s="163"/>
      <c r="HL232" s="163"/>
      <c r="HM232" s="163"/>
      <c r="HN232" s="163"/>
      <c r="HO232" s="163"/>
      <c r="HP232" s="163"/>
      <c r="HQ232" s="163"/>
      <c r="HR232" s="163"/>
      <c r="HS232" s="163"/>
      <c r="HT232" s="163"/>
      <c r="HU232" s="173"/>
    </row>
    <row r="233" spans="42:229" ht="15" customHeight="1" x14ac:dyDescent="0.2">
      <c r="AP233" s="172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CF233" s="163"/>
      <c r="CG233" s="173"/>
      <c r="CL233" s="172"/>
      <c r="CM233" s="163"/>
      <c r="CN233" s="163"/>
      <c r="CO233" s="163"/>
      <c r="CP233" s="163"/>
      <c r="CQ233" s="163"/>
      <c r="CR233" s="163"/>
      <c r="CS233" s="163"/>
      <c r="CT233" s="163"/>
      <c r="CU233" s="163"/>
      <c r="CV233" s="163"/>
      <c r="CW233" s="163"/>
      <c r="CX233" s="163"/>
      <c r="CY233" s="163"/>
      <c r="CZ233" s="163"/>
      <c r="DA233" s="163"/>
      <c r="DB233" s="163"/>
      <c r="DC233" s="163"/>
      <c r="DD233" s="163"/>
      <c r="DE233" s="163"/>
      <c r="DF233" s="163"/>
      <c r="DG233" s="163"/>
      <c r="DH233" s="163"/>
      <c r="DI233" s="163"/>
      <c r="DJ233" s="163"/>
      <c r="DK233" s="163"/>
      <c r="DL233" s="163"/>
      <c r="DM233" s="163"/>
      <c r="DN233" s="163"/>
      <c r="DO233" s="163"/>
      <c r="DP233" s="163"/>
      <c r="DQ233" s="163"/>
      <c r="DR233" s="163"/>
      <c r="DS233" s="163"/>
      <c r="DT233" s="163"/>
      <c r="DU233" s="163"/>
      <c r="EC233" s="173"/>
      <c r="EH233" s="172"/>
      <c r="EI233" s="163"/>
      <c r="ER233" s="163"/>
      <c r="ES233" s="163"/>
      <c r="ET233" s="163"/>
      <c r="EU233" s="163"/>
      <c r="EV233" s="163"/>
      <c r="EW233" s="163"/>
      <c r="EX233" s="163"/>
      <c r="EY233" s="163"/>
      <c r="EZ233" s="163"/>
      <c r="FA233" s="163"/>
      <c r="FB233" s="163"/>
      <c r="FC233" s="163"/>
      <c r="FD233" s="163"/>
      <c r="FE233" s="163"/>
      <c r="FF233" s="163"/>
      <c r="FG233" s="163"/>
      <c r="FH233" s="163"/>
      <c r="FI233" s="163"/>
      <c r="FJ233" s="163"/>
      <c r="FK233" s="163"/>
      <c r="FL233" s="163"/>
      <c r="FM233" s="163"/>
      <c r="FN233" s="163"/>
      <c r="FO233" s="163"/>
      <c r="FP233" s="163"/>
      <c r="FQ233" s="163"/>
      <c r="FR233" s="163"/>
      <c r="FS233" s="163"/>
      <c r="FT233" s="163"/>
      <c r="FU233" s="163"/>
      <c r="FV233" s="163"/>
      <c r="FW233" s="163"/>
      <c r="FX233" s="163"/>
      <c r="FY233" s="173"/>
      <c r="GD233" s="172"/>
      <c r="GE233" s="163"/>
      <c r="GF233" s="163"/>
      <c r="GG233" s="163"/>
      <c r="GH233" s="163"/>
      <c r="GI233" s="163"/>
      <c r="GJ233" s="163"/>
      <c r="GK233" s="163"/>
      <c r="GL233" s="163"/>
      <c r="GM233" s="163"/>
      <c r="GN233" s="163"/>
      <c r="GO233" s="163"/>
      <c r="GP233" s="163"/>
      <c r="GQ233" s="163"/>
      <c r="GR233" s="163"/>
      <c r="GS233" s="163"/>
      <c r="GT233" s="163"/>
      <c r="GU233" s="163"/>
      <c r="GV233" s="163"/>
      <c r="GW233" s="163"/>
      <c r="GX233" s="163"/>
      <c r="GY233" s="163"/>
      <c r="GZ233" s="163"/>
      <c r="HA233" s="163"/>
      <c r="HB233" s="163"/>
      <c r="HC233" s="163"/>
      <c r="HD233" s="163"/>
      <c r="HE233" s="163"/>
      <c r="HF233" s="163"/>
      <c r="HG233" s="163"/>
      <c r="HH233" s="163"/>
      <c r="HI233" s="163"/>
      <c r="HJ233" s="163"/>
      <c r="HK233" s="163"/>
      <c r="HL233" s="163"/>
      <c r="HM233" s="163"/>
      <c r="HN233" s="163"/>
      <c r="HO233" s="163"/>
      <c r="HP233" s="163"/>
      <c r="HQ233" s="163"/>
      <c r="HR233" s="163"/>
      <c r="HS233" s="163"/>
      <c r="HT233" s="163"/>
      <c r="HU233" s="173"/>
    </row>
    <row r="234" spans="42:229" ht="15" customHeight="1" x14ac:dyDescent="0.2">
      <c r="AP234" s="172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CF234" s="163"/>
      <c r="CG234" s="173"/>
      <c r="CL234" s="172"/>
      <c r="CM234" s="163"/>
      <c r="CN234" s="163"/>
      <c r="CO234" s="163"/>
      <c r="CP234" s="163"/>
      <c r="CQ234" s="163"/>
      <c r="CR234" s="163"/>
      <c r="CS234" s="163"/>
      <c r="CT234" s="163"/>
      <c r="CU234" s="163"/>
      <c r="CV234" s="163"/>
      <c r="CW234" s="163"/>
      <c r="CX234" s="163"/>
      <c r="CY234" s="163"/>
      <c r="CZ234" s="163"/>
      <c r="DA234" s="163"/>
      <c r="DB234" s="163"/>
      <c r="DC234" s="163"/>
      <c r="DD234" s="163"/>
      <c r="DE234" s="163"/>
      <c r="DF234" s="163"/>
      <c r="DG234" s="163"/>
      <c r="DH234" s="163"/>
      <c r="DI234" s="163"/>
      <c r="DJ234" s="163"/>
      <c r="DK234" s="163"/>
      <c r="DL234" s="163"/>
      <c r="DM234" s="163"/>
      <c r="DN234" s="163"/>
      <c r="DO234" s="163"/>
      <c r="DP234" s="163"/>
      <c r="DQ234" s="163"/>
      <c r="DR234" s="163"/>
      <c r="DS234" s="163"/>
      <c r="DT234" s="163"/>
      <c r="DU234" s="163"/>
      <c r="EC234" s="173"/>
      <c r="EH234" s="172"/>
      <c r="EI234" s="163"/>
      <c r="ER234" s="163"/>
      <c r="ES234" s="163"/>
      <c r="ET234" s="163"/>
      <c r="EU234" s="163"/>
      <c r="EV234" s="163"/>
      <c r="EW234" s="163"/>
      <c r="EX234" s="163"/>
      <c r="EY234" s="163"/>
      <c r="EZ234" s="163"/>
      <c r="FA234" s="163"/>
      <c r="FB234" s="163"/>
      <c r="FC234" s="163"/>
      <c r="FD234" s="163"/>
      <c r="FE234" s="163"/>
      <c r="FF234" s="163"/>
      <c r="FG234" s="163"/>
      <c r="FH234" s="163"/>
      <c r="FI234" s="163"/>
      <c r="FJ234" s="163"/>
      <c r="FK234" s="163"/>
      <c r="FL234" s="163"/>
      <c r="FM234" s="163"/>
      <c r="FN234" s="163"/>
      <c r="FO234" s="163"/>
      <c r="FP234" s="163"/>
      <c r="FQ234" s="163"/>
      <c r="FR234" s="163"/>
      <c r="FS234" s="163"/>
      <c r="FT234" s="163"/>
      <c r="FU234" s="163"/>
      <c r="FV234" s="163"/>
      <c r="FW234" s="163"/>
      <c r="FX234" s="163"/>
      <c r="FY234" s="173"/>
      <c r="GD234" s="172"/>
      <c r="GE234" s="163"/>
      <c r="GF234" s="163"/>
      <c r="GG234" s="163"/>
      <c r="GH234" s="163"/>
      <c r="GI234" s="163"/>
      <c r="GJ234" s="163"/>
      <c r="GK234" s="163"/>
      <c r="GL234" s="163"/>
      <c r="GM234" s="163"/>
      <c r="GN234" s="163"/>
      <c r="GO234" s="163"/>
      <c r="GP234" s="163"/>
      <c r="GQ234" s="163"/>
      <c r="GR234" s="163"/>
      <c r="GS234" s="163"/>
      <c r="GT234" s="163"/>
      <c r="GU234" s="163"/>
      <c r="GV234" s="163"/>
      <c r="GW234" s="163"/>
      <c r="GX234" s="163"/>
      <c r="GY234" s="163"/>
      <c r="GZ234" s="163"/>
      <c r="HA234" s="163"/>
      <c r="HB234" s="163"/>
      <c r="HC234" s="163"/>
      <c r="HD234" s="163"/>
      <c r="HE234" s="163"/>
      <c r="HF234" s="163"/>
      <c r="HG234" s="163"/>
      <c r="HH234" s="163"/>
      <c r="HI234" s="163"/>
      <c r="HJ234" s="163"/>
      <c r="HK234" s="163"/>
      <c r="HL234" s="163"/>
      <c r="HM234" s="163"/>
      <c r="HN234" s="163"/>
      <c r="HO234" s="163"/>
      <c r="HP234" s="163"/>
      <c r="HQ234" s="163"/>
      <c r="HR234" s="163"/>
      <c r="HS234" s="163"/>
      <c r="HT234" s="163"/>
      <c r="HU234" s="173"/>
    </row>
    <row r="235" spans="42:229" ht="15" customHeight="1" x14ac:dyDescent="0.2">
      <c r="AP235" s="172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CF235" s="163"/>
      <c r="CG235" s="173"/>
      <c r="CL235" s="172"/>
      <c r="CM235" s="163"/>
      <c r="CN235" s="163"/>
      <c r="CO235" s="163"/>
      <c r="CP235" s="163"/>
      <c r="CQ235" s="163"/>
      <c r="CR235" s="163"/>
      <c r="CS235" s="163"/>
      <c r="CT235" s="163"/>
      <c r="CU235" s="163"/>
      <c r="CV235" s="163"/>
      <c r="CW235" s="163"/>
      <c r="CX235" s="163"/>
      <c r="CY235" s="163"/>
      <c r="CZ235" s="163"/>
      <c r="DA235" s="163"/>
      <c r="DB235" s="163"/>
      <c r="DC235" s="163"/>
      <c r="DD235" s="163"/>
      <c r="DE235" s="163"/>
      <c r="DF235" s="163"/>
      <c r="DG235" s="163"/>
      <c r="DH235" s="163"/>
      <c r="DI235" s="163"/>
      <c r="DJ235" s="163"/>
      <c r="DK235" s="163"/>
      <c r="DL235" s="163"/>
      <c r="DM235" s="163"/>
      <c r="DN235" s="163"/>
      <c r="DO235" s="163"/>
      <c r="DP235" s="163"/>
      <c r="DQ235" s="163"/>
      <c r="DR235" s="163"/>
      <c r="DS235" s="163"/>
      <c r="DT235" s="163"/>
      <c r="DU235" s="163"/>
      <c r="EC235" s="173"/>
      <c r="EH235" s="172"/>
      <c r="EI235" s="163"/>
      <c r="EJ235" s="163"/>
      <c r="EK235" s="163"/>
      <c r="EL235" s="163"/>
      <c r="EM235" s="163"/>
      <c r="EN235" s="163"/>
      <c r="EO235" s="163"/>
      <c r="EP235" s="163"/>
      <c r="EQ235" s="163"/>
      <c r="ER235" s="163"/>
      <c r="ES235" s="163"/>
      <c r="ET235" s="163"/>
      <c r="EU235" s="163"/>
      <c r="EV235" s="163"/>
      <c r="EW235" s="163"/>
      <c r="EX235" s="163"/>
      <c r="EY235" s="163"/>
      <c r="EZ235" s="163"/>
      <c r="FA235" s="163"/>
      <c r="FB235" s="163"/>
      <c r="FC235" s="163"/>
      <c r="FD235" s="163"/>
      <c r="FE235" s="163"/>
      <c r="FF235" s="163"/>
      <c r="FG235" s="163"/>
      <c r="FH235" s="163"/>
      <c r="FI235" s="163"/>
      <c r="FJ235" s="163"/>
      <c r="FK235" s="163"/>
      <c r="FL235" s="163"/>
      <c r="FM235" s="163"/>
      <c r="FN235" s="163"/>
      <c r="FO235" s="163"/>
      <c r="FP235" s="163"/>
      <c r="FQ235" s="163"/>
      <c r="FR235" s="163"/>
      <c r="FS235" s="163"/>
      <c r="FT235" s="163"/>
      <c r="FU235" s="163"/>
      <c r="FV235" s="163"/>
      <c r="FW235" s="163"/>
      <c r="FX235" s="163"/>
      <c r="FY235" s="173"/>
      <c r="GD235" s="172"/>
      <c r="GE235" s="163"/>
      <c r="GF235" s="163"/>
      <c r="GG235" s="163"/>
      <c r="GH235" s="163"/>
      <c r="GI235" s="163"/>
      <c r="GJ235" s="163"/>
      <c r="GK235" s="163"/>
      <c r="GL235" s="163"/>
      <c r="GM235" s="163"/>
      <c r="GN235" s="163"/>
      <c r="GO235" s="163"/>
      <c r="GP235" s="163"/>
      <c r="GQ235" s="163"/>
      <c r="GR235" s="163"/>
      <c r="GS235" s="163"/>
      <c r="GT235" s="163"/>
      <c r="GU235" s="163"/>
      <c r="GV235" s="163"/>
      <c r="GW235" s="163"/>
      <c r="GX235" s="163"/>
      <c r="GY235" s="163"/>
      <c r="GZ235" s="163"/>
      <c r="HA235" s="163"/>
      <c r="HB235" s="163"/>
      <c r="HC235" s="163"/>
      <c r="HD235" s="163"/>
      <c r="HE235" s="163"/>
      <c r="HF235" s="163"/>
      <c r="HG235" s="163"/>
      <c r="HH235" s="163"/>
      <c r="HI235" s="163"/>
      <c r="HJ235" s="163"/>
      <c r="HK235" s="163"/>
      <c r="HL235" s="163"/>
      <c r="HM235" s="163"/>
      <c r="HN235" s="163"/>
      <c r="HO235" s="163"/>
      <c r="HP235" s="163"/>
      <c r="HQ235" s="163"/>
      <c r="HR235" s="163"/>
      <c r="HS235" s="163"/>
      <c r="HT235" s="163"/>
      <c r="HU235" s="173"/>
    </row>
    <row r="236" spans="42:229" ht="15" customHeight="1" x14ac:dyDescent="0.2">
      <c r="AP236" s="172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CF236" s="163"/>
      <c r="CG236" s="173"/>
      <c r="CL236" s="172"/>
      <c r="CM236" s="163"/>
      <c r="CN236" s="163"/>
      <c r="CO236" s="163"/>
      <c r="CP236" s="163"/>
      <c r="CQ236" s="163"/>
      <c r="CR236" s="163"/>
      <c r="CS236" s="163"/>
      <c r="CT236" s="163"/>
      <c r="CU236" s="163"/>
      <c r="CV236" s="163"/>
      <c r="CW236" s="163"/>
      <c r="CX236" s="163"/>
      <c r="CY236" s="163"/>
      <c r="CZ236" s="163"/>
      <c r="DA236" s="163"/>
      <c r="DB236" s="163"/>
      <c r="DC236" s="163"/>
      <c r="DD236" s="163"/>
      <c r="DE236" s="163"/>
      <c r="DF236" s="163"/>
      <c r="DG236" s="163"/>
      <c r="DH236" s="163"/>
      <c r="DI236" s="163"/>
      <c r="DJ236" s="163"/>
      <c r="DK236" s="163"/>
      <c r="DL236" s="163"/>
      <c r="DM236" s="163"/>
      <c r="DN236" s="163"/>
      <c r="DO236" s="163"/>
      <c r="DP236" s="163"/>
      <c r="DQ236" s="163"/>
      <c r="DR236" s="163"/>
      <c r="DS236" s="163"/>
      <c r="DT236" s="163"/>
      <c r="DU236" s="163"/>
      <c r="EC236" s="173"/>
      <c r="EH236" s="172"/>
      <c r="EI236" s="163"/>
      <c r="EJ236" s="163"/>
      <c r="EK236" s="163"/>
      <c r="EL236" s="163"/>
      <c r="EM236" s="163"/>
      <c r="EN236" s="163"/>
      <c r="EO236" s="163"/>
      <c r="EP236" s="163"/>
      <c r="EQ236" s="163"/>
      <c r="ER236" s="163"/>
      <c r="ES236" s="163"/>
      <c r="ET236" s="163"/>
      <c r="EU236" s="163"/>
      <c r="EV236" s="163"/>
      <c r="EW236" s="163"/>
      <c r="EX236" s="163"/>
      <c r="EY236" s="163"/>
      <c r="EZ236" s="163"/>
      <c r="FA236" s="163"/>
      <c r="FB236" s="163"/>
      <c r="FC236" s="163"/>
      <c r="FD236" s="163"/>
      <c r="FE236" s="163"/>
      <c r="FF236" s="163"/>
      <c r="FG236" s="163"/>
      <c r="FH236" s="163"/>
      <c r="FI236" s="163"/>
      <c r="FJ236" s="163"/>
      <c r="FK236" s="163"/>
      <c r="FL236" s="163"/>
      <c r="FM236" s="163"/>
      <c r="FN236" s="163"/>
      <c r="FO236" s="163"/>
      <c r="FP236" s="163"/>
      <c r="FQ236" s="163"/>
      <c r="FR236" s="163"/>
      <c r="FS236" s="163"/>
      <c r="FT236" s="163"/>
      <c r="FU236" s="163"/>
      <c r="FV236" s="163"/>
      <c r="FW236" s="163"/>
      <c r="FX236" s="163"/>
      <c r="FY236" s="173"/>
      <c r="GD236" s="172"/>
      <c r="GE236" s="163"/>
      <c r="GF236" s="163"/>
      <c r="GG236" s="163"/>
      <c r="GH236" s="163"/>
      <c r="GI236" s="163"/>
      <c r="GJ236" s="163"/>
      <c r="GK236" s="163"/>
      <c r="GL236" s="163"/>
      <c r="GM236" s="163"/>
      <c r="GN236" s="163"/>
      <c r="GO236" s="163"/>
      <c r="GP236" s="163"/>
      <c r="GQ236" s="163"/>
      <c r="GR236" s="163"/>
      <c r="GS236" s="163"/>
      <c r="GT236" s="163"/>
      <c r="GU236" s="163"/>
      <c r="GV236" s="163"/>
      <c r="GW236" s="163"/>
      <c r="GX236" s="163"/>
      <c r="GY236" s="163"/>
      <c r="GZ236" s="163"/>
      <c r="HA236" s="163"/>
      <c r="HB236" s="163"/>
      <c r="HC236" s="163"/>
      <c r="HD236" s="163"/>
      <c r="HE236" s="163"/>
      <c r="HF236" s="163"/>
      <c r="HG236" s="163"/>
      <c r="HH236" s="163"/>
      <c r="HI236" s="163"/>
      <c r="HJ236" s="163"/>
      <c r="HK236" s="163"/>
      <c r="HL236" s="163"/>
      <c r="HM236" s="163"/>
      <c r="HN236" s="163"/>
      <c r="HO236" s="163"/>
      <c r="HP236" s="163"/>
      <c r="HQ236" s="163"/>
      <c r="HR236" s="163"/>
      <c r="HS236" s="163"/>
      <c r="HT236" s="163"/>
      <c r="HU236" s="173"/>
    </row>
    <row r="237" spans="42:229" ht="15" customHeight="1" x14ac:dyDescent="0.2">
      <c r="AP237" s="172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CF237" s="163"/>
      <c r="CG237" s="173"/>
      <c r="CL237" s="172"/>
      <c r="CM237" s="163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  <c r="DH237" s="163"/>
      <c r="DI237" s="163"/>
      <c r="DJ237" s="163"/>
      <c r="DK237" s="163"/>
      <c r="DL237" s="163"/>
      <c r="DM237" s="163"/>
      <c r="DN237" s="163"/>
      <c r="DO237" s="163"/>
      <c r="DP237" s="163"/>
      <c r="DQ237" s="163"/>
      <c r="DR237" s="163"/>
      <c r="DS237" s="163"/>
      <c r="DT237" s="163"/>
      <c r="DU237" s="163"/>
      <c r="EC237" s="173"/>
      <c r="EH237" s="172"/>
      <c r="EI237" s="163"/>
      <c r="EJ237" s="163"/>
      <c r="EK237" s="163"/>
      <c r="EL237" s="163"/>
      <c r="EM237" s="163"/>
      <c r="EN237" s="163"/>
      <c r="EO237" s="163"/>
      <c r="EP237" s="163"/>
      <c r="EQ237" s="163"/>
      <c r="ER237" s="163"/>
      <c r="ES237" s="163"/>
      <c r="ET237" s="163"/>
      <c r="EU237" s="163"/>
      <c r="EV237" s="163"/>
      <c r="EW237" s="163"/>
      <c r="EX237" s="163"/>
      <c r="EY237" s="163"/>
      <c r="EZ237" s="163"/>
      <c r="FA237" s="163"/>
      <c r="FB237" s="163"/>
      <c r="FC237" s="163"/>
      <c r="FD237" s="163"/>
      <c r="FE237" s="163"/>
      <c r="FF237" s="163"/>
      <c r="FG237" s="163"/>
      <c r="FH237" s="163"/>
      <c r="FI237" s="163"/>
      <c r="FJ237" s="163"/>
      <c r="FK237" s="163"/>
      <c r="FL237" s="163"/>
      <c r="FM237" s="163"/>
      <c r="FN237" s="163"/>
      <c r="FO237" s="163"/>
      <c r="FP237" s="163"/>
      <c r="FQ237" s="163"/>
      <c r="FR237" s="163"/>
      <c r="FS237" s="163"/>
      <c r="FT237" s="163"/>
      <c r="FU237" s="163"/>
      <c r="FV237" s="163"/>
      <c r="FW237" s="163"/>
      <c r="FX237" s="163"/>
      <c r="FY237" s="173"/>
      <c r="GD237" s="172"/>
      <c r="GE237" s="163"/>
      <c r="GF237" s="163"/>
      <c r="GG237" s="163"/>
      <c r="GH237" s="163"/>
      <c r="GI237" s="163"/>
      <c r="GJ237" s="163"/>
      <c r="GK237" s="163"/>
      <c r="GL237" s="163"/>
      <c r="GM237" s="163"/>
      <c r="GN237" s="163"/>
      <c r="GO237" s="163"/>
      <c r="GP237" s="163"/>
      <c r="GQ237" s="163"/>
      <c r="GR237" s="163"/>
      <c r="GS237" s="163"/>
      <c r="GT237" s="163"/>
      <c r="GU237" s="163"/>
      <c r="GV237" s="163"/>
      <c r="GW237" s="163"/>
      <c r="GX237" s="163"/>
      <c r="GY237" s="163"/>
      <c r="GZ237" s="163"/>
      <c r="HA237" s="163"/>
      <c r="HB237" s="163"/>
      <c r="HC237" s="163"/>
      <c r="HD237" s="163"/>
      <c r="HE237" s="163"/>
      <c r="HF237" s="163"/>
      <c r="HG237" s="163"/>
      <c r="HH237" s="163"/>
      <c r="HI237" s="163"/>
      <c r="HJ237" s="163"/>
      <c r="HK237" s="163"/>
      <c r="HL237" s="163"/>
      <c r="HM237" s="163"/>
      <c r="HN237" s="163"/>
      <c r="HO237" s="163"/>
      <c r="HP237" s="163"/>
      <c r="HQ237" s="163"/>
      <c r="HR237" s="163"/>
      <c r="HS237" s="163"/>
      <c r="HT237" s="163"/>
      <c r="HU237" s="173"/>
    </row>
    <row r="238" spans="42:229" ht="15" customHeight="1" x14ac:dyDescent="0.2">
      <c r="AP238" s="172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CF238" s="163"/>
      <c r="CG238" s="173"/>
      <c r="CL238" s="172"/>
      <c r="CM238" s="163"/>
      <c r="CN238" s="163"/>
      <c r="CO238" s="163"/>
      <c r="CP238" s="163"/>
      <c r="CQ238" s="163"/>
      <c r="CR238" s="163"/>
      <c r="CS238" s="163"/>
      <c r="CT238" s="163"/>
      <c r="CU238" s="163"/>
      <c r="CV238" s="163"/>
      <c r="CW238" s="163"/>
      <c r="CX238" s="163"/>
      <c r="CY238" s="163"/>
      <c r="CZ238" s="163"/>
      <c r="DA238" s="163"/>
      <c r="DB238" s="163"/>
      <c r="DC238" s="163"/>
      <c r="DD238" s="163"/>
      <c r="DE238" s="163"/>
      <c r="DF238" s="163"/>
      <c r="DG238" s="163"/>
      <c r="DH238" s="163"/>
      <c r="DI238" s="163"/>
      <c r="DJ238" s="163"/>
      <c r="DK238" s="163"/>
      <c r="DL238" s="163"/>
      <c r="DM238" s="163"/>
      <c r="DN238" s="163"/>
      <c r="DO238" s="163"/>
      <c r="DP238" s="163"/>
      <c r="DQ238" s="163"/>
      <c r="DR238" s="163"/>
      <c r="DS238" s="163"/>
      <c r="DT238" s="163"/>
      <c r="DU238" s="163"/>
      <c r="EC238" s="173"/>
      <c r="EH238" s="172"/>
      <c r="EI238" s="163"/>
      <c r="EJ238" s="163"/>
      <c r="EK238" s="163"/>
      <c r="EL238" s="163"/>
      <c r="EM238" s="163"/>
      <c r="EN238" s="163"/>
      <c r="EO238" s="163"/>
      <c r="EP238" s="163"/>
      <c r="EQ238" s="163"/>
      <c r="ER238" s="163"/>
      <c r="ES238" s="163"/>
      <c r="ET238" s="163"/>
      <c r="EU238" s="163"/>
      <c r="EV238" s="163"/>
      <c r="EW238" s="163"/>
      <c r="EX238" s="163"/>
      <c r="EY238" s="163"/>
      <c r="EZ238" s="163"/>
      <c r="FA238" s="163"/>
      <c r="FB238" s="163"/>
      <c r="FC238" s="163"/>
      <c r="FD238" s="163"/>
      <c r="FE238" s="163"/>
      <c r="FF238" s="163"/>
      <c r="FG238" s="163"/>
      <c r="FH238" s="163"/>
      <c r="FI238" s="163"/>
      <c r="FJ238" s="163"/>
      <c r="FK238" s="163"/>
      <c r="FL238" s="163"/>
      <c r="FM238" s="163"/>
      <c r="FN238" s="163"/>
      <c r="FO238" s="163"/>
      <c r="FP238" s="163"/>
      <c r="FQ238" s="163"/>
      <c r="FR238" s="163"/>
      <c r="FS238" s="163"/>
      <c r="FT238" s="163"/>
      <c r="FU238" s="163"/>
      <c r="FV238" s="163"/>
      <c r="FW238" s="163"/>
      <c r="FX238" s="163"/>
      <c r="FY238" s="173"/>
      <c r="GD238" s="172"/>
      <c r="GE238" s="163"/>
      <c r="GF238" s="163"/>
      <c r="GG238" s="163"/>
      <c r="GH238" s="163"/>
      <c r="GI238" s="163"/>
      <c r="GJ238" s="163"/>
      <c r="GK238" s="163"/>
      <c r="GL238" s="163"/>
      <c r="GM238" s="163"/>
      <c r="GN238" s="163"/>
      <c r="GO238" s="163"/>
      <c r="GP238" s="163"/>
      <c r="GQ238" s="163"/>
      <c r="GR238" s="163"/>
      <c r="GS238" s="163"/>
      <c r="GT238" s="163"/>
      <c r="GU238" s="163"/>
      <c r="GV238" s="163"/>
      <c r="GW238" s="163"/>
      <c r="GX238" s="163"/>
      <c r="GY238" s="163"/>
      <c r="GZ238" s="163"/>
      <c r="HA238" s="163"/>
      <c r="HB238" s="163"/>
      <c r="HC238" s="163"/>
      <c r="HD238" s="163"/>
      <c r="HE238" s="163"/>
      <c r="HF238" s="163"/>
      <c r="HG238" s="163"/>
      <c r="HH238" s="163"/>
      <c r="HI238" s="163"/>
      <c r="HJ238" s="163"/>
      <c r="HK238" s="163"/>
      <c r="HL238" s="163"/>
      <c r="HM238" s="163"/>
      <c r="HN238" s="163"/>
      <c r="HO238" s="163"/>
      <c r="HP238" s="163"/>
      <c r="HQ238" s="163"/>
      <c r="HR238" s="163"/>
      <c r="HS238" s="163"/>
      <c r="HT238" s="163"/>
      <c r="HU238" s="173"/>
    </row>
    <row r="239" spans="42:229" ht="15" customHeight="1" x14ac:dyDescent="0.2">
      <c r="AP239" s="172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CF239" s="163"/>
      <c r="CG239" s="173"/>
      <c r="CL239" s="172"/>
      <c r="CM239" s="163"/>
      <c r="CN239" s="163"/>
      <c r="CO239" s="163"/>
      <c r="CP239" s="163"/>
      <c r="CQ239" s="163"/>
      <c r="CR239" s="163"/>
      <c r="CS239" s="163"/>
      <c r="CT239" s="163"/>
      <c r="CU239" s="163"/>
      <c r="CV239" s="163"/>
      <c r="CW239" s="163"/>
      <c r="CX239" s="163"/>
      <c r="CY239" s="163"/>
      <c r="CZ239" s="163"/>
      <c r="DA239" s="163"/>
      <c r="DB239" s="163"/>
      <c r="DC239" s="163"/>
      <c r="DD239" s="163"/>
      <c r="DE239" s="163"/>
      <c r="DF239" s="163"/>
      <c r="DG239" s="163"/>
      <c r="DH239" s="163"/>
      <c r="DI239" s="163"/>
      <c r="DJ239" s="163"/>
      <c r="DK239" s="163"/>
      <c r="DL239" s="163"/>
      <c r="DM239" s="163"/>
      <c r="DN239" s="163"/>
      <c r="DO239" s="163"/>
      <c r="DP239" s="163"/>
      <c r="DQ239" s="163"/>
      <c r="DR239" s="163"/>
      <c r="DS239" s="163"/>
      <c r="DT239" s="163"/>
      <c r="DU239" s="163"/>
      <c r="DV239" s="163"/>
      <c r="DW239" s="163"/>
      <c r="DX239" s="163"/>
      <c r="DY239" s="163"/>
      <c r="DZ239" s="163"/>
      <c r="EA239" s="163"/>
      <c r="EB239" s="163"/>
      <c r="EC239" s="173"/>
      <c r="EH239" s="172"/>
      <c r="EI239" s="163"/>
      <c r="EJ239" s="163"/>
      <c r="EK239" s="163"/>
      <c r="EL239" s="163"/>
      <c r="EM239" s="163"/>
      <c r="EN239" s="163"/>
      <c r="EO239" s="163"/>
      <c r="EP239" s="163"/>
      <c r="EQ239" s="163"/>
      <c r="ER239" s="163"/>
      <c r="ES239" s="163"/>
      <c r="ET239" s="163"/>
      <c r="EU239" s="163"/>
      <c r="EV239" s="163"/>
      <c r="EW239" s="163"/>
      <c r="EX239" s="163"/>
      <c r="EY239" s="163"/>
      <c r="EZ239" s="163"/>
      <c r="FA239" s="163"/>
      <c r="FB239" s="163"/>
      <c r="FC239" s="163"/>
      <c r="FD239" s="163"/>
      <c r="FE239" s="163"/>
      <c r="FF239" s="163"/>
      <c r="FG239" s="163"/>
      <c r="FH239" s="163"/>
      <c r="FI239" s="163"/>
      <c r="FJ239" s="163"/>
      <c r="FK239" s="163"/>
      <c r="FL239" s="163"/>
      <c r="FM239" s="163"/>
      <c r="FN239" s="163"/>
      <c r="FO239" s="163"/>
      <c r="FP239" s="163"/>
      <c r="FQ239" s="163"/>
      <c r="FR239" s="163"/>
      <c r="FS239" s="163"/>
      <c r="FT239" s="163"/>
      <c r="FU239" s="163"/>
      <c r="FV239" s="163"/>
      <c r="FW239" s="163"/>
      <c r="FX239" s="163"/>
      <c r="FY239" s="173"/>
      <c r="GD239" s="172"/>
      <c r="GE239" s="163"/>
      <c r="GF239" s="163"/>
      <c r="GG239" s="163"/>
      <c r="GH239" s="163"/>
      <c r="GI239" s="163"/>
      <c r="GJ239" s="163"/>
      <c r="GK239" s="163"/>
      <c r="GL239" s="163"/>
      <c r="GM239" s="163"/>
      <c r="GN239" s="163"/>
      <c r="GO239" s="163"/>
      <c r="GP239" s="163"/>
      <c r="GQ239" s="163"/>
      <c r="GR239" s="163"/>
      <c r="GS239" s="163"/>
      <c r="GT239" s="163"/>
      <c r="GU239" s="163"/>
      <c r="GV239" s="163"/>
      <c r="GW239" s="163"/>
      <c r="GX239" s="163"/>
      <c r="GY239" s="163"/>
      <c r="GZ239" s="163"/>
      <c r="HA239" s="163"/>
      <c r="HB239" s="163"/>
      <c r="HC239" s="163"/>
      <c r="HD239" s="163"/>
      <c r="HE239" s="163"/>
      <c r="HF239" s="163"/>
      <c r="HG239" s="163"/>
      <c r="HH239" s="163"/>
      <c r="HI239" s="163"/>
      <c r="HJ239" s="163"/>
      <c r="HK239" s="163"/>
      <c r="HL239" s="163"/>
      <c r="HM239" s="163"/>
      <c r="HN239" s="163"/>
      <c r="HO239" s="163"/>
      <c r="HP239" s="163"/>
      <c r="HQ239" s="163"/>
      <c r="HR239" s="163"/>
      <c r="HS239" s="163"/>
      <c r="HT239" s="163"/>
      <c r="HU239" s="173"/>
    </row>
    <row r="240" spans="42:229" ht="15" customHeight="1" x14ac:dyDescent="0.2">
      <c r="AP240" s="172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CF240" s="163"/>
      <c r="CG240" s="173"/>
      <c r="CL240" s="172"/>
      <c r="CM240" s="163"/>
      <c r="CN240" s="163"/>
      <c r="CO240" s="163"/>
      <c r="CP240" s="163"/>
      <c r="CQ240" s="163"/>
      <c r="CR240" s="163"/>
      <c r="CS240" s="163"/>
      <c r="CT240" s="163"/>
      <c r="CU240" s="163"/>
      <c r="CV240" s="163"/>
      <c r="CW240" s="163"/>
      <c r="CX240" s="163"/>
      <c r="CY240" s="163"/>
      <c r="CZ240" s="163"/>
      <c r="DA240" s="163"/>
      <c r="DB240" s="163"/>
      <c r="DC240" s="163"/>
      <c r="DD240" s="163"/>
      <c r="DE240" s="163"/>
      <c r="DF240" s="163"/>
      <c r="DG240" s="163"/>
      <c r="DH240" s="163"/>
      <c r="DI240" s="163"/>
      <c r="DJ240" s="163"/>
      <c r="DK240" s="163"/>
      <c r="DL240" s="163"/>
      <c r="DM240" s="163"/>
      <c r="DN240" s="163"/>
      <c r="DO240" s="163"/>
      <c r="DP240" s="163"/>
      <c r="DQ240" s="163"/>
      <c r="DR240" s="163"/>
      <c r="DS240" s="163"/>
      <c r="DT240" s="163"/>
      <c r="DU240" s="163"/>
      <c r="DV240" s="163"/>
      <c r="DW240" s="163"/>
      <c r="DX240" s="163"/>
      <c r="DY240" s="163"/>
      <c r="DZ240" s="163"/>
      <c r="EA240" s="163"/>
      <c r="EB240" s="163"/>
      <c r="EC240" s="173"/>
      <c r="EH240" s="172"/>
      <c r="EI240" s="163"/>
      <c r="EJ240" s="163"/>
      <c r="EK240" s="163"/>
      <c r="EL240" s="163"/>
      <c r="EM240" s="163"/>
      <c r="EN240" s="163"/>
      <c r="EO240" s="163"/>
      <c r="EP240" s="163"/>
      <c r="EQ240" s="163"/>
      <c r="ER240" s="163"/>
      <c r="ES240" s="163"/>
      <c r="ET240" s="163"/>
      <c r="EU240" s="163"/>
      <c r="EV240" s="163"/>
      <c r="EW240" s="163"/>
      <c r="EX240" s="163"/>
      <c r="EY240" s="163"/>
      <c r="EZ240" s="163"/>
      <c r="FA240" s="163"/>
      <c r="FB240" s="163"/>
      <c r="FC240" s="163"/>
      <c r="FD240" s="163"/>
      <c r="FE240" s="163"/>
      <c r="FF240" s="163"/>
      <c r="FG240" s="163"/>
      <c r="FH240" s="163"/>
      <c r="FI240" s="163"/>
      <c r="FJ240" s="163"/>
      <c r="FK240" s="163"/>
      <c r="FL240" s="163"/>
      <c r="FM240" s="163"/>
      <c r="FN240" s="163"/>
      <c r="FO240" s="163"/>
      <c r="FP240" s="163"/>
      <c r="FQ240" s="163"/>
      <c r="FR240" s="163"/>
      <c r="FS240" s="163"/>
      <c r="FT240" s="163"/>
      <c r="FU240" s="163"/>
      <c r="FV240" s="163"/>
      <c r="FW240" s="163"/>
      <c r="FX240" s="163"/>
      <c r="FY240" s="173"/>
      <c r="GD240" s="172"/>
      <c r="GE240" s="163"/>
      <c r="GF240" s="163"/>
      <c r="GG240" s="163"/>
      <c r="GH240" s="163"/>
      <c r="GI240" s="163"/>
      <c r="GJ240" s="163"/>
      <c r="GK240" s="163"/>
      <c r="GL240" s="163"/>
      <c r="GM240" s="163"/>
      <c r="GN240" s="163"/>
      <c r="GO240" s="163"/>
      <c r="GP240" s="163"/>
      <c r="GQ240" s="163"/>
      <c r="GR240" s="163"/>
      <c r="GS240" s="163"/>
      <c r="GT240" s="163"/>
      <c r="GU240" s="163"/>
      <c r="GV240" s="163"/>
      <c r="GW240" s="163"/>
      <c r="GX240" s="163"/>
      <c r="GY240" s="163"/>
      <c r="GZ240" s="163"/>
      <c r="HA240" s="163"/>
      <c r="HB240" s="163"/>
      <c r="HC240" s="163"/>
      <c r="HD240" s="163"/>
      <c r="HE240" s="163"/>
      <c r="HF240" s="163"/>
      <c r="HG240" s="163"/>
      <c r="HH240" s="163"/>
      <c r="HI240" s="163"/>
      <c r="HJ240" s="163"/>
      <c r="HK240" s="163"/>
      <c r="HL240" s="163"/>
      <c r="HM240" s="163"/>
      <c r="HN240" s="163"/>
      <c r="HO240" s="163"/>
      <c r="HP240" s="163"/>
      <c r="HQ240" s="163"/>
      <c r="HR240" s="163"/>
      <c r="HS240" s="163"/>
      <c r="HT240" s="163"/>
      <c r="HU240" s="173"/>
    </row>
    <row r="241" spans="42:229" ht="15" customHeight="1" x14ac:dyDescent="0.2">
      <c r="AP241" s="172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CF241" s="163"/>
      <c r="CG241" s="173"/>
      <c r="CL241" s="172"/>
      <c r="CM241" s="163"/>
      <c r="CN241" s="163"/>
      <c r="CO241" s="163"/>
      <c r="CP241" s="163"/>
      <c r="CQ241" s="163"/>
      <c r="CR241" s="163"/>
      <c r="CS241" s="163"/>
      <c r="CT241" s="163"/>
      <c r="CU241" s="163"/>
      <c r="CV241" s="163"/>
      <c r="CW241" s="163"/>
      <c r="CX241" s="163"/>
      <c r="CY241" s="163"/>
      <c r="CZ241" s="163"/>
      <c r="DA241" s="163"/>
      <c r="DB241" s="163"/>
      <c r="DC241" s="163"/>
      <c r="DD241" s="163"/>
      <c r="DE241" s="163"/>
      <c r="DF241" s="163"/>
      <c r="DG241" s="163"/>
      <c r="DH241" s="163"/>
      <c r="DI241" s="163"/>
      <c r="DJ241" s="163"/>
      <c r="DK241" s="163"/>
      <c r="DL241" s="163"/>
      <c r="DM241" s="163"/>
      <c r="DN241" s="163"/>
      <c r="DO241" s="163"/>
      <c r="DP241" s="163"/>
      <c r="DQ241" s="163"/>
      <c r="DR241" s="163"/>
      <c r="DS241" s="163"/>
      <c r="DT241" s="163"/>
      <c r="DU241" s="163"/>
      <c r="DV241" s="163"/>
      <c r="DW241" s="163"/>
      <c r="DX241" s="163"/>
      <c r="DY241" s="163"/>
      <c r="DZ241" s="163"/>
      <c r="EA241" s="163"/>
      <c r="EB241" s="163"/>
      <c r="EC241" s="173"/>
      <c r="EH241" s="172"/>
      <c r="EI241" s="163"/>
      <c r="EJ241" s="163"/>
      <c r="EK241" s="163"/>
      <c r="EL241" s="163"/>
      <c r="EM241" s="163"/>
      <c r="EN241" s="163"/>
      <c r="EO241" s="163"/>
      <c r="EP241" s="163"/>
      <c r="EQ241" s="163"/>
      <c r="ER241" s="163"/>
      <c r="ES241" s="163"/>
      <c r="ET241" s="163"/>
      <c r="EU241" s="163"/>
      <c r="EV241" s="163"/>
      <c r="EW241" s="163"/>
      <c r="EX241" s="163"/>
      <c r="EY241" s="163"/>
      <c r="EZ241" s="163"/>
      <c r="FA241" s="163"/>
      <c r="FB241" s="163"/>
      <c r="FC241" s="163"/>
      <c r="FD241" s="163"/>
      <c r="FE241" s="163"/>
      <c r="FF241" s="163"/>
      <c r="FG241" s="163"/>
      <c r="FH241" s="163"/>
      <c r="FI241" s="163"/>
      <c r="FJ241" s="163"/>
      <c r="FK241" s="163"/>
      <c r="FL241" s="163"/>
      <c r="FM241" s="163"/>
      <c r="FN241" s="163"/>
      <c r="FO241" s="163"/>
      <c r="FP241" s="163"/>
      <c r="FQ241" s="163"/>
      <c r="FR241" s="163"/>
      <c r="FS241" s="163"/>
      <c r="FT241" s="163"/>
      <c r="FU241" s="163"/>
      <c r="FV241" s="163"/>
      <c r="FW241" s="163"/>
      <c r="FX241" s="163"/>
      <c r="FY241" s="173"/>
      <c r="GD241" s="172"/>
      <c r="GE241" s="163"/>
      <c r="GF241" s="163"/>
      <c r="GG241" s="163"/>
      <c r="GH241" s="163"/>
      <c r="GI241" s="163"/>
      <c r="GJ241" s="163"/>
      <c r="GK241" s="163"/>
      <c r="GL241" s="163"/>
      <c r="GM241" s="163"/>
      <c r="GN241" s="163"/>
      <c r="GO241" s="163"/>
      <c r="GP241" s="163"/>
      <c r="GQ241" s="163"/>
      <c r="GR241" s="163"/>
      <c r="GS241" s="163"/>
      <c r="GT241" s="163"/>
      <c r="GU241" s="163"/>
      <c r="GV241" s="163"/>
      <c r="GW241" s="163"/>
      <c r="GX241" s="163"/>
      <c r="GY241" s="163"/>
      <c r="GZ241" s="163"/>
      <c r="HA241" s="163"/>
      <c r="HB241" s="163"/>
      <c r="HC241" s="163"/>
      <c r="HD241" s="163"/>
      <c r="HE241" s="163"/>
      <c r="HF241" s="163"/>
      <c r="HG241" s="163"/>
      <c r="HH241" s="163"/>
      <c r="HI241" s="163"/>
      <c r="HJ241" s="163"/>
      <c r="HK241" s="163"/>
      <c r="HL241" s="163"/>
      <c r="HM241" s="163"/>
      <c r="HN241" s="163"/>
      <c r="HO241" s="163"/>
      <c r="HP241" s="163"/>
      <c r="HQ241" s="163"/>
      <c r="HR241" s="163"/>
      <c r="HS241" s="163"/>
      <c r="HT241" s="163"/>
      <c r="HU241" s="173"/>
    </row>
    <row r="242" spans="42:229" ht="15" customHeight="1" x14ac:dyDescent="0.2">
      <c r="AP242" s="172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CF242" s="163"/>
      <c r="CG242" s="173"/>
      <c r="CL242" s="172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3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73"/>
      <c r="EH242" s="172"/>
      <c r="EI242" s="163"/>
      <c r="EJ242" s="163"/>
      <c r="EK242" s="163"/>
      <c r="EL242" s="163"/>
      <c r="EM242" s="163"/>
      <c r="EN242" s="163"/>
      <c r="EO242" s="163"/>
      <c r="EP242" s="163"/>
      <c r="EQ242" s="163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3"/>
      <c r="FT242" s="163"/>
      <c r="FU242" s="163"/>
      <c r="FV242" s="163"/>
      <c r="FW242" s="163"/>
      <c r="FX242" s="163"/>
      <c r="FY242" s="173"/>
      <c r="GD242" s="172"/>
      <c r="GE242" s="163"/>
      <c r="GF242" s="163"/>
      <c r="GG242" s="163"/>
      <c r="GH242" s="163"/>
      <c r="GI242" s="163"/>
      <c r="GJ242" s="163"/>
      <c r="GK242" s="163"/>
      <c r="GL242" s="163"/>
      <c r="GM242" s="163"/>
      <c r="GN242" s="163"/>
      <c r="GO242" s="163"/>
      <c r="GP242" s="163"/>
      <c r="GQ242" s="163"/>
      <c r="GR242" s="163"/>
      <c r="GS242" s="163"/>
      <c r="GT242" s="163"/>
      <c r="GU242" s="163"/>
      <c r="GV242" s="163"/>
      <c r="GW242" s="163"/>
      <c r="GX242" s="163"/>
      <c r="GY242" s="163"/>
      <c r="GZ242" s="163"/>
      <c r="HA242" s="163"/>
      <c r="HB242" s="163"/>
      <c r="HC242" s="163"/>
      <c r="HD242" s="163"/>
      <c r="HE242" s="163"/>
      <c r="HF242" s="163"/>
      <c r="HG242" s="163"/>
      <c r="HH242" s="163"/>
      <c r="HI242" s="163"/>
      <c r="HJ242" s="163"/>
      <c r="HK242" s="163"/>
      <c r="HL242" s="163"/>
      <c r="HM242" s="163"/>
      <c r="HN242" s="163"/>
      <c r="HO242" s="163"/>
      <c r="HP242" s="163"/>
      <c r="HQ242" s="163"/>
      <c r="HR242" s="163"/>
      <c r="HS242" s="163"/>
      <c r="HT242" s="163"/>
      <c r="HU242" s="173"/>
    </row>
    <row r="243" spans="42:229" ht="15" customHeight="1" x14ac:dyDescent="0.2">
      <c r="AP243" s="172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CF243" s="163"/>
      <c r="CG243" s="173"/>
      <c r="CL243" s="172"/>
      <c r="CM243" s="163"/>
      <c r="CN243" s="163"/>
      <c r="CO243" s="163"/>
      <c r="CP243" s="163"/>
      <c r="CQ243" s="163"/>
      <c r="CR243" s="163"/>
      <c r="CS243" s="163"/>
      <c r="CT243" s="163"/>
      <c r="CU243" s="163"/>
      <c r="CV243" s="163"/>
      <c r="CW243" s="163"/>
      <c r="CX243" s="163"/>
      <c r="CY243" s="163"/>
      <c r="CZ243" s="163"/>
      <c r="DA243" s="163"/>
      <c r="DB243" s="163"/>
      <c r="DC243" s="163"/>
      <c r="DD243" s="163"/>
      <c r="DE243" s="163"/>
      <c r="DF243" s="163"/>
      <c r="DG243" s="163"/>
      <c r="DH243" s="163"/>
      <c r="DI243" s="163"/>
      <c r="DJ243" s="163"/>
      <c r="DK243" s="163"/>
      <c r="DL243" s="163"/>
      <c r="DM243" s="163"/>
      <c r="DN243" s="163"/>
      <c r="DO243" s="163"/>
      <c r="DP243" s="163"/>
      <c r="DQ243" s="163"/>
      <c r="DR243" s="163"/>
      <c r="DS243" s="163"/>
      <c r="DT243" s="163"/>
      <c r="DU243" s="163"/>
      <c r="DV243" s="163"/>
      <c r="DW243" s="163"/>
      <c r="DX243" s="163"/>
      <c r="DY243" s="163"/>
      <c r="DZ243" s="163"/>
      <c r="EA243" s="163"/>
      <c r="EB243" s="163"/>
      <c r="EC243" s="173"/>
      <c r="EH243" s="172"/>
      <c r="EI243" s="163"/>
      <c r="EJ243" s="163"/>
      <c r="EK243" s="163"/>
      <c r="EL243" s="163"/>
      <c r="EM243" s="163"/>
      <c r="EN243" s="163"/>
      <c r="EO243" s="163"/>
      <c r="EP243" s="163"/>
      <c r="EQ243" s="163"/>
      <c r="ER243" s="163"/>
      <c r="ES243" s="163"/>
      <c r="ET243" s="163"/>
      <c r="EU243" s="163"/>
      <c r="EV243" s="163"/>
      <c r="EW243" s="163"/>
      <c r="EX243" s="163"/>
      <c r="EY243" s="163"/>
      <c r="EZ243" s="163"/>
      <c r="FA243" s="163"/>
      <c r="FB243" s="163"/>
      <c r="FC243" s="163"/>
      <c r="FD243" s="163"/>
      <c r="FE243" s="163"/>
      <c r="FF243" s="163"/>
      <c r="FG243" s="163"/>
      <c r="FH243" s="163"/>
      <c r="FI243" s="163"/>
      <c r="FJ243" s="163"/>
      <c r="FK243" s="163"/>
      <c r="FL243" s="163"/>
      <c r="FM243" s="163"/>
      <c r="FN243" s="163"/>
      <c r="FO243" s="163"/>
      <c r="FP243" s="163"/>
      <c r="FQ243" s="163"/>
      <c r="FR243" s="163"/>
      <c r="FS243" s="163"/>
      <c r="FT243" s="163"/>
      <c r="FU243" s="163"/>
      <c r="FV243" s="163"/>
      <c r="FW243" s="163"/>
      <c r="FX243" s="163"/>
      <c r="FY243" s="173"/>
      <c r="GD243" s="172"/>
      <c r="GE243" s="163"/>
      <c r="GF243" s="163"/>
      <c r="GG243" s="163"/>
      <c r="GH243" s="163"/>
      <c r="GI243" s="163"/>
      <c r="GJ243" s="163"/>
      <c r="GK243" s="163"/>
      <c r="GL243" s="163"/>
      <c r="GM243" s="163"/>
      <c r="GN243" s="163"/>
      <c r="GO243" s="163"/>
      <c r="GP243" s="163"/>
      <c r="GQ243" s="163"/>
      <c r="GR243" s="163"/>
      <c r="GS243" s="163"/>
      <c r="GT243" s="163"/>
      <c r="GU243" s="163"/>
      <c r="GV243" s="163"/>
      <c r="GW243" s="163"/>
      <c r="GX243" s="163"/>
      <c r="GY243" s="163"/>
      <c r="GZ243" s="163"/>
      <c r="HA243" s="163"/>
      <c r="HB243" s="163"/>
      <c r="HC243" s="163"/>
      <c r="HD243" s="163"/>
      <c r="HE243" s="163"/>
      <c r="HF243" s="163"/>
      <c r="HG243" s="163"/>
      <c r="HH243" s="163"/>
      <c r="HI243" s="163"/>
      <c r="HJ243" s="163"/>
      <c r="HK243" s="163"/>
      <c r="HL243" s="163"/>
      <c r="HM243" s="163"/>
      <c r="HN243" s="163"/>
      <c r="HO243" s="163"/>
      <c r="HP243" s="163"/>
      <c r="HQ243" s="163"/>
      <c r="HR243" s="163"/>
      <c r="HS243" s="163"/>
      <c r="HT243" s="163"/>
      <c r="HU243" s="173"/>
    </row>
    <row r="244" spans="42:229" ht="15" customHeight="1" x14ac:dyDescent="0.2">
      <c r="AP244" s="172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73"/>
      <c r="CL244" s="172"/>
      <c r="CM244" s="163"/>
      <c r="CN244" s="163"/>
      <c r="CO244" s="163"/>
      <c r="CP244" s="163"/>
      <c r="CQ244" s="163"/>
      <c r="CR244" s="163"/>
      <c r="CS244" s="163"/>
      <c r="CT244" s="163"/>
      <c r="CU244" s="163"/>
      <c r="CV244" s="163"/>
      <c r="CW244" s="163"/>
      <c r="CX244" s="163"/>
      <c r="CY244" s="163"/>
      <c r="CZ244" s="163"/>
      <c r="DA244" s="163"/>
      <c r="DB244" s="163"/>
      <c r="DC244" s="163"/>
      <c r="DD244" s="163"/>
      <c r="DE244" s="163"/>
      <c r="DF244" s="163"/>
      <c r="DG244" s="163"/>
      <c r="DH244" s="163"/>
      <c r="DI244" s="163"/>
      <c r="DJ244" s="163"/>
      <c r="DK244" s="163"/>
      <c r="DL244" s="163"/>
      <c r="DM244" s="163"/>
      <c r="DN244" s="163"/>
      <c r="DO244" s="163"/>
      <c r="DP244" s="163"/>
      <c r="DQ244" s="163"/>
      <c r="DR244" s="163"/>
      <c r="DS244" s="163"/>
      <c r="DT244" s="163"/>
      <c r="DU244" s="163"/>
      <c r="DV244" s="163"/>
      <c r="DW244" s="163"/>
      <c r="DX244" s="163"/>
      <c r="DY244" s="163"/>
      <c r="DZ244" s="163"/>
      <c r="EA244" s="163"/>
      <c r="EB244" s="163"/>
      <c r="EC244" s="173"/>
      <c r="EH244" s="172"/>
      <c r="EI244" s="163"/>
      <c r="EJ244" s="163"/>
      <c r="EK244" s="163"/>
      <c r="EL244" s="163"/>
      <c r="EM244" s="163"/>
      <c r="EN244" s="163"/>
      <c r="EO244" s="163"/>
      <c r="EP244" s="163"/>
      <c r="EQ244" s="163"/>
      <c r="ER244" s="163"/>
      <c r="ES244" s="163"/>
      <c r="ET244" s="163"/>
      <c r="EU244" s="163"/>
      <c r="EV244" s="163"/>
      <c r="EW244" s="163"/>
      <c r="EX244" s="163"/>
      <c r="EY244" s="163"/>
      <c r="EZ244" s="163"/>
      <c r="FA244" s="163"/>
      <c r="FB244" s="163"/>
      <c r="FC244" s="163"/>
      <c r="FD244" s="163"/>
      <c r="FE244" s="163"/>
      <c r="FF244" s="163"/>
      <c r="FG244" s="163"/>
      <c r="FH244" s="163"/>
      <c r="FI244" s="163"/>
      <c r="FJ244" s="163"/>
      <c r="FK244" s="163"/>
      <c r="FL244" s="163"/>
      <c r="FM244" s="163"/>
      <c r="FN244" s="163"/>
      <c r="FO244" s="163"/>
      <c r="FP244" s="163"/>
      <c r="FQ244" s="163"/>
      <c r="FR244" s="163"/>
      <c r="FS244" s="163"/>
      <c r="FT244" s="163"/>
      <c r="FU244" s="163"/>
      <c r="FV244" s="163"/>
      <c r="FW244" s="163"/>
      <c r="FX244" s="163"/>
      <c r="FY244" s="173"/>
      <c r="GD244" s="172"/>
      <c r="GE244" s="163"/>
      <c r="GF244" s="163"/>
      <c r="GG244" s="163"/>
      <c r="GH244" s="163"/>
      <c r="GI244" s="163"/>
      <c r="GJ244" s="163"/>
      <c r="GK244" s="163"/>
      <c r="GL244" s="163"/>
      <c r="GM244" s="163"/>
      <c r="GN244" s="163"/>
      <c r="GO244" s="163"/>
      <c r="GP244" s="163"/>
      <c r="GQ244" s="163"/>
      <c r="GR244" s="163"/>
      <c r="GS244" s="163"/>
      <c r="GT244" s="163"/>
      <c r="GU244" s="163"/>
      <c r="GV244" s="163"/>
      <c r="GW244" s="163"/>
      <c r="GX244" s="163"/>
      <c r="GY244" s="163"/>
      <c r="GZ244" s="163"/>
      <c r="HA244" s="163"/>
      <c r="HB244" s="163"/>
      <c r="HC244" s="163"/>
      <c r="HD244" s="163"/>
      <c r="HE244" s="163"/>
      <c r="HF244" s="163"/>
      <c r="HG244" s="163"/>
      <c r="HH244" s="163"/>
      <c r="HI244" s="163"/>
      <c r="HJ244" s="163"/>
      <c r="HK244" s="163"/>
      <c r="HL244" s="163"/>
      <c r="HM244" s="163"/>
      <c r="HN244" s="163"/>
      <c r="HO244" s="163"/>
      <c r="HP244" s="163"/>
      <c r="HQ244" s="163"/>
      <c r="HR244" s="163"/>
      <c r="HS244" s="163"/>
      <c r="HT244" s="163"/>
      <c r="HU244" s="173"/>
    </row>
    <row r="245" spans="42:229" ht="15" customHeight="1" x14ac:dyDescent="0.2">
      <c r="AP245" s="172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73"/>
      <c r="CL245" s="172"/>
      <c r="CM245" s="163"/>
      <c r="CN245" s="163"/>
      <c r="CO245" s="163"/>
      <c r="CP245" s="163"/>
      <c r="CQ245" s="163"/>
      <c r="CR245" s="163"/>
      <c r="CS245" s="163"/>
      <c r="CT245" s="163"/>
      <c r="CU245" s="163"/>
      <c r="CV245" s="163"/>
      <c r="CW245" s="163"/>
      <c r="CX245" s="163"/>
      <c r="CY245" s="163"/>
      <c r="CZ245" s="163"/>
      <c r="DA245" s="163"/>
      <c r="DB245" s="163"/>
      <c r="DC245" s="163"/>
      <c r="DD245" s="163"/>
      <c r="DE245" s="163"/>
      <c r="DF245" s="163"/>
      <c r="DG245" s="163"/>
      <c r="DH245" s="163"/>
      <c r="DI245" s="163"/>
      <c r="DJ245" s="163"/>
      <c r="DK245" s="163"/>
      <c r="DL245" s="163"/>
      <c r="DM245" s="163"/>
      <c r="DN245" s="163"/>
      <c r="DO245" s="163"/>
      <c r="DP245" s="163"/>
      <c r="DQ245" s="163"/>
      <c r="DR245" s="163"/>
      <c r="DS245" s="163"/>
      <c r="DT245" s="163"/>
      <c r="DU245" s="163"/>
      <c r="DV245" s="163"/>
      <c r="DW245" s="163"/>
      <c r="DX245" s="163"/>
      <c r="DY245" s="163"/>
      <c r="DZ245" s="163"/>
      <c r="EA245" s="163"/>
      <c r="EB245" s="163"/>
      <c r="EC245" s="173"/>
      <c r="EH245" s="172"/>
      <c r="EI245" s="163"/>
      <c r="EJ245" s="163"/>
      <c r="EK245" s="163"/>
      <c r="EL245" s="163"/>
      <c r="EM245" s="163"/>
      <c r="EN245" s="163"/>
      <c r="EO245" s="163"/>
      <c r="EP245" s="163"/>
      <c r="EQ245" s="163"/>
      <c r="ER245" s="163"/>
      <c r="ES245" s="163"/>
      <c r="ET245" s="163"/>
      <c r="EU245" s="163"/>
      <c r="EV245" s="163"/>
      <c r="EW245" s="163"/>
      <c r="EX245" s="163"/>
      <c r="EY245" s="163"/>
      <c r="EZ245" s="163"/>
      <c r="FA245" s="163"/>
      <c r="FB245" s="163"/>
      <c r="FC245" s="163"/>
      <c r="FD245" s="163"/>
      <c r="FE245" s="163"/>
      <c r="FF245" s="163"/>
      <c r="FG245" s="163"/>
      <c r="FH245" s="163"/>
      <c r="FI245" s="163"/>
      <c r="FJ245" s="163"/>
      <c r="FK245" s="163"/>
      <c r="FL245" s="163"/>
      <c r="FM245" s="163"/>
      <c r="FN245" s="163"/>
      <c r="FO245" s="163"/>
      <c r="FP245" s="163"/>
      <c r="FQ245" s="163"/>
      <c r="FR245" s="163"/>
      <c r="FS245" s="163"/>
      <c r="FT245" s="163"/>
      <c r="FU245" s="163"/>
      <c r="FV245" s="163"/>
      <c r="FW245" s="163"/>
      <c r="FX245" s="163"/>
      <c r="FY245" s="173"/>
      <c r="GD245" s="172"/>
      <c r="GE245" s="163"/>
      <c r="GF245" s="163"/>
      <c r="GG245" s="163"/>
      <c r="GH245" s="163"/>
      <c r="GI245" s="163"/>
      <c r="GJ245" s="163"/>
      <c r="GK245" s="163"/>
      <c r="GL245" s="163"/>
      <c r="GM245" s="163"/>
      <c r="GN245" s="163"/>
      <c r="GO245" s="163"/>
      <c r="GP245" s="163"/>
      <c r="GQ245" s="163"/>
      <c r="GR245" s="163"/>
      <c r="GS245" s="163"/>
      <c r="GT245" s="163"/>
      <c r="GU245" s="163"/>
      <c r="GV245" s="163"/>
      <c r="GW245" s="163"/>
      <c r="GX245" s="163"/>
      <c r="GY245" s="163"/>
      <c r="GZ245" s="163"/>
      <c r="HA245" s="163"/>
      <c r="HB245" s="163"/>
      <c r="HC245" s="163"/>
      <c r="HD245" s="163"/>
      <c r="HE245" s="163"/>
      <c r="HF245" s="163"/>
      <c r="HG245" s="163"/>
      <c r="HH245" s="163"/>
      <c r="HI245" s="163"/>
      <c r="HJ245" s="163"/>
      <c r="HK245" s="163"/>
      <c r="HL245" s="163"/>
      <c r="HM245" s="163"/>
      <c r="HN245" s="163"/>
      <c r="HO245" s="163"/>
      <c r="HP245" s="163"/>
      <c r="HQ245" s="163"/>
      <c r="HR245" s="163"/>
      <c r="HS245" s="163"/>
      <c r="HT245" s="163"/>
      <c r="HU245" s="173"/>
    </row>
    <row r="246" spans="42:229" ht="15" customHeight="1" x14ac:dyDescent="0.2">
      <c r="AP246" s="172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73"/>
      <c r="CL246" s="172"/>
      <c r="CM246" s="163"/>
      <c r="CN246" s="163"/>
      <c r="CO246" s="163"/>
      <c r="CP246" s="163"/>
      <c r="CQ246" s="163"/>
      <c r="CR246" s="163"/>
      <c r="CS246" s="163"/>
      <c r="CT246" s="163"/>
      <c r="CU246" s="163"/>
      <c r="CV246" s="163"/>
      <c r="CW246" s="163"/>
      <c r="CX246" s="163"/>
      <c r="CY246" s="163"/>
      <c r="CZ246" s="163"/>
      <c r="DA246" s="163"/>
      <c r="DB246" s="163"/>
      <c r="DC246" s="163"/>
      <c r="DD246" s="163"/>
      <c r="DE246" s="163"/>
      <c r="DF246" s="163"/>
      <c r="DG246" s="163"/>
      <c r="DH246" s="163"/>
      <c r="DI246" s="163"/>
      <c r="DJ246" s="163"/>
      <c r="DK246" s="163"/>
      <c r="DL246" s="163"/>
      <c r="DM246" s="163"/>
      <c r="DN246" s="163"/>
      <c r="DO246" s="163"/>
      <c r="DP246" s="163"/>
      <c r="DQ246" s="163"/>
      <c r="DR246" s="163"/>
      <c r="DS246" s="163"/>
      <c r="DT246" s="163"/>
      <c r="DU246" s="163"/>
      <c r="DV246" s="163"/>
      <c r="DW246" s="163"/>
      <c r="DX246" s="163"/>
      <c r="DY246" s="163"/>
      <c r="DZ246" s="163"/>
      <c r="EA246" s="163"/>
      <c r="EB246" s="163"/>
      <c r="EC246" s="173"/>
      <c r="EH246" s="172"/>
      <c r="EI246" s="163"/>
      <c r="EJ246" s="163"/>
      <c r="EK246" s="163"/>
      <c r="EL246" s="163"/>
      <c r="EM246" s="163"/>
      <c r="EN246" s="163"/>
      <c r="EO246" s="163"/>
      <c r="EP246" s="163"/>
      <c r="EQ246" s="163"/>
      <c r="ER246" s="163"/>
      <c r="ES246" s="163"/>
      <c r="ET246" s="163"/>
      <c r="EU246" s="163"/>
      <c r="EV246" s="163"/>
      <c r="EW246" s="163"/>
      <c r="EX246" s="163"/>
      <c r="EY246" s="163"/>
      <c r="EZ246" s="163"/>
      <c r="FA246" s="163"/>
      <c r="FB246" s="163"/>
      <c r="FC246" s="163"/>
      <c r="FD246" s="163"/>
      <c r="FE246" s="163"/>
      <c r="FF246" s="163"/>
      <c r="FG246" s="163"/>
      <c r="FH246" s="163"/>
      <c r="FI246" s="163"/>
      <c r="FJ246" s="163"/>
      <c r="FK246" s="163"/>
      <c r="FL246" s="163"/>
      <c r="FM246" s="163"/>
      <c r="FN246" s="163"/>
      <c r="FO246" s="163"/>
      <c r="FP246" s="163"/>
      <c r="FQ246" s="163"/>
      <c r="FR246" s="163"/>
      <c r="FS246" s="163"/>
      <c r="FT246" s="163"/>
      <c r="FU246" s="163"/>
      <c r="FV246" s="163"/>
      <c r="FW246" s="163"/>
      <c r="FX246" s="163"/>
      <c r="FY246" s="173"/>
      <c r="GD246" s="172"/>
      <c r="GE246" s="163"/>
      <c r="GF246" s="163"/>
      <c r="GG246" s="163"/>
      <c r="GH246" s="163"/>
      <c r="GI246" s="163"/>
      <c r="GJ246" s="163"/>
      <c r="GK246" s="163"/>
      <c r="GL246" s="163"/>
      <c r="GM246" s="163"/>
      <c r="GN246" s="163"/>
      <c r="GO246" s="163"/>
      <c r="GP246" s="163"/>
      <c r="GQ246" s="163"/>
      <c r="GR246" s="163"/>
      <c r="GS246" s="163"/>
      <c r="GT246" s="163"/>
      <c r="GU246" s="163"/>
      <c r="GV246" s="163"/>
      <c r="GW246" s="163"/>
      <c r="GX246" s="163"/>
      <c r="GY246" s="163"/>
      <c r="GZ246" s="163"/>
      <c r="HA246" s="163"/>
      <c r="HB246" s="163"/>
      <c r="HC246" s="163"/>
      <c r="HD246" s="163"/>
      <c r="HE246" s="163"/>
      <c r="HF246" s="163"/>
      <c r="HG246" s="163"/>
      <c r="HH246" s="163"/>
      <c r="HI246" s="163"/>
      <c r="HJ246" s="163"/>
      <c r="HK246" s="163"/>
      <c r="HL246" s="163"/>
      <c r="HM246" s="163"/>
      <c r="HN246" s="163"/>
      <c r="HO246" s="163"/>
      <c r="HP246" s="163"/>
      <c r="HQ246" s="163"/>
      <c r="HR246" s="163"/>
      <c r="HS246" s="163"/>
      <c r="HT246" s="163"/>
      <c r="HU246" s="173"/>
    </row>
    <row r="247" spans="42:229" ht="15" customHeight="1" x14ac:dyDescent="0.2">
      <c r="AP247" s="172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73"/>
      <c r="CL247" s="172"/>
      <c r="CM247" s="163"/>
      <c r="CN247" s="163"/>
      <c r="CO247" s="163"/>
      <c r="CP247" s="163"/>
      <c r="CQ247" s="163"/>
      <c r="CR247" s="163"/>
      <c r="CS247" s="163"/>
      <c r="CT247" s="163"/>
      <c r="CU247" s="163"/>
      <c r="CV247" s="163"/>
      <c r="CW247" s="163"/>
      <c r="CX247" s="163"/>
      <c r="CY247" s="163"/>
      <c r="CZ247" s="163"/>
      <c r="DA247" s="163"/>
      <c r="DB247" s="163"/>
      <c r="DC247" s="163"/>
      <c r="DD247" s="163"/>
      <c r="DE247" s="163"/>
      <c r="DF247" s="163"/>
      <c r="DG247" s="163"/>
      <c r="DH247" s="163"/>
      <c r="DI247" s="163"/>
      <c r="DJ247" s="163"/>
      <c r="DK247" s="163"/>
      <c r="DL247" s="163"/>
      <c r="DM247" s="163"/>
      <c r="DN247" s="163"/>
      <c r="DO247" s="163"/>
      <c r="DP247" s="163"/>
      <c r="DQ247" s="163"/>
      <c r="DR247" s="163"/>
      <c r="DS247" s="163"/>
      <c r="DT247" s="163"/>
      <c r="DU247" s="163"/>
      <c r="DV247" s="163"/>
      <c r="DW247" s="163"/>
      <c r="DX247" s="163"/>
      <c r="DY247" s="163"/>
      <c r="DZ247" s="163"/>
      <c r="EA247" s="163"/>
      <c r="EB247" s="163"/>
      <c r="EC247" s="173"/>
      <c r="EH247" s="172"/>
      <c r="EI247" s="163"/>
      <c r="EJ247" s="163"/>
      <c r="EK247" s="163"/>
      <c r="EL247" s="163"/>
      <c r="EM247" s="163"/>
      <c r="EN247" s="163"/>
      <c r="EO247" s="163"/>
      <c r="EP247" s="163"/>
      <c r="EQ247" s="163"/>
      <c r="ER247" s="163"/>
      <c r="ES247" s="163"/>
      <c r="ET247" s="163"/>
      <c r="EU247" s="163"/>
      <c r="EV247" s="163"/>
      <c r="EW247" s="163"/>
      <c r="EX247" s="163"/>
      <c r="EY247" s="163"/>
      <c r="EZ247" s="163"/>
      <c r="FA247" s="163"/>
      <c r="FB247" s="163"/>
      <c r="FC247" s="163"/>
      <c r="FD247" s="163"/>
      <c r="FE247" s="163"/>
      <c r="FF247" s="163"/>
      <c r="FG247" s="163"/>
      <c r="FH247" s="163"/>
      <c r="FI247" s="163"/>
      <c r="FJ247" s="163"/>
      <c r="FK247" s="163"/>
      <c r="FL247" s="163"/>
      <c r="FM247" s="163"/>
      <c r="FN247" s="163"/>
      <c r="FO247" s="163"/>
      <c r="FP247" s="163"/>
      <c r="FQ247" s="163"/>
      <c r="FR247" s="163"/>
      <c r="FS247" s="163"/>
      <c r="FT247" s="163"/>
      <c r="FU247" s="163"/>
      <c r="FV247" s="163"/>
      <c r="FW247" s="163"/>
      <c r="FX247" s="163"/>
      <c r="FY247" s="173"/>
      <c r="GD247" s="172"/>
      <c r="GE247" s="163"/>
      <c r="GF247" s="163"/>
      <c r="GG247" s="163"/>
      <c r="GH247" s="163"/>
      <c r="GI247" s="163"/>
      <c r="GJ247" s="163"/>
      <c r="GK247" s="163"/>
      <c r="GL247" s="163"/>
      <c r="GM247" s="163"/>
      <c r="GN247" s="163"/>
      <c r="GO247" s="163"/>
      <c r="GP247" s="163"/>
      <c r="GQ247" s="163"/>
      <c r="GR247" s="163"/>
      <c r="GS247" s="163"/>
      <c r="GT247" s="163"/>
      <c r="GU247" s="163"/>
      <c r="GV247" s="163"/>
      <c r="GW247" s="163"/>
      <c r="GX247" s="163"/>
      <c r="GY247" s="163"/>
      <c r="GZ247" s="163"/>
      <c r="HA247" s="163"/>
      <c r="HB247" s="163"/>
      <c r="HC247" s="163"/>
      <c r="HD247" s="163"/>
      <c r="HE247" s="163"/>
      <c r="HF247" s="163"/>
      <c r="HG247" s="163"/>
      <c r="HH247" s="163"/>
      <c r="HI247" s="163"/>
      <c r="HJ247" s="163"/>
      <c r="HK247" s="163"/>
      <c r="HL247" s="163"/>
      <c r="HM247" s="163"/>
      <c r="HN247" s="163"/>
      <c r="HO247" s="163"/>
      <c r="HP247" s="163"/>
      <c r="HQ247" s="163"/>
      <c r="HR247" s="163"/>
      <c r="HS247" s="163"/>
      <c r="HT247" s="163"/>
      <c r="HU247" s="173"/>
    </row>
    <row r="248" spans="42:229" ht="15" customHeight="1" x14ac:dyDescent="0.2">
      <c r="AP248" s="172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73"/>
      <c r="CL248" s="172"/>
      <c r="CM248" s="163"/>
      <c r="CN248" s="163"/>
      <c r="CO248" s="163"/>
      <c r="CP248" s="163"/>
      <c r="CQ248" s="163"/>
      <c r="CR248" s="163"/>
      <c r="CS248" s="163"/>
      <c r="CT248" s="163"/>
      <c r="CU248" s="163"/>
      <c r="CV248" s="163"/>
      <c r="CW248" s="163"/>
      <c r="CX248" s="163"/>
      <c r="CY248" s="163"/>
      <c r="CZ248" s="163"/>
      <c r="DA248" s="163"/>
      <c r="DB248" s="163"/>
      <c r="DC248" s="163"/>
      <c r="DD248" s="163"/>
      <c r="DE248" s="163"/>
      <c r="DF248" s="163"/>
      <c r="DG248" s="163"/>
      <c r="DH248" s="163"/>
      <c r="DI248" s="163"/>
      <c r="DJ248" s="163"/>
      <c r="DK248" s="163"/>
      <c r="DL248" s="163"/>
      <c r="DM248" s="163"/>
      <c r="DN248" s="163"/>
      <c r="DO248" s="163"/>
      <c r="DP248" s="163"/>
      <c r="DQ248" s="163"/>
      <c r="DR248" s="163"/>
      <c r="DS248" s="163"/>
      <c r="DT248" s="163"/>
      <c r="DU248" s="163"/>
      <c r="DV248" s="163"/>
      <c r="DW248" s="163"/>
      <c r="DX248" s="163"/>
      <c r="DY248" s="163"/>
      <c r="DZ248" s="163"/>
      <c r="EA248" s="163"/>
      <c r="EB248" s="163"/>
      <c r="EC248" s="173"/>
      <c r="EH248" s="172"/>
      <c r="EI248" s="163"/>
      <c r="EJ248" s="163"/>
      <c r="EK248" s="163"/>
      <c r="EL248" s="163"/>
      <c r="EM248" s="163"/>
      <c r="EN248" s="163"/>
      <c r="EO248" s="163"/>
      <c r="EP248" s="163"/>
      <c r="EQ248" s="163"/>
      <c r="ER248" s="163"/>
      <c r="ES248" s="163"/>
      <c r="ET248" s="163"/>
      <c r="EU248" s="163"/>
      <c r="EV248" s="163"/>
      <c r="EW248" s="163"/>
      <c r="EX248" s="163"/>
      <c r="EY248" s="163"/>
      <c r="EZ248" s="163"/>
      <c r="FA248" s="163"/>
      <c r="FB248" s="163"/>
      <c r="FC248" s="163"/>
      <c r="FD248" s="163"/>
      <c r="FE248" s="163"/>
      <c r="FF248" s="163"/>
      <c r="FG248" s="163"/>
      <c r="FH248" s="163"/>
      <c r="FI248" s="163"/>
      <c r="FJ248" s="163"/>
      <c r="FK248" s="163"/>
      <c r="FL248" s="163"/>
      <c r="FM248" s="163"/>
      <c r="FN248" s="163"/>
      <c r="FO248" s="163"/>
      <c r="FP248" s="163"/>
      <c r="FQ248" s="163"/>
      <c r="FR248" s="163"/>
      <c r="FS248" s="163"/>
      <c r="FT248" s="163"/>
      <c r="FU248" s="163"/>
      <c r="FV248" s="163"/>
      <c r="FW248" s="163"/>
      <c r="FX248" s="163"/>
      <c r="FY248" s="173"/>
      <c r="GD248" s="172"/>
      <c r="GE248" s="163"/>
      <c r="GF248" s="163"/>
      <c r="GG248" s="163"/>
      <c r="GH248" s="163"/>
      <c r="GI248" s="163"/>
      <c r="GJ248" s="163"/>
      <c r="GK248" s="163"/>
      <c r="GL248" s="163"/>
      <c r="GM248" s="163"/>
      <c r="GN248" s="163"/>
      <c r="GO248" s="163"/>
      <c r="GP248" s="163"/>
      <c r="GQ248" s="163"/>
      <c r="GR248" s="163"/>
      <c r="GS248" s="163"/>
      <c r="GT248" s="163"/>
      <c r="GU248" s="163"/>
      <c r="GV248" s="163"/>
      <c r="GW248" s="163"/>
      <c r="GX248" s="163"/>
      <c r="GY248" s="163"/>
      <c r="GZ248" s="163"/>
      <c r="HA248" s="163"/>
      <c r="HB248" s="163"/>
      <c r="HC248" s="163"/>
      <c r="HD248" s="163"/>
      <c r="HE248" s="163"/>
      <c r="HF248" s="163"/>
      <c r="HG248" s="163"/>
      <c r="HH248" s="163"/>
      <c r="HI248" s="163"/>
      <c r="HJ248" s="163"/>
      <c r="HK248" s="163"/>
      <c r="HL248" s="163"/>
      <c r="HM248" s="163"/>
      <c r="HN248" s="163"/>
      <c r="HO248" s="163"/>
      <c r="HP248" s="163"/>
      <c r="HQ248" s="163"/>
      <c r="HR248" s="163"/>
      <c r="HS248" s="163"/>
      <c r="HT248" s="163"/>
      <c r="HU248" s="173"/>
    </row>
    <row r="249" spans="42:229" ht="15" customHeight="1" x14ac:dyDescent="0.2">
      <c r="AP249" s="172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73"/>
      <c r="CL249" s="172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73"/>
      <c r="EH249" s="172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73"/>
      <c r="GD249" s="172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73"/>
    </row>
    <row r="250" spans="42:229" ht="15" customHeight="1" x14ac:dyDescent="0.2">
      <c r="AP250" s="172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73"/>
      <c r="CL250" s="172"/>
      <c r="CM250" s="163"/>
      <c r="CN250" s="163"/>
      <c r="CO250" s="163"/>
      <c r="CP250" s="163"/>
      <c r="CQ250" s="163"/>
      <c r="CR250" s="163"/>
      <c r="CS250" s="163"/>
      <c r="CT250" s="163"/>
      <c r="CU250" s="163"/>
      <c r="CV250" s="163"/>
      <c r="CW250" s="163"/>
      <c r="CX250" s="163"/>
      <c r="CY250" s="163"/>
      <c r="CZ250" s="163"/>
      <c r="DA250" s="163"/>
      <c r="DB250" s="163"/>
      <c r="DC250" s="163"/>
      <c r="DD250" s="163"/>
      <c r="DE250" s="163"/>
      <c r="DF250" s="163"/>
      <c r="DG250" s="163"/>
      <c r="DH250" s="163"/>
      <c r="DI250" s="163"/>
      <c r="DJ250" s="163"/>
      <c r="DK250" s="163"/>
      <c r="DL250" s="163"/>
      <c r="DM250" s="163"/>
      <c r="DN250" s="163"/>
      <c r="DO250" s="163"/>
      <c r="DP250" s="163"/>
      <c r="DQ250" s="163"/>
      <c r="DR250" s="163"/>
      <c r="DS250" s="163"/>
      <c r="DT250" s="163"/>
      <c r="DU250" s="163"/>
      <c r="DV250" s="163"/>
      <c r="DW250" s="163"/>
      <c r="DX250" s="163"/>
      <c r="DY250" s="163"/>
      <c r="DZ250" s="163"/>
      <c r="EA250" s="163"/>
      <c r="EB250" s="163"/>
      <c r="EC250" s="173"/>
      <c r="EH250" s="172"/>
      <c r="EI250" s="163"/>
      <c r="EJ250" s="163"/>
      <c r="EK250" s="163"/>
      <c r="EL250" s="163"/>
      <c r="EM250" s="163"/>
      <c r="EN250" s="163"/>
      <c r="EO250" s="163"/>
      <c r="EP250" s="163"/>
      <c r="EQ250" s="163"/>
      <c r="ER250" s="163"/>
      <c r="ES250" s="163"/>
      <c r="ET250" s="163"/>
      <c r="EU250" s="163"/>
      <c r="EV250" s="163"/>
      <c r="EW250" s="163"/>
      <c r="EX250" s="163"/>
      <c r="EY250" s="163"/>
      <c r="EZ250" s="163"/>
      <c r="FA250" s="163"/>
      <c r="FB250" s="163"/>
      <c r="FC250" s="163"/>
      <c r="FD250" s="163"/>
      <c r="FE250" s="163"/>
      <c r="FF250" s="163"/>
      <c r="FG250" s="163"/>
      <c r="FH250" s="163"/>
      <c r="FI250" s="163"/>
      <c r="FJ250" s="163"/>
      <c r="FK250" s="163"/>
      <c r="FL250" s="163"/>
      <c r="FM250" s="163"/>
      <c r="FN250" s="163"/>
      <c r="FO250" s="163"/>
      <c r="FP250" s="163"/>
      <c r="FQ250" s="163"/>
      <c r="FR250" s="163"/>
      <c r="FS250" s="163"/>
      <c r="FT250" s="163"/>
      <c r="FU250" s="163"/>
      <c r="FV250" s="163"/>
      <c r="FW250" s="163"/>
      <c r="FX250" s="163"/>
      <c r="FY250" s="173"/>
      <c r="GD250" s="172"/>
      <c r="GE250" s="163"/>
      <c r="GF250" s="163"/>
      <c r="GG250" s="163"/>
      <c r="GH250" s="163"/>
      <c r="GI250" s="163"/>
      <c r="GJ250" s="163"/>
      <c r="GK250" s="163"/>
      <c r="GL250" s="163"/>
      <c r="GM250" s="163"/>
      <c r="GN250" s="163"/>
      <c r="GO250" s="163"/>
      <c r="GP250" s="163"/>
      <c r="GQ250" s="163"/>
      <c r="GR250" s="163"/>
      <c r="GS250" s="163"/>
      <c r="GT250" s="163"/>
      <c r="GU250" s="163"/>
      <c r="GV250" s="163"/>
      <c r="GW250" s="163"/>
      <c r="GX250" s="163"/>
      <c r="GY250" s="163"/>
      <c r="GZ250" s="163"/>
      <c r="HA250" s="163"/>
      <c r="HB250" s="163"/>
      <c r="HC250" s="163"/>
      <c r="HD250" s="163"/>
      <c r="HE250" s="163"/>
      <c r="HF250" s="163"/>
      <c r="HG250" s="163"/>
      <c r="HH250" s="163"/>
      <c r="HI250" s="163"/>
      <c r="HJ250" s="163"/>
      <c r="HK250" s="163"/>
      <c r="HL250" s="163"/>
      <c r="HM250" s="163"/>
      <c r="HN250" s="163"/>
      <c r="HO250" s="163"/>
      <c r="HP250" s="163"/>
      <c r="HQ250" s="163"/>
      <c r="HR250" s="163"/>
      <c r="HS250" s="163"/>
      <c r="HT250" s="163"/>
      <c r="HU250" s="173"/>
    </row>
    <row r="251" spans="42:229" ht="15" customHeight="1" x14ac:dyDescent="0.2">
      <c r="AP251" s="172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73"/>
      <c r="CL251" s="172"/>
      <c r="CM251" s="163"/>
      <c r="CN251" s="163"/>
      <c r="CO251" s="163"/>
      <c r="CP251" s="163"/>
      <c r="CQ251" s="163"/>
      <c r="CR251" s="163"/>
      <c r="CS251" s="163"/>
      <c r="CT251" s="163"/>
      <c r="CU251" s="163"/>
      <c r="CV251" s="163"/>
      <c r="CW251" s="163"/>
      <c r="CX251" s="163"/>
      <c r="CY251" s="163"/>
      <c r="CZ251" s="163"/>
      <c r="DA251" s="163"/>
      <c r="DB251" s="163"/>
      <c r="DC251" s="163"/>
      <c r="DD251" s="163"/>
      <c r="DE251" s="163"/>
      <c r="DF251" s="163"/>
      <c r="DG251" s="163"/>
      <c r="DH251" s="163"/>
      <c r="DI251" s="163"/>
      <c r="DJ251" s="163"/>
      <c r="DK251" s="163"/>
      <c r="DL251" s="163"/>
      <c r="DM251" s="163"/>
      <c r="DN251" s="163"/>
      <c r="DO251" s="163"/>
      <c r="DP251" s="163"/>
      <c r="DQ251" s="163"/>
      <c r="DR251" s="163"/>
      <c r="DS251" s="163"/>
      <c r="DT251" s="163"/>
      <c r="DU251" s="163"/>
      <c r="DV251" s="163"/>
      <c r="DW251" s="163"/>
      <c r="DX251" s="163"/>
      <c r="DY251" s="163"/>
      <c r="DZ251" s="163"/>
      <c r="EA251" s="163"/>
      <c r="EB251" s="163"/>
      <c r="EC251" s="173"/>
      <c r="EH251" s="172"/>
      <c r="EI251" s="163"/>
      <c r="EJ251" s="163"/>
      <c r="EK251" s="163"/>
      <c r="EL251" s="163"/>
      <c r="EM251" s="163"/>
      <c r="EN251" s="163"/>
      <c r="EO251" s="163"/>
      <c r="EP251" s="163"/>
      <c r="EQ251" s="163"/>
      <c r="ER251" s="163"/>
      <c r="ES251" s="163"/>
      <c r="ET251" s="163"/>
      <c r="EU251" s="163"/>
      <c r="EV251" s="163"/>
      <c r="EW251" s="163"/>
      <c r="EX251" s="163"/>
      <c r="EY251" s="163"/>
      <c r="EZ251" s="163"/>
      <c r="FA251" s="163"/>
      <c r="FB251" s="163"/>
      <c r="FC251" s="163"/>
      <c r="FD251" s="163"/>
      <c r="FE251" s="163"/>
      <c r="FF251" s="163"/>
      <c r="FG251" s="163"/>
      <c r="FH251" s="163"/>
      <c r="FI251" s="163"/>
      <c r="FJ251" s="163"/>
      <c r="FK251" s="163"/>
      <c r="FL251" s="163"/>
      <c r="FM251" s="163"/>
      <c r="FN251" s="163"/>
      <c r="FO251" s="163"/>
      <c r="FP251" s="163"/>
      <c r="FQ251" s="163"/>
      <c r="FR251" s="163"/>
      <c r="FS251" s="163"/>
      <c r="FT251" s="163"/>
      <c r="FU251" s="163"/>
      <c r="FV251" s="163"/>
      <c r="FW251" s="163"/>
      <c r="FX251" s="163"/>
      <c r="FY251" s="173"/>
      <c r="GD251" s="172"/>
      <c r="GE251" s="163"/>
      <c r="GF251" s="163"/>
      <c r="GG251" s="163"/>
      <c r="GH251" s="163"/>
      <c r="GI251" s="163"/>
      <c r="GJ251" s="163"/>
      <c r="GK251" s="163"/>
      <c r="GL251" s="163"/>
      <c r="GM251" s="163"/>
      <c r="GN251" s="163"/>
      <c r="GO251" s="163"/>
      <c r="GP251" s="163"/>
      <c r="GQ251" s="163"/>
      <c r="GR251" s="163"/>
      <c r="GS251" s="163"/>
      <c r="GT251" s="163"/>
      <c r="GU251" s="163"/>
      <c r="GV251" s="163"/>
      <c r="GW251" s="163"/>
      <c r="GX251" s="163"/>
      <c r="GY251" s="163"/>
      <c r="GZ251" s="163"/>
      <c r="HA251" s="163"/>
      <c r="HB251" s="163"/>
      <c r="HC251" s="163"/>
      <c r="HD251" s="163"/>
      <c r="HE251" s="163"/>
      <c r="HF251" s="163"/>
      <c r="HG251" s="163"/>
      <c r="HH251" s="163"/>
      <c r="HI251" s="163"/>
      <c r="HJ251" s="163"/>
      <c r="HK251" s="163"/>
      <c r="HL251" s="163"/>
      <c r="HM251" s="163"/>
      <c r="HN251" s="163"/>
      <c r="HO251" s="163"/>
      <c r="HP251" s="163"/>
      <c r="HQ251" s="163"/>
      <c r="HR251" s="163"/>
      <c r="HS251" s="163"/>
      <c r="HT251" s="163"/>
      <c r="HU251" s="173"/>
    </row>
    <row r="252" spans="42:229" ht="15" customHeight="1" x14ac:dyDescent="0.2">
      <c r="AP252" s="172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73"/>
      <c r="CL252" s="172"/>
      <c r="CM252" s="163"/>
      <c r="CN252" s="163"/>
      <c r="CO252" s="163"/>
      <c r="CP252" s="163"/>
      <c r="CQ252" s="163"/>
      <c r="CR252" s="163"/>
      <c r="CS252" s="163"/>
      <c r="CT252" s="163"/>
      <c r="CU252" s="163"/>
      <c r="CV252" s="163"/>
      <c r="CW252" s="163"/>
      <c r="CX252" s="163"/>
      <c r="CY252" s="163"/>
      <c r="CZ252" s="163"/>
      <c r="DA252" s="163"/>
      <c r="DB252" s="163"/>
      <c r="DC252" s="163"/>
      <c r="DD252" s="163"/>
      <c r="DE252" s="163"/>
      <c r="DF252" s="163"/>
      <c r="DG252" s="163"/>
      <c r="DH252" s="163"/>
      <c r="DI252" s="163"/>
      <c r="DJ252" s="163"/>
      <c r="DK252" s="163"/>
      <c r="DL252" s="163"/>
      <c r="DM252" s="163"/>
      <c r="DN252" s="163"/>
      <c r="DO252" s="163"/>
      <c r="DP252" s="163"/>
      <c r="DQ252" s="163"/>
      <c r="DR252" s="163"/>
      <c r="DS252" s="163"/>
      <c r="DT252" s="163"/>
      <c r="DU252" s="163"/>
      <c r="DV252" s="163"/>
      <c r="DW252" s="163"/>
      <c r="DX252" s="163"/>
      <c r="DY252" s="163"/>
      <c r="DZ252" s="163"/>
      <c r="EA252" s="163"/>
      <c r="EB252" s="163"/>
      <c r="EC252" s="173"/>
      <c r="EH252" s="172"/>
      <c r="EI252" s="163"/>
      <c r="EJ252" s="163"/>
      <c r="EK252" s="163"/>
      <c r="EL252" s="163"/>
      <c r="EM252" s="163"/>
      <c r="EN252" s="163"/>
      <c r="EO252" s="163"/>
      <c r="EP252" s="163"/>
      <c r="EQ252" s="163"/>
      <c r="ER252" s="163"/>
      <c r="ES252" s="163"/>
      <c r="ET252" s="163"/>
      <c r="EU252" s="163"/>
      <c r="EV252" s="163"/>
      <c r="EW252" s="163"/>
      <c r="EX252" s="163"/>
      <c r="EY252" s="163"/>
      <c r="EZ252" s="163"/>
      <c r="FA252" s="163"/>
      <c r="FB252" s="163"/>
      <c r="FC252" s="163"/>
      <c r="FD252" s="163"/>
      <c r="FE252" s="163"/>
      <c r="FF252" s="163"/>
      <c r="FG252" s="163"/>
      <c r="FH252" s="163"/>
      <c r="FI252" s="163"/>
      <c r="FJ252" s="163"/>
      <c r="FK252" s="163"/>
      <c r="FL252" s="163"/>
      <c r="FM252" s="163"/>
      <c r="FN252" s="163"/>
      <c r="FO252" s="163"/>
      <c r="FP252" s="163"/>
      <c r="FQ252" s="163"/>
      <c r="FR252" s="163"/>
      <c r="FS252" s="163"/>
      <c r="FT252" s="163"/>
      <c r="FU252" s="163"/>
      <c r="FV252" s="163"/>
      <c r="FW252" s="163"/>
      <c r="FX252" s="163"/>
      <c r="FY252" s="173"/>
      <c r="GD252" s="172"/>
      <c r="GE252" s="163"/>
      <c r="GF252" s="163"/>
      <c r="GG252" s="163"/>
      <c r="GH252" s="163"/>
      <c r="GI252" s="163"/>
      <c r="GJ252" s="163"/>
      <c r="GK252" s="163"/>
      <c r="GL252" s="163"/>
      <c r="GM252" s="163"/>
      <c r="GN252" s="163"/>
      <c r="GO252" s="163"/>
      <c r="GP252" s="163"/>
      <c r="GQ252" s="163"/>
      <c r="GR252" s="163"/>
      <c r="GS252" s="163"/>
      <c r="GT252" s="163"/>
      <c r="GU252" s="163"/>
      <c r="GV252" s="163"/>
      <c r="GW252" s="163"/>
      <c r="GX252" s="163"/>
      <c r="GY252" s="163"/>
      <c r="GZ252" s="163"/>
      <c r="HA252" s="163"/>
      <c r="HB252" s="163"/>
      <c r="HC252" s="163"/>
      <c r="HD252" s="163"/>
      <c r="HE252" s="163"/>
      <c r="HF252" s="163"/>
      <c r="HG252" s="163"/>
      <c r="HH252" s="163"/>
      <c r="HI252" s="163"/>
      <c r="HJ252" s="163"/>
      <c r="HK252" s="163"/>
      <c r="HL252" s="163"/>
      <c r="HM252" s="163"/>
      <c r="HN252" s="163"/>
      <c r="HO252" s="163"/>
      <c r="HP252" s="163"/>
      <c r="HQ252" s="163"/>
      <c r="HR252" s="163"/>
      <c r="HS252" s="163"/>
      <c r="HT252" s="163"/>
      <c r="HU252" s="173"/>
    </row>
    <row r="253" spans="42:229" ht="15" customHeight="1" x14ac:dyDescent="0.2">
      <c r="AP253" s="172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73"/>
      <c r="CL253" s="172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3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73"/>
      <c r="EH253" s="172"/>
      <c r="EI253" s="163"/>
      <c r="EJ253" s="163"/>
      <c r="EK253" s="163"/>
      <c r="EL253" s="163"/>
      <c r="EM253" s="163"/>
      <c r="EN253" s="163"/>
      <c r="EO253" s="163"/>
      <c r="EP253" s="163"/>
      <c r="EQ253" s="163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3"/>
      <c r="FT253" s="163"/>
      <c r="FU253" s="163"/>
      <c r="FV253" s="163"/>
      <c r="FW253" s="163"/>
      <c r="FX253" s="163"/>
      <c r="FY253" s="173"/>
      <c r="GD253" s="172"/>
      <c r="GE253" s="163"/>
      <c r="GF253" s="163"/>
      <c r="GG253" s="163"/>
      <c r="GH253" s="163"/>
      <c r="GI253" s="163"/>
      <c r="GJ253" s="163"/>
      <c r="GK253" s="163"/>
      <c r="GL253" s="163"/>
      <c r="GM253" s="163"/>
      <c r="GN253" s="163"/>
      <c r="GO253" s="163"/>
      <c r="GP253" s="163"/>
      <c r="GQ253" s="163"/>
      <c r="GR253" s="163"/>
      <c r="GS253" s="163"/>
      <c r="GT253" s="163"/>
      <c r="GU253" s="163"/>
      <c r="GV253" s="163"/>
      <c r="GW253" s="163"/>
      <c r="GX253" s="163"/>
      <c r="GY253" s="163"/>
      <c r="GZ253" s="163"/>
      <c r="HA253" s="163"/>
      <c r="HB253" s="163"/>
      <c r="HC253" s="163"/>
      <c r="HD253" s="163"/>
      <c r="HE253" s="163"/>
      <c r="HF253" s="163"/>
      <c r="HG253" s="163"/>
      <c r="HH253" s="163"/>
      <c r="HI253" s="163"/>
      <c r="HJ253" s="163"/>
      <c r="HK253" s="163"/>
      <c r="HL253" s="163"/>
      <c r="HM253" s="163"/>
      <c r="HN253" s="163"/>
      <c r="HO253" s="163"/>
      <c r="HP253" s="163"/>
      <c r="HQ253" s="163"/>
      <c r="HR253" s="163"/>
      <c r="HS253" s="163"/>
      <c r="HT253" s="163"/>
      <c r="HU253" s="173"/>
    </row>
    <row r="254" spans="42:229" ht="15" customHeight="1" x14ac:dyDescent="0.2">
      <c r="AP254" s="172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73"/>
      <c r="CL254" s="172"/>
      <c r="CM254" s="163"/>
      <c r="CN254" s="163"/>
      <c r="CO254" s="163"/>
      <c r="CP254" s="163"/>
      <c r="CQ254" s="163"/>
      <c r="CR254" s="163"/>
      <c r="CS254" s="163"/>
      <c r="CT254" s="163"/>
      <c r="CU254" s="163"/>
      <c r="CV254" s="163"/>
      <c r="CW254" s="163"/>
      <c r="CX254" s="163"/>
      <c r="CY254" s="163"/>
      <c r="CZ254" s="163"/>
      <c r="DA254" s="163"/>
      <c r="DB254" s="163"/>
      <c r="DC254" s="163"/>
      <c r="DD254" s="163"/>
      <c r="DE254" s="163"/>
      <c r="DF254" s="163"/>
      <c r="DG254" s="163"/>
      <c r="DH254" s="163"/>
      <c r="DI254" s="163"/>
      <c r="DJ254" s="163"/>
      <c r="DK254" s="163"/>
      <c r="DL254" s="163"/>
      <c r="DM254" s="163"/>
      <c r="DN254" s="163"/>
      <c r="DO254" s="163"/>
      <c r="DP254" s="163"/>
      <c r="DQ254" s="163"/>
      <c r="DR254" s="163"/>
      <c r="DS254" s="163"/>
      <c r="DT254" s="163"/>
      <c r="DU254" s="163"/>
      <c r="DV254" s="163"/>
      <c r="DW254" s="163"/>
      <c r="DX254" s="163"/>
      <c r="DY254" s="163"/>
      <c r="DZ254" s="163"/>
      <c r="EA254" s="163"/>
      <c r="EB254" s="163"/>
      <c r="EC254" s="173"/>
      <c r="EH254" s="172"/>
      <c r="EI254" s="163"/>
      <c r="EJ254" s="163"/>
      <c r="EK254" s="163"/>
      <c r="EL254" s="163"/>
      <c r="EM254" s="163"/>
      <c r="EN254" s="163"/>
      <c r="EO254" s="163"/>
      <c r="EP254" s="163"/>
      <c r="EQ254" s="163"/>
      <c r="ER254" s="163"/>
      <c r="ES254" s="163"/>
      <c r="ET254" s="163"/>
      <c r="EU254" s="163"/>
      <c r="EV254" s="163"/>
      <c r="EW254" s="163"/>
      <c r="EX254" s="163"/>
      <c r="EY254" s="163"/>
      <c r="EZ254" s="163"/>
      <c r="FA254" s="163"/>
      <c r="FB254" s="163"/>
      <c r="FC254" s="163"/>
      <c r="FD254" s="163"/>
      <c r="FE254" s="163"/>
      <c r="FF254" s="163"/>
      <c r="FG254" s="163"/>
      <c r="FH254" s="163"/>
      <c r="FI254" s="163"/>
      <c r="FJ254" s="163"/>
      <c r="FK254" s="163"/>
      <c r="FL254" s="163"/>
      <c r="FM254" s="163"/>
      <c r="FN254" s="163"/>
      <c r="FO254" s="163"/>
      <c r="FP254" s="163"/>
      <c r="FQ254" s="163"/>
      <c r="FR254" s="163"/>
      <c r="FS254" s="163"/>
      <c r="FT254" s="163"/>
      <c r="FU254" s="163"/>
      <c r="FV254" s="163"/>
      <c r="FW254" s="163"/>
      <c r="FX254" s="163"/>
      <c r="FY254" s="173"/>
      <c r="GD254" s="172"/>
      <c r="GE254" s="163"/>
      <c r="GF254" s="163"/>
      <c r="GG254" s="163"/>
      <c r="GH254" s="163"/>
      <c r="GI254" s="163"/>
      <c r="GJ254" s="163"/>
      <c r="GK254" s="163"/>
      <c r="GL254" s="163"/>
      <c r="GM254" s="163"/>
      <c r="GN254" s="163"/>
      <c r="GO254" s="163"/>
      <c r="GP254" s="163"/>
      <c r="GQ254" s="163"/>
      <c r="GR254" s="163"/>
      <c r="GS254" s="163"/>
      <c r="GT254" s="163"/>
      <c r="GU254" s="163"/>
      <c r="GV254" s="163"/>
      <c r="GW254" s="163"/>
      <c r="GX254" s="163"/>
      <c r="GY254" s="163"/>
      <c r="GZ254" s="163"/>
      <c r="HA254" s="163"/>
      <c r="HB254" s="163"/>
      <c r="HC254" s="163"/>
      <c r="HD254" s="163"/>
      <c r="HE254" s="163"/>
      <c r="HF254" s="163"/>
      <c r="HG254" s="163"/>
      <c r="HH254" s="163"/>
      <c r="HI254" s="163"/>
      <c r="HJ254" s="163"/>
      <c r="HK254" s="163"/>
      <c r="HL254" s="163"/>
      <c r="HM254" s="163"/>
      <c r="HN254" s="163"/>
      <c r="HO254" s="163"/>
      <c r="HP254" s="163"/>
      <c r="HQ254" s="163"/>
      <c r="HR254" s="163"/>
      <c r="HS254" s="163"/>
      <c r="HT254" s="163"/>
      <c r="HU254" s="173"/>
    </row>
    <row r="255" spans="42:229" ht="15" customHeight="1" x14ac:dyDescent="0.2">
      <c r="AP255" s="172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73"/>
      <c r="CL255" s="172"/>
      <c r="CM255" s="163"/>
      <c r="CN255" s="163"/>
      <c r="CO255" s="163"/>
      <c r="CP255" s="163"/>
      <c r="CQ255" s="163"/>
      <c r="CR255" s="163"/>
      <c r="CS255" s="163"/>
      <c r="CT255" s="163"/>
      <c r="CU255" s="163"/>
      <c r="CV255" s="163"/>
      <c r="CW255" s="163"/>
      <c r="CX255" s="163"/>
      <c r="CY255" s="163"/>
      <c r="CZ255" s="163"/>
      <c r="DA255" s="163"/>
      <c r="DB255" s="163"/>
      <c r="DC255" s="163"/>
      <c r="DD255" s="163"/>
      <c r="DE255" s="163"/>
      <c r="DF255" s="163"/>
      <c r="DG255" s="163"/>
      <c r="DH255" s="163"/>
      <c r="DI255" s="163"/>
      <c r="DJ255" s="163"/>
      <c r="DK255" s="163"/>
      <c r="DL255" s="163"/>
      <c r="DM255" s="163"/>
      <c r="DN255" s="163"/>
      <c r="DO255" s="163"/>
      <c r="DP255" s="163"/>
      <c r="DQ255" s="163"/>
      <c r="DR255" s="163"/>
      <c r="DS255" s="163"/>
      <c r="DT255" s="163"/>
      <c r="DU255" s="163"/>
      <c r="DV255" s="163"/>
      <c r="DW255" s="163"/>
      <c r="DX255" s="163"/>
      <c r="DY255" s="163"/>
      <c r="DZ255" s="163"/>
      <c r="EA255" s="163"/>
      <c r="EB255" s="163"/>
      <c r="EC255" s="173"/>
      <c r="EH255" s="172"/>
      <c r="EI255" s="163"/>
      <c r="EJ255" s="163"/>
      <c r="EK255" s="163"/>
      <c r="EL255" s="163"/>
      <c r="EM255" s="163"/>
      <c r="EN255" s="163"/>
      <c r="EO255" s="163"/>
      <c r="EP255" s="163"/>
      <c r="EQ255" s="163"/>
      <c r="ER255" s="163"/>
      <c r="ES255" s="163"/>
      <c r="ET255" s="163"/>
      <c r="EU255" s="163"/>
      <c r="EV255" s="163"/>
      <c r="EW255" s="163"/>
      <c r="EX255" s="163"/>
      <c r="EY255" s="163"/>
      <c r="EZ255" s="163"/>
      <c r="FA255" s="163"/>
      <c r="FB255" s="163"/>
      <c r="FC255" s="163"/>
      <c r="FD255" s="163"/>
      <c r="FE255" s="163"/>
      <c r="FF255" s="163"/>
      <c r="FG255" s="163"/>
      <c r="FH255" s="163"/>
      <c r="FI255" s="163"/>
      <c r="FJ255" s="163"/>
      <c r="FK255" s="163"/>
      <c r="FL255" s="163"/>
      <c r="FM255" s="163"/>
      <c r="FN255" s="163"/>
      <c r="FO255" s="163"/>
      <c r="FP255" s="163"/>
      <c r="FQ255" s="163"/>
      <c r="FR255" s="163"/>
      <c r="FS255" s="163"/>
      <c r="FT255" s="163"/>
      <c r="FU255" s="163"/>
      <c r="FV255" s="163"/>
      <c r="FW255" s="163"/>
      <c r="FX255" s="163"/>
      <c r="FY255" s="173"/>
      <c r="GD255" s="172"/>
      <c r="GE255" s="163"/>
      <c r="GF255" s="163"/>
      <c r="GG255" s="163"/>
      <c r="GH255" s="163"/>
      <c r="GI255" s="163"/>
      <c r="GJ255" s="163"/>
      <c r="GK255" s="163"/>
      <c r="GL255" s="163"/>
      <c r="GM255" s="163"/>
      <c r="GN255" s="163"/>
      <c r="GO255" s="163"/>
      <c r="GP255" s="163"/>
      <c r="GQ255" s="163"/>
      <c r="GR255" s="163"/>
      <c r="GS255" s="163"/>
      <c r="GT255" s="163"/>
      <c r="GU255" s="163"/>
      <c r="GV255" s="163"/>
      <c r="GW255" s="163"/>
      <c r="GX255" s="163"/>
      <c r="GY255" s="163"/>
      <c r="GZ255" s="163"/>
      <c r="HA255" s="163"/>
      <c r="HB255" s="163"/>
      <c r="HC255" s="163"/>
      <c r="HD255" s="163"/>
      <c r="HE255" s="163"/>
      <c r="HF255" s="163"/>
      <c r="HG255" s="163"/>
      <c r="HH255" s="163"/>
      <c r="HI255" s="163"/>
      <c r="HJ255" s="163"/>
      <c r="HK255" s="163"/>
      <c r="HL255" s="163"/>
      <c r="HM255" s="163"/>
      <c r="HN255" s="163"/>
      <c r="HO255" s="163"/>
      <c r="HP255" s="163"/>
      <c r="HQ255" s="163"/>
      <c r="HR255" s="163"/>
      <c r="HS255" s="163"/>
      <c r="HT255" s="163"/>
      <c r="HU255" s="173"/>
    </row>
    <row r="256" spans="42:229" ht="15" customHeight="1" x14ac:dyDescent="0.2">
      <c r="AP256" s="172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73"/>
      <c r="CL256" s="172"/>
      <c r="CM256" s="163"/>
      <c r="CN256" s="163"/>
      <c r="CO256" s="163"/>
      <c r="CP256" s="163"/>
      <c r="CQ256" s="163"/>
      <c r="CR256" s="163"/>
      <c r="CS256" s="163"/>
      <c r="CT256" s="163"/>
      <c r="CU256" s="163"/>
      <c r="CV256" s="163"/>
      <c r="CW256" s="163"/>
      <c r="CX256" s="163"/>
      <c r="CY256" s="163"/>
      <c r="CZ256" s="163"/>
      <c r="DA256" s="163"/>
      <c r="DB256" s="163"/>
      <c r="DC256" s="163"/>
      <c r="DD256" s="163"/>
      <c r="DE256" s="163"/>
      <c r="DF256" s="163"/>
      <c r="DG256" s="163"/>
      <c r="DH256" s="163"/>
      <c r="DI256" s="163"/>
      <c r="DJ256" s="163"/>
      <c r="DK256" s="163"/>
      <c r="DL256" s="163"/>
      <c r="DM256" s="163"/>
      <c r="DN256" s="163"/>
      <c r="DO256" s="163"/>
      <c r="DP256" s="163"/>
      <c r="DQ256" s="163"/>
      <c r="DR256" s="163"/>
      <c r="DS256" s="163"/>
      <c r="DT256" s="163"/>
      <c r="DU256" s="163"/>
      <c r="DV256" s="163"/>
      <c r="DW256" s="163"/>
      <c r="DX256" s="163"/>
      <c r="DY256" s="163"/>
      <c r="DZ256" s="163"/>
      <c r="EA256" s="163"/>
      <c r="EB256" s="163"/>
      <c r="EC256" s="173"/>
      <c r="EH256" s="172"/>
      <c r="EI256" s="163"/>
      <c r="EJ256" s="163"/>
      <c r="EK256" s="163"/>
      <c r="EL256" s="163"/>
      <c r="EM256" s="163"/>
      <c r="EN256" s="163"/>
      <c r="EO256" s="163"/>
      <c r="EP256" s="163"/>
      <c r="EQ256" s="163"/>
      <c r="ER256" s="163"/>
      <c r="ES256" s="163"/>
      <c r="ET256" s="163"/>
      <c r="EU256" s="163"/>
      <c r="EV256" s="163"/>
      <c r="EW256" s="163"/>
      <c r="EX256" s="163"/>
      <c r="EY256" s="163"/>
      <c r="EZ256" s="163"/>
      <c r="FA256" s="163"/>
      <c r="FB256" s="163"/>
      <c r="FC256" s="163"/>
      <c r="FD256" s="163"/>
      <c r="FE256" s="163"/>
      <c r="FF256" s="163"/>
      <c r="FG256" s="163"/>
      <c r="FH256" s="163"/>
      <c r="FI256" s="163"/>
      <c r="FJ256" s="163"/>
      <c r="FK256" s="163"/>
      <c r="FL256" s="163"/>
      <c r="FM256" s="163"/>
      <c r="FN256" s="163"/>
      <c r="FO256" s="163"/>
      <c r="FP256" s="163"/>
      <c r="FQ256" s="163"/>
      <c r="FR256" s="163"/>
      <c r="FS256" s="163"/>
      <c r="FT256" s="163"/>
      <c r="FU256" s="163"/>
      <c r="FV256" s="163"/>
      <c r="FW256" s="163"/>
      <c r="FX256" s="163"/>
      <c r="FY256" s="173"/>
      <c r="GD256" s="172"/>
      <c r="GE256" s="163"/>
      <c r="GF256" s="163"/>
      <c r="GG256" s="163"/>
      <c r="GH256" s="163"/>
      <c r="GI256" s="163"/>
      <c r="GJ256" s="163"/>
      <c r="GK256" s="163"/>
      <c r="GL256" s="163"/>
      <c r="GM256" s="163"/>
      <c r="GN256" s="163"/>
      <c r="GO256" s="163"/>
      <c r="GP256" s="163"/>
      <c r="GQ256" s="163"/>
      <c r="GR256" s="163"/>
      <c r="GS256" s="163"/>
      <c r="GT256" s="163"/>
      <c r="GU256" s="163"/>
      <c r="GV256" s="163"/>
      <c r="GW256" s="163"/>
      <c r="GX256" s="163"/>
      <c r="GY256" s="163"/>
      <c r="GZ256" s="163"/>
      <c r="HA256" s="163"/>
      <c r="HB256" s="163"/>
      <c r="HC256" s="163"/>
      <c r="HD256" s="163"/>
      <c r="HE256" s="163"/>
      <c r="HF256" s="163"/>
      <c r="HG256" s="163"/>
      <c r="HH256" s="163"/>
      <c r="HI256" s="163"/>
      <c r="HJ256" s="163"/>
      <c r="HK256" s="163"/>
      <c r="HL256" s="163"/>
      <c r="HM256" s="163"/>
      <c r="HN256" s="163"/>
      <c r="HO256" s="163"/>
      <c r="HP256" s="163"/>
      <c r="HQ256" s="163"/>
      <c r="HR256" s="163"/>
      <c r="HS256" s="163"/>
      <c r="HT256" s="163"/>
      <c r="HU256" s="173"/>
    </row>
    <row r="257" spans="42:229" ht="15" customHeight="1" x14ac:dyDescent="0.2">
      <c r="AP257" s="172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73"/>
      <c r="CL257" s="172"/>
      <c r="CM257" s="163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  <c r="DH257" s="163"/>
      <c r="DI257" s="163"/>
      <c r="DJ257" s="163"/>
      <c r="DK257" s="163"/>
      <c r="DL257" s="163"/>
      <c r="DM257" s="163"/>
      <c r="DN257" s="163"/>
      <c r="DO257" s="163"/>
      <c r="DP257" s="163"/>
      <c r="DQ257" s="163"/>
      <c r="DR257" s="163"/>
      <c r="DS257" s="163"/>
      <c r="DT257" s="163"/>
      <c r="DU257" s="163"/>
      <c r="DV257" s="163"/>
      <c r="DW257" s="163"/>
      <c r="DX257" s="163"/>
      <c r="DY257" s="163"/>
      <c r="DZ257" s="163"/>
      <c r="EA257" s="163"/>
      <c r="EB257" s="163"/>
      <c r="EC257" s="173"/>
      <c r="EH257" s="172"/>
      <c r="EI257" s="163"/>
      <c r="EJ257" s="163"/>
      <c r="EK257" s="163"/>
      <c r="EL257" s="163"/>
      <c r="EM257" s="163"/>
      <c r="EN257" s="163"/>
      <c r="EO257" s="163"/>
      <c r="EP257" s="163"/>
      <c r="EQ257" s="163"/>
      <c r="ER257" s="163"/>
      <c r="ES257" s="163"/>
      <c r="ET257" s="163"/>
      <c r="EU257" s="163"/>
      <c r="EV257" s="163"/>
      <c r="EW257" s="163"/>
      <c r="EX257" s="163"/>
      <c r="EY257" s="163"/>
      <c r="EZ257" s="163"/>
      <c r="FA257" s="163"/>
      <c r="FB257" s="163"/>
      <c r="FC257" s="163"/>
      <c r="FD257" s="163"/>
      <c r="FE257" s="163"/>
      <c r="FF257" s="163"/>
      <c r="FG257" s="163"/>
      <c r="FH257" s="163"/>
      <c r="FI257" s="163"/>
      <c r="FJ257" s="163"/>
      <c r="FK257" s="163"/>
      <c r="FL257" s="163"/>
      <c r="FM257" s="163"/>
      <c r="FN257" s="163"/>
      <c r="FO257" s="163"/>
      <c r="FP257" s="163"/>
      <c r="FQ257" s="163"/>
      <c r="FR257" s="163"/>
      <c r="FS257" s="163"/>
      <c r="FT257" s="163"/>
      <c r="FU257" s="163"/>
      <c r="FV257" s="163"/>
      <c r="FW257" s="163"/>
      <c r="FX257" s="163"/>
      <c r="FY257" s="173"/>
      <c r="GD257" s="172"/>
      <c r="GE257" s="163"/>
      <c r="GF257" s="163"/>
      <c r="GG257" s="163"/>
      <c r="GH257" s="163"/>
      <c r="GI257" s="163"/>
      <c r="GJ257" s="163"/>
      <c r="GK257" s="163"/>
      <c r="GL257" s="163"/>
      <c r="GM257" s="163"/>
      <c r="GN257" s="163"/>
      <c r="GO257" s="163"/>
      <c r="GP257" s="163"/>
      <c r="GQ257" s="163"/>
      <c r="GR257" s="163"/>
      <c r="GS257" s="163"/>
      <c r="GT257" s="163"/>
      <c r="GU257" s="163"/>
      <c r="GV257" s="163"/>
      <c r="GW257" s="163"/>
      <c r="GX257" s="163"/>
      <c r="GY257" s="163"/>
      <c r="GZ257" s="163"/>
      <c r="HA257" s="163"/>
      <c r="HB257" s="163"/>
      <c r="HC257" s="163"/>
      <c r="HD257" s="163"/>
      <c r="HE257" s="163"/>
      <c r="HF257" s="163"/>
      <c r="HG257" s="163"/>
      <c r="HH257" s="163"/>
      <c r="HI257" s="163"/>
      <c r="HJ257" s="163"/>
      <c r="HK257" s="163"/>
      <c r="HL257" s="163"/>
      <c r="HM257" s="163"/>
      <c r="HN257" s="163"/>
      <c r="HO257" s="163"/>
      <c r="HP257" s="163"/>
      <c r="HQ257" s="163"/>
      <c r="HR257" s="163"/>
      <c r="HS257" s="163"/>
      <c r="HT257" s="163"/>
      <c r="HU257" s="173"/>
    </row>
    <row r="258" spans="42:229" ht="15" customHeight="1" x14ac:dyDescent="0.2">
      <c r="AP258" s="172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73"/>
      <c r="CL258" s="172"/>
      <c r="CM258" s="163"/>
      <c r="CN258" s="163"/>
      <c r="CO258" s="163"/>
      <c r="CP258" s="163"/>
      <c r="CQ258" s="163"/>
      <c r="CR258" s="163"/>
      <c r="CS258" s="163"/>
      <c r="CT258" s="163"/>
      <c r="CU258" s="163"/>
      <c r="CV258" s="163"/>
      <c r="CW258" s="163"/>
      <c r="CX258" s="163"/>
      <c r="CY258" s="163"/>
      <c r="CZ258" s="163"/>
      <c r="DA258" s="163"/>
      <c r="DB258" s="163"/>
      <c r="DC258" s="163"/>
      <c r="DD258" s="163"/>
      <c r="DE258" s="163"/>
      <c r="DF258" s="163"/>
      <c r="DG258" s="163"/>
      <c r="DH258" s="163"/>
      <c r="DI258" s="163"/>
      <c r="DJ258" s="163"/>
      <c r="DK258" s="163"/>
      <c r="DL258" s="163"/>
      <c r="DM258" s="163"/>
      <c r="DN258" s="163"/>
      <c r="DO258" s="163"/>
      <c r="DP258" s="163"/>
      <c r="DQ258" s="163"/>
      <c r="DR258" s="163"/>
      <c r="DS258" s="163"/>
      <c r="DT258" s="163"/>
      <c r="DU258" s="163"/>
      <c r="DV258" s="163"/>
      <c r="DW258" s="163"/>
      <c r="DX258" s="163"/>
      <c r="DY258" s="163"/>
      <c r="DZ258" s="163"/>
      <c r="EA258" s="163"/>
      <c r="EB258" s="163"/>
      <c r="EC258" s="173"/>
      <c r="EH258" s="172"/>
      <c r="EI258" s="163"/>
      <c r="EJ258" s="163"/>
      <c r="EK258" s="163"/>
      <c r="EL258" s="163"/>
      <c r="EM258" s="163"/>
      <c r="EN258" s="163"/>
      <c r="EO258" s="163"/>
      <c r="EP258" s="163"/>
      <c r="EQ258" s="163"/>
      <c r="ER258" s="163"/>
      <c r="ES258" s="163"/>
      <c r="ET258" s="163"/>
      <c r="EU258" s="163"/>
      <c r="EV258" s="163"/>
      <c r="EW258" s="163"/>
      <c r="EX258" s="163"/>
      <c r="EY258" s="163"/>
      <c r="EZ258" s="163"/>
      <c r="FA258" s="163"/>
      <c r="FB258" s="163"/>
      <c r="FC258" s="163"/>
      <c r="FD258" s="163"/>
      <c r="FE258" s="163"/>
      <c r="FF258" s="163"/>
      <c r="FG258" s="163"/>
      <c r="FH258" s="163"/>
      <c r="FI258" s="163"/>
      <c r="FJ258" s="163"/>
      <c r="FK258" s="163"/>
      <c r="FL258" s="163"/>
      <c r="FM258" s="163"/>
      <c r="FN258" s="163"/>
      <c r="FO258" s="163"/>
      <c r="FP258" s="163"/>
      <c r="FQ258" s="163"/>
      <c r="FR258" s="163"/>
      <c r="FS258" s="163"/>
      <c r="FT258" s="163"/>
      <c r="FU258" s="163"/>
      <c r="FV258" s="163"/>
      <c r="FW258" s="163"/>
      <c r="FX258" s="163"/>
      <c r="FY258" s="173"/>
      <c r="GD258" s="172"/>
      <c r="GE258" s="163"/>
      <c r="GF258" s="163"/>
      <c r="GG258" s="163"/>
      <c r="GH258" s="163"/>
      <c r="GI258" s="163"/>
      <c r="GJ258" s="163"/>
      <c r="GK258" s="163"/>
      <c r="GL258" s="163"/>
      <c r="GM258" s="163"/>
      <c r="GN258" s="163"/>
      <c r="GO258" s="163"/>
      <c r="GP258" s="163"/>
      <c r="GQ258" s="163"/>
      <c r="GR258" s="163"/>
      <c r="GS258" s="163"/>
      <c r="GT258" s="163"/>
      <c r="GU258" s="163"/>
      <c r="GV258" s="163"/>
      <c r="GW258" s="163"/>
      <c r="GX258" s="163"/>
      <c r="GY258" s="163"/>
      <c r="GZ258" s="163"/>
      <c r="HA258" s="163"/>
      <c r="HB258" s="163"/>
      <c r="HC258" s="163"/>
      <c r="HD258" s="163"/>
      <c r="HE258" s="163"/>
      <c r="HF258" s="163"/>
      <c r="HG258" s="163"/>
      <c r="HH258" s="163"/>
      <c r="HI258" s="163"/>
      <c r="HJ258" s="163"/>
      <c r="HK258" s="163"/>
      <c r="HL258" s="163"/>
      <c r="HM258" s="163"/>
      <c r="HN258" s="163"/>
      <c r="HO258" s="163"/>
      <c r="HP258" s="163"/>
      <c r="HQ258" s="163"/>
      <c r="HR258" s="163"/>
      <c r="HS258" s="163"/>
      <c r="HT258" s="163"/>
      <c r="HU258" s="173"/>
    </row>
    <row r="259" spans="42:229" ht="15" customHeight="1" x14ac:dyDescent="0.2">
      <c r="AP259" s="176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7"/>
      <c r="CD259" s="177"/>
      <c r="CE259" s="177"/>
      <c r="CF259" s="177"/>
      <c r="CG259" s="178"/>
      <c r="CL259" s="176"/>
      <c r="CM259" s="177"/>
      <c r="CN259" s="177"/>
      <c r="CO259" s="177"/>
      <c r="CP259" s="177"/>
      <c r="CQ259" s="177"/>
      <c r="CR259" s="177"/>
      <c r="CS259" s="177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7"/>
      <c r="DE259" s="177"/>
      <c r="DF259" s="177"/>
      <c r="DG259" s="177"/>
      <c r="DH259" s="177"/>
      <c r="DI259" s="177"/>
      <c r="DJ259" s="177"/>
      <c r="DK259" s="177"/>
      <c r="DL259" s="177"/>
      <c r="DM259" s="177"/>
      <c r="DN259" s="177"/>
      <c r="DO259" s="177"/>
      <c r="DP259" s="177"/>
      <c r="DQ259" s="177"/>
      <c r="DR259" s="177"/>
      <c r="DS259" s="177"/>
      <c r="DT259" s="177"/>
      <c r="DU259" s="177"/>
      <c r="DV259" s="177"/>
      <c r="DW259" s="177"/>
      <c r="DX259" s="177"/>
      <c r="DY259" s="177"/>
      <c r="DZ259" s="177"/>
      <c r="EA259" s="177"/>
      <c r="EB259" s="177"/>
      <c r="EC259" s="178"/>
      <c r="EH259" s="176"/>
      <c r="EI259" s="177"/>
      <c r="EJ259" s="177"/>
      <c r="EK259" s="177"/>
      <c r="EL259" s="177"/>
      <c r="EM259" s="177"/>
      <c r="EN259" s="177"/>
      <c r="EO259" s="177"/>
      <c r="EP259" s="177"/>
      <c r="EQ259" s="177"/>
      <c r="ER259" s="177"/>
      <c r="ES259" s="177"/>
      <c r="ET259" s="177"/>
      <c r="EU259" s="177"/>
      <c r="EV259" s="177"/>
      <c r="EW259" s="177"/>
      <c r="EX259" s="177"/>
      <c r="EY259" s="177"/>
      <c r="EZ259" s="177"/>
      <c r="FA259" s="177"/>
      <c r="FB259" s="177"/>
      <c r="FC259" s="177"/>
      <c r="FD259" s="177"/>
      <c r="FE259" s="177"/>
      <c r="FF259" s="177"/>
      <c r="FG259" s="177"/>
      <c r="FH259" s="177"/>
      <c r="FI259" s="177"/>
      <c r="FJ259" s="177"/>
      <c r="FK259" s="177"/>
      <c r="FL259" s="177"/>
      <c r="FM259" s="177"/>
      <c r="FN259" s="177"/>
      <c r="FO259" s="177"/>
      <c r="FP259" s="177"/>
      <c r="FQ259" s="177"/>
      <c r="FR259" s="177"/>
      <c r="FS259" s="177"/>
      <c r="FT259" s="177"/>
      <c r="FU259" s="177"/>
      <c r="FV259" s="177"/>
      <c r="FW259" s="177"/>
      <c r="FX259" s="177"/>
      <c r="FY259" s="178"/>
      <c r="GD259" s="176"/>
      <c r="GE259" s="177"/>
      <c r="GF259" s="177"/>
      <c r="GG259" s="177"/>
      <c r="GH259" s="177"/>
      <c r="GI259" s="177"/>
      <c r="GJ259" s="177"/>
      <c r="GK259" s="177"/>
      <c r="GL259" s="177"/>
      <c r="GM259" s="177"/>
      <c r="GN259" s="177"/>
      <c r="GO259" s="177"/>
      <c r="GP259" s="177"/>
      <c r="GQ259" s="177"/>
      <c r="GR259" s="177"/>
      <c r="GS259" s="177"/>
      <c r="GT259" s="177"/>
      <c r="GU259" s="177"/>
      <c r="GV259" s="177"/>
      <c r="GW259" s="177"/>
      <c r="GX259" s="177"/>
      <c r="GY259" s="177"/>
      <c r="GZ259" s="177"/>
      <c r="HA259" s="177"/>
      <c r="HB259" s="177"/>
      <c r="HC259" s="177"/>
      <c r="HD259" s="177"/>
      <c r="HE259" s="177"/>
      <c r="HF259" s="177"/>
      <c r="HG259" s="177"/>
      <c r="HH259" s="177"/>
      <c r="HI259" s="177"/>
      <c r="HJ259" s="177"/>
      <c r="HK259" s="177"/>
      <c r="HL259" s="177"/>
      <c r="HM259" s="177"/>
      <c r="HN259" s="177"/>
      <c r="HO259" s="177"/>
      <c r="HP259" s="177"/>
      <c r="HQ259" s="177"/>
      <c r="HR259" s="177"/>
      <c r="HS259" s="177"/>
      <c r="HT259" s="177"/>
      <c r="HU259" s="17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E4:LV217"/>
  <sheetViews>
    <sheetView showGridLines="0" zoomScale="55" zoomScaleNormal="55" workbookViewId="0"/>
  </sheetViews>
  <sheetFormatPr defaultColWidth="5.7109375" defaultRowHeight="15" customHeight="1" x14ac:dyDescent="0.2"/>
  <cols>
    <col min="1" max="233" width="5.7109375" style="135"/>
    <col min="234" max="234" width="5.7109375" style="135" customWidth="1"/>
    <col min="235" max="16384" width="5.7109375" style="135"/>
  </cols>
  <sheetData>
    <row r="4" spans="5:84" ht="15" customHeight="1" x14ac:dyDescent="0.2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5:84" ht="15" customHeight="1" x14ac:dyDescent="0.2"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5:84" ht="15" customHeight="1" x14ac:dyDescent="0.2"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5:84" ht="15" customHeight="1" x14ac:dyDescent="0.2"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5:84" ht="15" customHeight="1" x14ac:dyDescent="0.2"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5:84" ht="15" customHeight="1" x14ac:dyDescent="0.2"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5:84" ht="15" customHeight="1" x14ac:dyDescent="0.2"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5:84" ht="15" customHeight="1" x14ac:dyDescent="0.2"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5:84" ht="15" customHeight="1" x14ac:dyDescent="0.2"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5:84" ht="15" customHeight="1" x14ac:dyDescent="0.2"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5:84" ht="15" customHeight="1" x14ac:dyDescent="0.2"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</row>
    <row r="15" spans="5:84" ht="15" customHeight="1" x14ac:dyDescent="0.2"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</row>
    <row r="16" spans="5:84" ht="15" customHeight="1" x14ac:dyDescent="0.2"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</row>
    <row r="17" spans="5:84" ht="15" customHeight="1" x14ac:dyDescent="0.2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5:84" ht="15" customHeight="1" x14ac:dyDescent="0.2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5:84" ht="15" customHeight="1" x14ac:dyDescent="0.2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5:84" ht="15" customHeight="1" x14ac:dyDescent="0.2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5:84" ht="15" customHeight="1" x14ac:dyDescent="0.2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5:84" ht="15" customHeight="1" x14ac:dyDescent="0.2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</row>
    <row r="23" spans="5:84" ht="15" customHeight="1" x14ac:dyDescent="0.2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5:84" ht="15" customHeight="1" x14ac:dyDescent="0.2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</row>
    <row r="25" spans="5:84" ht="15" customHeight="1" x14ac:dyDescent="0.2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</row>
    <row r="26" spans="5:84" ht="15" customHeight="1" x14ac:dyDescent="0.2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5:84" ht="15" customHeight="1" x14ac:dyDescent="0.2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</row>
    <row r="28" spans="5:84" ht="15" customHeight="1" x14ac:dyDescent="0.2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/>
      <c r="BW28"/>
      <c r="BX28"/>
      <c r="BY28"/>
      <c r="BZ28"/>
      <c r="CA28"/>
      <c r="CB28"/>
      <c r="CC28"/>
      <c r="CD28"/>
      <c r="CE28"/>
      <c r="CF28"/>
    </row>
    <row r="29" spans="5:84" ht="15" customHeight="1" x14ac:dyDescent="0.2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/>
      <c r="BW29"/>
      <c r="BX29"/>
      <c r="BY29"/>
      <c r="BZ29"/>
      <c r="CA29"/>
      <c r="CB29"/>
      <c r="CC29"/>
      <c r="CD29"/>
      <c r="CE29"/>
      <c r="CF29"/>
    </row>
    <row r="30" spans="5:84" ht="15" customHeight="1" x14ac:dyDescent="0.2"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</row>
    <row r="31" spans="5:84" ht="15" customHeight="1" x14ac:dyDescent="0.2"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</row>
    <row r="32" spans="5:84" ht="15" customHeight="1" x14ac:dyDescent="0.2"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</row>
    <row r="33" spans="19:334" ht="15" customHeight="1" x14ac:dyDescent="0.2"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</row>
    <row r="34" spans="19:334" ht="15" customHeight="1" x14ac:dyDescent="0.2"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</row>
    <row r="35" spans="19:334" ht="15" customHeight="1" x14ac:dyDescent="0.2"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</row>
    <row r="36" spans="19:334" ht="15" customHeight="1" x14ac:dyDescent="0.2">
      <c r="S36"/>
      <c r="T36"/>
      <c r="U36"/>
      <c r="V36"/>
      <c r="W36"/>
      <c r="X36"/>
      <c r="Y36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</row>
    <row r="37" spans="19:334" ht="15" customHeight="1" thickBot="1" x14ac:dyDescent="0.3">
      <c r="Z37" s="113"/>
      <c r="AA37" s="189"/>
      <c r="AB37" s="115"/>
      <c r="AC37" s="115"/>
      <c r="AD37" s="115"/>
      <c r="AE37" s="115"/>
      <c r="AF37" s="115"/>
      <c r="AG37" s="115"/>
      <c r="AH37" s="115"/>
      <c r="AI37" s="115"/>
      <c r="AJ37" s="115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303">
        <f>IF(AY34&lt;&gt;"",AVERAGE(AY37,AY34),AY37)</f>
        <v>0</v>
      </c>
      <c r="AY37" s="224">
        <f>SUM(AX49:AZ49)</f>
        <v>0</v>
      </c>
      <c r="AZ37" s="142">
        <f>SUM(AX52:AZ52)</f>
        <v>0</v>
      </c>
      <c r="BA37" s="239"/>
      <c r="BB37" s="304">
        <f>IF(BB36&lt;&gt;"",BB36-BB39,0)</f>
        <v>0</v>
      </c>
      <c r="BC37" s="305">
        <f>IF(BC36&lt;&gt;"",BC36-BC39,0)</f>
        <v>0</v>
      </c>
      <c r="BD37" s="223" t="s">
        <v>27</v>
      </c>
      <c r="BE37" s="169"/>
      <c r="BF37" s="169"/>
      <c r="BG37" s="170"/>
      <c r="BH37" s="170"/>
      <c r="BI37" s="170"/>
      <c r="BJ37" s="170"/>
      <c r="BK37" s="170"/>
      <c r="BL37" s="170"/>
      <c r="BM37" s="170"/>
      <c r="BN37" s="170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71"/>
      <c r="CM37" s="189"/>
      <c r="CN37" s="115"/>
      <c r="CO37" s="115"/>
      <c r="CP37" s="115"/>
      <c r="CQ37" s="115"/>
      <c r="CR37" s="115"/>
      <c r="CS37" s="115"/>
      <c r="CT37" s="115"/>
      <c r="CU37" s="115"/>
      <c r="CV37" s="115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303">
        <f>IF(DK34&lt;&gt;"",AVERAGE(DK37,DK34),DK37)</f>
        <v>0</v>
      </c>
      <c r="DK37" s="224">
        <f>SUM(DJ49:DL49)</f>
        <v>0</v>
      </c>
      <c r="DL37" s="142">
        <f>SUM(DJ52:DL52)</f>
        <v>0</v>
      </c>
      <c r="DM37" s="239"/>
      <c r="DN37" s="304">
        <f>IF(DN36&lt;&gt;"",DN36-DN39,0)</f>
        <v>0</v>
      </c>
      <c r="DO37" s="305">
        <f>IF(DO36&lt;&gt;"",DO36-DO39,0)</f>
        <v>0</v>
      </c>
      <c r="DP37" s="223" t="s">
        <v>27</v>
      </c>
      <c r="DQ37" s="169"/>
      <c r="DR37" s="169"/>
      <c r="DS37" s="170"/>
      <c r="DT37" s="170"/>
      <c r="DU37" s="170"/>
      <c r="DV37" s="170"/>
      <c r="DW37" s="170"/>
      <c r="DX37" s="170"/>
      <c r="DY37" s="170"/>
      <c r="DZ37" s="170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  <c r="EL37" s="169"/>
      <c r="EM37" s="171"/>
      <c r="EY37" s="189"/>
      <c r="EZ37" s="115"/>
      <c r="FA37" s="115"/>
      <c r="FB37" s="115"/>
      <c r="FC37" s="115"/>
      <c r="FD37" s="115"/>
      <c r="FE37" s="115"/>
      <c r="FF37" s="115"/>
      <c r="FG37" s="115"/>
      <c r="FH37" s="115"/>
      <c r="FI37" s="169"/>
      <c r="FJ37" s="169"/>
      <c r="FK37" s="169"/>
      <c r="FL37" s="169"/>
      <c r="FM37" s="169"/>
      <c r="FN37" s="169"/>
      <c r="FO37" s="169"/>
      <c r="FP37" s="169"/>
      <c r="FQ37" s="169"/>
      <c r="FR37" s="169"/>
      <c r="FS37" s="169"/>
      <c r="FT37" s="169"/>
      <c r="FU37" s="169"/>
      <c r="FV37" s="303">
        <f>IF(FW34&lt;&gt;"",AVERAGE(FW37,FW34),FW37)</f>
        <v>0</v>
      </c>
      <c r="FW37" s="224">
        <f>SUM(FV49:FX49)</f>
        <v>0</v>
      </c>
      <c r="FX37" s="142">
        <f>SUM(FV52:FX52)</f>
        <v>0</v>
      </c>
      <c r="FY37" s="239"/>
      <c r="FZ37" s="304">
        <f>IF(FZ36&lt;&gt;"",FZ36-FZ39,0)</f>
        <v>0</v>
      </c>
      <c r="GA37" s="305">
        <f>IF(GA36&lt;&gt;"",GA36-GA39,0)</f>
        <v>0</v>
      </c>
      <c r="GB37" s="223" t="s">
        <v>27</v>
      </c>
      <c r="GC37" s="169"/>
      <c r="GD37" s="169"/>
      <c r="GE37" s="170"/>
      <c r="GF37" s="170"/>
      <c r="GG37" s="170"/>
      <c r="GH37" s="170"/>
      <c r="GI37" s="170"/>
      <c r="GJ37" s="170"/>
      <c r="GK37" s="170"/>
      <c r="GL37" s="170"/>
      <c r="GM37" s="169"/>
      <c r="GN37" s="169"/>
      <c r="GO37" s="169"/>
      <c r="GP37" s="169"/>
      <c r="GQ37" s="169"/>
      <c r="GR37" s="169"/>
      <c r="GS37" s="169"/>
      <c r="GT37" s="169"/>
      <c r="GU37" s="169"/>
      <c r="GV37" s="169"/>
      <c r="GW37" s="169"/>
      <c r="GX37" s="169"/>
      <c r="GY37" s="171"/>
      <c r="HK37" s="206"/>
      <c r="HL37" s="169"/>
      <c r="HM37" s="169"/>
      <c r="HN37" s="169"/>
      <c r="HO37" s="169"/>
      <c r="HP37" s="169"/>
      <c r="HQ37" s="169"/>
      <c r="HR37" s="169"/>
      <c r="HS37" s="169"/>
      <c r="HT37" s="115"/>
      <c r="HU37" s="169"/>
      <c r="HV37" s="169"/>
      <c r="HW37" s="169"/>
      <c r="HX37" s="169"/>
      <c r="HY37" s="169"/>
      <c r="HZ37" s="169"/>
      <c r="IA37" s="169"/>
      <c r="IB37" s="169"/>
      <c r="IC37" s="169"/>
      <c r="ID37" s="169"/>
      <c r="IE37" s="169"/>
      <c r="IF37" s="169"/>
      <c r="IG37" s="169"/>
      <c r="IH37" s="303">
        <f>IF(II34&lt;&gt;"",AVERAGE(II37,II34),II37)</f>
        <v>0</v>
      </c>
      <c r="II37" s="224">
        <f>SUM(IH49:IJ49)</f>
        <v>0</v>
      </c>
      <c r="IJ37" s="142">
        <f>SUM(IH52:IJ52)</f>
        <v>0</v>
      </c>
      <c r="IK37" s="239"/>
      <c r="IL37" s="304">
        <f>IF(IL36&lt;&gt;"",IL36-IL39,0)</f>
        <v>0</v>
      </c>
      <c r="IM37" s="305">
        <f>IF(IM36&lt;&gt;"",IM36-IM39,0)</f>
        <v>0</v>
      </c>
      <c r="IN37" s="223" t="s">
        <v>27</v>
      </c>
      <c r="IO37" s="169"/>
      <c r="IP37" s="169"/>
      <c r="IQ37" s="170"/>
      <c r="IR37" s="170"/>
      <c r="IS37" s="170"/>
      <c r="IT37" s="170"/>
      <c r="IU37" s="170"/>
      <c r="IV37" s="170"/>
      <c r="IW37" s="170"/>
      <c r="IX37" s="170"/>
      <c r="IY37" s="169"/>
      <c r="IZ37" s="169"/>
      <c r="JA37" s="169"/>
      <c r="JB37" s="169"/>
      <c r="JC37" s="169"/>
      <c r="JD37" s="169"/>
      <c r="JE37" s="169"/>
      <c r="JF37" s="169"/>
      <c r="JG37" s="169"/>
      <c r="JH37" s="169"/>
      <c r="JI37" s="169"/>
      <c r="JJ37" s="169"/>
      <c r="JK37" s="171"/>
      <c r="JV37" s="312"/>
      <c r="JW37" s="313"/>
      <c r="JX37" s="313"/>
      <c r="JY37" s="313"/>
      <c r="JZ37" s="313"/>
      <c r="KA37" s="313"/>
      <c r="KB37" s="313"/>
      <c r="KC37" s="313"/>
      <c r="KD37" s="313"/>
      <c r="KE37" s="313"/>
      <c r="KF37" s="313"/>
      <c r="KG37" s="313"/>
      <c r="KH37" s="313"/>
      <c r="KI37" s="313"/>
      <c r="KJ37" s="313"/>
      <c r="KK37" s="313"/>
      <c r="KL37" s="313"/>
      <c r="KM37" s="313"/>
      <c r="KN37" s="313"/>
      <c r="KO37" s="313"/>
      <c r="KP37" s="313"/>
      <c r="KQ37" s="313"/>
      <c r="KR37" s="313"/>
      <c r="KS37" s="313"/>
      <c r="KT37" s="313"/>
      <c r="KU37" s="313"/>
      <c r="KV37" s="324"/>
      <c r="KW37" s="313"/>
      <c r="KX37" s="313"/>
      <c r="KY37" s="313"/>
      <c r="KZ37" s="313"/>
      <c r="LA37" s="313"/>
      <c r="LB37" s="313"/>
      <c r="LC37" s="313"/>
      <c r="LD37" s="313"/>
      <c r="LE37" s="313"/>
      <c r="LF37" s="313"/>
      <c r="LG37" s="313"/>
      <c r="LH37" s="313"/>
      <c r="LI37" s="313"/>
      <c r="LJ37" s="313"/>
      <c r="LK37" s="313"/>
      <c r="LL37" s="313"/>
      <c r="LM37" s="313"/>
      <c r="LN37" s="313"/>
      <c r="LO37" s="313"/>
      <c r="LP37" s="313"/>
      <c r="LQ37" s="313"/>
      <c r="LR37" s="313"/>
      <c r="LS37" s="313"/>
      <c r="LT37" s="313"/>
      <c r="LU37" s="313"/>
      <c r="LV37" s="314"/>
    </row>
    <row r="38" spans="19:334" ht="15" customHeight="1" thickBot="1" x14ac:dyDescent="0.25">
      <c r="Z38" s="113"/>
      <c r="AA38" s="174"/>
      <c r="AB38" s="168"/>
      <c r="AC38" s="168"/>
      <c r="AD38" s="168"/>
      <c r="AE38" s="168"/>
      <c r="AF38" s="168"/>
      <c r="AG38" s="168"/>
      <c r="AH38" s="168"/>
      <c r="AI38" s="168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216" t="s">
        <v>21</v>
      </c>
      <c r="AY38" s="148" t="s">
        <v>2</v>
      </c>
      <c r="AZ38" s="147" t="s">
        <v>2</v>
      </c>
      <c r="BA38" s="168"/>
      <c r="BB38" s="147" t="s">
        <v>1</v>
      </c>
      <c r="BC38" s="231" t="s">
        <v>1</v>
      </c>
      <c r="BD38" s="217" t="s">
        <v>21</v>
      </c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73"/>
      <c r="CM38" s="174"/>
      <c r="CN38" s="168"/>
      <c r="CO38" s="168"/>
      <c r="CP38" s="168"/>
      <c r="CQ38" s="168"/>
      <c r="CR38" s="168"/>
      <c r="CS38" s="168"/>
      <c r="CT38" s="168"/>
      <c r="CU38" s="168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216" t="s">
        <v>21</v>
      </c>
      <c r="DK38" s="148" t="s">
        <v>2</v>
      </c>
      <c r="DL38" s="147" t="s">
        <v>2</v>
      </c>
      <c r="DM38" s="168"/>
      <c r="DN38" s="147" t="s">
        <v>1</v>
      </c>
      <c r="DO38" s="231" t="s">
        <v>1</v>
      </c>
      <c r="DP38" s="217" t="s">
        <v>21</v>
      </c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73"/>
      <c r="EY38" s="174"/>
      <c r="EZ38" s="168"/>
      <c r="FA38" s="168"/>
      <c r="FB38" s="168"/>
      <c r="FC38" s="168"/>
      <c r="FD38" s="168"/>
      <c r="FE38" s="168"/>
      <c r="FF38" s="168"/>
      <c r="FG38" s="168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216" t="s">
        <v>21</v>
      </c>
      <c r="FW38" s="148" t="s">
        <v>2</v>
      </c>
      <c r="FX38" s="147" t="s">
        <v>2</v>
      </c>
      <c r="FY38" s="168"/>
      <c r="FZ38" s="147" t="s">
        <v>1</v>
      </c>
      <c r="GA38" s="231" t="s">
        <v>1</v>
      </c>
      <c r="GB38" s="217" t="s">
        <v>21</v>
      </c>
      <c r="GC38" s="163"/>
      <c r="GD38" s="163"/>
      <c r="GE38" s="163"/>
      <c r="GF38" s="163"/>
      <c r="GG38" s="163"/>
      <c r="GH38" s="163"/>
      <c r="GI38" s="163"/>
      <c r="GJ38" s="163"/>
      <c r="GK38" s="163"/>
      <c r="GL38" s="163"/>
      <c r="GM38" s="163"/>
      <c r="GN38" s="163"/>
      <c r="GO38" s="163"/>
      <c r="GP38" s="163"/>
      <c r="GQ38" s="163"/>
      <c r="GR38" s="163"/>
      <c r="GS38" s="163"/>
      <c r="GT38" s="163"/>
      <c r="GU38" s="163"/>
      <c r="GV38" s="163"/>
      <c r="GW38" s="163"/>
      <c r="GX38" s="163"/>
      <c r="GY38" s="173"/>
      <c r="HK38" s="172"/>
      <c r="HL38" s="163"/>
      <c r="HM38" s="163"/>
      <c r="HN38" s="163"/>
      <c r="HO38" s="163"/>
      <c r="HP38" s="163"/>
      <c r="HQ38" s="163"/>
      <c r="HR38" s="163"/>
      <c r="HS38" s="163"/>
      <c r="HT38" s="163"/>
      <c r="HU38" s="163"/>
      <c r="HV38" s="163"/>
      <c r="HW38" s="163"/>
      <c r="HX38" s="163"/>
      <c r="HY38" s="163"/>
      <c r="HZ38" s="163"/>
      <c r="IA38" s="163"/>
      <c r="IB38" s="163"/>
      <c r="IC38" s="163"/>
      <c r="ID38" s="163"/>
      <c r="IE38" s="163"/>
      <c r="IF38" s="163"/>
      <c r="IG38" s="163"/>
      <c r="IH38" s="216" t="s">
        <v>21</v>
      </c>
      <c r="II38" s="148" t="s">
        <v>2</v>
      </c>
      <c r="IJ38" s="147" t="s">
        <v>2</v>
      </c>
      <c r="IK38" s="168"/>
      <c r="IL38" s="147" t="s">
        <v>1</v>
      </c>
      <c r="IM38" s="231" t="s">
        <v>1</v>
      </c>
      <c r="IN38" s="217" t="s">
        <v>21</v>
      </c>
      <c r="IO38" s="163"/>
      <c r="IP38" s="163"/>
      <c r="IQ38" s="163"/>
      <c r="IR38" s="163"/>
      <c r="IS38" s="163"/>
      <c r="IT38" s="163"/>
      <c r="IU38" s="163"/>
      <c r="IV38" s="163"/>
      <c r="IW38" s="163"/>
      <c r="IX38" s="163"/>
      <c r="IY38" s="163"/>
      <c r="IZ38" s="163"/>
      <c r="JA38" s="163"/>
      <c r="JB38" s="163"/>
      <c r="JC38" s="163"/>
      <c r="JD38" s="163"/>
      <c r="JE38" s="163"/>
      <c r="JF38" s="163"/>
      <c r="JG38" s="163"/>
      <c r="JH38" s="163"/>
      <c r="JI38" s="163"/>
      <c r="JJ38" s="163"/>
      <c r="JK38" s="173"/>
      <c r="JV38" s="315"/>
      <c r="JW38" s="316"/>
      <c r="JX38" s="316"/>
      <c r="JY38" s="316"/>
      <c r="JZ38" s="316"/>
      <c r="KA38" s="316"/>
      <c r="KB38" s="316"/>
      <c r="KC38" s="316"/>
      <c r="KD38" s="316"/>
      <c r="KE38" s="316"/>
      <c r="KF38" s="316"/>
      <c r="KG38" s="316"/>
      <c r="KH38" s="316"/>
      <c r="KI38" s="316"/>
      <c r="KJ38" s="316"/>
      <c r="KK38" s="316"/>
      <c r="KL38" s="316"/>
      <c r="KM38" s="316"/>
      <c r="KN38" s="316"/>
      <c r="KO38" s="316"/>
      <c r="KP38" s="316"/>
      <c r="KQ38" s="316"/>
      <c r="KR38" s="316"/>
      <c r="KS38" s="316"/>
      <c r="KT38" s="316"/>
      <c r="KU38" s="316"/>
      <c r="KV38" s="322"/>
      <c r="KW38" s="316"/>
      <c r="KX38" s="316"/>
      <c r="KY38" s="316"/>
      <c r="KZ38" s="316"/>
      <c r="LA38" s="316"/>
      <c r="LB38" s="316"/>
      <c r="LC38" s="316"/>
      <c r="LD38" s="316"/>
      <c r="LE38" s="316"/>
      <c r="LF38" s="316"/>
      <c r="LG38" s="316"/>
      <c r="LH38" s="316"/>
      <c r="LI38" s="316"/>
      <c r="LJ38" s="316"/>
      <c r="LK38" s="316"/>
      <c r="LL38" s="316"/>
      <c r="LM38" s="316"/>
      <c r="LN38" s="316"/>
      <c r="LO38" s="316"/>
      <c r="LP38" s="316"/>
      <c r="LQ38" s="316"/>
      <c r="LR38" s="316"/>
      <c r="LS38" s="316"/>
      <c r="LT38" s="316"/>
      <c r="LU38" s="316"/>
      <c r="LV38" s="317"/>
    </row>
    <row r="39" spans="19:334" ht="15" customHeight="1" thickBot="1" x14ac:dyDescent="0.3">
      <c r="Z39" s="113"/>
      <c r="AA39" s="174"/>
      <c r="AB39" s="168"/>
      <c r="AC39" s="168"/>
      <c r="AD39" s="168"/>
      <c r="AE39" s="168"/>
      <c r="AF39" s="168"/>
      <c r="AG39" s="168"/>
      <c r="AH39" s="168"/>
      <c r="AI39" s="168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8"/>
      <c r="BB39" s="137">
        <f>SUM(AZ52,AY56,BD56)</f>
        <v>0</v>
      </c>
      <c r="BC39" s="208">
        <f>SUM(AZ49,AV56,BD59)</f>
        <v>0</v>
      </c>
      <c r="BD39" s="218">
        <f>IF(BC36&lt;&gt;"",AVERAGE(BC39,BC36),BC39)</f>
        <v>0</v>
      </c>
      <c r="BE39" s="163"/>
      <c r="BF39" s="163"/>
      <c r="BG39" s="191"/>
      <c r="BH39" s="164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73"/>
      <c r="CM39" s="174"/>
      <c r="CN39" s="168"/>
      <c r="CO39" s="168"/>
      <c r="CP39" s="168"/>
      <c r="CQ39" s="168"/>
      <c r="CR39" s="168"/>
      <c r="CS39" s="168"/>
      <c r="CT39" s="168"/>
      <c r="CU39" s="168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8"/>
      <c r="DN39" s="137">
        <f>SUM(DL52,DK56,DP56)</f>
        <v>0</v>
      </c>
      <c r="DO39" s="208">
        <f>SUM(DL49,DH56,DP59)</f>
        <v>0</v>
      </c>
      <c r="DP39" s="218">
        <f>IF(DO36&lt;&gt;"",AVERAGE(DO39,DO36),DO39)</f>
        <v>0</v>
      </c>
      <c r="DQ39" s="163"/>
      <c r="DR39" s="163"/>
      <c r="DS39" s="191"/>
      <c r="DT39" s="164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73"/>
      <c r="EY39" s="174"/>
      <c r="EZ39" s="168"/>
      <c r="FA39" s="168"/>
      <c r="FB39" s="168"/>
      <c r="FC39" s="168"/>
      <c r="FD39" s="168"/>
      <c r="FE39" s="168"/>
      <c r="FF39" s="168"/>
      <c r="FG39" s="168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8"/>
      <c r="FZ39" s="137">
        <f>SUM(FX52,FW56,GB56)</f>
        <v>0</v>
      </c>
      <c r="GA39" s="208">
        <f>SUM(FX49,FT56,GB59)</f>
        <v>0</v>
      </c>
      <c r="GB39" s="218">
        <f>IF(GA36&lt;&gt;"",AVERAGE(GA39,GA36),GA39)</f>
        <v>0</v>
      </c>
      <c r="GC39" s="163"/>
      <c r="GD39" s="163"/>
      <c r="GE39" s="191"/>
      <c r="GF39" s="164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73"/>
      <c r="HK39" s="172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8"/>
      <c r="IL39" s="137">
        <f>SUM(IJ52,IN56,IM51)</f>
        <v>0</v>
      </c>
      <c r="IM39" s="208">
        <f>SUM(IJ49,IN59,IP51)</f>
        <v>0</v>
      </c>
      <c r="IN39" s="218">
        <f>IF(IM36&lt;&gt;"",AVERAGE(IM39,IM36),IM39)</f>
        <v>0</v>
      </c>
      <c r="IO39" s="163"/>
      <c r="IP39" s="163"/>
      <c r="IQ39" s="191"/>
      <c r="IR39" s="164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73"/>
      <c r="JV39" s="315"/>
      <c r="JW39" s="316"/>
      <c r="JX39" s="316"/>
      <c r="JY39" s="316"/>
      <c r="JZ39" s="316"/>
      <c r="KA39" s="316"/>
      <c r="KB39" s="316"/>
      <c r="KC39" s="316"/>
      <c r="KD39" s="316"/>
      <c r="KE39" s="316"/>
      <c r="KF39" s="316"/>
      <c r="KG39" s="316"/>
      <c r="KH39" s="316"/>
      <c r="KI39" s="316"/>
      <c r="KJ39" s="316"/>
      <c r="KK39" s="316"/>
      <c r="KL39" s="316"/>
      <c r="KM39" s="316"/>
      <c r="KN39" s="316"/>
      <c r="KO39" s="316"/>
      <c r="KP39" s="316"/>
      <c r="KQ39" s="316"/>
      <c r="KR39" s="316"/>
      <c r="KS39" s="316"/>
      <c r="KT39" s="316"/>
      <c r="KU39" s="316"/>
      <c r="KV39" s="322"/>
      <c r="KW39" s="316"/>
      <c r="KX39" s="316"/>
      <c r="KY39" s="316"/>
      <c r="KZ39" s="316"/>
      <c r="LA39" s="316"/>
      <c r="LB39" s="316"/>
      <c r="LC39" s="316"/>
      <c r="LD39" s="316"/>
      <c r="LE39" s="316"/>
      <c r="LF39" s="316"/>
      <c r="LG39" s="316"/>
      <c r="LH39" s="316"/>
      <c r="LI39" s="316"/>
      <c r="LJ39" s="316"/>
      <c r="LK39" s="316"/>
      <c r="LL39" s="316"/>
      <c r="LM39" s="316"/>
      <c r="LN39" s="316"/>
      <c r="LO39" s="316"/>
      <c r="LP39" s="316"/>
      <c r="LQ39" s="316"/>
      <c r="LR39" s="316"/>
      <c r="LS39" s="316"/>
      <c r="LT39" s="316"/>
      <c r="LU39" s="316"/>
      <c r="LV39" s="317"/>
    </row>
    <row r="40" spans="19:334" ht="15" customHeight="1" x14ac:dyDescent="0.3">
      <c r="AA40" s="172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247" t="str">
        <f>CHOOSE(1,BA54&amp;":","IX_NAME",AN40)</f>
        <v>1:</v>
      </c>
      <c r="AN40" s="248" t="s">
        <v>36</v>
      </c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8"/>
      <c r="BB40" s="163"/>
      <c r="BC40" s="163"/>
      <c r="BD40" s="163"/>
      <c r="BE40" s="163"/>
      <c r="BF40" s="163"/>
      <c r="BG40" s="168"/>
      <c r="BH40" s="164"/>
      <c r="BI40" s="163"/>
      <c r="BJ40" s="179" t="s">
        <v>24</v>
      </c>
      <c r="BK40" s="179"/>
      <c r="BL40" s="179"/>
      <c r="BM40" s="179"/>
      <c r="BN40" s="179"/>
      <c r="BO40" s="179"/>
      <c r="BP40" s="179"/>
      <c r="BQ40" s="179"/>
      <c r="BR40" s="163"/>
      <c r="BS40" s="163"/>
      <c r="BT40" s="163"/>
      <c r="BU40" s="163"/>
      <c r="BV40" s="163"/>
      <c r="BW40" s="163"/>
      <c r="BX40" s="163"/>
      <c r="BY40" s="163"/>
      <c r="BZ40" s="163"/>
      <c r="CA40" s="173"/>
      <c r="CM40" s="172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247" t="str">
        <f>CHOOSE(1,DM54&amp;":","IX_NAME",CZ40)</f>
        <v>1:</v>
      </c>
      <c r="CZ40" s="248" t="s">
        <v>36</v>
      </c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8"/>
      <c r="DN40" s="163"/>
      <c r="DO40" s="163"/>
      <c r="DP40" s="163"/>
      <c r="DQ40" s="163"/>
      <c r="DR40" s="163"/>
      <c r="DS40" s="168"/>
      <c r="DT40" s="164"/>
      <c r="DU40" s="163"/>
      <c r="DV40" s="179" t="s">
        <v>24</v>
      </c>
      <c r="DW40" s="179"/>
      <c r="DX40" s="179"/>
      <c r="DY40" s="179"/>
      <c r="DZ40" s="179"/>
      <c r="EA40" s="179"/>
      <c r="EB40" s="179"/>
      <c r="EC40" s="179"/>
      <c r="ED40" s="163"/>
      <c r="EE40" s="163"/>
      <c r="EF40" s="163"/>
      <c r="EG40" s="163"/>
      <c r="EH40" s="163"/>
      <c r="EI40" s="163"/>
      <c r="EJ40" s="163"/>
      <c r="EK40" s="163"/>
      <c r="EL40" s="163"/>
      <c r="EM40" s="173"/>
      <c r="EY40" s="172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247" t="str">
        <f>CHOOSE(1,FY54&amp;":","IX_NAME",FL40)</f>
        <v>1:</v>
      </c>
      <c r="FL40" s="248" t="s">
        <v>36</v>
      </c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  <c r="FW40" s="163"/>
      <c r="FX40" s="163"/>
      <c r="FY40" s="168"/>
      <c r="FZ40" s="163"/>
      <c r="GA40" s="163"/>
      <c r="GB40" s="163"/>
      <c r="GC40" s="163"/>
      <c r="GD40" s="163"/>
      <c r="GE40" s="168"/>
      <c r="GF40" s="164"/>
      <c r="GG40" s="163"/>
      <c r="GH40" s="179" t="s">
        <v>24</v>
      </c>
      <c r="GI40" s="179"/>
      <c r="GJ40" s="179"/>
      <c r="GK40" s="179"/>
      <c r="GL40" s="179"/>
      <c r="GM40" s="179"/>
      <c r="GN40" s="179"/>
      <c r="GO40" s="179"/>
      <c r="GP40" s="163"/>
      <c r="GQ40" s="163"/>
      <c r="GR40" s="163"/>
      <c r="GS40" s="163"/>
      <c r="GT40" s="163"/>
      <c r="GU40" s="163"/>
      <c r="GV40" s="163"/>
      <c r="GW40" s="163"/>
      <c r="GX40" s="163"/>
      <c r="GY40" s="173"/>
      <c r="HK40" s="172"/>
      <c r="HL40" s="163"/>
      <c r="HM40" s="163"/>
      <c r="HN40" s="163"/>
      <c r="HO40" s="163"/>
      <c r="HP40" s="163"/>
      <c r="HQ40" s="163"/>
      <c r="HR40" s="163"/>
      <c r="HS40" s="163"/>
      <c r="HT40" s="163"/>
      <c r="HU40" s="163"/>
      <c r="HV40" s="163"/>
      <c r="HW40" s="247" t="str">
        <f>CHOOSE(1,IK54&amp;":","IX_NAME",HX40)</f>
        <v>1:</v>
      </c>
      <c r="HX40" s="248" t="s">
        <v>36</v>
      </c>
      <c r="HY40" s="163"/>
      <c r="HZ40" s="163"/>
      <c r="IA40" s="163"/>
      <c r="IB40" s="163"/>
      <c r="IC40" s="163"/>
      <c r="ID40" s="163"/>
      <c r="IE40" s="163"/>
      <c r="IF40" s="163"/>
      <c r="IG40" s="163"/>
      <c r="IH40" s="163"/>
      <c r="II40" s="163"/>
      <c r="IJ40" s="163"/>
      <c r="IK40" s="168"/>
      <c r="IL40" s="163"/>
      <c r="IM40" s="163"/>
      <c r="IN40" s="163"/>
      <c r="IO40" s="163"/>
      <c r="IP40" s="163"/>
      <c r="IQ40" s="168"/>
      <c r="IR40" s="164"/>
      <c r="IS40" s="163"/>
      <c r="IT40" s="179" t="s">
        <v>24</v>
      </c>
      <c r="IU40" s="179"/>
      <c r="IV40" s="179"/>
      <c r="IW40" s="179"/>
      <c r="IX40" s="179"/>
      <c r="IY40" s="179"/>
      <c r="IZ40" s="179"/>
      <c r="JA40" s="179"/>
      <c r="JB40" s="163"/>
      <c r="JC40" s="179" t="s">
        <v>23</v>
      </c>
      <c r="JD40" s="183"/>
      <c r="JE40" s="183"/>
      <c r="JF40" s="183"/>
      <c r="JG40" s="183"/>
      <c r="JH40" s="179"/>
      <c r="JI40" s="179"/>
      <c r="JJ40" s="179"/>
      <c r="JK40" s="173"/>
      <c r="JV40" s="315"/>
      <c r="JW40" s="316"/>
      <c r="JX40" s="316"/>
      <c r="JY40" s="316"/>
      <c r="JZ40" s="316"/>
      <c r="KA40" s="316"/>
      <c r="KB40" s="316"/>
      <c r="KC40" s="316"/>
      <c r="KD40" s="316"/>
      <c r="KE40" s="316"/>
      <c r="KF40" s="316"/>
      <c r="KG40" s="316"/>
      <c r="KH40" s="316"/>
      <c r="KI40" s="316"/>
      <c r="KJ40" s="316"/>
      <c r="KK40" s="316"/>
      <c r="KL40" s="316"/>
      <c r="KM40" s="316"/>
      <c r="KN40" s="316"/>
      <c r="KO40" s="316"/>
      <c r="KP40" s="316"/>
      <c r="KQ40" s="316"/>
      <c r="KR40" s="316"/>
      <c r="KS40" s="316"/>
      <c r="KT40" s="316"/>
      <c r="KU40" s="316"/>
      <c r="KV40" s="322"/>
      <c r="KW40" s="316"/>
      <c r="KX40" s="316"/>
      <c r="KY40" s="316"/>
      <c r="KZ40" s="316"/>
      <c r="LA40" s="316"/>
      <c r="LB40" s="316"/>
      <c r="LC40" s="316"/>
      <c r="LD40" s="316"/>
      <c r="LE40" s="316"/>
      <c r="LF40" s="316"/>
      <c r="LG40" s="316"/>
      <c r="LH40" s="316"/>
      <c r="LI40" s="316"/>
      <c r="LJ40" s="316"/>
      <c r="LK40" s="316"/>
      <c r="LL40" s="316"/>
      <c r="LM40" s="316"/>
      <c r="LN40" s="316"/>
      <c r="LO40" s="316"/>
      <c r="LP40" s="316"/>
      <c r="LQ40" s="316"/>
      <c r="LR40" s="316"/>
      <c r="LS40" s="316"/>
      <c r="LT40" s="316"/>
      <c r="LU40" s="316"/>
      <c r="LV40" s="317"/>
    </row>
    <row r="41" spans="19:334" ht="15" customHeight="1" x14ac:dyDescent="0.25">
      <c r="AA41" s="172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93" t="s">
        <v>30</v>
      </c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8"/>
      <c r="BB41" s="163"/>
      <c r="BC41" s="163"/>
      <c r="BD41" s="163"/>
      <c r="BE41" s="163"/>
      <c r="BF41" s="163"/>
      <c r="BG41" s="168"/>
      <c r="BH41" s="164"/>
      <c r="BI41" s="163"/>
      <c r="BJ41" s="230" t="str">
        <f>"local_od_raw_"&amp;BA54</f>
        <v>local_od_raw_1</v>
      </c>
      <c r="BK41" s="190">
        <v>1</v>
      </c>
      <c r="BL41" s="190">
        <v>3</v>
      </c>
      <c r="BM41" s="190">
        <v>4</v>
      </c>
      <c r="BN41" s="179" t="s">
        <v>17</v>
      </c>
      <c r="BO41" s="179" t="s">
        <v>18</v>
      </c>
      <c r="BP41" s="179" t="s">
        <v>19</v>
      </c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73"/>
      <c r="CM41" s="172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93" t="s">
        <v>30</v>
      </c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8"/>
      <c r="DN41" s="163"/>
      <c r="DO41" s="163"/>
      <c r="DP41" s="163"/>
      <c r="DQ41" s="163"/>
      <c r="DR41" s="163"/>
      <c r="DS41" s="168"/>
      <c r="DT41" s="164"/>
      <c r="DU41" s="163"/>
      <c r="DV41" s="230" t="str">
        <f>"local_od_raw_"&amp;DM54</f>
        <v>local_od_raw_1</v>
      </c>
      <c r="DW41" s="190">
        <v>1</v>
      </c>
      <c r="DX41" s="190">
        <v>3</v>
      </c>
      <c r="DY41" s="190">
        <v>4</v>
      </c>
      <c r="DZ41" s="179" t="s">
        <v>17</v>
      </c>
      <c r="EA41" s="179" t="s">
        <v>18</v>
      </c>
      <c r="EB41" s="179" t="s">
        <v>19</v>
      </c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73"/>
      <c r="EY41" s="172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93" t="s">
        <v>30</v>
      </c>
      <c r="FM41" s="163"/>
      <c r="FN41" s="163"/>
      <c r="FO41" s="163"/>
      <c r="FP41" s="163"/>
      <c r="FQ41" s="163"/>
      <c r="FR41" s="163"/>
      <c r="FS41" s="163"/>
      <c r="FT41" s="163"/>
      <c r="FU41" s="163"/>
      <c r="FV41" s="163"/>
      <c r="FW41" s="163"/>
      <c r="FX41" s="163"/>
      <c r="FY41" s="168"/>
      <c r="FZ41" s="163"/>
      <c r="GA41" s="163"/>
      <c r="GB41" s="163"/>
      <c r="GC41" s="163"/>
      <c r="GD41" s="163"/>
      <c r="GE41" s="168"/>
      <c r="GF41" s="164"/>
      <c r="GG41" s="163"/>
      <c r="GH41" s="230" t="str">
        <f>"local_od_raw_"&amp;FY54</f>
        <v>local_od_raw_1</v>
      </c>
      <c r="GI41" s="190">
        <v>1</v>
      </c>
      <c r="GJ41" s="190">
        <v>3</v>
      </c>
      <c r="GK41" s="190">
        <v>4</v>
      </c>
      <c r="GL41" s="179" t="s">
        <v>17</v>
      </c>
      <c r="GM41" s="179" t="s">
        <v>18</v>
      </c>
      <c r="GN41" s="179" t="s">
        <v>19</v>
      </c>
      <c r="GO41" s="163"/>
      <c r="GP41" s="163"/>
      <c r="GQ41" s="163"/>
      <c r="GR41" s="163"/>
      <c r="GS41" s="163"/>
      <c r="GT41" s="163"/>
      <c r="GU41" s="163"/>
      <c r="GV41" s="163"/>
      <c r="GW41" s="163"/>
      <c r="GX41" s="163"/>
      <c r="GY41" s="173"/>
      <c r="HK41" s="172"/>
      <c r="HL41" s="163"/>
      <c r="HM41" s="163"/>
      <c r="HN41" s="163"/>
      <c r="HO41" s="163"/>
      <c r="HP41" s="163"/>
      <c r="HQ41" s="163"/>
      <c r="HR41" s="163"/>
      <c r="HS41" s="163"/>
      <c r="HT41" s="163"/>
      <c r="HU41" s="163"/>
      <c r="HV41" s="163"/>
      <c r="HW41" s="163"/>
      <c r="HX41" s="193" t="s">
        <v>30</v>
      </c>
      <c r="HY41" s="163"/>
      <c r="HZ41" s="163"/>
      <c r="IA41" s="163"/>
      <c r="IB41" s="163"/>
      <c r="IC41" s="163"/>
      <c r="ID41" s="163"/>
      <c r="IE41" s="163"/>
      <c r="IF41" s="163"/>
      <c r="IG41" s="163"/>
      <c r="IH41" s="163"/>
      <c r="II41" s="163"/>
      <c r="IJ41" s="163"/>
      <c r="IK41" s="168"/>
      <c r="IL41" s="163"/>
      <c r="IM41" s="163"/>
      <c r="IN41" s="163"/>
      <c r="IO41" s="163"/>
      <c r="IP41" s="163"/>
      <c r="IQ41" s="168"/>
      <c r="IR41" s="164"/>
      <c r="IS41" s="163"/>
      <c r="IT41" s="230" t="str">
        <f>"local_od_raw_"&amp;IK54</f>
        <v>local_od_raw_1</v>
      </c>
      <c r="IU41" s="190">
        <v>1</v>
      </c>
      <c r="IV41" s="190">
        <v>2</v>
      </c>
      <c r="IW41" s="190">
        <v>3</v>
      </c>
      <c r="IX41" s="190">
        <v>4</v>
      </c>
      <c r="IY41" s="179" t="s">
        <v>17</v>
      </c>
      <c r="IZ41" s="179" t="s">
        <v>18</v>
      </c>
      <c r="JA41" s="179" t="s">
        <v>19</v>
      </c>
      <c r="JB41" s="163"/>
      <c r="JC41" s="230" t="str">
        <f>"local_od_est_"&amp;IK54</f>
        <v>local_od_est_1</v>
      </c>
      <c r="JD41" s="190">
        <v>1</v>
      </c>
      <c r="JE41" s="190">
        <v>2</v>
      </c>
      <c r="JF41" s="190">
        <v>3</v>
      </c>
      <c r="JG41" s="190">
        <v>4</v>
      </c>
      <c r="JH41" s="179" t="s">
        <v>17</v>
      </c>
      <c r="JI41" s="179" t="s">
        <v>18</v>
      </c>
      <c r="JJ41" s="179" t="s">
        <v>19</v>
      </c>
      <c r="JK41" s="173"/>
      <c r="JV41" s="315"/>
      <c r="JW41" s="316"/>
      <c r="JX41" s="316"/>
      <c r="JY41" s="316"/>
      <c r="JZ41" s="316"/>
      <c r="KA41" s="316"/>
      <c r="KB41" s="316"/>
      <c r="KC41" s="316"/>
      <c r="KD41" s="316"/>
      <c r="KE41" s="316"/>
      <c r="KF41" s="316"/>
      <c r="KG41" s="316"/>
      <c r="KH41" s="316"/>
      <c r="KI41" s="316"/>
      <c r="KJ41" s="316"/>
      <c r="KK41" s="316"/>
      <c r="KL41" s="316"/>
      <c r="KM41" s="316"/>
      <c r="KN41" s="316"/>
      <c r="KO41" s="316"/>
      <c r="KP41" s="316"/>
      <c r="KQ41" s="316"/>
      <c r="KR41" s="316"/>
      <c r="KS41" s="316"/>
      <c r="KT41" s="316"/>
      <c r="KU41" s="316"/>
      <c r="KV41" s="322"/>
      <c r="KW41" s="316"/>
      <c r="KX41" s="316"/>
      <c r="KY41" s="316"/>
      <c r="KZ41" s="316"/>
      <c r="LA41" s="316"/>
      <c r="LB41" s="316"/>
      <c r="LC41" s="316"/>
      <c r="LD41" s="316"/>
      <c r="LE41" s="316"/>
      <c r="LF41" s="316"/>
      <c r="LG41" s="316"/>
      <c r="LH41" s="316"/>
      <c r="LI41" s="316"/>
      <c r="LJ41" s="316"/>
      <c r="LK41" s="316"/>
      <c r="LL41" s="316"/>
      <c r="LM41" s="316"/>
      <c r="LN41" s="316"/>
      <c r="LO41" s="316"/>
      <c r="LP41" s="316"/>
      <c r="LQ41" s="316"/>
      <c r="LR41" s="316"/>
      <c r="LS41" s="316"/>
      <c r="LT41" s="316"/>
      <c r="LU41" s="316"/>
      <c r="LV41" s="317"/>
    </row>
    <row r="42" spans="19:334" ht="15" customHeight="1" x14ac:dyDescent="0.25">
      <c r="AA42" s="172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8"/>
      <c r="BB42" s="163"/>
      <c r="BC42" s="163"/>
      <c r="BD42" s="163"/>
      <c r="BE42" s="163"/>
      <c r="BF42" s="163"/>
      <c r="BG42" s="168"/>
      <c r="BH42" s="164"/>
      <c r="BI42" s="163"/>
      <c r="BJ42" s="190">
        <v>1</v>
      </c>
      <c r="BK42" s="180">
        <f>BB56</f>
        <v>0</v>
      </c>
      <c r="BL42" s="181">
        <f>BD56</f>
        <v>0</v>
      </c>
      <c r="BM42" s="182">
        <f>BC56</f>
        <v>0</v>
      </c>
      <c r="BN42" s="179">
        <f>SUM(BK42:BM42)</f>
        <v>0</v>
      </c>
      <c r="BO42" s="179">
        <f>BD71</f>
        <v>0</v>
      </c>
      <c r="BP42" s="183">
        <f>IFERROR(ABS(BN42-BO42)/BO42,0)</f>
        <v>0</v>
      </c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73"/>
      <c r="CM42" s="172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8"/>
      <c r="DN42" s="163"/>
      <c r="DO42" s="163"/>
      <c r="DP42" s="163"/>
      <c r="DQ42" s="163"/>
      <c r="DR42" s="163"/>
      <c r="DS42" s="168"/>
      <c r="DT42" s="164"/>
      <c r="DU42" s="163"/>
      <c r="DV42" s="190">
        <v>1</v>
      </c>
      <c r="DW42" s="180">
        <f>DN56</f>
        <v>0</v>
      </c>
      <c r="DX42" s="181">
        <f>DP56</f>
        <v>0</v>
      </c>
      <c r="DY42" s="182">
        <f>DO56</f>
        <v>0</v>
      </c>
      <c r="DZ42" s="179">
        <f>SUM(DW42:DY42)</f>
        <v>0</v>
      </c>
      <c r="EA42" s="179">
        <f>DP71</f>
        <v>0</v>
      </c>
      <c r="EB42" s="183">
        <f>IFERROR(ABS(DZ42-EA42)/EA42,0)</f>
        <v>0</v>
      </c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73"/>
      <c r="EY42" s="172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8"/>
      <c r="FZ42" s="163"/>
      <c r="GA42" s="163"/>
      <c r="GB42" s="163"/>
      <c r="GC42" s="163"/>
      <c r="GD42" s="163"/>
      <c r="GE42" s="168"/>
      <c r="GF42" s="164"/>
      <c r="GG42" s="163"/>
      <c r="GH42" s="190">
        <v>1</v>
      </c>
      <c r="GI42" s="180">
        <f>FZ56</f>
        <v>0</v>
      </c>
      <c r="GJ42" s="181">
        <f>GB56</f>
        <v>0</v>
      </c>
      <c r="GK42" s="182">
        <f>GA56</f>
        <v>0</v>
      </c>
      <c r="GL42" s="179">
        <f>SUM(GI42:GK42)</f>
        <v>0</v>
      </c>
      <c r="GM42" s="179">
        <f>GB71</f>
        <v>0</v>
      </c>
      <c r="GN42" s="183">
        <f>IFERROR(ABS(GL42-GM42)/GM42,0)</f>
        <v>0</v>
      </c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73"/>
      <c r="HK42" s="172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8"/>
      <c r="IL42" s="163"/>
      <c r="IM42" s="163"/>
      <c r="IN42" s="163"/>
      <c r="IO42" s="163"/>
      <c r="IP42" s="163"/>
      <c r="IQ42" s="168"/>
      <c r="IR42" s="164"/>
      <c r="IS42" s="163"/>
      <c r="IT42" s="190">
        <v>1</v>
      </c>
      <c r="IU42" s="180">
        <f>IL56</f>
        <v>0</v>
      </c>
      <c r="IV42" s="181">
        <v>0</v>
      </c>
      <c r="IW42" s="181">
        <f>IN56</f>
        <v>0</v>
      </c>
      <c r="IX42" s="182">
        <f>IM56</f>
        <v>0</v>
      </c>
      <c r="IY42" s="179">
        <f>SUM(IU42:IX42)</f>
        <v>0</v>
      </c>
      <c r="IZ42" s="179">
        <f>IN71</f>
        <v>0</v>
      </c>
      <c r="JA42" s="183">
        <f>IFERROR(ABS(IY42-IZ42)/IZ42,0)</f>
        <v>0</v>
      </c>
      <c r="JB42" s="163"/>
      <c r="JC42" s="190">
        <v>1</v>
      </c>
      <c r="JD42" s="180">
        <f t="shared" ref="JD42:JG45" si="0">IU42</f>
        <v>0</v>
      </c>
      <c r="JE42" s="181">
        <f t="shared" si="0"/>
        <v>0</v>
      </c>
      <c r="JF42" s="181">
        <f t="shared" si="0"/>
        <v>0</v>
      </c>
      <c r="JG42" s="182">
        <f t="shared" si="0"/>
        <v>0</v>
      </c>
      <c r="JH42" s="179">
        <f>SUM(JD42:JG42)</f>
        <v>0</v>
      </c>
      <c r="JI42" s="179">
        <f>IZ42</f>
        <v>0</v>
      </c>
      <c r="JJ42" s="183">
        <f>IFERROR(ABS(JH42-JI42)/JI42,0)</f>
        <v>0</v>
      </c>
      <c r="JK42" s="173"/>
      <c r="JV42" s="315"/>
      <c r="JW42" s="316"/>
      <c r="JX42" s="316"/>
      <c r="JY42" s="316"/>
      <c r="JZ42" s="316"/>
      <c r="KA42" s="316"/>
      <c r="KB42" s="316"/>
      <c r="KC42" s="316"/>
      <c r="KD42" s="316"/>
      <c r="KE42" s="316"/>
      <c r="KF42" s="316"/>
      <c r="KG42" s="316"/>
      <c r="KH42" s="316"/>
      <c r="KI42" s="316"/>
      <c r="KJ42" s="316"/>
      <c r="KK42" s="316"/>
      <c r="KL42" s="316"/>
      <c r="KM42" s="316"/>
      <c r="KN42" s="316"/>
      <c r="KO42" s="316"/>
      <c r="KP42" s="316"/>
      <c r="KQ42" s="316"/>
      <c r="KR42" s="316"/>
      <c r="KS42" s="316"/>
      <c r="KT42" s="316"/>
      <c r="KU42" s="316"/>
      <c r="KV42" s="322"/>
      <c r="KW42" s="316"/>
      <c r="KX42" s="316"/>
      <c r="KY42" s="316"/>
      <c r="KZ42" s="316"/>
      <c r="LA42" s="316"/>
      <c r="LB42" s="316"/>
      <c r="LC42" s="316"/>
      <c r="LD42" s="316"/>
      <c r="LE42" s="316"/>
      <c r="LF42" s="316"/>
      <c r="LG42" s="316"/>
      <c r="LH42" s="316"/>
      <c r="LI42" s="316"/>
      <c r="LJ42" s="316"/>
      <c r="LK42" s="316"/>
      <c r="LL42" s="316"/>
      <c r="LM42" s="316"/>
      <c r="LN42" s="316"/>
      <c r="LO42" s="316"/>
      <c r="LP42" s="316"/>
      <c r="LQ42" s="316"/>
      <c r="LR42" s="316"/>
      <c r="LS42" s="316"/>
      <c r="LT42" s="316"/>
      <c r="LU42" s="316"/>
      <c r="LV42" s="317"/>
    </row>
    <row r="43" spans="19:334" ht="15" customHeight="1" x14ac:dyDescent="0.3">
      <c r="AA43" s="172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45"/>
      <c r="AQ43" s="145"/>
      <c r="AR43" s="145"/>
      <c r="AS43" s="145"/>
      <c r="AT43" s="145"/>
      <c r="AU43" s="145"/>
      <c r="AV43" s="145"/>
      <c r="AW43" s="166"/>
      <c r="AX43" s="163"/>
      <c r="AY43" s="163"/>
      <c r="BA43" s="163"/>
      <c r="BB43" s="133" t="s">
        <v>32</v>
      </c>
      <c r="BC43" s="163"/>
      <c r="BD43" s="163"/>
      <c r="BE43" s="149"/>
      <c r="BF43" s="164"/>
      <c r="BG43" s="163"/>
      <c r="BH43" s="163"/>
      <c r="BI43" s="163"/>
      <c r="BJ43" s="190">
        <v>3</v>
      </c>
      <c r="BK43" s="184">
        <f>AY52</f>
        <v>0</v>
      </c>
      <c r="BL43" s="179">
        <f>AZ52</f>
        <v>0</v>
      </c>
      <c r="BM43" s="185">
        <f>AX52</f>
        <v>0</v>
      </c>
      <c r="BN43" s="179">
        <f>SUM(BK43:BM43)</f>
        <v>0</v>
      </c>
      <c r="BO43" s="179">
        <f>AX37</f>
        <v>0</v>
      </c>
      <c r="BP43" s="183">
        <f t="shared" ref="BP43:BP44" si="1">IFERROR(ABS(BN43-BO43)/BO43,0)</f>
        <v>0</v>
      </c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73"/>
      <c r="CM43" s="172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45"/>
      <c r="DC43" s="145"/>
      <c r="DD43" s="145"/>
      <c r="DE43" s="145"/>
      <c r="DF43" s="145"/>
      <c r="DG43" s="145"/>
      <c r="DH43" s="145"/>
      <c r="DI43" s="166"/>
      <c r="DJ43" s="163"/>
      <c r="DK43" s="163"/>
      <c r="DM43" s="163"/>
      <c r="DN43" s="133" t="s">
        <v>32</v>
      </c>
      <c r="DO43" s="163"/>
      <c r="DP43" s="163"/>
      <c r="DQ43" s="149"/>
      <c r="DR43" s="164"/>
      <c r="DS43" s="163"/>
      <c r="DT43" s="163"/>
      <c r="DU43" s="163"/>
      <c r="DV43" s="190">
        <v>3</v>
      </c>
      <c r="DW43" s="184">
        <f>DK52</f>
        <v>0</v>
      </c>
      <c r="DX43" s="179">
        <f>DL52</f>
        <v>0</v>
      </c>
      <c r="DY43" s="185">
        <f>DJ52</f>
        <v>0</v>
      </c>
      <c r="DZ43" s="179">
        <f>SUM(DW43:DY43)</f>
        <v>0</v>
      </c>
      <c r="EA43" s="179">
        <f>DJ37</f>
        <v>0</v>
      </c>
      <c r="EB43" s="183">
        <f t="shared" ref="EB43:EB44" si="2">IFERROR(ABS(DZ43-EA43)/EA43,0)</f>
        <v>0</v>
      </c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73"/>
      <c r="EY43" s="172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45"/>
      <c r="FO43" s="145"/>
      <c r="FP43" s="145"/>
      <c r="FQ43" s="145"/>
      <c r="FR43" s="145"/>
      <c r="FS43" s="145"/>
      <c r="FT43" s="145"/>
      <c r="FU43" s="166"/>
      <c r="FV43" s="163"/>
      <c r="FW43" s="163"/>
      <c r="FX43" s="163"/>
      <c r="FY43" s="163"/>
      <c r="FZ43" s="133" t="s">
        <v>32</v>
      </c>
      <c r="GA43" s="163"/>
      <c r="GB43" s="163"/>
      <c r="GC43" s="149"/>
      <c r="GD43" s="164"/>
      <c r="GE43" s="163"/>
      <c r="GF43" s="163"/>
      <c r="GG43" s="163"/>
      <c r="GH43" s="190">
        <v>3</v>
      </c>
      <c r="GI43" s="184">
        <f>FW52</f>
        <v>0</v>
      </c>
      <c r="GJ43" s="179">
        <f>FX52</f>
        <v>0</v>
      </c>
      <c r="GK43" s="185">
        <f>FV52</f>
        <v>0</v>
      </c>
      <c r="GL43" s="179">
        <f>SUM(GI43:GK43)</f>
        <v>0</v>
      </c>
      <c r="GM43" s="179">
        <f>FV37</f>
        <v>0</v>
      </c>
      <c r="GN43" s="183">
        <f t="shared" ref="GN43:GN44" si="3">IFERROR(ABS(GL43-GM43)/GM43,0)</f>
        <v>0</v>
      </c>
      <c r="GO43" s="163"/>
      <c r="GP43" s="163"/>
      <c r="GQ43" s="163"/>
      <c r="GR43" s="163"/>
      <c r="GS43" s="163"/>
      <c r="GT43" s="163"/>
      <c r="GU43" s="163"/>
      <c r="GV43" s="163"/>
      <c r="GW43" s="163"/>
      <c r="GX43" s="163"/>
      <c r="GY43" s="173"/>
      <c r="HK43" s="172"/>
      <c r="HL43" s="163"/>
      <c r="HM43" s="163"/>
      <c r="HN43" s="163"/>
      <c r="HO43" s="163"/>
      <c r="HP43" s="163"/>
      <c r="HQ43" s="163"/>
      <c r="HR43" s="163"/>
      <c r="HS43" s="163"/>
      <c r="HT43" s="163"/>
      <c r="HU43" s="163"/>
      <c r="HV43" s="163"/>
      <c r="HW43" s="163"/>
      <c r="HX43" s="163"/>
      <c r="HY43" s="163"/>
      <c r="HZ43" s="145"/>
      <c r="IA43" s="145"/>
      <c r="IB43" s="145"/>
      <c r="IC43" s="145"/>
      <c r="ID43" s="145"/>
      <c r="IE43" s="145"/>
      <c r="IF43" s="145"/>
      <c r="IG43" s="166"/>
      <c r="IH43" s="163"/>
      <c r="II43" s="163"/>
      <c r="IJ43" s="249" t="s">
        <v>32</v>
      </c>
      <c r="IK43" s="163"/>
      <c r="IL43" s="163"/>
      <c r="IM43" s="163"/>
      <c r="IN43" s="163"/>
      <c r="IO43" s="149"/>
      <c r="IP43" s="164"/>
      <c r="IQ43" s="163"/>
      <c r="IR43" s="163"/>
      <c r="IS43" s="163"/>
      <c r="IT43" s="190">
        <v>2</v>
      </c>
      <c r="IU43" s="184">
        <f>IM53</f>
        <v>0</v>
      </c>
      <c r="IV43" s="179">
        <v>0</v>
      </c>
      <c r="IW43" s="179">
        <f>IM51</f>
        <v>0</v>
      </c>
      <c r="IX43" s="185">
        <f>IM52</f>
        <v>0</v>
      </c>
      <c r="IY43" s="179">
        <f>SUM(IU43:IX43)</f>
        <v>0</v>
      </c>
      <c r="IZ43" s="179">
        <f>IV54</f>
        <v>0</v>
      </c>
      <c r="JA43" s="183">
        <f t="shared" ref="JA43:JA45" si="4">IFERROR(ABS(IY43-IZ43)/IZ43,0)</f>
        <v>0</v>
      </c>
      <c r="JB43" s="163"/>
      <c r="JC43" s="190">
        <v>2</v>
      </c>
      <c r="JD43" s="184">
        <f t="shared" si="0"/>
        <v>0</v>
      </c>
      <c r="JE43" s="179">
        <f t="shared" si="0"/>
        <v>0</v>
      </c>
      <c r="JF43" s="179">
        <f t="shared" si="0"/>
        <v>0</v>
      </c>
      <c r="JG43" s="185">
        <f t="shared" si="0"/>
        <v>0</v>
      </c>
      <c r="JH43" s="179">
        <f t="shared" ref="JH43:JH45" si="5">SUM(JD43:JG43)</f>
        <v>0</v>
      </c>
      <c r="JI43" s="179">
        <f>IZ43</f>
        <v>0</v>
      </c>
      <c r="JJ43" s="183">
        <f t="shared" ref="JJ43:JJ45" si="6">IFERROR(ABS(JH43-JI43)/JI43,0)</f>
        <v>0</v>
      </c>
      <c r="JK43" s="173"/>
      <c r="JV43" s="315"/>
      <c r="JW43" s="316"/>
      <c r="JX43" s="316"/>
      <c r="JY43" s="316"/>
      <c r="JZ43" s="316"/>
      <c r="KA43" s="316"/>
      <c r="KB43" s="316"/>
      <c r="KC43" s="316"/>
      <c r="KD43" s="316"/>
      <c r="KE43" s="316"/>
      <c r="KF43" s="316"/>
      <c r="KG43" s="316"/>
      <c r="KH43" s="316"/>
      <c r="KI43" s="316"/>
      <c r="KJ43" s="316"/>
      <c r="KK43" s="316"/>
      <c r="KL43" s="316"/>
      <c r="KM43" s="316"/>
      <c r="KN43" s="316"/>
      <c r="KO43" s="316"/>
      <c r="KP43" s="316"/>
      <c r="KQ43" s="316"/>
      <c r="KR43" s="316"/>
      <c r="KS43" s="316"/>
      <c r="KT43" s="316"/>
      <c r="KU43" s="316"/>
      <c r="KV43" s="322"/>
      <c r="KW43" s="316"/>
      <c r="KX43" s="316"/>
      <c r="KY43" s="316"/>
      <c r="KZ43" s="316"/>
      <c r="LA43" s="316"/>
      <c r="LB43" s="316"/>
      <c r="LC43" s="316"/>
      <c r="LD43" s="316"/>
      <c r="LE43" s="316"/>
      <c r="LF43" s="316"/>
      <c r="LG43" s="316"/>
      <c r="LH43" s="316"/>
      <c r="LI43" s="316"/>
      <c r="LJ43" s="316"/>
      <c r="LK43" s="316"/>
      <c r="LL43" s="316"/>
      <c r="LM43" s="316"/>
      <c r="LN43" s="316"/>
      <c r="LO43" s="316"/>
      <c r="LP43" s="316"/>
      <c r="LQ43" s="316"/>
      <c r="LR43" s="316"/>
      <c r="LS43" s="316"/>
      <c r="LT43" s="316"/>
      <c r="LU43" s="316"/>
      <c r="LV43" s="317"/>
    </row>
    <row r="44" spans="19:334" ht="15" customHeight="1" x14ac:dyDescent="0.25">
      <c r="AA44" s="172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45"/>
      <c r="AQ44" s="145"/>
      <c r="AR44" s="145"/>
      <c r="AS44" s="145"/>
      <c r="AT44" s="145"/>
      <c r="AU44" s="145"/>
      <c r="AV44" s="145"/>
      <c r="AW44" s="146" t="s">
        <v>0</v>
      </c>
      <c r="AX44" s="163"/>
      <c r="AY44" s="163"/>
      <c r="AZ44" s="163"/>
      <c r="BA44" s="241"/>
      <c r="BB44" s="149"/>
      <c r="BC44" s="163"/>
      <c r="BD44" s="163"/>
      <c r="BE44" s="145"/>
      <c r="BF44" s="164"/>
      <c r="BG44" s="163"/>
      <c r="BH44" s="163"/>
      <c r="BI44" s="163"/>
      <c r="BJ44" s="190">
        <v>4</v>
      </c>
      <c r="BK44" s="186">
        <f>AY57</f>
        <v>0</v>
      </c>
      <c r="BL44" s="187">
        <f>AY56</f>
        <v>0</v>
      </c>
      <c r="BM44" s="188">
        <f>AY55</f>
        <v>0</v>
      </c>
      <c r="BN44" s="179">
        <f>SUM(BK44:BM44)</f>
        <v>0</v>
      </c>
      <c r="BO44" s="59">
        <f>AS62</f>
        <v>0</v>
      </c>
      <c r="BP44" s="183">
        <f t="shared" si="1"/>
        <v>0</v>
      </c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73"/>
      <c r="CM44" s="172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45"/>
      <c r="DC44" s="145"/>
      <c r="DD44" s="145"/>
      <c r="DE44" s="145"/>
      <c r="DF44" s="145"/>
      <c r="DG44" s="145"/>
      <c r="DH44" s="145"/>
      <c r="DI44" s="146" t="s">
        <v>0</v>
      </c>
      <c r="DJ44" s="163"/>
      <c r="DK44" s="163"/>
      <c r="DL44" s="163"/>
      <c r="DM44" s="241"/>
      <c r="DN44" s="149"/>
      <c r="DO44" s="163"/>
      <c r="DP44" s="163"/>
      <c r="DQ44" s="145"/>
      <c r="DR44" s="164"/>
      <c r="DS44" s="163"/>
      <c r="DT44" s="163"/>
      <c r="DU44" s="163"/>
      <c r="DV44" s="190">
        <v>4</v>
      </c>
      <c r="DW44" s="186">
        <f>DK57</f>
        <v>0</v>
      </c>
      <c r="DX44" s="187">
        <f>DK56</f>
        <v>0</v>
      </c>
      <c r="DY44" s="188">
        <f>DK55</f>
        <v>0</v>
      </c>
      <c r="DZ44" s="179">
        <f>SUM(DW44:DY44)</f>
        <v>0</v>
      </c>
      <c r="EA44" s="59">
        <f>DE62</f>
        <v>0</v>
      </c>
      <c r="EB44" s="183">
        <f t="shared" si="2"/>
        <v>0</v>
      </c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73"/>
      <c r="EY44" s="172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45"/>
      <c r="FO44" s="145"/>
      <c r="FP44" s="145"/>
      <c r="FQ44" s="145"/>
      <c r="FR44" s="145"/>
      <c r="FS44" s="145"/>
      <c r="FT44" s="145"/>
      <c r="FU44" s="146" t="s">
        <v>0</v>
      </c>
      <c r="FV44" s="163"/>
      <c r="FW44" s="163"/>
      <c r="FX44" s="163"/>
      <c r="FY44" s="241"/>
      <c r="FZ44" s="149"/>
      <c r="GA44" s="163"/>
      <c r="GB44" s="163"/>
      <c r="GC44" s="145"/>
      <c r="GD44" s="164"/>
      <c r="GE44" s="163"/>
      <c r="GF44" s="163"/>
      <c r="GG44" s="163"/>
      <c r="GH44" s="190">
        <v>4</v>
      </c>
      <c r="GI44" s="186">
        <f>FW57</f>
        <v>0</v>
      </c>
      <c r="GJ44" s="187">
        <f>FW56</f>
        <v>0</v>
      </c>
      <c r="GK44" s="188">
        <f>FW55</f>
        <v>0</v>
      </c>
      <c r="GL44" s="179">
        <f>SUM(GI44:GK44)</f>
        <v>0</v>
      </c>
      <c r="GM44" s="59">
        <f>FQ62</f>
        <v>0</v>
      </c>
      <c r="GN44" s="183">
        <f t="shared" si="3"/>
        <v>0</v>
      </c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73"/>
      <c r="HK44" s="172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45"/>
      <c r="IA44" s="145"/>
      <c r="IB44" s="145"/>
      <c r="IC44" s="145"/>
      <c r="ID44" s="145"/>
      <c r="IE44" s="145"/>
      <c r="IF44" s="145"/>
      <c r="IG44" s="146" t="s">
        <v>0</v>
      </c>
      <c r="IH44" s="163"/>
      <c r="II44" s="163"/>
      <c r="IJ44" s="163"/>
      <c r="IK44" s="241"/>
      <c r="IL44" s="149"/>
      <c r="IM44" s="163"/>
      <c r="IN44" s="163"/>
      <c r="IO44" s="145"/>
      <c r="IP44" s="164"/>
      <c r="IQ44" s="163"/>
      <c r="IR44" s="163"/>
      <c r="IS44" s="163"/>
      <c r="IT44" s="190">
        <v>3</v>
      </c>
      <c r="IU44" s="184">
        <f>II52</f>
        <v>0</v>
      </c>
      <c r="IV44" s="179">
        <v>0</v>
      </c>
      <c r="IW44" s="179">
        <f>IJ52</f>
        <v>0</v>
      </c>
      <c r="IX44" s="185">
        <f>IH52</f>
        <v>0</v>
      </c>
      <c r="IY44" s="179">
        <f>SUM(IU44:IX44)</f>
        <v>0</v>
      </c>
      <c r="IZ44" s="179">
        <f>IH37</f>
        <v>0</v>
      </c>
      <c r="JA44" s="183">
        <f t="shared" si="4"/>
        <v>0</v>
      </c>
      <c r="JB44" s="163"/>
      <c r="JC44" s="190">
        <v>3</v>
      </c>
      <c r="JD44" s="184">
        <f t="shared" si="0"/>
        <v>0</v>
      </c>
      <c r="JE44" s="179">
        <f t="shared" si="0"/>
        <v>0</v>
      </c>
      <c r="JF44" s="179">
        <f t="shared" si="0"/>
        <v>0</v>
      </c>
      <c r="JG44" s="185">
        <f t="shared" si="0"/>
        <v>0</v>
      </c>
      <c r="JH44" s="179">
        <f t="shared" si="5"/>
        <v>0</v>
      </c>
      <c r="JI44" s="179">
        <f>IZ44</f>
        <v>0</v>
      </c>
      <c r="JJ44" s="183">
        <f t="shared" si="6"/>
        <v>0</v>
      </c>
      <c r="JK44" s="173"/>
      <c r="JV44" s="315"/>
      <c r="JW44" s="316"/>
      <c r="JX44" s="316"/>
      <c r="JY44" s="316"/>
      <c r="JZ44" s="316"/>
      <c r="KA44" s="316"/>
      <c r="KB44" s="316"/>
      <c r="KC44" s="316"/>
      <c r="KD44" s="316"/>
      <c r="KE44" s="316"/>
      <c r="KF44" s="316"/>
      <c r="KG44" s="316"/>
      <c r="KH44" s="316"/>
      <c r="KI44" s="316"/>
      <c r="KJ44" s="316"/>
      <c r="KK44" s="316"/>
      <c r="KL44" s="316"/>
      <c r="KM44" s="316"/>
      <c r="KN44" s="316"/>
      <c r="KO44" s="316"/>
      <c r="KP44" s="316"/>
      <c r="KQ44" s="316"/>
      <c r="KR44" s="316"/>
      <c r="KS44" s="316"/>
      <c r="KT44" s="316"/>
      <c r="KU44" s="316"/>
      <c r="KV44" s="322"/>
      <c r="KW44" s="316"/>
      <c r="KX44" s="316"/>
      <c r="KY44" s="316"/>
      <c r="KZ44" s="316"/>
      <c r="LA44" s="316"/>
      <c r="LB44" s="316"/>
      <c r="LC44" s="316"/>
      <c r="LD44" s="316"/>
      <c r="LE44" s="316"/>
      <c r="LF44" s="316"/>
      <c r="LG44" s="316"/>
      <c r="LH44" s="316"/>
      <c r="LI44" s="316"/>
      <c r="LJ44" s="316"/>
      <c r="LK44" s="316"/>
      <c r="LL44" s="316"/>
      <c r="LM44" s="316"/>
      <c r="LN44" s="316"/>
      <c r="LO44" s="316"/>
      <c r="LP44" s="316"/>
      <c r="LQ44" s="316"/>
      <c r="LR44" s="316"/>
      <c r="LS44" s="316"/>
      <c r="LT44" s="316"/>
      <c r="LU44" s="316"/>
      <c r="LV44" s="317"/>
    </row>
    <row r="45" spans="19:334" ht="15" customHeight="1" x14ac:dyDescent="0.25">
      <c r="AA45" s="172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241"/>
      <c r="BB45" s="163"/>
      <c r="BC45" s="163"/>
      <c r="BD45" s="163"/>
      <c r="BE45" s="163"/>
      <c r="BF45" s="164"/>
      <c r="BG45" s="163"/>
      <c r="BH45" s="163"/>
      <c r="BI45" s="163"/>
      <c r="BJ45" s="179" t="s">
        <v>17</v>
      </c>
      <c r="BK45" s="179">
        <f>SUM(BK42:BK44)</f>
        <v>0</v>
      </c>
      <c r="BL45" s="179">
        <f>SUM(BL42:BL44)</f>
        <v>0</v>
      </c>
      <c r="BM45" s="179">
        <f>SUM(BM42:BM44)</f>
        <v>0</v>
      </c>
      <c r="BN45" s="179"/>
      <c r="BO45" s="179"/>
      <c r="BP45" s="179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73"/>
      <c r="CM45" s="172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241"/>
      <c r="DN45" s="163"/>
      <c r="DO45" s="163"/>
      <c r="DP45" s="163"/>
      <c r="DQ45" s="163"/>
      <c r="DR45" s="164"/>
      <c r="DS45" s="163"/>
      <c r="DT45" s="163"/>
      <c r="DU45" s="163"/>
      <c r="DV45" s="179" t="s">
        <v>17</v>
      </c>
      <c r="DW45" s="179">
        <f>SUM(DW42:DW44)</f>
        <v>0</v>
      </c>
      <c r="DX45" s="179">
        <f>SUM(DX42:DX44)</f>
        <v>0</v>
      </c>
      <c r="DY45" s="179">
        <f>SUM(DY42:DY44)</f>
        <v>0</v>
      </c>
      <c r="DZ45" s="179"/>
      <c r="EA45" s="179"/>
      <c r="EB45" s="179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73"/>
      <c r="EY45" s="172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241"/>
      <c r="FZ45" s="163"/>
      <c r="GA45" s="163"/>
      <c r="GB45" s="163"/>
      <c r="GC45" s="163"/>
      <c r="GD45" s="164"/>
      <c r="GE45" s="163"/>
      <c r="GF45" s="163"/>
      <c r="GG45" s="163"/>
      <c r="GH45" s="179" t="s">
        <v>17</v>
      </c>
      <c r="GI45" s="179">
        <f>SUM(GI42:GI44)</f>
        <v>0</v>
      </c>
      <c r="GJ45" s="179">
        <f>SUM(GJ42:GJ44)</f>
        <v>0</v>
      </c>
      <c r="GK45" s="179">
        <f>SUM(GK42:GK44)</f>
        <v>0</v>
      </c>
      <c r="GL45" s="179"/>
      <c r="GM45" s="179"/>
      <c r="GN45" s="179"/>
      <c r="GO45" s="163"/>
      <c r="GP45" s="163"/>
      <c r="GQ45" s="163"/>
      <c r="GR45" s="163"/>
      <c r="GS45" s="163"/>
      <c r="GT45" s="163"/>
      <c r="GU45" s="163"/>
      <c r="GV45" s="163"/>
      <c r="GW45" s="163"/>
      <c r="GX45" s="163"/>
      <c r="GY45" s="173"/>
      <c r="HK45" s="172"/>
      <c r="HL45" s="163"/>
      <c r="HM45" s="163"/>
      <c r="HN45" s="163"/>
      <c r="HO45" s="163"/>
      <c r="HP45" s="163"/>
      <c r="HQ45" s="163"/>
      <c r="HR45" s="163"/>
      <c r="HS45" s="163"/>
      <c r="HT45" s="163"/>
      <c r="HU45" s="163"/>
      <c r="HV45" s="163"/>
      <c r="HW45" s="163"/>
      <c r="HX45" s="163"/>
      <c r="HY45" s="163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241"/>
      <c r="IL45" s="163"/>
      <c r="IM45" s="163"/>
      <c r="IN45" s="163"/>
      <c r="IO45" s="163"/>
      <c r="IP45" s="164"/>
      <c r="IQ45" s="163"/>
      <c r="IR45" s="163"/>
      <c r="IS45" s="163"/>
      <c r="IT45" s="190">
        <v>4</v>
      </c>
      <c r="IU45" s="186">
        <v>0</v>
      </c>
      <c r="IV45" s="187">
        <v>0</v>
      </c>
      <c r="IW45" s="187">
        <v>0</v>
      </c>
      <c r="IX45" s="188">
        <v>0</v>
      </c>
      <c r="IY45" s="179">
        <f>SUM(IU45:IX45)</f>
        <v>0</v>
      </c>
      <c r="IZ45" s="59">
        <v>0</v>
      </c>
      <c r="JA45" s="183">
        <f t="shared" si="4"/>
        <v>0</v>
      </c>
      <c r="JB45" s="163"/>
      <c r="JC45" s="190">
        <v>4</v>
      </c>
      <c r="JD45" s="186">
        <f t="shared" si="0"/>
        <v>0</v>
      </c>
      <c r="JE45" s="187">
        <f t="shared" si="0"/>
        <v>0</v>
      </c>
      <c r="JF45" s="187">
        <f t="shared" si="0"/>
        <v>0</v>
      </c>
      <c r="JG45" s="188">
        <f t="shared" si="0"/>
        <v>0</v>
      </c>
      <c r="JH45" s="179">
        <f t="shared" si="5"/>
        <v>0</v>
      </c>
      <c r="JI45" s="59">
        <f>IZ45</f>
        <v>0</v>
      </c>
      <c r="JJ45" s="183">
        <f t="shared" si="6"/>
        <v>0</v>
      </c>
      <c r="JK45" s="173"/>
      <c r="JV45" s="315"/>
      <c r="JW45" s="316"/>
      <c r="JX45" s="316"/>
      <c r="JY45" s="316"/>
      <c r="JZ45" s="316"/>
      <c r="KA45" s="316"/>
      <c r="KB45" s="316"/>
      <c r="KC45" s="316"/>
      <c r="KD45" s="316"/>
      <c r="KE45" s="316"/>
      <c r="KF45" s="316"/>
      <c r="KG45" s="316"/>
      <c r="KH45" s="316"/>
      <c r="KI45" s="316"/>
      <c r="KJ45" s="316"/>
      <c r="KK45" s="316"/>
      <c r="KL45" s="316"/>
      <c r="KM45" s="316"/>
      <c r="KN45" s="316"/>
      <c r="KO45" s="316"/>
      <c r="KP45" s="316"/>
      <c r="KQ45" s="316"/>
      <c r="KR45" s="316"/>
      <c r="KS45" s="316"/>
      <c r="KT45" s="316"/>
      <c r="KU45" s="316"/>
      <c r="KV45" s="322"/>
      <c r="KW45" s="316"/>
      <c r="KX45" s="316"/>
      <c r="KY45" s="316"/>
      <c r="KZ45" s="316"/>
      <c r="LA45" s="316"/>
      <c r="LB45" s="316"/>
      <c r="LC45" s="316"/>
      <c r="LD45" s="316"/>
      <c r="LE45" s="316"/>
      <c r="LF45" s="316"/>
      <c r="LG45" s="316"/>
      <c r="LH45" s="316"/>
      <c r="LI45" s="316"/>
      <c r="LJ45" s="316"/>
      <c r="LK45" s="316"/>
      <c r="LL45" s="316"/>
      <c r="LM45" s="316"/>
      <c r="LN45" s="316"/>
      <c r="LO45" s="316"/>
      <c r="LP45" s="316"/>
      <c r="LQ45" s="316"/>
      <c r="LR45" s="316"/>
      <c r="LS45" s="316"/>
      <c r="LT45" s="316"/>
      <c r="LU45" s="316"/>
      <c r="LV45" s="317"/>
    </row>
    <row r="46" spans="19:334" ht="15" customHeight="1" x14ac:dyDescent="0.25">
      <c r="AA46" s="172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7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241"/>
      <c r="BB46" s="16"/>
      <c r="BC46" s="16"/>
      <c r="BD46" s="17"/>
      <c r="BE46" s="17"/>
      <c r="BF46" s="164"/>
      <c r="BG46" s="163"/>
      <c r="BH46" s="163"/>
      <c r="BI46" s="163"/>
      <c r="BJ46" s="179" t="s">
        <v>18</v>
      </c>
      <c r="BK46" s="179">
        <f>AX69</f>
        <v>0</v>
      </c>
      <c r="BL46" s="179">
        <f>BD39</f>
        <v>0</v>
      </c>
      <c r="BM46" s="179">
        <f>AR51</f>
        <v>0</v>
      </c>
      <c r="BN46" s="179"/>
      <c r="BO46" s="179"/>
      <c r="BP46" s="179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73"/>
      <c r="CM46" s="172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7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241"/>
      <c r="DN46" s="16"/>
      <c r="DO46" s="16"/>
      <c r="DP46" s="17"/>
      <c r="DQ46" s="17"/>
      <c r="DR46" s="164"/>
      <c r="DS46" s="163"/>
      <c r="DT46" s="163"/>
      <c r="DU46" s="163"/>
      <c r="DV46" s="179" t="s">
        <v>18</v>
      </c>
      <c r="DW46" s="179">
        <f>DJ69</f>
        <v>0</v>
      </c>
      <c r="DX46" s="179">
        <f>DP39</f>
        <v>0</v>
      </c>
      <c r="DY46" s="179">
        <f>DD51</f>
        <v>0</v>
      </c>
      <c r="DZ46" s="179"/>
      <c r="EA46" s="179"/>
      <c r="EB46" s="179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73"/>
      <c r="EY46" s="172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7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241"/>
      <c r="FZ46" s="16"/>
      <c r="GA46" s="16"/>
      <c r="GB46" s="17"/>
      <c r="GC46" s="17"/>
      <c r="GD46" s="164"/>
      <c r="GE46" s="163"/>
      <c r="GF46" s="163"/>
      <c r="GG46" s="163"/>
      <c r="GH46" s="179" t="s">
        <v>18</v>
      </c>
      <c r="GI46" s="179">
        <f>FV69</f>
        <v>0</v>
      </c>
      <c r="GJ46" s="179">
        <f>GB39</f>
        <v>0</v>
      </c>
      <c r="GK46" s="179">
        <f>FP51</f>
        <v>0</v>
      </c>
      <c r="GL46" s="179"/>
      <c r="GM46" s="179"/>
      <c r="GN46" s="179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73"/>
      <c r="HK46" s="172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7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241"/>
      <c r="IL46" s="16"/>
      <c r="IM46" s="16"/>
      <c r="IN46" s="17"/>
      <c r="IO46" s="17"/>
      <c r="IP46" s="164"/>
      <c r="IQ46" s="163"/>
      <c r="IR46" s="163"/>
      <c r="IS46" s="163"/>
      <c r="IT46" s="179" t="s">
        <v>17</v>
      </c>
      <c r="IU46" s="179">
        <f>SUM(IU42:IU45)</f>
        <v>0</v>
      </c>
      <c r="IV46" s="179">
        <f>SUM(IV42:IV45)</f>
        <v>0</v>
      </c>
      <c r="IW46" s="179">
        <f>SUM(IW42:IW45)</f>
        <v>0</v>
      </c>
      <c r="IX46" s="179">
        <f>SUM(IX42:IX45)</f>
        <v>0</v>
      </c>
      <c r="IY46" s="179"/>
      <c r="IZ46" s="179"/>
      <c r="JA46" s="179"/>
      <c r="JB46" s="163"/>
      <c r="JC46" s="179" t="s">
        <v>17</v>
      </c>
      <c r="JD46" s="179">
        <f>SUM(JD42:JD45)</f>
        <v>0</v>
      </c>
      <c r="JE46" s="179">
        <f t="shared" ref="JE46:JG46" si="7">SUM(JE42:JE45)</f>
        <v>0</v>
      </c>
      <c r="JF46" s="179">
        <f t="shared" si="7"/>
        <v>0</v>
      </c>
      <c r="JG46" s="179">
        <f t="shared" si="7"/>
        <v>0</v>
      </c>
      <c r="JH46" s="179"/>
      <c r="JI46" s="179"/>
      <c r="JJ46" s="179"/>
      <c r="JK46" s="173"/>
      <c r="JV46" s="315"/>
      <c r="JW46" s="316"/>
      <c r="JX46" s="316"/>
      <c r="JY46" s="316"/>
      <c r="JZ46" s="316"/>
      <c r="KA46" s="316"/>
      <c r="KB46" s="316"/>
      <c r="KC46" s="316"/>
      <c r="KD46" s="316"/>
      <c r="KE46" s="316"/>
      <c r="KF46" s="316"/>
      <c r="KG46" s="316"/>
      <c r="KH46" s="316"/>
      <c r="KI46" s="316"/>
      <c r="KJ46" s="316"/>
      <c r="KK46" s="316"/>
      <c r="KL46" s="316"/>
      <c r="KM46" s="316"/>
      <c r="KN46" s="316"/>
      <c r="KO46" s="316"/>
      <c r="KP46" s="316"/>
      <c r="KQ46" s="316"/>
      <c r="KR46" s="316"/>
      <c r="KS46" s="316"/>
      <c r="KT46" s="316"/>
      <c r="KU46" s="316"/>
      <c r="KV46" s="322"/>
      <c r="KW46" s="316"/>
      <c r="KX46" s="316"/>
      <c r="KY46" s="316"/>
      <c r="KZ46" s="316"/>
      <c r="LA46" s="316"/>
      <c r="LB46" s="316"/>
      <c r="LC46" s="316"/>
      <c r="LD46" s="316"/>
      <c r="LE46" s="316"/>
      <c r="LF46" s="316"/>
      <c r="LG46" s="316"/>
      <c r="LH46" s="316"/>
      <c r="LI46" s="316"/>
      <c r="LJ46" s="316"/>
      <c r="LK46" s="316"/>
      <c r="LL46" s="316"/>
      <c r="LM46" s="316"/>
      <c r="LN46" s="316"/>
      <c r="LO46" s="316"/>
      <c r="LP46" s="316"/>
      <c r="LQ46" s="316"/>
      <c r="LR46" s="316"/>
      <c r="LS46" s="316"/>
      <c r="LT46" s="316"/>
      <c r="LU46" s="316"/>
      <c r="LV46" s="317"/>
    </row>
    <row r="47" spans="19:334" ht="15" customHeight="1" x14ac:dyDescent="0.3">
      <c r="AA47" s="172"/>
      <c r="AB47" s="163"/>
      <c r="AC47" s="163"/>
      <c r="AD47" s="163"/>
      <c r="AE47" s="163"/>
      <c r="AF47" s="163"/>
      <c r="AG47" s="163"/>
      <c r="AH47" s="163"/>
      <c r="AI47" s="163"/>
      <c r="AJ47" s="168"/>
      <c r="AK47" s="163"/>
      <c r="AL47" s="163"/>
      <c r="AM47" s="163"/>
      <c r="AN47" s="192"/>
      <c r="AO47" s="168"/>
      <c r="AP47" s="167"/>
      <c r="AQ47" s="145"/>
      <c r="AR47" s="145"/>
      <c r="AS47" s="145"/>
      <c r="AT47" s="145"/>
      <c r="AU47" s="145"/>
      <c r="AV47" s="163"/>
      <c r="AW47" s="197" t="s">
        <v>29</v>
      </c>
      <c r="AX47" s="196" t="str">
        <f>RNSE(AX49,AX52)</f>
        <v>-</v>
      </c>
      <c r="AY47" s="196" t="str">
        <f>RNSE(AY49,AY52)</f>
        <v>-</v>
      </c>
      <c r="AZ47" s="196" t="str">
        <f t="shared" ref="AZ47" si="8">RNSE(AZ49,AZ52)</f>
        <v>-</v>
      </c>
      <c r="BA47" s="241"/>
      <c r="BB47" s="18"/>
      <c r="BC47" s="249"/>
      <c r="BD47" s="19"/>
      <c r="BE47" s="19"/>
      <c r="BF47" s="163"/>
      <c r="BG47" s="145"/>
      <c r="BH47" s="163"/>
      <c r="BI47" s="163"/>
      <c r="BJ47" s="179" t="s">
        <v>19</v>
      </c>
      <c r="BK47" s="183">
        <f>IFERROR(ABS(BK45-BK46)/BK46,0)</f>
        <v>0</v>
      </c>
      <c r="BL47" s="183">
        <f t="shared" ref="BL47:BM47" si="9">IFERROR(ABS(BL45-BL46)/BL46,0)</f>
        <v>0</v>
      </c>
      <c r="BM47" s="183">
        <f t="shared" si="9"/>
        <v>0</v>
      </c>
      <c r="BN47" s="179"/>
      <c r="BO47" s="179"/>
      <c r="BP47" s="183">
        <f>SUM(BK47:BM47,BP42:BP44)</f>
        <v>0</v>
      </c>
      <c r="BQ47" s="163"/>
      <c r="BR47" s="168"/>
      <c r="BS47" s="163"/>
      <c r="BT47" s="163"/>
      <c r="BU47" s="163"/>
      <c r="BV47" s="163"/>
      <c r="BW47" s="163"/>
      <c r="BX47" s="163"/>
      <c r="BY47" s="163"/>
      <c r="BZ47" s="163"/>
      <c r="CA47" s="173"/>
      <c r="CM47" s="172"/>
      <c r="CN47" s="163"/>
      <c r="CO47" s="163"/>
      <c r="CP47" s="163"/>
      <c r="CQ47" s="163"/>
      <c r="CR47" s="163"/>
      <c r="CS47" s="163"/>
      <c r="CT47" s="163"/>
      <c r="CU47" s="163"/>
      <c r="CV47" s="168"/>
      <c r="CW47" s="163"/>
      <c r="CX47" s="163"/>
      <c r="CY47" s="163"/>
      <c r="CZ47" s="192"/>
      <c r="DA47" s="168"/>
      <c r="DB47" s="167"/>
      <c r="DC47" s="145"/>
      <c r="DD47" s="145"/>
      <c r="DE47" s="145"/>
      <c r="DF47" s="145"/>
      <c r="DG47" s="145"/>
      <c r="DH47" s="163"/>
      <c r="DI47" s="197" t="s">
        <v>29</v>
      </c>
      <c r="DJ47" s="196" t="str">
        <f>RNSE(DJ49,DJ52)</f>
        <v>-</v>
      </c>
      <c r="DK47" s="196" t="str">
        <f>RNSE(DK49,DK52)</f>
        <v>-</v>
      </c>
      <c r="DL47" s="196" t="str">
        <f t="shared" ref="DL47" si="10">RNSE(DL49,DL52)</f>
        <v>-</v>
      </c>
      <c r="DM47" s="241"/>
      <c r="DN47" s="18"/>
      <c r="DO47" s="249"/>
      <c r="DP47" s="19"/>
      <c r="DQ47" s="19"/>
      <c r="DR47" s="163"/>
      <c r="DS47" s="145"/>
      <c r="DT47" s="163"/>
      <c r="DU47" s="163"/>
      <c r="DV47" s="179" t="s">
        <v>19</v>
      </c>
      <c r="DW47" s="183">
        <f>IFERROR(ABS(DW45-DW46)/DW46,0)</f>
        <v>0</v>
      </c>
      <c r="DX47" s="183">
        <f t="shared" ref="DX47:DY47" si="11">IFERROR(ABS(DX45-DX46)/DX46,0)</f>
        <v>0</v>
      </c>
      <c r="DY47" s="183">
        <f t="shared" si="11"/>
        <v>0</v>
      </c>
      <c r="DZ47" s="179"/>
      <c r="EA47" s="179"/>
      <c r="EB47" s="183">
        <f>SUM(DW47:DY47,EB42:EB44)</f>
        <v>0</v>
      </c>
      <c r="EC47" s="163"/>
      <c r="ED47" s="168"/>
      <c r="EE47" s="163"/>
      <c r="EF47" s="163"/>
      <c r="EG47" s="163"/>
      <c r="EH47" s="163"/>
      <c r="EI47" s="163"/>
      <c r="EJ47" s="163"/>
      <c r="EK47" s="163"/>
      <c r="EL47" s="163"/>
      <c r="EM47" s="173"/>
      <c r="EY47" s="172"/>
      <c r="EZ47" s="163"/>
      <c r="FA47" s="163"/>
      <c r="FB47" s="163"/>
      <c r="FC47" s="163"/>
      <c r="FD47" s="163"/>
      <c r="FE47" s="163"/>
      <c r="FF47" s="163"/>
      <c r="FG47" s="163"/>
      <c r="FH47" s="168"/>
      <c r="FI47" s="163"/>
      <c r="FJ47" s="163"/>
      <c r="FK47" s="163"/>
      <c r="FL47" s="192"/>
      <c r="FM47" s="168"/>
      <c r="FN47" s="167"/>
      <c r="FO47" s="145"/>
      <c r="FP47" s="145"/>
      <c r="FQ47" s="145"/>
      <c r="FR47" s="145"/>
      <c r="FS47" s="145"/>
      <c r="FT47" s="163"/>
      <c r="FU47" s="197" t="s">
        <v>29</v>
      </c>
      <c r="FV47" s="196" t="str">
        <f>RNSE(FV49,FV52)</f>
        <v>-</v>
      </c>
      <c r="FW47" s="196" t="str">
        <f>RNSE(FW49,FW52)</f>
        <v>-</v>
      </c>
      <c r="FX47" s="196" t="str">
        <f t="shared" ref="FX47" si="12">RNSE(FX49,FX52)</f>
        <v>-</v>
      </c>
      <c r="FY47" s="241"/>
      <c r="FZ47" s="18"/>
      <c r="GA47" s="249"/>
      <c r="GB47" s="19"/>
      <c r="GC47" s="19"/>
      <c r="GD47" s="163"/>
      <c r="GE47" s="145"/>
      <c r="GF47" s="163"/>
      <c r="GG47" s="163"/>
      <c r="GH47" s="179" t="s">
        <v>19</v>
      </c>
      <c r="GI47" s="183">
        <f>IFERROR(ABS(GI45-GI46)/GI46,0)</f>
        <v>0</v>
      </c>
      <c r="GJ47" s="183">
        <f t="shared" ref="GJ47:GK47" si="13">IFERROR(ABS(GJ45-GJ46)/GJ46,0)</f>
        <v>0</v>
      </c>
      <c r="GK47" s="183">
        <f t="shared" si="13"/>
        <v>0</v>
      </c>
      <c r="GL47" s="179"/>
      <c r="GM47" s="179"/>
      <c r="GN47" s="183">
        <f>SUM(GI47:GK47,GN42:GN44)</f>
        <v>0</v>
      </c>
      <c r="GO47" s="163"/>
      <c r="GP47" s="168"/>
      <c r="GQ47" s="163"/>
      <c r="GR47" s="163"/>
      <c r="GS47" s="163"/>
      <c r="GT47" s="163"/>
      <c r="GU47" s="163"/>
      <c r="GV47" s="163"/>
      <c r="GW47" s="163"/>
      <c r="GX47" s="163"/>
      <c r="GY47" s="173"/>
      <c r="HK47" s="172"/>
      <c r="HL47" s="163"/>
      <c r="HM47" s="163"/>
      <c r="HN47" s="163"/>
      <c r="HO47" s="163"/>
      <c r="HP47" s="163"/>
      <c r="HQ47" s="163"/>
      <c r="HR47" s="163"/>
      <c r="HS47" s="163"/>
      <c r="HT47" s="168"/>
      <c r="HU47" s="163"/>
      <c r="HV47" s="163"/>
      <c r="HW47" s="163"/>
      <c r="HX47" s="192"/>
      <c r="HY47" s="168"/>
      <c r="HZ47" s="167"/>
      <c r="IA47" s="145"/>
      <c r="IB47" s="145"/>
      <c r="IC47" s="145"/>
      <c r="ID47" s="145"/>
      <c r="IE47" s="145"/>
      <c r="IF47" s="163"/>
      <c r="IG47" s="197" t="s">
        <v>29</v>
      </c>
      <c r="IH47" s="196" t="str">
        <f>RNSE(IH49,IH52)</f>
        <v>-</v>
      </c>
      <c r="II47" s="196" t="str">
        <f>RNSE(II49,II52)</f>
        <v>-</v>
      </c>
      <c r="IJ47" s="196" t="str">
        <f t="shared" ref="IJ47" si="14">RNSE(IJ49,IJ52)</f>
        <v>-</v>
      </c>
      <c r="IK47" s="241"/>
      <c r="IL47" s="18"/>
      <c r="IM47" s="18"/>
      <c r="IN47" s="19"/>
      <c r="IO47" s="19"/>
      <c r="IP47" s="163"/>
      <c r="IQ47" s="145"/>
      <c r="IR47" s="163"/>
      <c r="IS47" s="163"/>
      <c r="IT47" s="179" t="s">
        <v>18</v>
      </c>
      <c r="IU47" s="179">
        <f>IH69</f>
        <v>0</v>
      </c>
      <c r="IV47" s="179">
        <v>0</v>
      </c>
      <c r="IW47" s="179">
        <f>IN39</f>
        <v>0</v>
      </c>
      <c r="IX47" s="179">
        <f>IB54</f>
        <v>0</v>
      </c>
      <c r="IY47" s="179"/>
      <c r="IZ47" s="179"/>
      <c r="JA47" s="179"/>
      <c r="JB47" s="168"/>
      <c r="JC47" s="179" t="s">
        <v>18</v>
      </c>
      <c r="JD47" s="179">
        <f>IU47</f>
        <v>0</v>
      </c>
      <c r="JE47" s="179">
        <f>IV47</f>
        <v>0</v>
      </c>
      <c r="JF47" s="179">
        <f>IW47</f>
        <v>0</v>
      </c>
      <c r="JG47" s="179">
        <f>IX47</f>
        <v>0</v>
      </c>
      <c r="JH47" s="179"/>
      <c r="JI47" s="179"/>
      <c r="JJ47" s="179"/>
      <c r="JK47" s="173"/>
      <c r="JV47" s="315"/>
      <c r="JW47" s="316"/>
      <c r="JX47" s="316"/>
      <c r="JY47" s="316"/>
      <c r="JZ47" s="316"/>
      <c r="KA47" s="316"/>
      <c r="KB47" s="316"/>
      <c r="KC47" s="316"/>
      <c r="KD47" s="316"/>
      <c r="KE47" s="316"/>
      <c r="KF47" s="316"/>
      <c r="KG47" s="316"/>
      <c r="KH47" s="316"/>
      <c r="KI47" s="316"/>
      <c r="KJ47" s="316"/>
      <c r="KK47" s="316"/>
      <c r="KL47" s="316"/>
      <c r="KM47" s="316"/>
      <c r="KN47" s="316"/>
      <c r="KO47" s="316"/>
      <c r="KP47" s="316"/>
      <c r="KQ47" s="316"/>
      <c r="KR47" s="316"/>
      <c r="KS47" s="316"/>
      <c r="KT47" s="316"/>
      <c r="KU47" s="316"/>
      <c r="KV47" s="322"/>
      <c r="KW47" s="316"/>
      <c r="KX47" s="316"/>
      <c r="KY47" s="316"/>
      <c r="KZ47" s="316"/>
      <c r="LA47" s="316"/>
      <c r="LB47" s="316"/>
      <c r="LC47" s="316"/>
      <c r="LD47" s="316"/>
      <c r="LE47" s="316"/>
      <c r="LF47" s="316"/>
      <c r="LG47" s="316"/>
      <c r="LH47" s="316"/>
      <c r="LI47" s="316"/>
      <c r="LJ47" s="316"/>
      <c r="LK47" s="316"/>
      <c r="LL47" s="316"/>
      <c r="LM47" s="316"/>
      <c r="LN47" s="316"/>
      <c r="LO47" s="316"/>
      <c r="LP47" s="316"/>
      <c r="LQ47" s="316"/>
      <c r="LR47" s="316"/>
      <c r="LS47" s="316"/>
      <c r="LT47" s="316"/>
      <c r="LU47" s="316"/>
      <c r="LV47" s="317"/>
    </row>
    <row r="48" spans="19:334" ht="15" customHeight="1" x14ac:dyDescent="0.2">
      <c r="AA48" s="172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45"/>
      <c r="AQ48" s="145"/>
      <c r="AR48" s="145"/>
      <c r="AS48" s="145"/>
      <c r="AT48" s="145"/>
      <c r="AU48" s="145"/>
      <c r="AV48" s="163"/>
      <c r="AW48" s="194" t="s">
        <v>20</v>
      </c>
      <c r="AX48" s="74" t="e">
        <f>AX49/AY37</f>
        <v>#DIV/0!</v>
      </c>
      <c r="AY48" s="74" t="e">
        <f>AY49/AY37</f>
        <v>#DIV/0!</v>
      </c>
      <c r="AZ48" s="74" t="e">
        <f>AZ49/AY37</f>
        <v>#DIV/0!</v>
      </c>
      <c r="BA48" s="241"/>
      <c r="BB48" s="144"/>
      <c r="BC48" s="144"/>
      <c r="BD48" s="144"/>
      <c r="BE48" s="144"/>
      <c r="BF48" s="144"/>
      <c r="BG48" s="145"/>
      <c r="BH48" s="145"/>
      <c r="BI48" s="145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73"/>
      <c r="CM48" s="172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45"/>
      <c r="DC48" s="145"/>
      <c r="DD48" s="145"/>
      <c r="DE48" s="145"/>
      <c r="DF48" s="145"/>
      <c r="DG48" s="145"/>
      <c r="DH48" s="163"/>
      <c r="DI48" s="194" t="s">
        <v>20</v>
      </c>
      <c r="DJ48" s="74" t="e">
        <f>DJ49/DK37</f>
        <v>#DIV/0!</v>
      </c>
      <c r="DK48" s="74" t="e">
        <f>DK49/DK37</f>
        <v>#DIV/0!</v>
      </c>
      <c r="DL48" s="74" t="e">
        <f>DL49/DK37</f>
        <v>#DIV/0!</v>
      </c>
      <c r="DM48" s="241"/>
      <c r="DN48" s="144"/>
      <c r="DO48" s="144"/>
      <c r="DP48" s="144"/>
      <c r="DQ48" s="144"/>
      <c r="DR48" s="144"/>
      <c r="DS48" s="145"/>
      <c r="DT48" s="145"/>
      <c r="DU48" s="145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73"/>
      <c r="EY48" s="172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45"/>
      <c r="FO48" s="145"/>
      <c r="FP48" s="145"/>
      <c r="FQ48" s="145"/>
      <c r="FR48" s="145"/>
      <c r="FS48" s="145"/>
      <c r="FT48" s="163"/>
      <c r="FU48" s="194" t="s">
        <v>20</v>
      </c>
      <c r="FV48" s="74" t="e">
        <f>FV49/FW37</f>
        <v>#DIV/0!</v>
      </c>
      <c r="FW48" s="74" t="e">
        <f>FW49/FW37</f>
        <v>#DIV/0!</v>
      </c>
      <c r="FX48" s="74" t="e">
        <f>FX49/FW37</f>
        <v>#DIV/0!</v>
      </c>
      <c r="FY48" s="241"/>
      <c r="FZ48" s="144"/>
      <c r="GA48" s="144"/>
      <c r="GB48" s="144"/>
      <c r="GC48" s="144"/>
      <c r="GD48" s="144"/>
      <c r="GE48" s="145"/>
      <c r="GF48" s="145"/>
      <c r="GG48" s="145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73"/>
      <c r="HK48" s="172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45"/>
      <c r="IA48" s="145"/>
      <c r="IB48" s="145"/>
      <c r="IC48" s="145"/>
      <c r="ID48" s="145"/>
      <c r="IE48" s="145"/>
      <c r="IF48" s="163"/>
      <c r="IG48" s="194" t="s">
        <v>20</v>
      </c>
      <c r="IH48" s="74" t="e">
        <f>IH49/II37</f>
        <v>#DIV/0!</v>
      </c>
      <c r="II48" s="74" t="e">
        <f>II49/II37</f>
        <v>#DIV/0!</v>
      </c>
      <c r="IJ48" s="74" t="e">
        <f>IJ49/II37</f>
        <v>#DIV/0!</v>
      </c>
      <c r="IK48" s="241"/>
      <c r="IL48" s="144"/>
      <c r="IM48" s="144"/>
      <c r="IN48" s="144"/>
      <c r="IO48" s="144"/>
      <c r="IP48" s="144"/>
      <c r="IQ48" s="145"/>
      <c r="IR48" s="145"/>
      <c r="IS48" s="145"/>
      <c r="IT48" s="179" t="s">
        <v>19</v>
      </c>
      <c r="IU48" s="183">
        <f>IFERROR(ABS(IU46-IU47)/IU47,0)</f>
        <v>0</v>
      </c>
      <c r="IV48" s="183">
        <f t="shared" ref="IV48:IX48" si="15">IFERROR(ABS(IV46-IV47)/IV47,0)</f>
        <v>0</v>
      </c>
      <c r="IW48" s="183">
        <f t="shared" si="15"/>
        <v>0</v>
      </c>
      <c r="IX48" s="183">
        <f t="shared" si="15"/>
        <v>0</v>
      </c>
      <c r="IY48" s="179"/>
      <c r="IZ48" s="179"/>
      <c r="JA48" s="183">
        <f>SUM(IU48:IX48,JA42:JA45)</f>
        <v>0</v>
      </c>
      <c r="JB48" s="163"/>
      <c r="JC48" s="179" t="s">
        <v>19</v>
      </c>
      <c r="JD48" s="183">
        <f>IFERROR(ABS(JD46-JD47)/JD47,0)</f>
        <v>0</v>
      </c>
      <c r="JE48" s="183">
        <f t="shared" ref="JE48:JG48" si="16">IFERROR(ABS(JE46-JE47)/JE47,0)</f>
        <v>0</v>
      </c>
      <c r="JF48" s="183">
        <f t="shared" si="16"/>
        <v>0</v>
      </c>
      <c r="JG48" s="183">
        <f t="shared" si="16"/>
        <v>0</v>
      </c>
      <c r="JH48" s="179"/>
      <c r="JI48" s="179"/>
      <c r="JJ48" s="183">
        <f>SUM(JD48:JG48,JJ42:JJ45)</f>
        <v>0</v>
      </c>
      <c r="JK48" s="173"/>
      <c r="JV48" s="315"/>
      <c r="JW48" s="316"/>
      <c r="JX48" s="316"/>
      <c r="JY48" s="316"/>
      <c r="JZ48" s="316"/>
      <c r="KA48" s="316"/>
      <c r="KB48" s="316"/>
      <c r="KC48" s="316"/>
      <c r="KD48" s="316"/>
      <c r="KE48" s="316"/>
      <c r="KF48" s="316"/>
      <c r="KG48" s="316"/>
      <c r="KH48" s="316"/>
      <c r="KI48" s="316"/>
      <c r="KJ48" s="316"/>
      <c r="KK48" s="316"/>
      <c r="KL48" s="316"/>
      <c r="KM48" s="316"/>
      <c r="KN48" s="316"/>
      <c r="KO48" s="316"/>
      <c r="KP48" s="316"/>
      <c r="KQ48" s="316"/>
      <c r="KR48" s="316"/>
      <c r="KS48" s="316"/>
      <c r="KT48" s="316"/>
      <c r="KU48" s="316"/>
      <c r="KV48" s="322"/>
      <c r="KW48" s="316"/>
      <c r="KX48" s="316"/>
      <c r="KY48" s="316"/>
      <c r="KZ48" s="316"/>
      <c r="LA48" s="316"/>
      <c r="LB48" s="316"/>
      <c r="LC48" s="316"/>
      <c r="LD48" s="316"/>
      <c r="LE48" s="316"/>
      <c r="LF48" s="316"/>
      <c r="LG48" s="316"/>
      <c r="LH48" s="316"/>
      <c r="LI48" s="316"/>
      <c r="LJ48" s="316"/>
      <c r="LK48" s="316"/>
      <c r="LL48" s="316"/>
      <c r="LM48" s="316"/>
      <c r="LN48" s="316"/>
      <c r="LO48" s="316"/>
      <c r="LP48" s="316"/>
      <c r="LQ48" s="316"/>
      <c r="LR48" s="316"/>
      <c r="LS48" s="316"/>
      <c r="LT48" s="316"/>
      <c r="LU48" s="316"/>
      <c r="LV48" s="317"/>
    </row>
    <row r="49" spans="27:334" ht="15" customHeight="1" x14ac:dyDescent="0.25">
      <c r="AA49" s="172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7"/>
      <c r="AQ49" s="145"/>
      <c r="AR49" s="163"/>
      <c r="AS49" s="163"/>
      <c r="AT49" s="163"/>
      <c r="AU49" s="144"/>
      <c r="AV49" s="163"/>
      <c r="AW49" s="198" t="s">
        <v>3</v>
      </c>
      <c r="AX49" s="208">
        <f>BM62</f>
        <v>0</v>
      </c>
      <c r="AY49" s="208">
        <f>BK62</f>
        <v>0</v>
      </c>
      <c r="AZ49" s="208">
        <f>BL62</f>
        <v>0</v>
      </c>
      <c r="BA49" s="241"/>
      <c r="BB49" s="163"/>
      <c r="BC49" s="163"/>
      <c r="BD49" s="163"/>
      <c r="BE49" s="163"/>
      <c r="BF49" s="163"/>
      <c r="BG49" s="163"/>
      <c r="BH49" s="163"/>
      <c r="BI49" s="145"/>
      <c r="BJ49" s="145"/>
      <c r="BK49" s="145"/>
      <c r="BL49" s="145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73"/>
      <c r="CM49" s="172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7"/>
      <c r="DC49" s="145"/>
      <c r="DD49" s="163"/>
      <c r="DE49" s="163"/>
      <c r="DF49" s="163"/>
      <c r="DG49" s="144"/>
      <c r="DH49" s="163"/>
      <c r="DI49" s="198" t="s">
        <v>3</v>
      </c>
      <c r="DJ49" s="208">
        <f>DY62</f>
        <v>0</v>
      </c>
      <c r="DK49" s="208">
        <f>DW62</f>
        <v>0</v>
      </c>
      <c r="DL49" s="208">
        <f>DX62</f>
        <v>0</v>
      </c>
      <c r="DM49" s="241"/>
      <c r="DN49" s="163"/>
      <c r="DO49" s="163"/>
      <c r="DP49" s="163"/>
      <c r="DQ49" s="163"/>
      <c r="DR49" s="163"/>
      <c r="DS49" s="163"/>
      <c r="DT49" s="163"/>
      <c r="DU49" s="145"/>
      <c r="DV49" s="145"/>
      <c r="DW49" s="145"/>
      <c r="DX49" s="145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73"/>
      <c r="EY49" s="172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7"/>
      <c r="FO49" s="145"/>
      <c r="FP49" s="163"/>
      <c r="FQ49" s="163"/>
      <c r="FR49" s="163"/>
      <c r="FS49" s="144"/>
      <c r="FT49" s="163"/>
      <c r="FU49" s="198" t="s">
        <v>3</v>
      </c>
      <c r="FV49" s="208">
        <f>GK62</f>
        <v>0</v>
      </c>
      <c r="FW49" s="208">
        <f>GI62</f>
        <v>0</v>
      </c>
      <c r="FX49" s="208">
        <f>GJ62</f>
        <v>0</v>
      </c>
      <c r="FY49" s="241"/>
      <c r="FZ49" s="163"/>
      <c r="GA49" s="163"/>
      <c r="GB49" s="163"/>
      <c r="GC49" s="163"/>
      <c r="GD49" s="163"/>
      <c r="GE49" s="163"/>
      <c r="GF49" s="163"/>
      <c r="GG49" s="145"/>
      <c r="GH49" s="145"/>
      <c r="GI49" s="145"/>
      <c r="GJ49" s="145"/>
      <c r="GK49" s="163"/>
      <c r="GL49" s="163"/>
      <c r="GM49" s="163"/>
      <c r="GN49" s="163"/>
      <c r="GO49" s="163"/>
      <c r="GP49" s="163"/>
      <c r="GQ49" s="163"/>
      <c r="GR49" s="163"/>
      <c r="GS49" s="163"/>
      <c r="GT49" s="163"/>
      <c r="GU49" s="163"/>
      <c r="GV49" s="163"/>
      <c r="GW49" s="163"/>
      <c r="GX49" s="163"/>
      <c r="GY49" s="173"/>
      <c r="HK49" s="172"/>
      <c r="HL49" s="163"/>
      <c r="HM49" s="163"/>
      <c r="HN49" s="163"/>
      <c r="HO49" s="163"/>
      <c r="HP49" s="163"/>
      <c r="HQ49" s="163"/>
      <c r="HR49" s="163"/>
      <c r="HS49" s="163"/>
      <c r="HT49" s="163"/>
      <c r="HU49" s="163"/>
      <c r="HV49" s="163"/>
      <c r="HW49" s="163"/>
      <c r="HX49" s="163"/>
      <c r="HY49" s="163"/>
      <c r="HZ49" s="167"/>
      <c r="IA49" s="145"/>
      <c r="IB49" s="163"/>
      <c r="IC49" s="163"/>
      <c r="ID49" s="163"/>
      <c r="IE49" s="144"/>
      <c r="IF49" s="163"/>
      <c r="IG49" s="198" t="s">
        <v>3</v>
      </c>
      <c r="IH49" s="208">
        <f>JG44</f>
        <v>0</v>
      </c>
      <c r="II49" s="208">
        <f>JD44</f>
        <v>0</v>
      </c>
      <c r="IJ49" s="208">
        <f>JF44</f>
        <v>0</v>
      </c>
      <c r="IK49" s="241"/>
      <c r="IL49" s="163"/>
      <c r="IM49" s="163"/>
      <c r="IN49" s="163"/>
      <c r="IO49" s="163"/>
      <c r="IP49" s="163"/>
      <c r="IQ49" s="163"/>
      <c r="IR49" s="163"/>
      <c r="IS49" s="145"/>
      <c r="IT49" s="145"/>
      <c r="IU49" s="145"/>
      <c r="IV49" s="145"/>
      <c r="IW49" s="163"/>
      <c r="IX49" s="163"/>
      <c r="IY49" s="163"/>
      <c r="IZ49" s="163"/>
      <c r="JA49" s="163"/>
      <c r="JB49" s="163"/>
      <c r="JC49" s="163"/>
      <c r="JD49" s="163"/>
      <c r="JE49" s="163"/>
      <c r="JF49" s="163"/>
      <c r="JG49" s="163"/>
      <c r="JH49" s="163"/>
      <c r="JI49" s="163"/>
      <c r="JJ49" s="163"/>
      <c r="JK49" s="173"/>
      <c r="JV49" s="315"/>
      <c r="JW49" s="316"/>
      <c r="JX49" s="316"/>
      <c r="JY49" s="316"/>
      <c r="JZ49" s="316"/>
      <c r="KA49" s="316"/>
      <c r="KB49" s="316"/>
      <c r="KC49" s="316"/>
      <c r="KD49" s="316"/>
      <c r="KE49" s="316"/>
      <c r="KF49" s="316"/>
      <c r="KG49" s="316"/>
      <c r="KH49" s="316"/>
      <c r="KI49" s="316"/>
      <c r="KJ49" s="316"/>
      <c r="KK49" s="316"/>
      <c r="KL49" s="316"/>
      <c r="KM49" s="316"/>
      <c r="KN49" s="316"/>
      <c r="KO49" s="316"/>
      <c r="KP49" s="316"/>
      <c r="KQ49" s="316"/>
      <c r="KR49" s="316"/>
      <c r="KS49" s="316"/>
      <c r="KT49" s="316"/>
      <c r="KU49" s="316"/>
      <c r="KV49" s="322"/>
      <c r="KW49" s="316"/>
      <c r="KX49" s="316"/>
      <c r="KY49" s="316"/>
      <c r="KZ49" s="316"/>
      <c r="LA49" s="316"/>
      <c r="LB49" s="316"/>
      <c r="LC49" s="316"/>
      <c r="LD49" s="316"/>
      <c r="LE49" s="316"/>
      <c r="LF49" s="316"/>
      <c r="LG49" s="316"/>
      <c r="LH49" s="316"/>
      <c r="LI49" s="316"/>
      <c r="LJ49" s="316"/>
      <c r="LK49" s="316"/>
      <c r="LL49" s="316"/>
      <c r="LM49" s="316"/>
      <c r="LN49" s="316"/>
      <c r="LO49" s="316"/>
      <c r="LP49" s="316"/>
      <c r="LQ49" s="316"/>
      <c r="LR49" s="316"/>
      <c r="LS49" s="316"/>
      <c r="LT49" s="316"/>
      <c r="LU49" s="316"/>
      <c r="LV49" s="317"/>
    </row>
    <row r="50" spans="27:334" ht="15" customHeight="1" thickBot="1" x14ac:dyDescent="0.25">
      <c r="AA50" s="172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45"/>
      <c r="AQ50" s="145"/>
      <c r="AR50" s="163"/>
      <c r="AS50" s="163"/>
      <c r="AT50" s="163"/>
      <c r="AU50" s="144"/>
      <c r="AV50" s="163"/>
      <c r="AW50" s="199"/>
      <c r="AX50" s="148">
        <v>8</v>
      </c>
      <c r="AY50" s="148" t="s">
        <v>2</v>
      </c>
      <c r="AZ50" s="148" t="s">
        <v>5</v>
      </c>
      <c r="BA50" s="241"/>
      <c r="BB50" s="163"/>
      <c r="BC50" s="163"/>
      <c r="BD50" s="163"/>
      <c r="BE50" s="163"/>
      <c r="BF50" s="163"/>
      <c r="BG50" s="163"/>
      <c r="BH50" s="163"/>
      <c r="BI50" s="145"/>
      <c r="BJ50" s="145"/>
      <c r="BK50" s="153" t="s">
        <v>0</v>
      </c>
      <c r="BL50" s="15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73"/>
      <c r="CM50" s="172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45"/>
      <c r="DC50" s="145"/>
      <c r="DD50" s="163"/>
      <c r="DE50" s="163"/>
      <c r="DF50" s="163"/>
      <c r="DG50" s="144"/>
      <c r="DH50" s="163"/>
      <c r="DI50" s="199"/>
      <c r="DJ50" s="148">
        <v>8</v>
      </c>
      <c r="DK50" s="148" t="s">
        <v>2</v>
      </c>
      <c r="DL50" s="148" t="s">
        <v>5</v>
      </c>
      <c r="DM50" s="241"/>
      <c r="DN50" s="163"/>
      <c r="DO50" s="163"/>
      <c r="DP50" s="163"/>
      <c r="DQ50" s="163"/>
      <c r="DR50" s="163"/>
      <c r="DS50" s="163"/>
      <c r="DT50" s="163"/>
      <c r="DU50" s="145"/>
      <c r="DV50" s="145"/>
      <c r="DW50" s="153" t="s">
        <v>0</v>
      </c>
      <c r="DX50" s="15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73"/>
      <c r="EY50" s="172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45"/>
      <c r="FO50" s="145"/>
      <c r="FP50" s="163"/>
      <c r="FQ50" s="163"/>
      <c r="FR50" s="163"/>
      <c r="FS50" s="144"/>
      <c r="FT50" s="163"/>
      <c r="FU50" s="199"/>
      <c r="FV50" s="148">
        <v>8</v>
      </c>
      <c r="FW50" s="148" t="s">
        <v>2</v>
      </c>
      <c r="FX50" s="148" t="s">
        <v>5</v>
      </c>
      <c r="FY50" s="241"/>
      <c r="FZ50" s="163"/>
      <c r="GA50" s="163"/>
      <c r="GB50" s="163"/>
      <c r="GC50" s="163"/>
      <c r="GD50" s="163"/>
      <c r="GE50" s="163"/>
      <c r="GF50" s="163"/>
      <c r="GG50" s="145"/>
      <c r="GH50" s="145"/>
      <c r="GI50" s="153" t="s">
        <v>0</v>
      </c>
      <c r="GJ50" s="15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73"/>
      <c r="HK50" s="172"/>
      <c r="HL50" s="163"/>
      <c r="HM50" s="163"/>
      <c r="HN50" s="163"/>
      <c r="HO50" s="163"/>
      <c r="HP50" s="163"/>
      <c r="HQ50" s="163"/>
      <c r="HR50" s="163"/>
      <c r="HS50" s="163"/>
      <c r="HT50" s="163"/>
      <c r="HU50" s="163"/>
      <c r="HV50" s="163"/>
      <c r="HW50" s="163"/>
      <c r="HX50" s="163"/>
      <c r="HY50" s="163"/>
      <c r="HZ50" s="145"/>
      <c r="IA50" s="145"/>
      <c r="IB50" s="163"/>
      <c r="IC50" s="163"/>
      <c r="ID50" s="163"/>
      <c r="IE50" s="144"/>
      <c r="IF50" s="163"/>
      <c r="IG50" s="199"/>
      <c r="IH50" s="148">
        <v>8</v>
      </c>
      <c r="II50" s="148" t="s">
        <v>2</v>
      </c>
      <c r="IJ50" s="148" t="s">
        <v>5</v>
      </c>
      <c r="IK50" s="241"/>
      <c r="IL50" s="138"/>
      <c r="IM50" s="151" t="s">
        <v>4</v>
      </c>
      <c r="IN50" s="201" t="s">
        <v>20</v>
      </c>
      <c r="IO50" s="152"/>
      <c r="IP50" s="150" t="s">
        <v>3</v>
      </c>
      <c r="IQ50" s="194" t="s">
        <v>20</v>
      </c>
      <c r="IR50" s="197" t="s">
        <v>29</v>
      </c>
      <c r="IS50" s="145"/>
      <c r="IT50" s="145"/>
      <c r="IU50" s="153" t="s">
        <v>0</v>
      </c>
      <c r="IV50" s="153"/>
      <c r="IW50" s="163"/>
      <c r="IX50" s="163"/>
      <c r="IY50" s="163"/>
      <c r="IZ50" s="163"/>
      <c r="JA50" s="163"/>
      <c r="JB50" s="163"/>
      <c r="JC50" s="163"/>
      <c r="JD50" s="163"/>
      <c r="JE50" s="163"/>
      <c r="JF50" s="163"/>
      <c r="JG50" s="163"/>
      <c r="JH50" s="163"/>
      <c r="JI50" s="163"/>
      <c r="JJ50" s="163"/>
      <c r="JK50" s="173"/>
      <c r="JV50" s="315"/>
      <c r="JW50" s="316"/>
      <c r="JX50" s="316"/>
      <c r="JY50" s="316"/>
      <c r="JZ50" s="316"/>
      <c r="KA50" s="316"/>
      <c r="KB50" s="316"/>
      <c r="KC50" s="316"/>
      <c r="KD50" s="316"/>
      <c r="KE50" s="316"/>
      <c r="KF50" s="316"/>
      <c r="KG50" s="316"/>
      <c r="KH50" s="316"/>
      <c r="KI50" s="316"/>
      <c r="KJ50" s="316"/>
      <c r="KK50" s="316"/>
      <c r="KL50" s="316"/>
      <c r="KM50" s="316"/>
      <c r="KN50" s="316"/>
      <c r="KO50" s="316"/>
      <c r="KP50" s="316"/>
      <c r="KQ50" s="316"/>
      <c r="KR50" s="316"/>
      <c r="KS50" s="316"/>
      <c r="KT50" s="316"/>
      <c r="KU50" s="316"/>
      <c r="KV50" s="322"/>
      <c r="KW50" s="316"/>
      <c r="KX50" s="316"/>
      <c r="KY50" s="316"/>
      <c r="KZ50" s="316"/>
      <c r="LA50" s="316"/>
      <c r="LB50" s="316"/>
      <c r="LC50" s="316"/>
      <c r="LD50" s="316"/>
      <c r="LE50" s="316"/>
      <c r="LF50" s="316"/>
      <c r="LG50" s="316"/>
      <c r="LH50" s="316"/>
      <c r="LI50" s="316"/>
      <c r="LJ50" s="316"/>
      <c r="LK50" s="316"/>
      <c r="LL50" s="316"/>
      <c r="LM50" s="316"/>
      <c r="LN50" s="316"/>
      <c r="LO50" s="316"/>
      <c r="LP50" s="316"/>
      <c r="LQ50" s="316"/>
      <c r="LR50" s="316"/>
      <c r="LS50" s="316"/>
      <c r="LT50" s="316"/>
      <c r="LU50" s="316"/>
      <c r="LV50" s="317"/>
    </row>
    <row r="51" spans="27:334" ht="15" customHeight="1" thickBot="1" x14ac:dyDescent="0.3">
      <c r="AA51" s="172"/>
      <c r="AB51" s="163"/>
      <c r="AC51" s="163"/>
      <c r="AD51" s="163"/>
      <c r="AE51" s="163"/>
      <c r="AF51" s="163"/>
      <c r="AG51" s="163"/>
      <c r="AH51" s="163"/>
      <c r="AI51" s="163"/>
      <c r="AM51" s="163"/>
      <c r="AN51" s="252" t="s">
        <v>28</v>
      </c>
      <c r="AP51" s="263" t="s">
        <v>27</v>
      </c>
      <c r="AQ51" s="213" t="s">
        <v>21</v>
      </c>
      <c r="AR51" s="214">
        <f>IF(AO52&lt;&gt;"",AO52,AR52)</f>
        <v>0</v>
      </c>
      <c r="AT51" s="163"/>
      <c r="AU51" s="144"/>
      <c r="AV51" s="163"/>
      <c r="AW51" s="203" t="s">
        <v>20</v>
      </c>
      <c r="AX51" s="79" t="e">
        <f>AX52/AZ37</f>
        <v>#DIV/0!</v>
      </c>
      <c r="AY51" s="79" t="e">
        <f>AY52/AZ37</f>
        <v>#DIV/0!</v>
      </c>
      <c r="AZ51" s="79" t="e">
        <f>AZ52/AZ37</f>
        <v>#DIV/0!</v>
      </c>
      <c r="BA51" s="241"/>
      <c r="BB51" s="163"/>
      <c r="BC51" s="163"/>
      <c r="BD51" s="163"/>
      <c r="BE51" s="163"/>
      <c r="BF51" s="163"/>
      <c r="BG51" s="163"/>
      <c r="BH51" s="163"/>
      <c r="BI51" s="145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73"/>
      <c r="CM51" s="172"/>
      <c r="CN51" s="163"/>
      <c r="CO51" s="163"/>
      <c r="CP51" s="163"/>
      <c r="CQ51" s="163"/>
      <c r="CR51" s="163"/>
      <c r="CS51" s="163"/>
      <c r="CT51" s="163"/>
      <c r="CU51" s="163"/>
      <c r="CY51" s="163"/>
      <c r="CZ51" s="252" t="s">
        <v>28</v>
      </c>
      <c r="DB51" s="263" t="s">
        <v>27</v>
      </c>
      <c r="DC51" s="213" t="s">
        <v>21</v>
      </c>
      <c r="DD51" s="214">
        <f>IF(DA52&lt;&gt;"",DA52,DD52)</f>
        <v>0</v>
      </c>
      <c r="DF51" s="163"/>
      <c r="DG51" s="144"/>
      <c r="DH51" s="163"/>
      <c r="DI51" s="203" t="s">
        <v>20</v>
      </c>
      <c r="DJ51" s="79" t="e">
        <f>DJ52/DL37</f>
        <v>#DIV/0!</v>
      </c>
      <c r="DK51" s="79" t="e">
        <f>DK52/DL37</f>
        <v>#DIV/0!</v>
      </c>
      <c r="DL51" s="79" t="e">
        <f>DL52/DL37</f>
        <v>#DIV/0!</v>
      </c>
      <c r="DM51" s="241"/>
      <c r="DN51" s="163"/>
      <c r="DO51" s="163"/>
      <c r="DP51" s="163"/>
      <c r="DQ51" s="163"/>
      <c r="DR51" s="163"/>
      <c r="DS51" s="163"/>
      <c r="DT51" s="163"/>
      <c r="DU51" s="145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73"/>
      <c r="EY51" s="172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  <c r="FL51" s="252" t="s">
        <v>28</v>
      </c>
      <c r="FM51" s="163"/>
      <c r="FN51" s="263" t="s">
        <v>27</v>
      </c>
      <c r="FO51" s="213" t="s">
        <v>21</v>
      </c>
      <c r="FP51" s="214">
        <f>IF(FM52&lt;&gt;"",FM52,FP52)</f>
        <v>0</v>
      </c>
      <c r="FQ51" s="163"/>
      <c r="FR51" s="163"/>
      <c r="FS51" s="144"/>
      <c r="FT51" s="163"/>
      <c r="FU51" s="203" t="s">
        <v>20</v>
      </c>
      <c r="FV51" s="79" t="e">
        <f>FV52/FX37</f>
        <v>#DIV/0!</v>
      </c>
      <c r="FW51" s="79" t="e">
        <f>FW52/FX37</f>
        <v>#DIV/0!</v>
      </c>
      <c r="FX51" s="79" t="e">
        <f>FX52/FX37</f>
        <v>#DIV/0!</v>
      </c>
      <c r="FY51" s="241"/>
      <c r="FZ51" s="163"/>
      <c r="GA51" s="163"/>
      <c r="GB51" s="163"/>
      <c r="GC51" s="163"/>
      <c r="GD51" s="163"/>
      <c r="GE51" s="163"/>
      <c r="GF51" s="163"/>
      <c r="GG51" s="145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73"/>
      <c r="HK51" s="172"/>
      <c r="HL51" s="163"/>
      <c r="HM51" s="163"/>
      <c r="HN51" s="163"/>
      <c r="HO51" s="163"/>
      <c r="HP51" s="163"/>
      <c r="HQ51" s="163"/>
      <c r="HR51" s="163"/>
      <c r="HS51" s="163"/>
      <c r="HT51" s="163"/>
      <c r="HU51" s="163"/>
      <c r="HV51" s="163"/>
      <c r="HW51" s="163"/>
      <c r="HX51" s="163"/>
      <c r="HY51" s="163"/>
      <c r="HZ51" s="163"/>
      <c r="IA51" s="163"/>
      <c r="IB51" s="163"/>
      <c r="IC51" s="163"/>
      <c r="ID51" s="163"/>
      <c r="IE51" s="144"/>
      <c r="IF51" s="163"/>
      <c r="IG51" s="203" t="s">
        <v>20</v>
      </c>
      <c r="IH51" s="79" t="e">
        <f>IH52/IJ37</f>
        <v>#DIV/0!</v>
      </c>
      <c r="II51" s="79" t="e">
        <f>II52/IJ37</f>
        <v>#DIV/0!</v>
      </c>
      <c r="IJ51" s="79" t="e">
        <f>IJ52/IJ37</f>
        <v>#DIV/0!</v>
      </c>
      <c r="IK51" s="241"/>
      <c r="IL51" s="232" t="str">
        <f>CHOOSE(1,"&lt;","TURN",8,IK54,IM51,IP51)</f>
        <v>&lt;</v>
      </c>
      <c r="IM51" s="205">
        <v>0</v>
      </c>
      <c r="IN51" s="65" t="e">
        <f>IM51/IV56</f>
        <v>#DIV/0!</v>
      </c>
      <c r="IO51" s="148" t="s">
        <v>6</v>
      </c>
      <c r="IP51" s="209">
        <f>JF43</f>
        <v>0</v>
      </c>
      <c r="IQ51" s="67" t="e">
        <f>IP51/IV55</f>
        <v>#DIV/0!</v>
      </c>
      <c r="IR51" s="196" t="str">
        <f>RNSE(IP51,IM51)</f>
        <v>-</v>
      </c>
      <c r="IS51" s="145"/>
      <c r="IT51" s="163"/>
      <c r="IU51" s="163"/>
      <c r="IV51" s="163"/>
      <c r="IW51" s="163"/>
      <c r="IX51" s="163"/>
      <c r="IY51" s="163"/>
      <c r="IZ51" s="163"/>
      <c r="JA51" s="163"/>
      <c r="JB51" s="163"/>
      <c r="JC51" s="163"/>
      <c r="JD51" s="163"/>
      <c r="JE51" s="163"/>
      <c r="JF51" s="163"/>
      <c r="JG51" s="163"/>
      <c r="JH51" s="163"/>
      <c r="JI51" s="163"/>
      <c r="JJ51" s="163"/>
      <c r="JK51" s="173"/>
      <c r="JV51" s="315"/>
      <c r="JW51" s="316"/>
      <c r="JX51" s="316"/>
      <c r="JY51" s="316"/>
      <c r="JZ51" s="316"/>
      <c r="KA51" s="316"/>
      <c r="KB51" s="316"/>
      <c r="KC51" s="316"/>
      <c r="KD51" s="316"/>
      <c r="KE51" s="316"/>
      <c r="KF51" s="316"/>
      <c r="KG51" s="316"/>
      <c r="KH51" s="316"/>
      <c r="KI51" s="316"/>
      <c r="KJ51" s="316"/>
      <c r="KK51" s="316"/>
      <c r="KL51" s="316"/>
      <c r="KM51" s="316"/>
      <c r="KN51" s="316"/>
      <c r="KO51" s="316"/>
      <c r="KP51" s="316"/>
      <c r="KQ51" s="316"/>
      <c r="KR51" s="316"/>
      <c r="KS51" s="316"/>
      <c r="KT51" s="316"/>
      <c r="KU51" s="316"/>
      <c r="KV51" s="322"/>
      <c r="KW51" s="316"/>
      <c r="KX51" s="316"/>
      <c r="KY51" s="316"/>
      <c r="KZ51" s="316"/>
      <c r="LA51" s="316"/>
      <c r="LB51" s="316"/>
      <c r="LC51" s="316"/>
      <c r="LD51" s="316"/>
      <c r="LE51" s="316"/>
      <c r="LF51" s="316"/>
      <c r="LG51" s="316"/>
      <c r="LH51" s="316"/>
      <c r="LI51" s="316"/>
      <c r="LJ51" s="316"/>
      <c r="LK51" s="316"/>
      <c r="LL51" s="316"/>
      <c r="LM51" s="316"/>
      <c r="LN51" s="316"/>
      <c r="LO51" s="316"/>
      <c r="LP51" s="316"/>
      <c r="LQ51" s="316"/>
      <c r="LR51" s="316"/>
      <c r="LS51" s="316"/>
      <c r="LT51" s="316"/>
      <c r="LU51" s="316"/>
      <c r="LV51" s="317"/>
    </row>
    <row r="52" spans="27:334" ht="15" customHeight="1" thickBot="1" x14ac:dyDescent="0.3">
      <c r="AA52" s="172"/>
      <c r="AB52" s="163"/>
      <c r="AC52" s="163"/>
      <c r="AD52" s="163"/>
      <c r="AE52" s="163"/>
      <c r="AF52" s="163"/>
      <c r="AG52" s="163"/>
      <c r="AH52" s="163"/>
      <c r="AI52" s="163"/>
      <c r="AM52" s="163"/>
      <c r="AN52" s="251" t="str">
        <f>CHOOSE(1,"!","LINK",AN51,AO52)</f>
        <v>!</v>
      </c>
      <c r="AO52" s="266"/>
      <c r="AP52" s="280">
        <f>IF(AO52&lt;&gt;"",AO52-AR52,0)</f>
        <v>0</v>
      </c>
      <c r="AQ52" s="250" t="s">
        <v>7</v>
      </c>
      <c r="AR52" s="210">
        <f>SUM(AV55,BC59,AX49)</f>
        <v>0</v>
      </c>
      <c r="AT52" s="163"/>
      <c r="AU52" s="144"/>
      <c r="AV52" s="163"/>
      <c r="AW52" s="204" t="s">
        <v>4</v>
      </c>
      <c r="AX52" s="143">
        <v>0</v>
      </c>
      <c r="AY52" s="143">
        <v>0</v>
      </c>
      <c r="AZ52" s="143">
        <v>0</v>
      </c>
      <c r="BA52" s="241"/>
      <c r="BB52" s="163"/>
      <c r="BC52" s="163"/>
      <c r="BD52" s="163"/>
      <c r="BE52" s="163"/>
      <c r="BF52" s="163"/>
      <c r="BG52" s="163"/>
      <c r="BH52" s="163"/>
      <c r="BI52" s="145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73"/>
      <c r="CM52" s="172"/>
      <c r="CN52" s="163"/>
      <c r="CO52" s="163"/>
      <c r="CP52" s="163"/>
      <c r="CQ52" s="163"/>
      <c r="CR52" s="163"/>
      <c r="CS52" s="163"/>
      <c r="CT52" s="163"/>
      <c r="CU52" s="163"/>
      <c r="CY52" s="163"/>
      <c r="CZ52" s="251" t="str">
        <f>CHOOSE(1,"!","LINK",CZ51,DA52)</f>
        <v>!</v>
      </c>
      <c r="DA52" s="266"/>
      <c r="DB52" s="280">
        <f>IF(DA52&lt;&gt;"",DA52-DD52,0)</f>
        <v>0</v>
      </c>
      <c r="DC52" s="250" t="s">
        <v>7</v>
      </c>
      <c r="DD52" s="210">
        <f>SUM(DH55,DO59,DJ49)</f>
        <v>0</v>
      </c>
      <c r="DF52" s="163"/>
      <c r="DG52" s="144"/>
      <c r="DH52" s="163"/>
      <c r="DI52" s="204" t="s">
        <v>4</v>
      </c>
      <c r="DJ52" s="143">
        <v>0</v>
      </c>
      <c r="DK52" s="143">
        <v>0</v>
      </c>
      <c r="DL52" s="143">
        <v>0</v>
      </c>
      <c r="DM52" s="241"/>
      <c r="DN52" s="163"/>
      <c r="DO52" s="163"/>
      <c r="DP52" s="163"/>
      <c r="DQ52" s="163"/>
      <c r="DR52" s="163"/>
      <c r="DS52" s="163"/>
      <c r="DT52" s="163"/>
      <c r="DU52" s="145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73"/>
      <c r="EY52" s="172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251" t="str">
        <f>CHOOSE(1,"!","LINK",FL51,FM52)</f>
        <v>!</v>
      </c>
      <c r="FM52" s="266"/>
      <c r="FN52" s="280">
        <f>IF(FM52&lt;&gt;"",FM52-FP52,0)</f>
        <v>0</v>
      </c>
      <c r="FO52" s="250" t="s">
        <v>7</v>
      </c>
      <c r="FP52" s="210">
        <f>SUM(FT55,GA59,FV49)</f>
        <v>0</v>
      </c>
      <c r="FQ52" s="163"/>
      <c r="FR52" s="163"/>
      <c r="FS52" s="144"/>
      <c r="FT52" s="163"/>
      <c r="FU52" s="204" t="s">
        <v>4</v>
      </c>
      <c r="FV52" s="143">
        <v>0</v>
      </c>
      <c r="FW52" s="143">
        <v>0</v>
      </c>
      <c r="FX52" s="143">
        <v>0</v>
      </c>
      <c r="FY52" s="241"/>
      <c r="FZ52" s="163"/>
      <c r="GA52" s="163"/>
      <c r="GB52" s="163"/>
      <c r="GC52" s="163"/>
      <c r="GD52" s="163"/>
      <c r="GE52" s="163"/>
      <c r="GF52" s="163"/>
      <c r="GG52" s="145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73"/>
      <c r="HK52" s="172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44"/>
      <c r="IF52" s="163"/>
      <c r="IG52" s="204" t="s">
        <v>4</v>
      </c>
      <c r="IH52" s="143">
        <v>0</v>
      </c>
      <c r="II52" s="143">
        <v>0</v>
      </c>
      <c r="IJ52" s="143">
        <v>0</v>
      </c>
      <c r="IK52" s="241"/>
      <c r="IL52" s="232" t="str">
        <f>CHOOSE(1,"!","TURN",7,IK54,IM52,IP52)</f>
        <v>!</v>
      </c>
      <c r="IM52" s="205">
        <v>0</v>
      </c>
      <c r="IN52" s="65" t="e">
        <f>IM52/IV56</f>
        <v>#DIV/0!</v>
      </c>
      <c r="IO52" s="148" t="s">
        <v>7</v>
      </c>
      <c r="IP52" s="209">
        <f>JG43</f>
        <v>0</v>
      </c>
      <c r="IQ52" s="67" t="e">
        <f>IP52/IV55</f>
        <v>#DIV/0!</v>
      </c>
      <c r="IR52" s="196" t="str">
        <f>RNSE(IP52,IM52)</f>
        <v>-</v>
      </c>
      <c r="IS52" s="145"/>
      <c r="IT52" s="163"/>
      <c r="IU52" s="163"/>
      <c r="IV52" s="163"/>
      <c r="IW52" s="163"/>
      <c r="IX52" s="163"/>
      <c r="IY52" s="163"/>
      <c r="IZ52" s="163"/>
      <c r="JA52" s="163"/>
      <c r="JB52" s="163"/>
      <c r="JC52" s="163"/>
      <c r="JD52" s="163"/>
      <c r="JE52" s="163"/>
      <c r="JF52" s="163"/>
      <c r="JG52" s="163"/>
      <c r="JH52" s="163"/>
      <c r="JI52" s="163"/>
      <c r="JJ52" s="163"/>
      <c r="JK52" s="173"/>
      <c r="JV52" s="315"/>
      <c r="JW52" s="316"/>
      <c r="JX52" s="316"/>
      <c r="JY52" s="316"/>
      <c r="JZ52" s="316"/>
      <c r="KA52" s="316"/>
      <c r="KB52" s="316"/>
      <c r="KC52" s="316"/>
      <c r="KD52" s="316"/>
      <c r="KE52" s="316"/>
      <c r="KF52" s="316"/>
      <c r="KG52" s="316"/>
      <c r="KH52" s="316"/>
      <c r="KI52" s="316"/>
      <c r="KJ52" s="316"/>
      <c r="KK52" s="316"/>
      <c r="KL52" s="316"/>
      <c r="KM52" s="316"/>
      <c r="KN52" s="316"/>
      <c r="KO52" s="316"/>
      <c r="KP52" s="316"/>
      <c r="KQ52" s="316"/>
      <c r="KR52" s="316"/>
      <c r="KS52" s="316"/>
      <c r="KT52" s="316"/>
      <c r="KU52" s="316"/>
      <c r="KV52" s="322"/>
      <c r="KW52" s="316"/>
      <c r="KX52" s="316"/>
      <c r="KY52" s="316"/>
      <c r="KZ52" s="316"/>
      <c r="LA52" s="316"/>
      <c r="LB52" s="316"/>
      <c r="LC52" s="316"/>
      <c r="LD52" s="316"/>
      <c r="LE52" s="316"/>
      <c r="LF52" s="316"/>
      <c r="LG52" s="316"/>
      <c r="LH52" s="316"/>
      <c r="LI52" s="316"/>
      <c r="LJ52" s="316"/>
      <c r="LK52" s="316"/>
      <c r="LL52" s="316"/>
      <c r="LM52" s="316"/>
      <c r="LN52" s="316"/>
      <c r="LO52" s="316"/>
      <c r="LP52" s="316"/>
      <c r="LQ52" s="316"/>
      <c r="LR52" s="316"/>
      <c r="LS52" s="316"/>
      <c r="LT52" s="316"/>
      <c r="LU52" s="316"/>
      <c r="LV52" s="317"/>
    </row>
    <row r="53" spans="27:334" ht="15" customHeight="1" thickBot="1" x14ac:dyDescent="0.3">
      <c r="AA53" s="172"/>
      <c r="AB53" s="163"/>
      <c r="AC53" s="163"/>
      <c r="AD53" s="163"/>
      <c r="AE53" s="163"/>
      <c r="AF53" s="163"/>
      <c r="AG53" s="163"/>
      <c r="AH53" s="163"/>
      <c r="AI53" s="163"/>
      <c r="AM53" s="163"/>
      <c r="AN53" s="163"/>
      <c r="AO53" s="163"/>
      <c r="AP53" s="292">
        <f>IF(AO52&lt;&gt;"",AO52-AR53,0)</f>
        <v>0</v>
      </c>
      <c r="AQ53" s="154" t="s">
        <v>7</v>
      </c>
      <c r="AR53" s="136">
        <f>SUM(AY55,BC56,AX52)</f>
        <v>0</v>
      </c>
      <c r="AT53" s="163"/>
      <c r="AU53" s="144"/>
      <c r="AV53" s="163"/>
      <c r="AW53" s="145"/>
      <c r="AX53" s="147">
        <f>CHOOSE(1,8,"TURN",12,BA54,AX52,AX49)</f>
        <v>8</v>
      </c>
      <c r="AY53" s="232" t="str">
        <f>CHOOSE(1,"$","TURN",11,BA54,AY52,AY49)</f>
        <v>$</v>
      </c>
      <c r="AZ53" s="232" t="str">
        <f>CHOOSE(1,"M","TURN",9,BA54,AZ52,AZ49)</f>
        <v>M</v>
      </c>
      <c r="BA53" s="241"/>
      <c r="BB53" s="163"/>
      <c r="BC53" s="163"/>
      <c r="BD53" s="163"/>
      <c r="BE53" s="163"/>
      <c r="BF53" s="163"/>
      <c r="BG53" s="163"/>
      <c r="BH53" s="163"/>
      <c r="BI53" s="145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73"/>
      <c r="CM53" s="172"/>
      <c r="CN53" s="163"/>
      <c r="CO53" s="163"/>
      <c r="CP53" s="163"/>
      <c r="CQ53" s="163"/>
      <c r="CR53" s="163"/>
      <c r="CS53" s="163"/>
      <c r="CT53" s="163"/>
      <c r="CU53" s="163"/>
      <c r="CY53" s="163"/>
      <c r="CZ53" s="163"/>
      <c r="DA53" s="163"/>
      <c r="DB53" s="292">
        <f>IF(DA52&lt;&gt;"",DA52-DD53,0)</f>
        <v>0</v>
      </c>
      <c r="DC53" s="154" t="s">
        <v>7</v>
      </c>
      <c r="DD53" s="136">
        <f>SUM(DK55,DO56,DJ52)</f>
        <v>0</v>
      </c>
      <c r="DF53" s="163"/>
      <c r="DG53" s="144"/>
      <c r="DH53" s="163"/>
      <c r="DI53" s="145"/>
      <c r="DJ53" s="147">
        <f>CHOOSE(1,8,"TURN",12,DM54,DJ52,DJ49)</f>
        <v>8</v>
      </c>
      <c r="DK53" s="232" t="str">
        <f>CHOOSE(1,"$","TURN",11,DM54,DK52,DK49)</f>
        <v>$</v>
      </c>
      <c r="DL53" s="232" t="str">
        <f>CHOOSE(1,"M","TURN",9,DM54,DL52,DL49)</f>
        <v>M</v>
      </c>
      <c r="DM53" s="241"/>
      <c r="DN53" s="163"/>
      <c r="DO53" s="163"/>
      <c r="DP53" s="163"/>
      <c r="DQ53" s="163"/>
      <c r="DR53" s="163"/>
      <c r="DS53" s="163"/>
      <c r="DT53" s="163"/>
      <c r="DU53" s="145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73"/>
      <c r="EY53" s="172"/>
      <c r="EZ53" s="163"/>
      <c r="FA53" s="163"/>
      <c r="FB53" s="163"/>
      <c r="FC53" s="163"/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292">
        <f>IF(FM52&lt;&gt;"",FM52-FP53,0)</f>
        <v>0</v>
      </c>
      <c r="FO53" s="154" t="s">
        <v>7</v>
      </c>
      <c r="FP53" s="136">
        <f>SUM(FW55,GA56,FV52)</f>
        <v>0</v>
      </c>
      <c r="FQ53" s="163"/>
      <c r="FR53" s="163"/>
      <c r="FS53" s="144"/>
      <c r="FT53" s="163"/>
      <c r="FU53" s="145"/>
      <c r="FV53" s="147">
        <f>CHOOSE(1,8,"TURN",12,FY54,FV52,FV49)</f>
        <v>8</v>
      </c>
      <c r="FW53" s="232" t="str">
        <f>CHOOSE(1,"$","TURN",11,FY54,FW52,FW49)</f>
        <v>$</v>
      </c>
      <c r="FX53" s="232" t="str">
        <f>CHOOSE(1,"M","TURN",9,FY54,FX52,FX49)</f>
        <v>M</v>
      </c>
      <c r="FY53" s="241"/>
      <c r="FZ53" s="163"/>
      <c r="GA53" s="163"/>
      <c r="GB53" s="163"/>
      <c r="GC53" s="163"/>
      <c r="GD53" s="163"/>
      <c r="GE53" s="163"/>
      <c r="GF53" s="163"/>
      <c r="GG53" s="145"/>
      <c r="GH53" s="163"/>
      <c r="GI53" s="163"/>
      <c r="GJ53" s="163"/>
      <c r="GK53" s="163"/>
      <c r="GL53" s="163"/>
      <c r="GM53" s="163"/>
      <c r="GN53" s="163"/>
      <c r="GO53" s="163"/>
      <c r="GP53" s="163"/>
      <c r="GQ53" s="163"/>
      <c r="GR53" s="163"/>
      <c r="GS53" s="163"/>
      <c r="GT53" s="163"/>
      <c r="GU53" s="163"/>
      <c r="GV53" s="163"/>
      <c r="GW53" s="163"/>
      <c r="GX53" s="163"/>
      <c r="GY53" s="173"/>
      <c r="HK53" s="172"/>
      <c r="HL53" s="163"/>
      <c r="HM53" s="163"/>
      <c r="HN53" s="163"/>
      <c r="HO53" s="163"/>
      <c r="HP53" s="163"/>
      <c r="HQ53" s="163"/>
      <c r="HR53" s="163"/>
      <c r="HS53" s="163"/>
      <c r="HT53" s="163"/>
      <c r="HU53" s="163"/>
      <c r="HV53" s="163"/>
      <c r="HW53" s="163"/>
      <c r="HX53" s="163"/>
      <c r="HY53" s="163"/>
      <c r="HZ53" s="163"/>
      <c r="IA53" s="163"/>
      <c r="IB53" s="163"/>
      <c r="IC53" s="163"/>
      <c r="ID53" s="163"/>
      <c r="IE53" s="144"/>
      <c r="IF53" s="163"/>
      <c r="IG53" s="145"/>
      <c r="IH53" s="147">
        <f>CHOOSE(1,8,"TURN",12,IK54,IH52,IH49)</f>
        <v>8</v>
      </c>
      <c r="II53" s="232" t="str">
        <f>CHOOSE(1,"$","TURN",11,IK54,II52,II49)</f>
        <v>$</v>
      </c>
      <c r="IJ53" s="232" t="str">
        <f>CHOOSE(1,"M","TURN",9,IK54,IJ52,IJ49)</f>
        <v>M</v>
      </c>
      <c r="IK53" s="241"/>
      <c r="IL53" s="232" t="str">
        <f>CHOOSE(1,"&gt;","TURN",6,IK54,IM53,IP53)</f>
        <v>&gt;</v>
      </c>
      <c r="IM53" s="205">
        <v>0</v>
      </c>
      <c r="IN53" s="65" t="e">
        <f>IM53/IV56</f>
        <v>#DIV/0!</v>
      </c>
      <c r="IO53" s="148" t="s">
        <v>8</v>
      </c>
      <c r="IP53" s="209">
        <f>JD43</f>
        <v>0</v>
      </c>
      <c r="IQ53" s="67" t="e">
        <f>IP53/IV55</f>
        <v>#DIV/0!</v>
      </c>
      <c r="IR53" s="196" t="str">
        <f>RNSE(IP53,IM53)</f>
        <v>-</v>
      </c>
      <c r="IS53" s="145"/>
      <c r="IT53" s="163"/>
      <c r="IU53" s="163"/>
      <c r="IV53" s="163"/>
      <c r="IW53" s="163"/>
      <c r="IX53" s="163"/>
      <c r="IY53" s="163"/>
      <c r="IZ53" s="163"/>
      <c r="JA53" s="144"/>
      <c r="JB53" s="163"/>
      <c r="JC53" s="163"/>
      <c r="JD53" s="163"/>
      <c r="JE53" s="163"/>
      <c r="JF53" s="163"/>
      <c r="JG53" s="163"/>
      <c r="JH53" s="163"/>
      <c r="JI53" s="163"/>
      <c r="JJ53" s="163"/>
      <c r="JK53" s="173"/>
      <c r="JV53" s="315"/>
      <c r="JW53" s="316"/>
      <c r="JX53" s="316"/>
      <c r="JY53" s="316"/>
      <c r="JZ53" s="316"/>
      <c r="KA53" s="316"/>
      <c r="KB53" s="316"/>
      <c r="KC53" s="316"/>
      <c r="KD53" s="316"/>
      <c r="KE53" s="316"/>
      <c r="KF53" s="316"/>
      <c r="KG53" s="316"/>
      <c r="KH53" s="316"/>
      <c r="KI53" s="316"/>
      <c r="KJ53" s="316"/>
      <c r="KK53" s="316"/>
      <c r="KL53" s="316"/>
      <c r="KM53" s="316"/>
      <c r="KN53" s="316"/>
      <c r="KO53" s="316"/>
      <c r="KP53" s="316"/>
      <c r="KQ53" s="316"/>
      <c r="KR53" s="316"/>
      <c r="KS53" s="316"/>
      <c r="KT53" s="316"/>
      <c r="KU53" s="316"/>
      <c r="KV53" s="322"/>
      <c r="KW53" s="316"/>
      <c r="KX53" s="316"/>
      <c r="KY53" s="316"/>
      <c r="KZ53" s="316"/>
      <c r="LA53" s="316"/>
      <c r="LB53" s="316"/>
      <c r="LC53" s="316"/>
      <c r="LD53" s="316"/>
      <c r="LE53" s="316"/>
      <c r="LF53" s="316"/>
      <c r="LG53" s="316"/>
      <c r="LH53" s="316"/>
      <c r="LI53" s="316"/>
      <c r="LJ53" s="316"/>
      <c r="LK53" s="316"/>
      <c r="LL53" s="316"/>
      <c r="LM53" s="316"/>
      <c r="LN53" s="316"/>
      <c r="LO53" s="316"/>
      <c r="LP53" s="316"/>
      <c r="LQ53" s="316"/>
      <c r="LR53" s="316"/>
      <c r="LS53" s="316"/>
      <c r="LT53" s="316"/>
      <c r="LU53" s="316"/>
      <c r="LV53" s="317"/>
    </row>
    <row r="54" spans="27:334" ht="15" customHeight="1" thickBot="1" x14ac:dyDescent="0.25">
      <c r="AA54" s="172"/>
      <c r="AB54" s="163"/>
      <c r="AC54" s="163"/>
      <c r="AD54" s="163"/>
      <c r="AE54" s="163"/>
      <c r="AF54" s="163"/>
      <c r="AG54" s="163"/>
      <c r="AH54" s="163"/>
      <c r="AI54" s="163"/>
      <c r="AJ54" s="265"/>
      <c r="AK54" s="168"/>
      <c r="AL54" s="168"/>
      <c r="AM54" s="168"/>
      <c r="AN54" s="168"/>
      <c r="AO54" s="168"/>
      <c r="AP54" s="240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6">
        <v>1</v>
      </c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0"/>
      <c r="BM54" s="168"/>
      <c r="BN54" s="168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73"/>
      <c r="CM54" s="172"/>
      <c r="CN54" s="163"/>
      <c r="CO54" s="163"/>
      <c r="CP54" s="163"/>
      <c r="CQ54" s="163"/>
      <c r="CR54" s="163"/>
      <c r="CS54" s="163"/>
      <c r="CT54" s="163"/>
      <c r="CU54" s="163"/>
      <c r="CV54" s="265"/>
      <c r="CW54" s="168"/>
      <c r="CX54" s="168"/>
      <c r="CY54" s="168"/>
      <c r="CZ54" s="168"/>
      <c r="DA54" s="168"/>
      <c r="DB54" s="240"/>
      <c r="DC54" s="244"/>
      <c r="DD54" s="244"/>
      <c r="DE54" s="244"/>
      <c r="DF54" s="244"/>
      <c r="DG54" s="244"/>
      <c r="DH54" s="244"/>
      <c r="DI54" s="244"/>
      <c r="DJ54" s="244"/>
      <c r="DK54" s="244"/>
      <c r="DL54" s="244"/>
      <c r="DM54" s="246">
        <v>1</v>
      </c>
      <c r="DN54" s="244"/>
      <c r="DO54" s="244"/>
      <c r="DP54" s="244"/>
      <c r="DQ54" s="244"/>
      <c r="DR54" s="244"/>
      <c r="DS54" s="244"/>
      <c r="DT54" s="244"/>
      <c r="DU54" s="244"/>
      <c r="DV54" s="244"/>
      <c r="DW54" s="244"/>
      <c r="DX54" s="240"/>
      <c r="DY54" s="168"/>
      <c r="DZ54" s="168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73"/>
      <c r="EY54" s="172"/>
      <c r="EZ54" s="163"/>
      <c r="FA54" s="163"/>
      <c r="FB54" s="163"/>
      <c r="FC54" s="163"/>
      <c r="FD54" s="163"/>
      <c r="FE54" s="163"/>
      <c r="FF54" s="163"/>
      <c r="FG54" s="163"/>
      <c r="FH54" s="265"/>
      <c r="FI54" s="168"/>
      <c r="FJ54" s="168"/>
      <c r="FK54" s="168"/>
      <c r="FL54" s="168"/>
      <c r="FM54" s="168"/>
      <c r="FN54" s="240"/>
      <c r="FO54" s="244"/>
      <c r="FP54" s="244"/>
      <c r="FQ54" s="244"/>
      <c r="FR54" s="244"/>
      <c r="FS54" s="244"/>
      <c r="FT54" s="244"/>
      <c r="FU54" s="244"/>
      <c r="FV54" s="244"/>
      <c r="FW54" s="244"/>
      <c r="FX54" s="244"/>
      <c r="FY54" s="246">
        <v>1</v>
      </c>
      <c r="FZ54" s="244"/>
      <c r="GA54" s="244"/>
      <c r="GB54" s="244"/>
      <c r="GC54" s="244"/>
      <c r="GD54" s="244"/>
      <c r="GE54" s="244"/>
      <c r="GF54" s="244"/>
      <c r="GG54" s="244"/>
      <c r="GH54" s="244"/>
      <c r="GI54" s="244"/>
      <c r="GJ54" s="240"/>
      <c r="GK54" s="168"/>
      <c r="GL54" s="168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73"/>
      <c r="HK54" s="172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8"/>
      <c r="HX54" s="252" t="s">
        <v>28</v>
      </c>
      <c r="HY54" s="163"/>
      <c r="HZ54" s="263" t="s">
        <v>27</v>
      </c>
      <c r="IA54" s="213" t="s">
        <v>21</v>
      </c>
      <c r="IB54" s="214">
        <f>IF(HY55&lt;&gt;"",HY55,IB55)</f>
        <v>0</v>
      </c>
      <c r="IC54" s="163"/>
      <c r="ID54" s="244"/>
      <c r="IE54" s="244"/>
      <c r="IF54" s="244"/>
      <c r="IG54" s="244"/>
      <c r="IH54" s="244"/>
      <c r="II54" s="244"/>
      <c r="IJ54" s="244"/>
      <c r="IK54" s="246">
        <v>1</v>
      </c>
      <c r="IL54" s="244"/>
      <c r="IM54" s="244"/>
      <c r="IN54" s="244"/>
      <c r="IO54" s="244"/>
      <c r="IP54" s="244"/>
      <c r="IQ54" s="244"/>
      <c r="IR54" s="244"/>
      <c r="IS54" s="244"/>
      <c r="IT54" s="244"/>
      <c r="IU54" s="213" t="s">
        <v>21</v>
      </c>
      <c r="IV54" s="214">
        <f>IF(IY55&lt;&gt;"",IY55,IV55)</f>
        <v>0</v>
      </c>
      <c r="IW54" s="225" t="s">
        <v>27</v>
      </c>
      <c r="IX54" s="163"/>
      <c r="IY54" s="253" t="s">
        <v>28</v>
      </c>
      <c r="IZ54" s="163"/>
      <c r="JA54" s="163"/>
      <c r="JB54" s="163"/>
      <c r="JC54" s="163"/>
      <c r="JD54" s="163"/>
      <c r="JE54" s="163"/>
      <c r="JF54" s="163"/>
      <c r="JG54" s="163"/>
      <c r="JH54" s="163"/>
      <c r="JI54" s="163"/>
      <c r="JJ54" s="163"/>
      <c r="JK54" s="173"/>
      <c r="JV54" s="315"/>
      <c r="JW54" s="316"/>
      <c r="JX54" s="316"/>
      <c r="JY54" s="316"/>
      <c r="JZ54" s="316"/>
      <c r="KA54" s="316"/>
      <c r="KB54" s="316"/>
      <c r="KC54" s="316"/>
      <c r="KD54" s="316"/>
      <c r="KE54" s="316"/>
      <c r="KF54" s="316"/>
      <c r="KG54" s="316"/>
      <c r="KH54" s="316"/>
      <c r="KI54" s="316"/>
      <c r="KJ54" s="316"/>
      <c r="KK54" s="316"/>
      <c r="KL54" s="316"/>
      <c r="KM54" s="316"/>
      <c r="KN54" s="316"/>
      <c r="KO54" s="316"/>
      <c r="KP54" s="316"/>
      <c r="KQ54" s="316"/>
      <c r="KR54" s="316"/>
      <c r="KS54" s="316"/>
      <c r="KT54" s="316"/>
      <c r="KU54" s="316"/>
      <c r="KV54" s="322"/>
      <c r="KW54" s="316"/>
      <c r="KX54" s="316"/>
      <c r="KY54" s="316"/>
      <c r="KZ54" s="316"/>
      <c r="LA54" s="316"/>
      <c r="LB54" s="316"/>
      <c r="LC54" s="316"/>
      <c r="LD54" s="316"/>
      <c r="LE54" s="316"/>
      <c r="LF54" s="316"/>
      <c r="LG54" s="316"/>
      <c r="LH54" s="316"/>
      <c r="LI54" s="316"/>
      <c r="LJ54" s="316"/>
      <c r="LK54" s="316"/>
      <c r="LL54" s="316"/>
      <c r="LM54" s="316"/>
      <c r="LN54" s="316"/>
      <c r="LO54" s="316"/>
      <c r="LP54" s="316"/>
      <c r="LQ54" s="316"/>
      <c r="LR54" s="316"/>
      <c r="LS54" s="316"/>
      <c r="LT54" s="316"/>
      <c r="LU54" s="316"/>
      <c r="LV54" s="317"/>
    </row>
    <row r="55" spans="27:334" ht="15" customHeight="1" thickBot="1" x14ac:dyDescent="0.3">
      <c r="AA55" s="172"/>
      <c r="AB55" s="163"/>
      <c r="AC55" s="163"/>
      <c r="AD55" s="163"/>
      <c r="AE55" s="163"/>
      <c r="AF55" s="163"/>
      <c r="AG55" s="163"/>
      <c r="AH55" s="163"/>
      <c r="AI55" s="163"/>
      <c r="AL55" s="163"/>
      <c r="AM55" s="163"/>
      <c r="AN55" s="163"/>
      <c r="AO55" s="163"/>
      <c r="AP55" s="163"/>
      <c r="AQ55" s="163"/>
      <c r="AS55" s="149"/>
      <c r="AT55" s="200" t="str">
        <f t="shared" ref="AT55:AT56" si="17">RNSE(AV55,AY55)</f>
        <v>-</v>
      </c>
      <c r="AU55" s="67" t="e">
        <f>AV55/AQ62</f>
        <v>#DIV/0!</v>
      </c>
      <c r="AV55" s="209">
        <f>BM63</f>
        <v>0</v>
      </c>
      <c r="AW55" s="156" t="s">
        <v>10</v>
      </c>
      <c r="AX55" s="81" t="e">
        <f>AY55/AQ61</f>
        <v>#DIV/0!</v>
      </c>
      <c r="AY55" s="138">
        <v>0</v>
      </c>
      <c r="AZ55" s="157" t="str">
        <f>CHOOSE(1,"O","TURN",13,BA54,AY55,AV55)</f>
        <v>O</v>
      </c>
      <c r="BA55" s="241"/>
      <c r="BB55" s="232" t="str">
        <f>CHOOSE(1,"L","TURN",1,BA54,BB56,BB59)</f>
        <v>L</v>
      </c>
      <c r="BC55" s="232" t="str">
        <f>CHOOSE(1,":","TURN",2,BA54,BC56,BC59)</f>
        <v>:</v>
      </c>
      <c r="BD55" s="232" t="str">
        <f>CHOOSE(1,"#","TURN",3,BA54,BD56,BD59)</f>
        <v>#</v>
      </c>
      <c r="BE55" s="232"/>
      <c r="BF55" s="138"/>
      <c r="BG55" s="144"/>
      <c r="BH55" s="19"/>
      <c r="BI55" s="17"/>
      <c r="BJ55" s="163"/>
      <c r="BK55" s="149"/>
      <c r="BL55" s="149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73"/>
      <c r="CM55" s="172"/>
      <c r="CN55" s="163"/>
      <c r="CO55" s="163"/>
      <c r="CP55" s="163"/>
      <c r="CQ55" s="163"/>
      <c r="CR55" s="163"/>
      <c r="CS55" s="163"/>
      <c r="CT55" s="163"/>
      <c r="CU55" s="163"/>
      <c r="CX55" s="163"/>
      <c r="CY55" s="163"/>
      <c r="CZ55" s="163"/>
      <c r="DA55" s="163"/>
      <c r="DB55" s="163"/>
      <c r="DC55" s="163"/>
      <c r="DE55" s="149"/>
      <c r="DF55" s="200" t="str">
        <f t="shared" ref="DF55:DF56" si="18">RNSE(DH55,DK55)</f>
        <v>-</v>
      </c>
      <c r="DG55" s="67" t="e">
        <f>DH55/DC62</f>
        <v>#DIV/0!</v>
      </c>
      <c r="DH55" s="209">
        <f>DY63</f>
        <v>0</v>
      </c>
      <c r="DI55" s="156" t="s">
        <v>10</v>
      </c>
      <c r="DJ55" s="81" t="e">
        <f>DK55/DC61</f>
        <v>#DIV/0!</v>
      </c>
      <c r="DK55" s="138">
        <v>0</v>
      </c>
      <c r="DL55" s="157" t="str">
        <f>CHOOSE(1,"O","TURN",13,DM54,DK55,DH55)</f>
        <v>O</v>
      </c>
      <c r="DM55" s="241"/>
      <c r="DN55" s="232" t="str">
        <f>CHOOSE(1,"L","TURN",1,DM54,DN56,DN59)</f>
        <v>L</v>
      </c>
      <c r="DO55" s="232" t="str">
        <f>CHOOSE(1,":","TURN",2,DM54,DO56,DO59)</f>
        <v>:</v>
      </c>
      <c r="DP55" s="232" t="str">
        <f>CHOOSE(1,"#","TURN",3,DM54,DP56,DP59)</f>
        <v>#</v>
      </c>
      <c r="DQ55" s="232"/>
      <c r="DR55" s="138"/>
      <c r="DS55" s="144"/>
      <c r="DT55" s="19"/>
      <c r="DU55" s="17"/>
      <c r="DV55" s="163"/>
      <c r="DW55" s="149"/>
      <c r="DX55" s="149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73"/>
      <c r="EY55" s="172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49"/>
      <c r="FR55" s="200" t="str">
        <f t="shared" ref="FR55:FR56" si="19">RNSE(FT55,FW55)</f>
        <v>-</v>
      </c>
      <c r="FS55" s="67" t="e">
        <f>FT55/FO62</f>
        <v>#DIV/0!</v>
      </c>
      <c r="FT55" s="209">
        <f>GK63</f>
        <v>0</v>
      </c>
      <c r="FU55" s="156" t="s">
        <v>10</v>
      </c>
      <c r="FV55" s="81" t="e">
        <f>FW55/FO61</f>
        <v>#DIV/0!</v>
      </c>
      <c r="FW55" s="138">
        <v>0</v>
      </c>
      <c r="FX55" s="157" t="str">
        <f>CHOOSE(1,"O","TURN",13,FY54,FW55,FT55)</f>
        <v>O</v>
      </c>
      <c r="FY55" s="241"/>
      <c r="FZ55" s="232" t="str">
        <f>CHOOSE(1,"L","TURN",1,FY54,FZ56,FZ59)</f>
        <v>L</v>
      </c>
      <c r="GA55" s="232" t="str">
        <f>CHOOSE(1,":","TURN",2,FY54,GA56,GA59)</f>
        <v>:</v>
      </c>
      <c r="GB55" s="232" t="str">
        <f>CHOOSE(1,"#","TURN",3,FY54,GB56,GB59)</f>
        <v>#</v>
      </c>
      <c r="GC55" s="232"/>
      <c r="GD55" s="138"/>
      <c r="GE55" s="144"/>
      <c r="GF55" s="19"/>
      <c r="GG55" s="17"/>
      <c r="GH55" s="163"/>
      <c r="GI55" s="149"/>
      <c r="GJ55" s="149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73"/>
      <c r="HK55" s="172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251" t="str">
        <f>CHOOSE(1,"!","LINK",HX54,HY55)</f>
        <v>!</v>
      </c>
      <c r="HY55" s="266"/>
      <c r="HZ55" s="280">
        <f>IF(HY55&lt;&gt;"",HY55-IB55,0)</f>
        <v>0</v>
      </c>
      <c r="IA55" s="250" t="s">
        <v>7</v>
      </c>
      <c r="IB55" s="210">
        <f>SUM(IM59,IH49,IP52)</f>
        <v>0</v>
      </c>
      <c r="IC55" s="163"/>
      <c r="ID55" s="163"/>
      <c r="IE55" s="163"/>
      <c r="IF55" s="163"/>
      <c r="IG55" s="163"/>
      <c r="IH55" s="163"/>
      <c r="II55" s="163"/>
      <c r="IJ55" s="163"/>
      <c r="IK55" s="241"/>
      <c r="IL55" s="232" t="str">
        <f>CHOOSE(1,"L","TURN",1,IK54,IL56,IL59)</f>
        <v>L</v>
      </c>
      <c r="IM55" s="232" t="str">
        <f>CHOOSE(1,":","TURN",2,IK54,IM56,IM59)</f>
        <v>:</v>
      </c>
      <c r="IN55" s="232" t="str">
        <f>CHOOSE(1,"#","TURN",3,IK54,IN56,IN59)</f>
        <v>#</v>
      </c>
      <c r="IO55" s="232"/>
      <c r="IP55" s="138"/>
      <c r="IQ55" s="144"/>
      <c r="IR55" s="19"/>
      <c r="IS55" s="17"/>
      <c r="IT55" s="163"/>
      <c r="IU55" s="148" t="s">
        <v>7</v>
      </c>
      <c r="IV55" s="210">
        <f>SUM(IP51:IP53)</f>
        <v>0</v>
      </c>
      <c r="IW55" s="234">
        <f>IF(IY55&lt;&gt;"",IV55-IY55,0)</f>
        <v>0</v>
      </c>
      <c r="IX55" s="251" t="str">
        <f>CHOOSE(1,"!","LINK",IY54,IY55)</f>
        <v>!</v>
      </c>
      <c r="IY55" s="266"/>
      <c r="IZ55" s="163"/>
      <c r="JA55" s="163"/>
      <c r="JB55" s="163"/>
      <c r="JC55" s="163"/>
      <c r="JD55" s="163"/>
      <c r="JE55" s="163"/>
      <c r="JF55" s="163"/>
      <c r="JG55" s="163"/>
      <c r="JH55" s="163"/>
      <c r="JI55" s="163"/>
      <c r="JJ55" s="163"/>
      <c r="JK55" s="173"/>
      <c r="JV55" s="315"/>
      <c r="JW55" s="316"/>
      <c r="JX55" s="316"/>
      <c r="JY55" s="316"/>
      <c r="JZ55" s="316"/>
      <c r="KA55" s="316"/>
      <c r="KB55" s="316"/>
      <c r="KC55" s="316"/>
      <c r="KD55" s="316"/>
      <c r="KE55" s="316"/>
      <c r="KF55" s="316"/>
      <c r="KG55" s="316"/>
      <c r="KH55" s="316"/>
      <c r="KI55" s="316"/>
      <c r="KJ55" s="316"/>
      <c r="KK55" s="316"/>
      <c r="KL55" s="316"/>
      <c r="KM55" s="316"/>
      <c r="KN55" s="316"/>
      <c r="KO55" s="316"/>
      <c r="KP55" s="316"/>
      <c r="KQ55" s="316"/>
      <c r="KR55" s="316"/>
      <c r="KS55" s="316"/>
      <c r="KT55" s="316"/>
      <c r="KU55" s="316"/>
      <c r="KV55" s="322"/>
      <c r="KW55" s="316"/>
      <c r="KX55" s="316"/>
      <c r="KY55" s="316"/>
      <c r="KZ55" s="316"/>
      <c r="LA55" s="316"/>
      <c r="LB55" s="316"/>
      <c r="LC55" s="316"/>
      <c r="LD55" s="316"/>
      <c r="LE55" s="316"/>
      <c r="LF55" s="316"/>
      <c r="LG55" s="316"/>
      <c r="LH55" s="316"/>
      <c r="LI55" s="316"/>
      <c r="LJ55" s="316"/>
      <c r="LK55" s="316"/>
      <c r="LL55" s="316"/>
      <c r="LM55" s="316"/>
      <c r="LN55" s="316"/>
      <c r="LO55" s="316"/>
      <c r="LP55" s="316"/>
      <c r="LQ55" s="316"/>
      <c r="LR55" s="316"/>
      <c r="LS55" s="316"/>
      <c r="LT55" s="316"/>
      <c r="LU55" s="316"/>
      <c r="LV55" s="317"/>
    </row>
    <row r="56" spans="27:334" ht="15" customHeight="1" thickBot="1" x14ac:dyDescent="0.3">
      <c r="AA56" s="172"/>
      <c r="AB56" s="163"/>
      <c r="AC56" s="163"/>
      <c r="AD56" s="163"/>
      <c r="AE56" s="163"/>
      <c r="AF56" s="163"/>
      <c r="AG56" s="163"/>
      <c r="AH56" s="163"/>
      <c r="AI56" s="163"/>
      <c r="AL56" s="163"/>
      <c r="AM56" s="163"/>
      <c r="AN56" s="163"/>
      <c r="AO56" s="163"/>
      <c r="AP56" s="163"/>
      <c r="AQ56" s="163"/>
      <c r="AR56" s="149"/>
      <c r="AS56" s="149"/>
      <c r="AT56" s="200" t="str">
        <f t="shared" si="17"/>
        <v>-</v>
      </c>
      <c r="AU56" s="67" t="e">
        <f>AV56/AQ62</f>
        <v>#DIV/0!</v>
      </c>
      <c r="AV56" s="209">
        <f>BL63</f>
        <v>0</v>
      </c>
      <c r="AW56" s="156" t="s">
        <v>15</v>
      </c>
      <c r="AX56" s="81" t="e">
        <f>AY56/AQ61</f>
        <v>#DIV/0!</v>
      </c>
      <c r="AY56" s="205">
        <v>0</v>
      </c>
      <c r="AZ56" s="233" t="str">
        <f>CHOOSE(1,"=","TURN",14,BA54,AY56,AV56)</f>
        <v>=</v>
      </c>
      <c r="BA56" s="241"/>
      <c r="BB56" s="143">
        <v>0</v>
      </c>
      <c r="BC56" s="143">
        <v>0</v>
      </c>
      <c r="BD56" s="143">
        <v>0</v>
      </c>
      <c r="BE56" s="159" t="s">
        <v>4</v>
      </c>
      <c r="BF56" s="163"/>
      <c r="BG56" s="144"/>
      <c r="BH56" s="19"/>
      <c r="BI56" s="17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73"/>
      <c r="CM56" s="172"/>
      <c r="CN56" s="163"/>
      <c r="CO56" s="163"/>
      <c r="CP56" s="163"/>
      <c r="CQ56" s="163"/>
      <c r="CR56" s="163"/>
      <c r="CS56" s="163"/>
      <c r="CT56" s="163"/>
      <c r="CU56" s="163"/>
      <c r="CX56" s="163"/>
      <c r="CY56" s="163"/>
      <c r="CZ56" s="163"/>
      <c r="DA56" s="163"/>
      <c r="DB56" s="163"/>
      <c r="DC56" s="163"/>
      <c r="DD56" s="149"/>
      <c r="DE56" s="149"/>
      <c r="DF56" s="200" t="str">
        <f t="shared" si="18"/>
        <v>-</v>
      </c>
      <c r="DG56" s="67" t="e">
        <f>DH56/DC62</f>
        <v>#DIV/0!</v>
      </c>
      <c r="DH56" s="209">
        <f>DX63</f>
        <v>0</v>
      </c>
      <c r="DI56" s="156" t="s">
        <v>15</v>
      </c>
      <c r="DJ56" s="81" t="e">
        <f>DK56/DC61</f>
        <v>#DIV/0!</v>
      </c>
      <c r="DK56" s="205">
        <v>0</v>
      </c>
      <c r="DL56" s="233" t="str">
        <f>CHOOSE(1,"=","TURN",14,DM54,DK56,DH56)</f>
        <v>=</v>
      </c>
      <c r="DM56" s="241"/>
      <c r="DN56" s="143">
        <v>0</v>
      </c>
      <c r="DO56" s="143">
        <v>0</v>
      </c>
      <c r="DP56" s="143">
        <v>0</v>
      </c>
      <c r="DQ56" s="159" t="s">
        <v>4</v>
      </c>
      <c r="DR56" s="163"/>
      <c r="DS56" s="144"/>
      <c r="DT56" s="19"/>
      <c r="DU56" s="17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73"/>
      <c r="EY56" s="172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49"/>
      <c r="FQ56" s="149"/>
      <c r="FR56" s="200" t="str">
        <f t="shared" si="19"/>
        <v>-</v>
      </c>
      <c r="FS56" s="67" t="e">
        <f>FT56/FO62</f>
        <v>#DIV/0!</v>
      </c>
      <c r="FT56" s="209">
        <f>GJ63</f>
        <v>0</v>
      </c>
      <c r="FU56" s="156" t="s">
        <v>15</v>
      </c>
      <c r="FV56" s="81" t="e">
        <f>FW56/FO61</f>
        <v>#DIV/0!</v>
      </c>
      <c r="FW56" s="205">
        <v>0</v>
      </c>
      <c r="FX56" s="233" t="str">
        <f>CHOOSE(1,"=","TURN",14,FY54,FW56,FT56)</f>
        <v>=</v>
      </c>
      <c r="FY56" s="241"/>
      <c r="FZ56" s="143">
        <v>0</v>
      </c>
      <c r="GA56" s="143">
        <v>0</v>
      </c>
      <c r="GB56" s="143">
        <v>0</v>
      </c>
      <c r="GC56" s="159" t="s">
        <v>4</v>
      </c>
      <c r="GD56" s="163"/>
      <c r="GE56" s="144"/>
      <c r="GF56" s="19"/>
      <c r="GG56" s="17"/>
      <c r="GH56" s="163"/>
      <c r="GI56" s="163"/>
      <c r="GJ56" s="163"/>
      <c r="GK56" s="163"/>
      <c r="GL56" s="163"/>
      <c r="GM56" s="163"/>
      <c r="GN56" s="163"/>
      <c r="GO56" s="163"/>
      <c r="GP56" s="163"/>
      <c r="GQ56" s="163"/>
      <c r="GR56" s="163"/>
      <c r="GS56" s="163"/>
      <c r="GT56" s="163"/>
      <c r="GU56" s="163"/>
      <c r="GV56" s="163"/>
      <c r="GW56" s="163"/>
      <c r="GX56" s="163"/>
      <c r="GY56" s="173"/>
      <c r="HK56" s="172"/>
      <c r="HL56" s="163"/>
      <c r="HM56" s="163"/>
      <c r="HN56" s="163"/>
      <c r="HO56" s="163"/>
      <c r="HP56" s="163"/>
      <c r="HQ56" s="163"/>
      <c r="HR56" s="163"/>
      <c r="HS56" s="163"/>
      <c r="HT56" s="163"/>
      <c r="HU56" s="163"/>
      <c r="HV56" s="163"/>
      <c r="HW56" s="163"/>
      <c r="HX56" s="163"/>
      <c r="HY56" s="163"/>
      <c r="HZ56" s="292">
        <f>IF(HY55&lt;&gt;"",HY55-IB56,0)</f>
        <v>0</v>
      </c>
      <c r="IA56" s="154" t="s">
        <v>7</v>
      </c>
      <c r="IB56" s="136">
        <f>SUM(IM56,IH52,IM52)</f>
        <v>0</v>
      </c>
      <c r="IC56" s="149"/>
      <c r="ID56" s="163"/>
      <c r="IE56" s="163"/>
      <c r="IF56" s="163"/>
      <c r="IG56" s="163"/>
      <c r="IH56" s="163"/>
      <c r="II56" s="163"/>
      <c r="IJ56" s="163"/>
      <c r="IK56" s="241"/>
      <c r="IL56" s="143">
        <v>0</v>
      </c>
      <c r="IM56" s="143">
        <v>0</v>
      </c>
      <c r="IN56" s="143">
        <v>0</v>
      </c>
      <c r="IO56" s="159" t="s">
        <v>4</v>
      </c>
      <c r="IP56" s="163"/>
      <c r="IQ56" s="144"/>
      <c r="IR56" s="19"/>
      <c r="IS56" s="17"/>
      <c r="IT56" s="163"/>
      <c r="IU56" s="147" t="s">
        <v>7</v>
      </c>
      <c r="IV56" s="138">
        <f>SUM(IM51:IM53)</f>
        <v>0</v>
      </c>
      <c r="IW56" s="226">
        <f>IF(IY55&lt;&gt;"",IV56-IY55,0)</f>
        <v>0</v>
      </c>
      <c r="IX56" s="163"/>
      <c r="IY56" s="163"/>
      <c r="IZ56" s="163"/>
      <c r="JA56" s="163"/>
      <c r="JB56" s="163"/>
      <c r="JC56" s="163"/>
      <c r="JD56" s="163"/>
      <c r="JE56" s="163"/>
      <c r="JF56" s="163"/>
      <c r="JG56" s="163"/>
      <c r="JH56" s="163"/>
      <c r="JI56" s="163"/>
      <c r="JJ56" s="163"/>
      <c r="JK56" s="173"/>
      <c r="JV56" s="315"/>
      <c r="JW56" s="316"/>
      <c r="JX56" s="316"/>
      <c r="JY56" s="316"/>
      <c r="JZ56" s="316"/>
      <c r="KA56" s="316"/>
      <c r="KB56" s="316"/>
      <c r="KC56" s="316"/>
      <c r="KD56" s="316"/>
      <c r="KE56" s="316"/>
      <c r="KF56" s="316"/>
      <c r="KG56" s="316"/>
      <c r="KH56" s="316"/>
      <c r="KI56" s="316"/>
      <c r="KJ56" s="316"/>
      <c r="KK56" s="316"/>
      <c r="KL56" s="316"/>
      <c r="KM56" s="316"/>
      <c r="KN56" s="316"/>
      <c r="KO56" s="316"/>
      <c r="KP56" s="316"/>
      <c r="KQ56" s="316"/>
      <c r="KR56" s="316"/>
      <c r="KS56" s="316"/>
      <c r="KT56" s="316"/>
      <c r="KU56" s="316"/>
      <c r="KV56" s="322"/>
      <c r="KW56" s="316"/>
      <c r="KX56" s="316"/>
      <c r="KY56" s="316"/>
      <c r="KZ56" s="316"/>
      <c r="LA56" s="316"/>
      <c r="LB56" s="316"/>
      <c r="LC56" s="316"/>
      <c r="LD56" s="316"/>
      <c r="LE56" s="316"/>
      <c r="LF56" s="316"/>
      <c r="LG56" s="316"/>
      <c r="LH56" s="316"/>
      <c r="LI56" s="316"/>
      <c r="LJ56" s="316"/>
      <c r="LK56" s="316"/>
      <c r="LL56" s="316"/>
      <c r="LM56" s="316"/>
      <c r="LN56" s="316"/>
      <c r="LO56" s="316"/>
      <c r="LP56" s="316"/>
      <c r="LQ56" s="316"/>
      <c r="LR56" s="316"/>
      <c r="LS56" s="316"/>
      <c r="LT56" s="316"/>
      <c r="LU56" s="316"/>
      <c r="LV56" s="317"/>
    </row>
    <row r="57" spans="27:334" ht="15" customHeight="1" x14ac:dyDescent="0.25">
      <c r="AA57" s="172"/>
      <c r="AB57" s="163"/>
      <c r="AC57" s="163"/>
      <c r="AD57" s="163"/>
      <c r="AE57" s="163"/>
      <c r="AF57" s="163"/>
      <c r="AG57" s="163"/>
      <c r="AH57" s="163"/>
      <c r="AI57" s="163"/>
      <c r="AL57" s="163"/>
      <c r="AM57" s="163"/>
      <c r="AN57" s="163"/>
      <c r="AO57" s="163"/>
      <c r="AP57" s="163"/>
      <c r="AQ57" s="163"/>
      <c r="AR57" s="149"/>
      <c r="AS57" s="149"/>
      <c r="AT57" s="200" t="str">
        <f>RNSE(AV57,AY57)</f>
        <v>-</v>
      </c>
      <c r="AU57" s="67" t="e">
        <f>AV57/AQ62</f>
        <v>#DIV/0!</v>
      </c>
      <c r="AV57" s="209">
        <f>BK63</f>
        <v>0</v>
      </c>
      <c r="AW57" s="156" t="s">
        <v>16</v>
      </c>
      <c r="AX57" s="81" t="e">
        <f>AY57/AQ61</f>
        <v>#DIV/0!</v>
      </c>
      <c r="AY57" s="205">
        <v>0</v>
      </c>
      <c r="AZ57" s="233" t="str">
        <f>CHOOSE(1,"?","TURN",16,BA54,AY57,AV57)</f>
        <v>?</v>
      </c>
      <c r="BA57" s="241"/>
      <c r="BB57" s="80" t="e">
        <f>BB56/BB71</f>
        <v>#DIV/0!</v>
      </c>
      <c r="BC57" s="80" t="e">
        <f>BC56/BB71</f>
        <v>#DIV/0!</v>
      </c>
      <c r="BD57" s="80" t="e">
        <f>BD56/BB71</f>
        <v>#DIV/0!</v>
      </c>
      <c r="BE57" s="202" t="s">
        <v>20</v>
      </c>
      <c r="BF57" s="163"/>
      <c r="BG57" s="144"/>
      <c r="BH57" s="19"/>
      <c r="BI57" s="17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73"/>
      <c r="CM57" s="172"/>
      <c r="CN57" s="163"/>
      <c r="CO57" s="163"/>
      <c r="CP57" s="163"/>
      <c r="CQ57" s="163"/>
      <c r="CR57" s="163"/>
      <c r="CS57" s="163"/>
      <c r="CT57" s="163"/>
      <c r="CU57" s="163"/>
      <c r="CX57" s="163"/>
      <c r="CY57" s="163"/>
      <c r="CZ57" s="163"/>
      <c r="DA57" s="163"/>
      <c r="DB57" s="163"/>
      <c r="DC57" s="163"/>
      <c r="DD57" s="149"/>
      <c r="DE57" s="149"/>
      <c r="DF57" s="200" t="str">
        <f>RNSE(DH57,DK57)</f>
        <v>-</v>
      </c>
      <c r="DG57" s="67" t="e">
        <f>DH57/DC62</f>
        <v>#DIV/0!</v>
      </c>
      <c r="DH57" s="209">
        <f>DW63</f>
        <v>0</v>
      </c>
      <c r="DI57" s="156" t="s">
        <v>16</v>
      </c>
      <c r="DJ57" s="81" t="e">
        <f>DK57/DC61</f>
        <v>#DIV/0!</v>
      </c>
      <c r="DK57" s="205">
        <v>0</v>
      </c>
      <c r="DL57" s="233" t="str">
        <f>CHOOSE(1,"?","TURN",16,DM54,DK57,DH57)</f>
        <v>?</v>
      </c>
      <c r="DM57" s="241"/>
      <c r="DN57" s="80" t="e">
        <f>DN56/DN71</f>
        <v>#DIV/0!</v>
      </c>
      <c r="DO57" s="80" t="e">
        <f>DO56/DN71</f>
        <v>#DIV/0!</v>
      </c>
      <c r="DP57" s="80" t="e">
        <f>DP56/DN71</f>
        <v>#DIV/0!</v>
      </c>
      <c r="DQ57" s="202" t="s">
        <v>20</v>
      </c>
      <c r="DR57" s="163"/>
      <c r="DS57" s="144"/>
      <c r="DT57" s="19"/>
      <c r="DU57" s="17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73"/>
      <c r="EY57" s="172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49"/>
      <c r="FQ57" s="149"/>
      <c r="FR57" s="200" t="str">
        <f>RNSE(FT57,FW57)</f>
        <v>-</v>
      </c>
      <c r="FS57" s="67" t="e">
        <f>FT57/FO62</f>
        <v>#DIV/0!</v>
      </c>
      <c r="FT57" s="209">
        <f>GI63</f>
        <v>0</v>
      </c>
      <c r="FU57" s="156" t="s">
        <v>16</v>
      </c>
      <c r="FV57" s="81" t="e">
        <f>FW57/FO61</f>
        <v>#DIV/0!</v>
      </c>
      <c r="FW57" s="205">
        <v>0</v>
      </c>
      <c r="FX57" s="233" t="str">
        <f>CHOOSE(1,"?","TURN",16,FY54,FW57,FT57)</f>
        <v>?</v>
      </c>
      <c r="FY57" s="241"/>
      <c r="FZ57" s="80" t="e">
        <f>FZ56/FZ71</f>
        <v>#DIV/0!</v>
      </c>
      <c r="GA57" s="80" t="e">
        <f>GA56/FZ71</f>
        <v>#DIV/0!</v>
      </c>
      <c r="GB57" s="80" t="e">
        <f>GB56/FZ71</f>
        <v>#DIV/0!</v>
      </c>
      <c r="GC57" s="202" t="s">
        <v>20</v>
      </c>
      <c r="GD57" s="163"/>
      <c r="GE57" s="144"/>
      <c r="GF57" s="19"/>
      <c r="GG57" s="17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73"/>
      <c r="HK57" s="172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49"/>
      <c r="IC57" s="149"/>
      <c r="ID57" s="163"/>
      <c r="IE57" s="163"/>
      <c r="IF57" s="163"/>
      <c r="IG57" s="163"/>
      <c r="IH57" s="163"/>
      <c r="II57" s="163"/>
      <c r="IJ57" s="163"/>
      <c r="IK57" s="241"/>
      <c r="IL57" s="80" t="e">
        <f>IL56/IL71</f>
        <v>#DIV/0!</v>
      </c>
      <c r="IM57" s="80" t="e">
        <f>IM56/IL71</f>
        <v>#DIV/0!</v>
      </c>
      <c r="IN57" s="80" t="e">
        <f>IN56/IL71</f>
        <v>#DIV/0!</v>
      </c>
      <c r="IO57" s="202" t="s">
        <v>20</v>
      </c>
      <c r="IP57" s="163"/>
      <c r="IQ57" s="144"/>
      <c r="IR57" s="19"/>
      <c r="IS57" s="17"/>
      <c r="IT57" s="163"/>
      <c r="IU57" s="163"/>
      <c r="IV57" s="163"/>
      <c r="IW57" s="163"/>
      <c r="IX57" s="163"/>
      <c r="IY57" s="163"/>
      <c r="IZ57" s="163"/>
      <c r="JA57" s="163"/>
      <c r="JB57" s="163"/>
      <c r="JC57" s="163"/>
      <c r="JD57" s="163"/>
      <c r="JE57" s="163"/>
      <c r="JF57" s="163"/>
      <c r="JG57" s="163"/>
      <c r="JH57" s="163"/>
      <c r="JI57" s="163"/>
      <c r="JJ57" s="163"/>
      <c r="JK57" s="173"/>
      <c r="JV57" s="315"/>
      <c r="JW57" s="316"/>
      <c r="JX57" s="316"/>
      <c r="JY57" s="316"/>
      <c r="JZ57" s="316"/>
      <c r="KA57" s="316"/>
      <c r="KB57" s="316"/>
      <c r="KC57" s="316"/>
      <c r="KD57" s="316"/>
      <c r="KE57" s="316"/>
      <c r="KF57" s="316"/>
      <c r="KG57" s="316"/>
      <c r="KH57" s="316"/>
      <c r="KI57" s="316"/>
      <c r="KJ57" s="316"/>
      <c r="KK57" s="316"/>
      <c r="KL57" s="316"/>
      <c r="KM57" s="316"/>
      <c r="KN57" s="316"/>
      <c r="KO57" s="316"/>
      <c r="KP57" s="316"/>
      <c r="KQ57" s="316"/>
      <c r="KR57" s="316"/>
      <c r="KS57" s="316"/>
      <c r="KT57" s="316"/>
      <c r="KU57" s="316"/>
      <c r="KV57" s="322"/>
      <c r="KW57" s="316"/>
      <c r="KX57" s="316"/>
      <c r="KY57" s="316"/>
      <c r="KZ57" s="316"/>
      <c r="LA57" s="316"/>
      <c r="LB57" s="316"/>
      <c r="LC57" s="316"/>
      <c r="LD57" s="316"/>
      <c r="LE57" s="316"/>
      <c r="LF57" s="316"/>
      <c r="LG57" s="316"/>
      <c r="LH57" s="316"/>
      <c r="LI57" s="316"/>
      <c r="LJ57" s="316"/>
      <c r="LK57" s="316"/>
      <c r="LL57" s="316"/>
      <c r="LM57" s="316"/>
      <c r="LN57" s="316"/>
      <c r="LO57" s="316"/>
      <c r="LP57" s="316"/>
      <c r="LQ57" s="316"/>
      <c r="LR57" s="316"/>
      <c r="LS57" s="316"/>
      <c r="LT57" s="316"/>
      <c r="LU57" s="316"/>
      <c r="LV57" s="317"/>
    </row>
    <row r="58" spans="27:334" ht="15" customHeight="1" x14ac:dyDescent="0.2">
      <c r="AA58" s="172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6"/>
      <c r="AQ58" s="153" t="s">
        <v>0</v>
      </c>
      <c r="AR58" s="149"/>
      <c r="AS58" s="149"/>
      <c r="AT58" s="197" t="s">
        <v>29</v>
      </c>
      <c r="AU58" s="194" t="s">
        <v>20</v>
      </c>
      <c r="AV58" s="160" t="s">
        <v>3</v>
      </c>
      <c r="AW58" s="152"/>
      <c r="AX58" s="201" t="s">
        <v>20</v>
      </c>
      <c r="AY58" s="161" t="s">
        <v>4</v>
      </c>
      <c r="AZ58" s="149"/>
      <c r="BA58" s="241"/>
      <c r="BB58" s="148" t="s">
        <v>11</v>
      </c>
      <c r="BC58" s="148" t="s">
        <v>12</v>
      </c>
      <c r="BD58" s="148" t="s">
        <v>1</v>
      </c>
      <c r="BE58" s="152"/>
      <c r="BF58" s="163"/>
      <c r="BG58" s="144"/>
      <c r="BH58" s="163"/>
      <c r="BI58" s="163"/>
      <c r="BJ58" s="163"/>
      <c r="BK58" s="163"/>
      <c r="BL58" s="163"/>
      <c r="BM58" s="163"/>
      <c r="BN58" s="163"/>
      <c r="BO58" s="163"/>
      <c r="BP58" s="163"/>
      <c r="BQ58" s="193"/>
      <c r="BR58" s="138"/>
      <c r="BS58" s="163"/>
      <c r="BT58" s="163"/>
      <c r="BU58" s="163"/>
      <c r="BV58" s="163"/>
      <c r="BW58" s="163"/>
      <c r="BX58" s="163"/>
      <c r="BY58" s="163"/>
      <c r="BZ58" s="163"/>
      <c r="CA58" s="173"/>
      <c r="CM58" s="172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6"/>
      <c r="DC58" s="153" t="s">
        <v>0</v>
      </c>
      <c r="DD58" s="149"/>
      <c r="DE58" s="149"/>
      <c r="DF58" s="197" t="s">
        <v>29</v>
      </c>
      <c r="DG58" s="194" t="s">
        <v>20</v>
      </c>
      <c r="DH58" s="160" t="s">
        <v>3</v>
      </c>
      <c r="DI58" s="152"/>
      <c r="DJ58" s="201" t="s">
        <v>20</v>
      </c>
      <c r="DK58" s="161" t="s">
        <v>4</v>
      </c>
      <c r="DL58" s="149"/>
      <c r="DM58" s="241"/>
      <c r="DN58" s="148" t="s">
        <v>11</v>
      </c>
      <c r="DO58" s="148" t="s">
        <v>12</v>
      </c>
      <c r="DP58" s="148" t="s">
        <v>1</v>
      </c>
      <c r="DQ58" s="152"/>
      <c r="DR58" s="163"/>
      <c r="DS58" s="144"/>
      <c r="DT58" s="163"/>
      <c r="DU58" s="163"/>
      <c r="DV58" s="163"/>
      <c r="DW58" s="163"/>
      <c r="DX58" s="163"/>
      <c r="DY58" s="163"/>
      <c r="DZ58" s="163"/>
      <c r="EA58" s="163"/>
      <c r="EB58" s="163"/>
      <c r="EC58" s="193"/>
      <c r="ED58" s="138"/>
      <c r="EE58" s="163"/>
      <c r="EF58" s="163"/>
      <c r="EG58" s="163"/>
      <c r="EH58" s="163"/>
      <c r="EI58" s="163"/>
      <c r="EJ58" s="163"/>
      <c r="EK58" s="163"/>
      <c r="EL58" s="163"/>
      <c r="EM58" s="173"/>
      <c r="EY58" s="172"/>
      <c r="EZ58" s="163"/>
      <c r="FA58" s="163"/>
      <c r="FB58" s="163"/>
      <c r="FC58" s="163"/>
      <c r="FD58" s="163"/>
      <c r="FE58" s="163"/>
      <c r="FF58" s="163"/>
      <c r="FG58" s="163"/>
      <c r="FH58" s="163"/>
      <c r="FI58" s="163"/>
      <c r="FJ58" s="163"/>
      <c r="FK58" s="163"/>
      <c r="FL58" s="163"/>
      <c r="FM58" s="163"/>
      <c r="FN58" s="166"/>
      <c r="FO58" s="153" t="s">
        <v>0</v>
      </c>
      <c r="FP58" s="149"/>
      <c r="FQ58" s="149"/>
      <c r="FR58" s="197" t="s">
        <v>29</v>
      </c>
      <c r="FS58" s="194" t="s">
        <v>20</v>
      </c>
      <c r="FT58" s="160" t="s">
        <v>3</v>
      </c>
      <c r="FU58" s="152"/>
      <c r="FV58" s="201" t="s">
        <v>20</v>
      </c>
      <c r="FW58" s="161" t="s">
        <v>4</v>
      </c>
      <c r="FX58" s="149"/>
      <c r="FY58" s="241"/>
      <c r="FZ58" s="148" t="s">
        <v>11</v>
      </c>
      <c r="GA58" s="148" t="s">
        <v>12</v>
      </c>
      <c r="GB58" s="148" t="s">
        <v>1</v>
      </c>
      <c r="GC58" s="152"/>
      <c r="GD58" s="163"/>
      <c r="GE58" s="144"/>
      <c r="GF58" s="163"/>
      <c r="GG58" s="163"/>
      <c r="GH58" s="163"/>
      <c r="GI58" s="163"/>
      <c r="GJ58" s="163"/>
      <c r="GK58" s="163"/>
      <c r="GL58" s="163"/>
      <c r="GM58" s="163"/>
      <c r="GN58" s="163"/>
      <c r="GO58" s="193"/>
      <c r="GP58" s="138"/>
      <c r="GQ58" s="163"/>
      <c r="GR58" s="163"/>
      <c r="GS58" s="163"/>
      <c r="GT58" s="163"/>
      <c r="GU58" s="163"/>
      <c r="GV58" s="163"/>
      <c r="GW58" s="163"/>
      <c r="GX58" s="163"/>
      <c r="GY58" s="173"/>
      <c r="HK58" s="172"/>
      <c r="HL58" s="163"/>
      <c r="HM58" s="163"/>
      <c r="HN58" s="163"/>
      <c r="HO58" s="163"/>
      <c r="HP58" s="163"/>
      <c r="HQ58" s="163"/>
      <c r="HR58" s="163"/>
      <c r="HS58" s="163"/>
      <c r="HT58" s="163"/>
      <c r="HU58" s="163"/>
      <c r="HV58" s="163"/>
      <c r="HW58" s="163"/>
      <c r="HX58" s="163"/>
      <c r="HY58" s="163"/>
      <c r="HZ58" s="166"/>
      <c r="IA58" s="153" t="s">
        <v>0</v>
      </c>
      <c r="IB58" s="149"/>
      <c r="IC58" s="149"/>
      <c r="ID58" s="163"/>
      <c r="IE58" s="163"/>
      <c r="IF58" s="163"/>
      <c r="IG58" s="163"/>
      <c r="IH58" s="163"/>
      <c r="II58" s="163"/>
      <c r="IJ58" s="163"/>
      <c r="IK58" s="241"/>
      <c r="IL58" s="148" t="s">
        <v>11</v>
      </c>
      <c r="IM58" s="148" t="s">
        <v>12</v>
      </c>
      <c r="IN58" s="148" t="s">
        <v>1</v>
      </c>
      <c r="IO58" s="152"/>
      <c r="IP58" s="163"/>
      <c r="IQ58" s="144"/>
      <c r="IR58" s="163"/>
      <c r="IS58" s="163"/>
      <c r="IT58" s="163"/>
      <c r="IU58" s="163"/>
      <c r="IV58" s="163"/>
      <c r="IW58" s="163"/>
      <c r="IX58" s="163"/>
      <c r="IY58" s="163"/>
      <c r="IZ58" s="163"/>
      <c r="JA58" s="193"/>
      <c r="JB58" s="138"/>
      <c r="JC58" s="163"/>
      <c r="JD58" s="163"/>
      <c r="JE58" s="163"/>
      <c r="JF58" s="163"/>
      <c r="JG58" s="163"/>
      <c r="JH58" s="163"/>
      <c r="JI58" s="163"/>
      <c r="JJ58" s="163"/>
      <c r="JK58" s="173"/>
      <c r="JV58" s="315"/>
      <c r="JW58" s="316"/>
      <c r="JX58" s="316"/>
      <c r="JY58" s="316"/>
      <c r="JZ58" s="316"/>
      <c r="KA58" s="316"/>
      <c r="KB58" s="316"/>
      <c r="KC58" s="316"/>
      <c r="KD58" s="316"/>
      <c r="KE58" s="316"/>
      <c r="KF58" s="316"/>
      <c r="KG58" s="316"/>
      <c r="KH58" s="316"/>
      <c r="KI58" s="316"/>
      <c r="KJ58" s="316"/>
      <c r="KK58" s="316"/>
      <c r="KL58" s="316"/>
      <c r="KM58" s="316"/>
      <c r="KN58" s="316"/>
      <c r="KO58" s="316"/>
      <c r="KP58" s="316"/>
      <c r="KQ58" s="316"/>
      <c r="KR58" s="316"/>
      <c r="KS58" s="316"/>
      <c r="KT58" s="316"/>
      <c r="KU58" s="316"/>
      <c r="KV58" s="322"/>
      <c r="KW58" s="316"/>
      <c r="KX58" s="316"/>
      <c r="KY58" s="316"/>
      <c r="KZ58" s="316"/>
      <c r="LA58" s="316"/>
      <c r="LB58" s="316"/>
      <c r="LC58" s="316"/>
      <c r="LD58" s="316"/>
      <c r="LE58" s="316"/>
      <c r="LF58" s="316"/>
      <c r="LG58" s="316"/>
      <c r="LH58" s="316"/>
      <c r="LI58" s="316"/>
      <c r="LJ58" s="316"/>
      <c r="LK58" s="316"/>
      <c r="LL58" s="316"/>
      <c r="LM58" s="316"/>
      <c r="LN58" s="316"/>
      <c r="LO58" s="316"/>
      <c r="LP58" s="316"/>
      <c r="LQ58" s="316"/>
      <c r="LR58" s="316"/>
      <c r="LS58" s="316"/>
      <c r="LT58" s="316"/>
      <c r="LU58" s="316"/>
      <c r="LV58" s="317"/>
    </row>
    <row r="59" spans="27:334" ht="15" customHeight="1" x14ac:dyDescent="0.25">
      <c r="AA59" s="172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49"/>
      <c r="AQ59" s="149"/>
      <c r="AR59" s="149"/>
      <c r="AS59" s="149"/>
      <c r="AT59" s="163"/>
      <c r="AU59" s="163"/>
      <c r="AV59" s="163"/>
      <c r="AW59" s="163"/>
      <c r="AX59" s="163"/>
      <c r="AY59" s="163"/>
      <c r="AZ59" s="163"/>
      <c r="BA59" s="241"/>
      <c r="BB59" s="208">
        <f>BK61</f>
        <v>0</v>
      </c>
      <c r="BC59" s="208">
        <f>BM61</f>
        <v>0</v>
      </c>
      <c r="BD59" s="208">
        <f>BL61</f>
        <v>0</v>
      </c>
      <c r="BE59" s="150" t="s">
        <v>3</v>
      </c>
      <c r="BF59" s="163"/>
      <c r="BG59" s="144"/>
      <c r="BH59" s="163"/>
      <c r="BI59" s="163"/>
      <c r="BJ59" s="179" t="s">
        <v>23</v>
      </c>
      <c r="BK59" s="183"/>
      <c r="BL59" s="183"/>
      <c r="BM59" s="183"/>
      <c r="BN59" s="183"/>
      <c r="BO59" s="179"/>
      <c r="BP59" s="179"/>
      <c r="BQ59" s="179"/>
      <c r="BR59" s="149"/>
      <c r="BS59" s="163"/>
      <c r="BT59" s="163"/>
      <c r="BU59" s="163"/>
      <c r="BV59" s="163"/>
      <c r="BW59" s="163"/>
      <c r="BX59" s="163"/>
      <c r="BY59" s="163"/>
      <c r="BZ59" s="163"/>
      <c r="CA59" s="173"/>
      <c r="CM59" s="172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49"/>
      <c r="DC59" s="149"/>
      <c r="DD59" s="149"/>
      <c r="DE59" s="149"/>
      <c r="DF59" s="163"/>
      <c r="DG59" s="163"/>
      <c r="DH59" s="163"/>
      <c r="DI59" s="163"/>
      <c r="DJ59" s="163"/>
      <c r="DK59" s="163"/>
      <c r="DL59" s="163"/>
      <c r="DM59" s="241"/>
      <c r="DN59" s="208">
        <f>DW61</f>
        <v>0</v>
      </c>
      <c r="DO59" s="208">
        <f>DY61</f>
        <v>0</v>
      </c>
      <c r="DP59" s="208">
        <f>DX61</f>
        <v>0</v>
      </c>
      <c r="DQ59" s="150" t="s">
        <v>3</v>
      </c>
      <c r="DR59" s="163"/>
      <c r="DS59" s="144"/>
      <c r="DT59" s="163"/>
      <c r="DU59" s="163"/>
      <c r="DV59" s="179" t="s">
        <v>23</v>
      </c>
      <c r="DW59" s="183"/>
      <c r="DX59" s="183"/>
      <c r="DY59" s="183"/>
      <c r="DZ59" s="183"/>
      <c r="EA59" s="179"/>
      <c r="EB59" s="179"/>
      <c r="EC59" s="179"/>
      <c r="ED59" s="149"/>
      <c r="EE59" s="163"/>
      <c r="EF59" s="163"/>
      <c r="EG59" s="163"/>
      <c r="EH59" s="163"/>
      <c r="EI59" s="163"/>
      <c r="EJ59" s="163"/>
      <c r="EK59" s="163"/>
      <c r="EL59" s="163"/>
      <c r="EM59" s="173"/>
      <c r="EY59" s="172"/>
      <c r="EZ59" s="163"/>
      <c r="FA59" s="163"/>
      <c r="FB59" s="163"/>
      <c r="FC59" s="163"/>
      <c r="FD59" s="163"/>
      <c r="FE59" s="163"/>
      <c r="FF59" s="163"/>
      <c r="FG59" s="163"/>
      <c r="FH59" s="163"/>
      <c r="FI59" s="163"/>
      <c r="FJ59" s="163"/>
      <c r="FK59" s="163"/>
      <c r="FL59" s="163"/>
      <c r="FM59" s="163"/>
      <c r="FN59" s="149"/>
      <c r="FO59" s="149"/>
      <c r="FP59" s="149"/>
      <c r="FQ59" s="149"/>
      <c r="FR59" s="163"/>
      <c r="FS59" s="163"/>
      <c r="FT59" s="163"/>
      <c r="FU59" s="163"/>
      <c r="FV59" s="163"/>
      <c r="FW59" s="163"/>
      <c r="FX59" s="163"/>
      <c r="FY59" s="241"/>
      <c r="FZ59" s="208">
        <f>GI61</f>
        <v>0</v>
      </c>
      <c r="GA59" s="208">
        <f>GK61</f>
        <v>0</v>
      </c>
      <c r="GB59" s="208">
        <f>GJ61</f>
        <v>0</v>
      </c>
      <c r="GC59" s="150" t="s">
        <v>3</v>
      </c>
      <c r="GD59" s="163"/>
      <c r="GE59" s="144"/>
      <c r="GF59" s="163"/>
      <c r="GG59" s="163"/>
      <c r="GH59" s="179" t="s">
        <v>23</v>
      </c>
      <c r="GI59" s="183"/>
      <c r="GJ59" s="183"/>
      <c r="GK59" s="183"/>
      <c r="GL59" s="183"/>
      <c r="GM59" s="179"/>
      <c r="GN59" s="179"/>
      <c r="GO59" s="179"/>
      <c r="GP59" s="149"/>
      <c r="GQ59" s="163"/>
      <c r="GR59" s="163"/>
      <c r="GS59" s="163"/>
      <c r="GT59" s="163"/>
      <c r="GU59" s="163"/>
      <c r="GV59" s="163"/>
      <c r="GW59" s="163"/>
      <c r="GX59" s="163"/>
      <c r="GY59" s="173"/>
      <c r="HK59" s="172"/>
      <c r="HL59" s="163"/>
      <c r="HM59" s="163"/>
      <c r="HN59" s="163"/>
      <c r="HO59" s="163"/>
      <c r="HP59" s="163"/>
      <c r="HQ59" s="163"/>
      <c r="HR59" s="163"/>
      <c r="HS59" s="163"/>
      <c r="HT59" s="163"/>
      <c r="HU59" s="163"/>
      <c r="HV59" s="163"/>
      <c r="HW59" s="163"/>
      <c r="HX59" s="163"/>
      <c r="HY59" s="163"/>
      <c r="HZ59" s="149"/>
      <c r="IA59" s="149"/>
      <c r="IB59" s="149"/>
      <c r="IC59" s="149"/>
      <c r="ID59" s="163"/>
      <c r="IE59" s="163"/>
      <c r="IF59" s="163"/>
      <c r="IG59" s="163"/>
      <c r="IH59" s="163"/>
      <c r="II59" s="163"/>
      <c r="IJ59" s="163"/>
      <c r="IK59" s="241"/>
      <c r="IL59" s="208">
        <f>JD42</f>
        <v>0</v>
      </c>
      <c r="IM59" s="208">
        <f>JG42</f>
        <v>0</v>
      </c>
      <c r="IN59" s="208">
        <f>JF42</f>
        <v>0</v>
      </c>
      <c r="IO59" s="150" t="s">
        <v>3</v>
      </c>
      <c r="IP59" s="163"/>
      <c r="IQ59" s="144"/>
      <c r="IR59" s="163"/>
      <c r="IS59" s="163"/>
      <c r="JB59" s="149"/>
      <c r="JC59" s="163"/>
      <c r="JD59" s="163"/>
      <c r="JE59" s="163"/>
      <c r="JF59" s="163"/>
      <c r="JG59" s="163"/>
      <c r="JH59" s="163"/>
      <c r="JI59" s="163"/>
      <c r="JJ59" s="163"/>
      <c r="JK59" s="173"/>
      <c r="JV59" s="315"/>
      <c r="JW59" s="316"/>
      <c r="JX59" s="316"/>
      <c r="JY59" s="316"/>
      <c r="JZ59" s="316"/>
      <c r="KA59" s="316"/>
      <c r="KB59" s="316"/>
      <c r="KC59" s="316"/>
      <c r="KD59" s="316"/>
      <c r="KE59" s="316"/>
      <c r="KF59" s="316"/>
      <c r="KG59" s="316"/>
      <c r="KH59" s="316"/>
      <c r="KI59" s="316"/>
      <c r="KJ59" s="316"/>
      <c r="KK59" s="316"/>
      <c r="KL59" s="316"/>
      <c r="KM59" s="316"/>
      <c r="KN59" s="316"/>
      <c r="KO59" s="316"/>
      <c r="KP59" s="316"/>
      <c r="KQ59" s="316"/>
      <c r="KR59" s="316"/>
      <c r="KS59" s="316"/>
      <c r="KT59" s="316"/>
      <c r="KU59" s="316"/>
      <c r="KV59" s="322"/>
      <c r="KW59" s="316"/>
      <c r="KX59" s="316"/>
      <c r="KY59" s="316"/>
      <c r="KZ59" s="316"/>
      <c r="LA59" s="316"/>
      <c r="LB59" s="316"/>
      <c r="LC59" s="316"/>
      <c r="LD59" s="316"/>
      <c r="LE59" s="316"/>
      <c r="LF59" s="316"/>
      <c r="LG59" s="316"/>
      <c r="LH59" s="316"/>
      <c r="LI59" s="316"/>
      <c r="LJ59" s="316"/>
      <c r="LK59" s="316"/>
      <c r="LL59" s="316"/>
      <c r="LM59" s="316"/>
      <c r="LN59" s="316"/>
      <c r="LO59" s="316"/>
      <c r="LP59" s="316"/>
      <c r="LQ59" s="316"/>
      <c r="LR59" s="316"/>
      <c r="LS59" s="316"/>
      <c r="LT59" s="316"/>
      <c r="LU59" s="316"/>
      <c r="LV59" s="317"/>
    </row>
    <row r="60" spans="27:334" ht="15" customHeight="1" x14ac:dyDescent="0.2">
      <c r="AA60" s="172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49"/>
      <c r="AQ60" s="149"/>
      <c r="AR60" s="149"/>
      <c r="AS60" s="149"/>
      <c r="AT60" s="149"/>
      <c r="AU60" s="149"/>
      <c r="AV60" s="144"/>
      <c r="AW60" s="144"/>
      <c r="AX60" s="144"/>
      <c r="AY60" s="144"/>
      <c r="AZ60" s="144"/>
      <c r="BA60" s="241"/>
      <c r="BB60" s="74" t="e">
        <f>BB59/BC71</f>
        <v>#DIV/0!</v>
      </c>
      <c r="BC60" s="74" t="e">
        <f>BC59/BC71</f>
        <v>#DIV/0!</v>
      </c>
      <c r="BD60" s="74" t="e">
        <f>BD59/BC71</f>
        <v>#DIV/0!</v>
      </c>
      <c r="BE60" s="195" t="s">
        <v>20</v>
      </c>
      <c r="BF60" s="163"/>
      <c r="BG60" s="163"/>
      <c r="BH60" s="163"/>
      <c r="BI60" s="163"/>
      <c r="BJ60" s="230" t="str">
        <f>"local_od_est_"&amp;BA54</f>
        <v>local_od_est_1</v>
      </c>
      <c r="BK60" s="190">
        <v>1</v>
      </c>
      <c r="BL60" s="190">
        <v>3</v>
      </c>
      <c r="BM60" s="190">
        <v>4</v>
      </c>
      <c r="BN60" s="179" t="s">
        <v>17</v>
      </c>
      <c r="BO60" s="179" t="s">
        <v>18</v>
      </c>
      <c r="BP60" s="179" t="s">
        <v>19</v>
      </c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73"/>
      <c r="CM60" s="172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49"/>
      <c r="DC60" s="149"/>
      <c r="DD60" s="149"/>
      <c r="DE60" s="149"/>
      <c r="DF60" s="149"/>
      <c r="DG60" s="149"/>
      <c r="DH60" s="144"/>
      <c r="DI60" s="144"/>
      <c r="DJ60" s="144"/>
      <c r="DK60" s="144"/>
      <c r="DL60" s="144"/>
      <c r="DM60" s="241"/>
      <c r="DN60" s="74" t="e">
        <f>DN59/DO71</f>
        <v>#DIV/0!</v>
      </c>
      <c r="DO60" s="74" t="e">
        <f>DO59/DO71</f>
        <v>#DIV/0!</v>
      </c>
      <c r="DP60" s="74" t="e">
        <f>DP59/DO71</f>
        <v>#DIV/0!</v>
      </c>
      <c r="DQ60" s="195" t="s">
        <v>20</v>
      </c>
      <c r="DR60" s="163"/>
      <c r="DS60" s="163"/>
      <c r="DT60" s="163"/>
      <c r="DU60" s="163"/>
      <c r="DV60" s="230" t="str">
        <f>"local_od_est_"&amp;DM54</f>
        <v>local_od_est_1</v>
      </c>
      <c r="DW60" s="190">
        <v>1</v>
      </c>
      <c r="DX60" s="190">
        <v>3</v>
      </c>
      <c r="DY60" s="190">
        <v>4</v>
      </c>
      <c r="DZ60" s="179" t="s">
        <v>17</v>
      </c>
      <c r="EA60" s="179" t="s">
        <v>18</v>
      </c>
      <c r="EB60" s="179" t="s">
        <v>19</v>
      </c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73"/>
      <c r="EY60" s="172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49"/>
      <c r="FO60" s="149"/>
      <c r="FP60" s="149"/>
      <c r="FQ60" s="149"/>
      <c r="FR60" s="149"/>
      <c r="FS60" s="149"/>
      <c r="FT60" s="144"/>
      <c r="FU60" s="144"/>
      <c r="FV60" s="144"/>
      <c r="FW60" s="144"/>
      <c r="FX60" s="144"/>
      <c r="FY60" s="241"/>
      <c r="FZ60" s="74" t="e">
        <f>FZ59/GA71</f>
        <v>#DIV/0!</v>
      </c>
      <c r="GA60" s="74" t="e">
        <f>GA59/GA71</f>
        <v>#DIV/0!</v>
      </c>
      <c r="GB60" s="74" t="e">
        <f>GB59/GA71</f>
        <v>#DIV/0!</v>
      </c>
      <c r="GC60" s="195" t="s">
        <v>20</v>
      </c>
      <c r="GD60" s="163"/>
      <c r="GE60" s="163"/>
      <c r="GF60" s="163"/>
      <c r="GG60" s="163"/>
      <c r="GH60" s="230" t="str">
        <f>"local_od_est_"&amp;FY54</f>
        <v>local_od_est_1</v>
      </c>
      <c r="GI60" s="190">
        <v>1</v>
      </c>
      <c r="GJ60" s="190">
        <v>3</v>
      </c>
      <c r="GK60" s="190">
        <v>4</v>
      </c>
      <c r="GL60" s="179" t="s">
        <v>17</v>
      </c>
      <c r="GM60" s="179" t="s">
        <v>18</v>
      </c>
      <c r="GN60" s="179" t="s">
        <v>19</v>
      </c>
      <c r="GO60" s="163"/>
      <c r="GP60" s="163"/>
      <c r="GQ60" s="163"/>
      <c r="GR60" s="163"/>
      <c r="GS60" s="163"/>
      <c r="GT60" s="163"/>
      <c r="GU60" s="163"/>
      <c r="GV60" s="163"/>
      <c r="GW60" s="163"/>
      <c r="GX60" s="163"/>
      <c r="GY60" s="173"/>
      <c r="HK60" s="172"/>
      <c r="HL60" s="163"/>
      <c r="HM60" s="163"/>
      <c r="HN60" s="163"/>
      <c r="HO60" s="163"/>
      <c r="HP60" s="163"/>
      <c r="HQ60" s="163"/>
      <c r="HR60" s="163"/>
      <c r="HS60" s="163"/>
      <c r="HT60" s="163"/>
      <c r="HU60" s="163"/>
      <c r="HV60" s="163"/>
      <c r="HW60" s="163"/>
      <c r="HX60" s="163"/>
      <c r="HY60" s="163"/>
      <c r="HZ60" s="149"/>
      <c r="IA60" s="149"/>
      <c r="IB60" s="149"/>
      <c r="IC60" s="149"/>
      <c r="ID60" s="149"/>
      <c r="IE60" s="149"/>
      <c r="IF60" s="144"/>
      <c r="IG60" s="144"/>
      <c r="IH60" s="144"/>
      <c r="II60" s="144"/>
      <c r="IJ60" s="144"/>
      <c r="IK60" s="241"/>
      <c r="IL60" s="74" t="e">
        <f>IL59/IM71</f>
        <v>#DIV/0!</v>
      </c>
      <c r="IM60" s="74" t="e">
        <f>IM59/IM71</f>
        <v>#DIV/0!</v>
      </c>
      <c r="IN60" s="74" t="e">
        <f>IN59/IM71</f>
        <v>#DIV/0!</v>
      </c>
      <c r="IO60" s="195" t="s">
        <v>20</v>
      </c>
      <c r="IP60" s="163"/>
      <c r="IQ60" s="163"/>
      <c r="IR60" s="163"/>
      <c r="IS60" s="163"/>
      <c r="JB60" s="163"/>
      <c r="JC60" s="163"/>
      <c r="JD60" s="163"/>
      <c r="JE60" s="163"/>
      <c r="JF60" s="163"/>
      <c r="JG60" s="163"/>
      <c r="JH60" s="163"/>
      <c r="JI60" s="163"/>
      <c r="JJ60" s="163"/>
      <c r="JK60" s="173"/>
      <c r="JV60" s="315"/>
      <c r="JW60" s="316"/>
      <c r="JX60" s="316"/>
      <c r="JY60" s="316"/>
      <c r="JZ60" s="316"/>
      <c r="KA60" s="316"/>
      <c r="KB60" s="316"/>
      <c r="KC60" s="316"/>
      <c r="KD60" s="316"/>
      <c r="KE60" s="316"/>
      <c r="KF60" s="316"/>
      <c r="KG60" s="316"/>
      <c r="KH60" s="316"/>
      <c r="KI60" s="316"/>
      <c r="KJ60" s="316"/>
      <c r="KK60" s="316"/>
      <c r="KL60" s="316"/>
      <c r="KM60" s="316"/>
      <c r="KN60" s="316"/>
      <c r="KO60" s="316"/>
      <c r="KP60" s="316"/>
      <c r="KQ60" s="316"/>
      <c r="KR60" s="316"/>
      <c r="KS60" s="316"/>
      <c r="KT60" s="316"/>
      <c r="KU60" s="316"/>
      <c r="KV60" s="322"/>
      <c r="KW60" s="316"/>
      <c r="KX60" s="316"/>
      <c r="KY60" s="316"/>
      <c r="KZ60" s="316"/>
      <c r="LA60" s="316"/>
      <c r="LB60" s="316"/>
      <c r="LC60" s="316"/>
      <c r="LD60" s="316"/>
      <c r="LE60" s="316"/>
      <c r="LF60" s="316"/>
      <c r="LG60" s="316"/>
      <c r="LH60" s="316"/>
      <c r="LI60" s="316"/>
      <c r="LJ60" s="316"/>
      <c r="LK60" s="316"/>
      <c r="LL60" s="316"/>
      <c r="LM60" s="316"/>
      <c r="LN60" s="316"/>
      <c r="LO60" s="316"/>
      <c r="LP60" s="316"/>
      <c r="LQ60" s="316"/>
      <c r="LR60" s="316"/>
      <c r="LS60" s="316"/>
      <c r="LT60" s="316"/>
      <c r="LU60" s="316"/>
      <c r="LV60" s="317"/>
    </row>
    <row r="61" spans="27:334" ht="15" customHeight="1" thickBot="1" x14ac:dyDescent="0.3">
      <c r="AA61" s="172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Q61" s="138">
        <f>SUM(AY55:AY57)</f>
        <v>0</v>
      </c>
      <c r="AR61" s="270" t="s">
        <v>38</v>
      </c>
      <c r="AS61" s="149"/>
      <c r="AT61" s="149"/>
      <c r="AU61" s="149"/>
      <c r="AV61" s="163"/>
      <c r="AW61" s="18"/>
      <c r="AX61" s="18"/>
      <c r="AY61" s="18"/>
      <c r="AZ61" s="18"/>
      <c r="BA61" s="241"/>
      <c r="BB61" s="200" t="str">
        <f t="shared" ref="BB61:BD61" si="20">RNSE(BB59,BB56)</f>
        <v>-</v>
      </c>
      <c r="BC61" s="200" t="str">
        <f t="shared" si="20"/>
        <v>-</v>
      </c>
      <c r="BD61" s="200" t="str">
        <f t="shared" si="20"/>
        <v>-</v>
      </c>
      <c r="BE61" s="197" t="s">
        <v>29</v>
      </c>
      <c r="BF61" s="163"/>
      <c r="BG61" s="164"/>
      <c r="BH61" s="163"/>
      <c r="BI61" s="163"/>
      <c r="BJ61" s="190">
        <v>1</v>
      </c>
      <c r="BK61" s="180">
        <f t="shared" ref="BK61:BM63" si="21">BK42</f>
        <v>0</v>
      </c>
      <c r="BL61" s="181">
        <f t="shared" si="21"/>
        <v>0</v>
      </c>
      <c r="BM61" s="182">
        <f t="shared" si="21"/>
        <v>0</v>
      </c>
      <c r="BN61" s="179">
        <f>SUM(BK61:BM61)</f>
        <v>0</v>
      </c>
      <c r="BO61" s="179">
        <f>BO42</f>
        <v>0</v>
      </c>
      <c r="BP61" s="183">
        <f>IFERROR(ABS(BN61-BO61)/BO61,0)</f>
        <v>0</v>
      </c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73"/>
      <c r="CM61" s="172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C61" s="138">
        <f>SUM(DK55:DK57)</f>
        <v>0</v>
      </c>
      <c r="DD61" s="270" t="s">
        <v>6</v>
      </c>
      <c r="DE61" s="149"/>
      <c r="DF61" s="149"/>
      <c r="DG61" s="149"/>
      <c r="DH61" s="163"/>
      <c r="DI61" s="18"/>
      <c r="DJ61" s="18"/>
      <c r="DK61" s="18"/>
      <c r="DL61" s="18"/>
      <c r="DM61" s="241"/>
      <c r="DN61" s="200" t="str">
        <f t="shared" ref="DN61:DP61" si="22">RNSE(DN59,DN56)</f>
        <v>-</v>
      </c>
      <c r="DO61" s="200" t="str">
        <f t="shared" si="22"/>
        <v>-</v>
      </c>
      <c r="DP61" s="200" t="str">
        <f t="shared" si="22"/>
        <v>-</v>
      </c>
      <c r="DQ61" s="197" t="s">
        <v>29</v>
      </c>
      <c r="DR61" s="163"/>
      <c r="DS61" s="164"/>
      <c r="DT61" s="163"/>
      <c r="DU61" s="163"/>
      <c r="DV61" s="190">
        <v>1</v>
      </c>
      <c r="DW61" s="180">
        <f t="shared" ref="DW61:DY61" si="23">DW42</f>
        <v>0</v>
      </c>
      <c r="DX61" s="181">
        <f t="shared" si="23"/>
        <v>0</v>
      </c>
      <c r="DY61" s="182">
        <f t="shared" si="23"/>
        <v>0</v>
      </c>
      <c r="DZ61" s="179">
        <f>SUM(DW61:DY61)</f>
        <v>0</v>
      </c>
      <c r="EA61" s="179">
        <f>EA42</f>
        <v>0</v>
      </c>
      <c r="EB61" s="183">
        <f>IFERROR(ABS(DZ61-EA61)/EA61,0)</f>
        <v>0</v>
      </c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73"/>
      <c r="EY61" s="172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38">
        <f>SUM(FW55:FW57)</f>
        <v>0</v>
      </c>
      <c r="FP61" s="270" t="s">
        <v>6</v>
      </c>
      <c r="FQ61" s="149"/>
      <c r="FR61" s="149"/>
      <c r="FS61" s="149"/>
      <c r="FT61" s="163"/>
      <c r="FU61" s="18"/>
      <c r="FV61" s="18"/>
      <c r="FW61" s="18"/>
      <c r="FX61" s="18"/>
      <c r="FY61" s="241"/>
      <c r="FZ61" s="200" t="str">
        <f t="shared" ref="FZ61:GB61" si="24">RNSE(FZ59,FZ56)</f>
        <v>-</v>
      </c>
      <c r="GA61" s="200" t="str">
        <f t="shared" si="24"/>
        <v>-</v>
      </c>
      <c r="GB61" s="200" t="str">
        <f t="shared" si="24"/>
        <v>-</v>
      </c>
      <c r="GC61" s="197" t="s">
        <v>29</v>
      </c>
      <c r="GD61" s="163"/>
      <c r="GE61" s="164"/>
      <c r="GF61" s="163"/>
      <c r="GG61" s="163"/>
      <c r="GH61" s="190">
        <v>1</v>
      </c>
      <c r="GI61" s="180">
        <f t="shared" ref="GI61:GK61" si="25">GI42</f>
        <v>0</v>
      </c>
      <c r="GJ61" s="181">
        <f t="shared" si="25"/>
        <v>0</v>
      </c>
      <c r="GK61" s="182">
        <f t="shared" si="25"/>
        <v>0</v>
      </c>
      <c r="GL61" s="179">
        <f>SUM(GI61:GK61)</f>
        <v>0</v>
      </c>
      <c r="GM61" s="179">
        <f>GM42</f>
        <v>0</v>
      </c>
      <c r="GN61" s="183">
        <f>IFERROR(ABS(GL61-GM61)/GM61,0)</f>
        <v>0</v>
      </c>
      <c r="GO61" s="163"/>
      <c r="GP61" s="163"/>
      <c r="GQ61" s="163"/>
      <c r="GR61" s="163"/>
      <c r="GS61" s="163"/>
      <c r="GT61" s="163"/>
      <c r="GU61" s="163"/>
      <c r="GV61" s="163"/>
      <c r="GW61" s="163"/>
      <c r="GX61" s="163"/>
      <c r="GY61" s="173"/>
      <c r="HK61" s="172"/>
      <c r="HL61" s="163"/>
      <c r="HM61" s="163"/>
      <c r="HN61" s="163"/>
      <c r="HO61" s="163"/>
      <c r="HP61" s="163"/>
      <c r="HQ61" s="163"/>
      <c r="HR61" s="163"/>
      <c r="HS61" s="163"/>
      <c r="HT61" s="163"/>
      <c r="HU61" s="163"/>
      <c r="HV61" s="163"/>
      <c r="HW61" s="163"/>
      <c r="HX61" s="163"/>
      <c r="HY61" s="163"/>
      <c r="HZ61" s="149"/>
      <c r="IA61" s="149"/>
      <c r="IB61" s="149"/>
      <c r="IC61" s="149"/>
      <c r="ID61" s="149"/>
      <c r="IE61" s="149"/>
      <c r="IF61" s="163"/>
      <c r="IG61" s="18"/>
      <c r="IH61" s="18"/>
      <c r="II61" s="18"/>
      <c r="IJ61" s="18"/>
      <c r="IK61" s="241"/>
      <c r="IL61" s="200" t="str">
        <f t="shared" ref="IL61:IN61" si="26">RNSE(IL59,IL56)</f>
        <v>-</v>
      </c>
      <c r="IM61" s="200" t="str">
        <f t="shared" si="26"/>
        <v>-</v>
      </c>
      <c r="IN61" s="200" t="str">
        <f t="shared" si="26"/>
        <v>-</v>
      </c>
      <c r="IO61" s="197" t="s">
        <v>29</v>
      </c>
      <c r="IP61" s="163"/>
      <c r="IQ61" s="164"/>
      <c r="IR61" s="163"/>
      <c r="IS61" s="163"/>
      <c r="JB61" s="163"/>
      <c r="JC61" s="163"/>
      <c r="JD61" s="163"/>
      <c r="JE61" s="163"/>
      <c r="JF61" s="163"/>
      <c r="JG61" s="163"/>
      <c r="JH61" s="163"/>
      <c r="JI61" s="163"/>
      <c r="JJ61" s="163"/>
      <c r="JK61" s="173"/>
      <c r="JV61" s="315"/>
      <c r="JW61" s="316"/>
      <c r="JX61" s="316"/>
      <c r="JY61" s="316"/>
      <c r="JZ61" s="316"/>
      <c r="KA61" s="316"/>
      <c r="KB61" s="316"/>
      <c r="KC61" s="316"/>
      <c r="KD61" s="316"/>
      <c r="KE61" s="316"/>
      <c r="KF61" s="316"/>
      <c r="KG61" s="316"/>
      <c r="KH61" s="316"/>
      <c r="KI61" s="316"/>
      <c r="KJ61" s="316"/>
      <c r="KK61" s="316"/>
      <c r="KL61" s="316"/>
      <c r="KM61" s="316"/>
      <c r="KN61" s="316"/>
      <c r="KO61" s="316"/>
      <c r="KP61" s="316"/>
      <c r="KQ61" s="316"/>
      <c r="KR61" s="316"/>
      <c r="KS61" s="316"/>
      <c r="KT61" s="316"/>
      <c r="KU61" s="316"/>
      <c r="KV61" s="322"/>
      <c r="KW61" s="316"/>
      <c r="KX61" s="316"/>
      <c r="KY61" s="316"/>
      <c r="KZ61" s="316"/>
      <c r="LA61" s="316"/>
      <c r="LB61" s="316"/>
      <c r="LC61" s="316"/>
      <c r="LD61" s="316"/>
      <c r="LE61" s="316"/>
      <c r="LF61" s="316"/>
      <c r="LG61" s="316"/>
      <c r="LH61" s="316"/>
      <c r="LI61" s="316"/>
      <c r="LJ61" s="316"/>
      <c r="LK61" s="316"/>
      <c r="LL61" s="316"/>
      <c r="LM61" s="316"/>
      <c r="LN61" s="316"/>
      <c r="LO61" s="316"/>
      <c r="LP61" s="316"/>
      <c r="LQ61" s="316"/>
      <c r="LR61" s="316"/>
      <c r="LS61" s="316"/>
      <c r="LT61" s="316"/>
      <c r="LU61" s="316"/>
      <c r="LV61" s="317"/>
    </row>
    <row r="62" spans="27:334" ht="15" customHeight="1" thickBot="1" x14ac:dyDescent="0.3">
      <c r="AA62" s="172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Q62" s="210">
        <f>SUM(AV55:AV57)</f>
        <v>0</v>
      </c>
      <c r="AR62" s="269" t="s">
        <v>38</v>
      </c>
      <c r="AS62" s="281">
        <f>IF(AQ64&lt;&gt;"",AQ64,AQ62)</f>
        <v>0</v>
      </c>
      <c r="AT62" s="220" t="s">
        <v>21</v>
      </c>
      <c r="AU62" s="149"/>
      <c r="AV62" s="163"/>
      <c r="AW62" s="16"/>
      <c r="AX62" s="16"/>
      <c r="AY62" s="16"/>
      <c r="AZ62" s="16"/>
      <c r="BA62" s="241"/>
      <c r="BB62" s="149"/>
      <c r="BC62" s="149"/>
      <c r="BD62" s="149"/>
      <c r="BE62" s="149"/>
      <c r="BF62" s="163"/>
      <c r="BG62" s="164"/>
      <c r="BH62" s="163"/>
      <c r="BI62" s="163"/>
      <c r="BJ62" s="190">
        <v>3</v>
      </c>
      <c r="BK62" s="184">
        <f>BK43</f>
        <v>0</v>
      </c>
      <c r="BL62" s="179">
        <f t="shared" si="21"/>
        <v>0</v>
      </c>
      <c r="BM62" s="185">
        <f t="shared" si="21"/>
        <v>0</v>
      </c>
      <c r="BN62" s="179">
        <f>SUM(BK62:BM62)</f>
        <v>0</v>
      </c>
      <c r="BO62" s="179">
        <f>BO43</f>
        <v>0</v>
      </c>
      <c r="BP62" s="183">
        <f t="shared" ref="BP62:BP63" si="27">IFERROR(ABS(BN62-BO62)/BO62,0)</f>
        <v>0</v>
      </c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73"/>
      <c r="CM62" s="172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C62" s="210">
        <f>SUM(DH55:DH57)</f>
        <v>0</v>
      </c>
      <c r="DD62" s="269" t="s">
        <v>6</v>
      </c>
      <c r="DE62" s="219">
        <f>IF(DC64&lt;&gt;"",DC64,DC62)</f>
        <v>0</v>
      </c>
      <c r="DF62" s="220" t="s">
        <v>21</v>
      </c>
      <c r="DG62" s="149"/>
      <c r="DH62" s="163"/>
      <c r="DI62" s="16"/>
      <c r="DJ62" s="16"/>
      <c r="DK62" s="16"/>
      <c r="DL62" s="16"/>
      <c r="DM62" s="241"/>
      <c r="DN62" s="149"/>
      <c r="DO62" s="149"/>
      <c r="DP62" s="149"/>
      <c r="DQ62" s="149"/>
      <c r="DR62" s="163"/>
      <c r="DS62" s="164"/>
      <c r="DT62" s="163"/>
      <c r="DU62" s="163"/>
      <c r="DV62" s="190">
        <v>3</v>
      </c>
      <c r="DW62" s="184">
        <f>DW43</f>
        <v>0</v>
      </c>
      <c r="DX62" s="179">
        <f t="shared" ref="DX62:DY62" si="28">DX43</f>
        <v>0</v>
      </c>
      <c r="DY62" s="185">
        <f t="shared" si="28"/>
        <v>0</v>
      </c>
      <c r="DZ62" s="179">
        <f>SUM(DW62:DY62)</f>
        <v>0</v>
      </c>
      <c r="EA62" s="179">
        <f>EA43</f>
        <v>0</v>
      </c>
      <c r="EB62" s="183">
        <f t="shared" ref="EB62:EB63" si="29">IFERROR(ABS(DZ62-EA62)/EA62,0)</f>
        <v>0</v>
      </c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73"/>
      <c r="EY62" s="172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210">
        <f>SUM(FT55:FT57)</f>
        <v>0</v>
      </c>
      <c r="FP62" s="269" t="s">
        <v>6</v>
      </c>
      <c r="FQ62" s="219">
        <f>IF(FO64&lt;&gt;"",FO64,FO62)</f>
        <v>0</v>
      </c>
      <c r="FR62" s="220" t="s">
        <v>21</v>
      </c>
      <c r="FS62" s="149"/>
      <c r="FT62" s="163"/>
      <c r="FU62" s="16"/>
      <c r="FV62" s="16"/>
      <c r="FW62" s="16"/>
      <c r="FX62" s="16"/>
      <c r="FY62" s="241"/>
      <c r="FZ62" s="149"/>
      <c r="GA62" s="149"/>
      <c r="GB62" s="149"/>
      <c r="GC62" s="149"/>
      <c r="GD62" s="163"/>
      <c r="GE62" s="164"/>
      <c r="GF62" s="163"/>
      <c r="GG62" s="163"/>
      <c r="GH62" s="190">
        <v>3</v>
      </c>
      <c r="GI62" s="184">
        <f>GI43</f>
        <v>0</v>
      </c>
      <c r="GJ62" s="179">
        <f t="shared" ref="GJ62:GK62" si="30">GJ43</f>
        <v>0</v>
      </c>
      <c r="GK62" s="185">
        <f t="shared" si="30"/>
        <v>0</v>
      </c>
      <c r="GL62" s="179">
        <f>SUM(GI62:GK62)</f>
        <v>0</v>
      </c>
      <c r="GM62" s="179">
        <f>GM43</f>
        <v>0</v>
      </c>
      <c r="GN62" s="183">
        <f t="shared" ref="GN62:GN63" si="31">IFERROR(ABS(GL62-GM62)/GM62,0)</f>
        <v>0</v>
      </c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73"/>
      <c r="HK62" s="172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49"/>
      <c r="IA62" s="149"/>
      <c r="IB62" s="149"/>
      <c r="IC62" s="149"/>
      <c r="ID62" s="149"/>
      <c r="IE62" s="149"/>
      <c r="IF62" s="163"/>
      <c r="IG62" s="16"/>
      <c r="IH62" s="16"/>
      <c r="II62" s="16"/>
      <c r="IJ62" s="16"/>
      <c r="IK62" s="241"/>
      <c r="IL62" s="149"/>
      <c r="IM62" s="149"/>
      <c r="IN62" s="149"/>
      <c r="IO62" s="149"/>
      <c r="IP62" s="163"/>
      <c r="IQ62" s="164"/>
      <c r="IR62" s="163"/>
      <c r="IS62" s="163"/>
      <c r="JB62" s="163"/>
      <c r="JC62" s="163"/>
      <c r="JD62" s="163"/>
      <c r="JE62" s="163"/>
      <c r="JF62" s="163"/>
      <c r="JG62" s="163"/>
      <c r="JH62" s="163"/>
      <c r="JI62" s="163"/>
      <c r="JJ62" s="163"/>
      <c r="JK62" s="173"/>
      <c r="JV62" s="315"/>
      <c r="JW62" s="316"/>
      <c r="JX62" s="316"/>
      <c r="JY62" s="316"/>
      <c r="JZ62" s="316"/>
      <c r="KA62" s="316"/>
      <c r="KB62" s="316"/>
      <c r="KC62" s="316"/>
      <c r="KD62" s="316"/>
      <c r="KE62" s="316"/>
      <c r="KF62" s="316"/>
      <c r="KG62" s="316"/>
      <c r="KH62" s="316"/>
      <c r="KI62" s="316"/>
      <c r="KJ62" s="316"/>
      <c r="KK62" s="316"/>
      <c r="KL62" s="316"/>
      <c r="KM62" s="316"/>
      <c r="KN62" s="316"/>
      <c r="KO62" s="316"/>
      <c r="KP62" s="316"/>
      <c r="KQ62" s="316"/>
      <c r="KR62" s="316"/>
      <c r="KS62" s="316"/>
      <c r="KT62" s="316"/>
      <c r="KU62" s="316"/>
      <c r="KV62" s="322"/>
      <c r="KW62" s="316"/>
      <c r="KX62" s="316"/>
      <c r="KY62" s="316"/>
      <c r="KZ62" s="316"/>
      <c r="LA62" s="316"/>
      <c r="LB62" s="316"/>
      <c r="LC62" s="316"/>
      <c r="LD62" s="316"/>
      <c r="LE62" s="316"/>
      <c r="LF62" s="316"/>
      <c r="LG62" s="316"/>
      <c r="LH62" s="316"/>
      <c r="LI62" s="316"/>
      <c r="LJ62" s="316"/>
      <c r="LK62" s="316"/>
      <c r="LL62" s="316"/>
      <c r="LM62" s="316"/>
      <c r="LN62" s="316"/>
      <c r="LO62" s="316"/>
      <c r="LP62" s="316"/>
      <c r="LQ62" s="316"/>
      <c r="LR62" s="316"/>
      <c r="LS62" s="316"/>
      <c r="LT62" s="316"/>
      <c r="LU62" s="316"/>
      <c r="LV62" s="317"/>
    </row>
    <row r="63" spans="27:334" ht="15" customHeight="1" thickBot="1" x14ac:dyDescent="0.3">
      <c r="AA63" s="172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292">
        <f>IF(AQ64&lt;&gt;"",AQ62-AQ64,0)</f>
        <v>0</v>
      </c>
      <c r="AQ63" s="235">
        <f>IF(AQ64&lt;&gt;"",AQ62-AQ64,0)</f>
        <v>0</v>
      </c>
      <c r="AR63" s="311" t="s">
        <v>27</v>
      </c>
      <c r="AT63" s="149"/>
      <c r="AU63" s="149"/>
      <c r="AV63" s="155"/>
      <c r="AW63" s="163"/>
      <c r="AX63" s="163"/>
      <c r="AY63" s="163"/>
      <c r="AZ63" s="163"/>
      <c r="BA63" s="241"/>
      <c r="BB63" s="149"/>
      <c r="BC63" s="149"/>
      <c r="BD63" s="149"/>
      <c r="BE63" s="149"/>
      <c r="BF63" s="163"/>
      <c r="BG63" s="165"/>
      <c r="BH63" s="163"/>
      <c r="BI63" s="163"/>
      <c r="BJ63" s="190">
        <v>4</v>
      </c>
      <c r="BK63" s="186">
        <f>BK44</f>
        <v>0</v>
      </c>
      <c r="BL63" s="187">
        <f t="shared" si="21"/>
        <v>0</v>
      </c>
      <c r="BM63" s="188">
        <f t="shared" si="21"/>
        <v>0</v>
      </c>
      <c r="BN63" s="179">
        <f>SUM(BK63:BM63)</f>
        <v>0</v>
      </c>
      <c r="BO63" s="59">
        <f>BO44</f>
        <v>0</v>
      </c>
      <c r="BP63" s="183">
        <f t="shared" si="27"/>
        <v>0</v>
      </c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73"/>
      <c r="CM63" s="172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292">
        <f>IF(DC64&lt;&gt;"",DC62-DC64,0)</f>
        <v>0</v>
      </c>
      <c r="DC63" s="235">
        <f>IF(DC64&lt;&gt;"",DC62-DC64,0)</f>
        <v>0</v>
      </c>
      <c r="DD63" s="311" t="s">
        <v>27</v>
      </c>
      <c r="DF63" s="149"/>
      <c r="DG63" s="149"/>
      <c r="DH63" s="155"/>
      <c r="DI63" s="163"/>
      <c r="DJ63" s="163"/>
      <c r="DK63" s="163"/>
      <c r="DL63" s="163"/>
      <c r="DM63" s="241"/>
      <c r="DN63" s="149"/>
      <c r="DO63" s="149"/>
      <c r="DP63" s="149"/>
      <c r="DQ63" s="149"/>
      <c r="DR63" s="163"/>
      <c r="DS63" s="165"/>
      <c r="DT63" s="163"/>
      <c r="DU63" s="163"/>
      <c r="DV63" s="190">
        <v>4</v>
      </c>
      <c r="DW63" s="186">
        <f>DW44</f>
        <v>0</v>
      </c>
      <c r="DX63" s="187">
        <f t="shared" ref="DX63:DY63" si="32">DX44</f>
        <v>0</v>
      </c>
      <c r="DY63" s="188">
        <f t="shared" si="32"/>
        <v>0</v>
      </c>
      <c r="DZ63" s="179">
        <f>SUM(DW63:DY63)</f>
        <v>0</v>
      </c>
      <c r="EA63" s="59">
        <f>EA44</f>
        <v>0</v>
      </c>
      <c r="EB63" s="183">
        <f t="shared" si="29"/>
        <v>0</v>
      </c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73"/>
      <c r="EY63" s="172"/>
      <c r="EZ63" s="163"/>
      <c r="FA63" s="163"/>
      <c r="FB63" s="163"/>
      <c r="FC63" s="163"/>
      <c r="FD63" s="163"/>
      <c r="FE63" s="163"/>
      <c r="FF63" s="163"/>
      <c r="FG63" s="163"/>
      <c r="FH63" s="163"/>
      <c r="FI63" s="163"/>
      <c r="FJ63" s="163"/>
      <c r="FK63" s="163"/>
      <c r="FL63" s="163"/>
      <c r="FM63" s="163"/>
      <c r="FN63" s="292">
        <f>IF(FO64&lt;&gt;"",FO62-FO64,0)</f>
        <v>0</v>
      </c>
      <c r="FO63" s="235">
        <f>IF(FO64&lt;&gt;"",FO62-FO64,0)</f>
        <v>0</v>
      </c>
      <c r="FP63" s="311" t="s">
        <v>27</v>
      </c>
      <c r="FQ63" s="163"/>
      <c r="FR63" s="149"/>
      <c r="FS63" s="149"/>
      <c r="FT63" s="155"/>
      <c r="FU63" s="163"/>
      <c r="FV63" s="163"/>
      <c r="FW63" s="163"/>
      <c r="FX63" s="163"/>
      <c r="FY63" s="241"/>
      <c r="FZ63" s="149"/>
      <c r="GA63" s="149"/>
      <c r="GB63" s="149"/>
      <c r="GC63" s="149"/>
      <c r="GD63" s="163"/>
      <c r="GE63" s="165"/>
      <c r="GF63" s="163"/>
      <c r="GG63" s="163"/>
      <c r="GH63" s="190">
        <v>4</v>
      </c>
      <c r="GI63" s="186">
        <f>GI44</f>
        <v>0</v>
      </c>
      <c r="GJ63" s="187">
        <f t="shared" ref="GJ63:GK63" si="33">GJ44</f>
        <v>0</v>
      </c>
      <c r="GK63" s="188">
        <f t="shared" si="33"/>
        <v>0</v>
      </c>
      <c r="GL63" s="179">
        <f>SUM(GI63:GK63)</f>
        <v>0</v>
      </c>
      <c r="GM63" s="59">
        <f>GM44</f>
        <v>0</v>
      </c>
      <c r="GN63" s="183">
        <f t="shared" si="31"/>
        <v>0</v>
      </c>
      <c r="GO63" s="163"/>
      <c r="GP63" s="163"/>
      <c r="GQ63" s="163"/>
      <c r="GR63" s="163"/>
      <c r="GS63" s="163"/>
      <c r="GT63" s="163"/>
      <c r="GU63" s="163"/>
      <c r="GV63" s="163"/>
      <c r="GW63" s="163"/>
      <c r="GX63" s="163"/>
      <c r="GY63" s="173"/>
      <c r="HK63" s="172"/>
      <c r="HL63" s="163"/>
      <c r="HM63" s="163"/>
      <c r="HN63" s="163"/>
      <c r="HO63" s="163"/>
      <c r="HP63" s="163"/>
      <c r="HQ63" s="163"/>
      <c r="HR63" s="163"/>
      <c r="HS63" s="163"/>
      <c r="HT63" s="163"/>
      <c r="HU63" s="163"/>
      <c r="HV63" s="163"/>
      <c r="HW63" s="163"/>
      <c r="HX63" s="163"/>
      <c r="HY63" s="163"/>
      <c r="HZ63" s="149"/>
      <c r="IA63" s="149"/>
      <c r="IB63" s="149"/>
      <c r="IC63" s="149"/>
      <c r="ID63" s="149"/>
      <c r="IE63" s="149"/>
      <c r="IF63" s="155"/>
      <c r="IG63" s="163"/>
      <c r="IH63" s="163"/>
      <c r="II63" s="163"/>
      <c r="IJ63" s="163"/>
      <c r="IK63" s="241"/>
      <c r="IL63" s="149"/>
      <c r="IM63" s="149"/>
      <c r="IN63" s="149"/>
      <c r="IO63" s="149"/>
      <c r="IP63" s="163"/>
      <c r="IQ63" s="165"/>
      <c r="IR63" s="163"/>
      <c r="IS63" s="163"/>
      <c r="JB63" s="163"/>
      <c r="JC63" s="163"/>
      <c r="JD63" s="163"/>
      <c r="JE63" s="163"/>
      <c r="JF63" s="163"/>
      <c r="JG63" s="163"/>
      <c r="JH63" s="163"/>
      <c r="JI63" s="163"/>
      <c r="JJ63" s="163"/>
      <c r="JK63" s="173"/>
      <c r="JV63" s="315"/>
      <c r="JW63" s="316"/>
      <c r="JX63" s="316"/>
      <c r="JY63" s="316"/>
      <c r="JZ63" s="316"/>
      <c r="KA63" s="316"/>
      <c r="KB63" s="316"/>
      <c r="KC63" s="316"/>
      <c r="KD63" s="316"/>
      <c r="KE63" s="316"/>
      <c r="KF63" s="316"/>
      <c r="KG63" s="316"/>
      <c r="KH63" s="316"/>
      <c r="KI63" s="316"/>
      <c r="KJ63" s="316"/>
      <c r="KK63" s="316"/>
      <c r="KL63" s="316"/>
      <c r="KM63" s="316"/>
      <c r="KN63" s="316"/>
      <c r="KO63" s="316"/>
      <c r="KP63" s="316"/>
      <c r="KQ63" s="316"/>
      <c r="KR63" s="316"/>
      <c r="KS63" s="316"/>
      <c r="KT63" s="316"/>
      <c r="KU63" s="316"/>
      <c r="KV63" s="322"/>
      <c r="KW63" s="316"/>
      <c r="KX63" s="316"/>
      <c r="KY63" s="316"/>
      <c r="KZ63" s="316"/>
      <c r="LA63" s="316"/>
      <c r="LB63" s="316"/>
      <c r="LC63" s="316"/>
      <c r="LD63" s="316"/>
      <c r="LE63" s="316"/>
      <c r="LF63" s="316"/>
      <c r="LG63" s="316"/>
      <c r="LH63" s="316"/>
      <c r="LI63" s="316"/>
      <c r="LJ63" s="316"/>
      <c r="LK63" s="316"/>
      <c r="LL63" s="316"/>
      <c r="LM63" s="316"/>
      <c r="LN63" s="316"/>
      <c r="LO63" s="316"/>
      <c r="LP63" s="316"/>
      <c r="LQ63" s="316"/>
      <c r="LR63" s="316"/>
      <c r="LS63" s="316"/>
      <c r="LT63" s="316"/>
      <c r="LU63" s="316"/>
      <c r="LV63" s="317"/>
    </row>
    <row r="64" spans="27:334" ht="15" customHeight="1" x14ac:dyDescent="0.25">
      <c r="AA64" s="172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Q64" s="266"/>
      <c r="AR64" s="251" t="str">
        <f>CHOOSE(1,"P","LINK",AS64,AQ64)</f>
        <v>P</v>
      </c>
      <c r="AS64" s="253" t="s">
        <v>28</v>
      </c>
      <c r="AT64" s="163"/>
      <c r="AU64" s="149"/>
      <c r="AV64" s="149"/>
      <c r="AW64" s="149"/>
      <c r="AX64" s="163"/>
      <c r="AY64" s="163"/>
      <c r="AZ64" s="163"/>
      <c r="BA64" s="241"/>
      <c r="BB64" s="163"/>
      <c r="BC64" s="163"/>
      <c r="BD64" s="163"/>
      <c r="BE64" s="153" t="s">
        <v>0</v>
      </c>
      <c r="BF64" s="163"/>
      <c r="BG64" s="165"/>
      <c r="BH64" s="163"/>
      <c r="BI64" s="163"/>
      <c r="BJ64" s="179" t="s">
        <v>17</v>
      </c>
      <c r="BK64" s="179">
        <f>SUM(BK61:BK63)</f>
        <v>0</v>
      </c>
      <c r="BL64" s="179">
        <f>SUM(BL61:BL63)</f>
        <v>0</v>
      </c>
      <c r="BM64" s="179">
        <f>SUM(BM61:BM63)</f>
        <v>0</v>
      </c>
      <c r="BN64" s="179"/>
      <c r="BO64" s="179"/>
      <c r="BP64" s="179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73"/>
      <c r="CM64" s="172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C64" s="266"/>
      <c r="DD64" s="251" t="str">
        <f>CHOOSE(1,"&lt;","LINK",DE64,DC64)</f>
        <v>&lt;</v>
      </c>
      <c r="DE64" s="253" t="s">
        <v>28</v>
      </c>
      <c r="DF64" s="163"/>
      <c r="DG64" s="149"/>
      <c r="DH64" s="149"/>
      <c r="DI64" s="149"/>
      <c r="DJ64" s="163"/>
      <c r="DK64" s="163"/>
      <c r="DL64" s="163"/>
      <c r="DM64" s="241"/>
      <c r="DN64" s="163"/>
      <c r="DO64" s="163"/>
      <c r="DP64" s="163"/>
      <c r="DQ64" s="153" t="s">
        <v>0</v>
      </c>
      <c r="DR64" s="163"/>
      <c r="DS64" s="165"/>
      <c r="DT64" s="163"/>
      <c r="DU64" s="163"/>
      <c r="DV64" s="179" t="s">
        <v>17</v>
      </c>
      <c r="DW64" s="179">
        <f>SUM(DW61:DW63)</f>
        <v>0</v>
      </c>
      <c r="DX64" s="179">
        <f>SUM(DX61:DX63)</f>
        <v>0</v>
      </c>
      <c r="DY64" s="179">
        <f>SUM(DY61:DY63)</f>
        <v>0</v>
      </c>
      <c r="DZ64" s="179"/>
      <c r="EA64" s="179"/>
      <c r="EB64" s="179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73"/>
      <c r="EY64" s="172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266"/>
      <c r="FP64" s="251" t="str">
        <f>CHOOSE(1,"&lt;","LINK",FQ64,FO64)</f>
        <v>&lt;</v>
      </c>
      <c r="FQ64" s="253" t="s">
        <v>28</v>
      </c>
      <c r="FR64" s="163"/>
      <c r="FS64" s="149"/>
      <c r="FT64" s="149"/>
      <c r="FU64" s="149"/>
      <c r="FV64" s="163"/>
      <c r="FW64" s="163"/>
      <c r="FX64" s="163"/>
      <c r="FY64" s="241"/>
      <c r="FZ64" s="163"/>
      <c r="GA64" s="163"/>
      <c r="GB64" s="163"/>
      <c r="GC64" s="153" t="s">
        <v>0</v>
      </c>
      <c r="GD64" s="163"/>
      <c r="GE64" s="165"/>
      <c r="GF64" s="163"/>
      <c r="GG64" s="163"/>
      <c r="GH64" s="179" t="s">
        <v>17</v>
      </c>
      <c r="GI64" s="179">
        <f>SUM(GI61:GI63)</f>
        <v>0</v>
      </c>
      <c r="GJ64" s="179">
        <f>SUM(GJ61:GJ63)</f>
        <v>0</v>
      </c>
      <c r="GK64" s="179">
        <f>SUM(GK61:GK63)</f>
        <v>0</v>
      </c>
      <c r="GL64" s="179"/>
      <c r="GM64" s="179"/>
      <c r="GN64" s="179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73"/>
      <c r="HK64" s="172"/>
      <c r="HL64" s="163"/>
      <c r="HM64" s="163"/>
      <c r="HN64" s="163"/>
      <c r="HO64" s="163"/>
      <c r="HP64" s="163"/>
      <c r="HQ64" s="163"/>
      <c r="HR64" s="163"/>
      <c r="HS64" s="163"/>
      <c r="HT64" s="163"/>
      <c r="HU64" s="163"/>
      <c r="HV64" s="163"/>
      <c r="HW64" s="163"/>
      <c r="HX64" s="163"/>
      <c r="HY64" s="163"/>
      <c r="HZ64" s="149"/>
      <c r="IA64" s="149"/>
      <c r="IB64" s="149"/>
      <c r="IC64" s="149"/>
      <c r="ID64" s="149"/>
      <c r="IE64" s="149"/>
      <c r="IF64" s="149"/>
      <c r="IG64" s="149"/>
      <c r="IH64" s="163"/>
      <c r="II64" s="163"/>
      <c r="IJ64" s="163"/>
      <c r="IK64" s="241"/>
      <c r="IL64" s="163"/>
      <c r="IM64" s="163"/>
      <c r="IN64" s="163"/>
      <c r="IO64" s="153" t="s">
        <v>0</v>
      </c>
      <c r="IP64" s="163"/>
      <c r="IQ64" s="165"/>
      <c r="IR64" s="163"/>
      <c r="IS64" s="163"/>
      <c r="JB64" s="163"/>
      <c r="JC64" s="163"/>
      <c r="JD64" s="163"/>
      <c r="JE64" s="163"/>
      <c r="JF64" s="163"/>
      <c r="JG64" s="163"/>
      <c r="JH64" s="163"/>
      <c r="JI64" s="163"/>
      <c r="JJ64" s="163"/>
      <c r="JK64" s="173"/>
      <c r="JV64" s="315"/>
      <c r="JW64" s="316"/>
      <c r="JX64" s="316"/>
      <c r="JY64" s="316"/>
      <c r="JZ64" s="316"/>
      <c r="KA64" s="316"/>
      <c r="KB64" s="316"/>
      <c r="KC64" s="316"/>
      <c r="KD64" s="316"/>
      <c r="KE64" s="316"/>
      <c r="KF64" s="316"/>
      <c r="KG64" s="316"/>
      <c r="KH64" s="316"/>
      <c r="KI64" s="316"/>
      <c r="KJ64" s="316"/>
      <c r="KK64" s="316"/>
      <c r="KL64" s="316"/>
      <c r="KM64" s="316"/>
      <c r="KN64" s="316"/>
      <c r="KO64" s="316"/>
      <c r="KP64" s="316"/>
      <c r="KQ64" s="316"/>
      <c r="KR64" s="316"/>
      <c r="KS64" s="316"/>
      <c r="KT64" s="316"/>
      <c r="KU64" s="316"/>
      <c r="KV64" s="322"/>
      <c r="KW64" s="316"/>
      <c r="KX64" s="316"/>
      <c r="KY64" s="316"/>
      <c r="KZ64" s="316"/>
      <c r="LA64" s="316"/>
      <c r="LB64" s="316"/>
      <c r="LC64" s="316"/>
      <c r="LD64" s="316"/>
      <c r="LE64" s="316"/>
      <c r="LF64" s="316"/>
      <c r="LG64" s="316"/>
      <c r="LH64" s="316"/>
      <c r="LI64" s="316"/>
      <c r="LJ64" s="316"/>
      <c r="LK64" s="316"/>
      <c r="LL64" s="316"/>
      <c r="LM64" s="316"/>
      <c r="LN64" s="316"/>
      <c r="LO64" s="316"/>
      <c r="LP64" s="316"/>
      <c r="LQ64" s="316"/>
      <c r="LR64" s="316"/>
      <c r="LS64" s="316"/>
      <c r="LT64" s="316"/>
      <c r="LU64" s="316"/>
      <c r="LV64" s="317"/>
    </row>
    <row r="65" spans="27:334" ht="15" customHeight="1" x14ac:dyDescent="0.25">
      <c r="AA65" s="172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U65" s="163"/>
      <c r="AV65" s="163"/>
      <c r="AW65" s="163"/>
      <c r="AX65" s="163"/>
      <c r="AY65" s="163"/>
      <c r="AZ65" s="163"/>
      <c r="BA65" s="240"/>
      <c r="BB65" s="163"/>
      <c r="BC65" s="163"/>
      <c r="BD65" s="163"/>
      <c r="BE65" s="166"/>
      <c r="BF65" s="163"/>
      <c r="BG65" s="165"/>
      <c r="BH65" s="163"/>
      <c r="BI65" s="163"/>
      <c r="BJ65" s="179" t="s">
        <v>18</v>
      </c>
      <c r="BK65" s="179">
        <f>BK46</f>
        <v>0</v>
      </c>
      <c r="BL65" s="179">
        <f>BL46</f>
        <v>0</v>
      </c>
      <c r="BM65" s="179">
        <f>BM46</f>
        <v>0</v>
      </c>
      <c r="BN65" s="179"/>
      <c r="BO65" s="179"/>
      <c r="BP65" s="179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73"/>
      <c r="CM65" s="172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G65" s="163"/>
      <c r="DH65" s="163"/>
      <c r="DI65" s="163"/>
      <c r="DJ65" s="163"/>
      <c r="DK65" s="163"/>
      <c r="DL65" s="163"/>
      <c r="DM65" s="240"/>
      <c r="DN65" s="163"/>
      <c r="DO65" s="163"/>
      <c r="DP65" s="163"/>
      <c r="DQ65" s="166"/>
      <c r="DR65" s="163"/>
      <c r="DS65" s="165"/>
      <c r="DT65" s="163"/>
      <c r="DU65" s="163"/>
      <c r="DV65" s="179" t="s">
        <v>18</v>
      </c>
      <c r="DW65" s="179">
        <f>DW46</f>
        <v>0</v>
      </c>
      <c r="DX65" s="179">
        <f>DX46</f>
        <v>0</v>
      </c>
      <c r="DY65" s="179">
        <f>DY46</f>
        <v>0</v>
      </c>
      <c r="DZ65" s="179"/>
      <c r="EA65" s="179"/>
      <c r="EB65" s="179"/>
      <c r="EC65" s="163"/>
      <c r="ED65" s="163"/>
      <c r="EE65" s="163"/>
      <c r="EF65" s="163"/>
      <c r="EG65" s="163"/>
      <c r="EH65" s="163"/>
      <c r="EI65" s="163"/>
      <c r="EJ65" s="163"/>
      <c r="EK65" s="163"/>
      <c r="EL65" s="163"/>
      <c r="EM65" s="173"/>
      <c r="EY65" s="172"/>
      <c r="EZ65" s="163"/>
      <c r="FA65" s="163"/>
      <c r="FB65" s="163"/>
      <c r="FC65" s="163"/>
      <c r="FD65" s="163"/>
      <c r="FE65" s="163"/>
      <c r="FF65" s="163"/>
      <c r="FG65" s="163"/>
      <c r="FH65" s="163"/>
      <c r="FI65" s="163"/>
      <c r="FJ65" s="163"/>
      <c r="FK65" s="163"/>
      <c r="FL65" s="163"/>
      <c r="FM65" s="163"/>
      <c r="FN65" s="163"/>
      <c r="FO65" s="163"/>
      <c r="FP65" s="163"/>
      <c r="FQ65" s="163"/>
      <c r="FR65" s="163"/>
      <c r="FS65" s="163"/>
      <c r="FT65" s="163"/>
      <c r="FU65" s="163"/>
      <c r="FV65" s="163"/>
      <c r="FW65" s="163"/>
      <c r="FX65" s="163"/>
      <c r="FY65" s="240"/>
      <c r="FZ65" s="163"/>
      <c r="GA65" s="163"/>
      <c r="GB65" s="163"/>
      <c r="GC65" s="166"/>
      <c r="GD65" s="163"/>
      <c r="GE65" s="165"/>
      <c r="GF65" s="163"/>
      <c r="GG65" s="163"/>
      <c r="GH65" s="179" t="s">
        <v>18</v>
      </c>
      <c r="GI65" s="179">
        <f>GI46</f>
        <v>0</v>
      </c>
      <c r="GJ65" s="179">
        <f>GJ46</f>
        <v>0</v>
      </c>
      <c r="GK65" s="179">
        <f>GK46</f>
        <v>0</v>
      </c>
      <c r="GL65" s="179"/>
      <c r="GM65" s="179"/>
      <c r="GN65" s="179"/>
      <c r="GO65" s="163"/>
      <c r="GP65" s="163"/>
      <c r="GQ65" s="163"/>
      <c r="GR65" s="163"/>
      <c r="GS65" s="163"/>
      <c r="GT65" s="163"/>
      <c r="GU65" s="163"/>
      <c r="GV65" s="163"/>
      <c r="GW65" s="163"/>
      <c r="GX65" s="163"/>
      <c r="GY65" s="173"/>
      <c r="HK65" s="172"/>
      <c r="HL65" s="163"/>
      <c r="HM65" s="163"/>
      <c r="HN65" s="163"/>
      <c r="HO65" s="163"/>
      <c r="HP65" s="163"/>
      <c r="HQ65" s="163"/>
      <c r="HR65" s="163"/>
      <c r="HS65" s="163"/>
      <c r="HT65" s="163"/>
      <c r="HU65" s="163"/>
      <c r="HV65" s="163"/>
      <c r="HW65" s="163"/>
      <c r="HX65" s="163"/>
      <c r="HY65" s="163"/>
      <c r="HZ65" s="163"/>
      <c r="IA65" s="163"/>
      <c r="IB65" s="163"/>
      <c r="IC65" s="163"/>
      <c r="ID65" s="163"/>
      <c r="IE65" s="163"/>
      <c r="IF65" s="163"/>
      <c r="IG65" s="163"/>
      <c r="IH65" s="163"/>
      <c r="II65" s="163"/>
      <c r="IJ65" s="163"/>
      <c r="IK65" s="240"/>
      <c r="IL65" s="163"/>
      <c r="IM65" s="163"/>
      <c r="IN65" s="163"/>
      <c r="IO65" s="166"/>
      <c r="IP65" s="163"/>
      <c r="IQ65" s="165"/>
      <c r="IR65" s="163"/>
      <c r="IS65" s="163"/>
      <c r="JB65" s="163"/>
      <c r="JC65" s="163"/>
      <c r="JD65" s="163"/>
      <c r="JE65" s="163"/>
      <c r="JF65" s="163"/>
      <c r="JG65" s="163"/>
      <c r="JH65" s="163"/>
      <c r="JI65" s="163"/>
      <c r="JJ65" s="163"/>
      <c r="JK65" s="173"/>
      <c r="JV65" s="315"/>
      <c r="JW65" s="316"/>
      <c r="JX65" s="316"/>
      <c r="JY65" s="316"/>
      <c r="JZ65" s="316"/>
      <c r="KA65" s="316"/>
      <c r="KB65" s="316"/>
      <c r="KC65" s="316"/>
      <c r="KD65" s="316"/>
      <c r="KE65" s="316"/>
      <c r="KF65" s="316"/>
      <c r="KG65" s="316"/>
      <c r="KH65" s="316"/>
      <c r="KI65" s="316"/>
      <c r="KJ65" s="316"/>
      <c r="KK65" s="316"/>
      <c r="KL65" s="316"/>
      <c r="KM65" s="316"/>
      <c r="KN65" s="316"/>
      <c r="KO65" s="316"/>
      <c r="KP65" s="316"/>
      <c r="KQ65" s="316"/>
      <c r="KR65" s="316"/>
      <c r="KS65" s="316"/>
      <c r="KT65" s="316"/>
      <c r="KU65" s="316"/>
      <c r="KV65" s="322"/>
      <c r="KW65" s="316"/>
      <c r="KX65" s="316"/>
      <c r="KY65" s="316"/>
      <c r="KZ65" s="316"/>
      <c r="LA65" s="316"/>
      <c r="LB65" s="316"/>
      <c r="LC65" s="316"/>
      <c r="LD65" s="316"/>
      <c r="LE65" s="316"/>
      <c r="LF65" s="316"/>
      <c r="LG65" s="316"/>
      <c r="LH65" s="316"/>
      <c r="LI65" s="316"/>
      <c r="LJ65" s="316"/>
      <c r="LK65" s="316"/>
      <c r="LL65" s="316"/>
      <c r="LM65" s="316"/>
      <c r="LN65" s="316"/>
      <c r="LO65" s="316"/>
      <c r="LP65" s="316"/>
      <c r="LQ65" s="316"/>
      <c r="LR65" s="316"/>
      <c r="LS65" s="316"/>
      <c r="LT65" s="316"/>
      <c r="LU65" s="316"/>
      <c r="LV65" s="317"/>
    </row>
    <row r="66" spans="27:334" ht="15" customHeight="1" x14ac:dyDescent="0.25">
      <c r="AA66" s="172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8"/>
      <c r="BB66" s="163"/>
      <c r="BC66" s="163"/>
      <c r="BD66" s="163"/>
      <c r="BE66" s="168"/>
      <c r="BF66" s="163"/>
      <c r="BG66" s="165"/>
      <c r="BH66" s="163"/>
      <c r="BI66" s="163"/>
      <c r="BJ66" s="179" t="s">
        <v>19</v>
      </c>
      <c r="BK66" s="183">
        <f>IFERROR(ABS(BK64-BK65)/BK65,0)</f>
        <v>0</v>
      </c>
      <c r="BL66" s="183">
        <f t="shared" ref="BL66:BM66" si="34">IFERROR(ABS(BL64-BL65)/BL65,0)</f>
        <v>0</v>
      </c>
      <c r="BM66" s="183">
        <f t="shared" si="34"/>
        <v>0</v>
      </c>
      <c r="BN66" s="179"/>
      <c r="BO66" s="179"/>
      <c r="BP66" s="183">
        <f>SUM(BK66:BM66,BP61:BP63)</f>
        <v>0</v>
      </c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73"/>
      <c r="CM66" s="172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8"/>
      <c r="DN66" s="163"/>
      <c r="DO66" s="163"/>
      <c r="DP66" s="163"/>
      <c r="DQ66" s="168"/>
      <c r="DR66" s="163"/>
      <c r="DS66" s="165"/>
      <c r="DT66" s="163"/>
      <c r="DU66" s="163"/>
      <c r="DV66" s="179" t="s">
        <v>19</v>
      </c>
      <c r="DW66" s="183">
        <f>IFERROR(ABS(DW64-DW65)/DW65,0)</f>
        <v>0</v>
      </c>
      <c r="DX66" s="183">
        <f t="shared" ref="DX66:DY66" si="35">IFERROR(ABS(DX64-DX65)/DX65,0)</f>
        <v>0</v>
      </c>
      <c r="DY66" s="183">
        <f t="shared" si="35"/>
        <v>0</v>
      </c>
      <c r="DZ66" s="179"/>
      <c r="EA66" s="179"/>
      <c r="EB66" s="183">
        <f>SUM(DW66:DY66,EB61:EB63)</f>
        <v>0</v>
      </c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73"/>
      <c r="EY66" s="172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8"/>
      <c r="FZ66" s="163"/>
      <c r="GA66" s="163"/>
      <c r="GB66" s="163"/>
      <c r="GC66" s="168"/>
      <c r="GD66" s="163"/>
      <c r="GE66" s="165"/>
      <c r="GF66" s="163"/>
      <c r="GG66" s="163"/>
      <c r="GH66" s="179" t="s">
        <v>19</v>
      </c>
      <c r="GI66" s="183">
        <f>IFERROR(ABS(GI64-GI65)/GI65,0)</f>
        <v>0</v>
      </c>
      <c r="GJ66" s="183">
        <f t="shared" ref="GJ66:GK66" si="36">IFERROR(ABS(GJ64-GJ65)/GJ65,0)</f>
        <v>0</v>
      </c>
      <c r="GK66" s="183">
        <f t="shared" si="36"/>
        <v>0</v>
      </c>
      <c r="GL66" s="179"/>
      <c r="GM66" s="179"/>
      <c r="GN66" s="183">
        <f>SUM(GI66:GK66,GN61:GN63)</f>
        <v>0</v>
      </c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73"/>
      <c r="HK66" s="172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8"/>
      <c r="IL66" s="163"/>
      <c r="IM66" s="163"/>
      <c r="IN66" s="163"/>
      <c r="IO66" s="168"/>
      <c r="IP66" s="163"/>
      <c r="IQ66" s="165"/>
      <c r="IR66" s="163"/>
      <c r="IS66" s="163"/>
      <c r="JB66" s="163"/>
      <c r="JC66" s="163"/>
      <c r="JD66" s="163"/>
      <c r="JE66" s="163"/>
      <c r="JF66" s="163"/>
      <c r="JG66" s="163"/>
      <c r="JH66" s="163"/>
      <c r="JI66" s="163"/>
      <c r="JJ66" s="163"/>
      <c r="JK66" s="173"/>
      <c r="JV66" s="315"/>
      <c r="JW66" s="316"/>
      <c r="JX66" s="316"/>
      <c r="JY66" s="316"/>
      <c r="JZ66" s="316"/>
      <c r="KA66" s="316"/>
      <c r="KB66" s="316"/>
      <c r="KC66" s="316"/>
      <c r="KD66" s="316"/>
      <c r="KE66" s="316"/>
      <c r="KF66" s="316"/>
      <c r="KG66" s="316"/>
      <c r="KH66" s="316"/>
      <c r="KI66" s="316"/>
      <c r="KJ66" s="316"/>
      <c r="KK66" s="316"/>
      <c r="KL66" s="316"/>
      <c r="KM66" s="316"/>
      <c r="KN66" s="316"/>
      <c r="KO66" s="316"/>
      <c r="KP66" s="316"/>
      <c r="KQ66" s="316"/>
      <c r="KR66" s="316"/>
      <c r="KS66" s="316"/>
      <c r="KT66" s="316"/>
      <c r="KU66" s="316"/>
      <c r="KV66" s="322"/>
      <c r="KW66" s="316"/>
      <c r="KX66" s="316"/>
      <c r="KY66" s="316"/>
      <c r="KZ66" s="316"/>
      <c r="LA66" s="316"/>
      <c r="LB66" s="316"/>
      <c r="LC66" s="316"/>
      <c r="LD66" s="316"/>
      <c r="LE66" s="316"/>
      <c r="LF66" s="316"/>
      <c r="LG66" s="316"/>
      <c r="LH66" s="316"/>
      <c r="LI66" s="316"/>
      <c r="LJ66" s="316"/>
      <c r="LK66" s="316"/>
      <c r="LL66" s="316"/>
      <c r="LM66" s="316"/>
      <c r="LN66" s="316"/>
      <c r="LO66" s="316"/>
      <c r="LP66" s="316"/>
      <c r="LQ66" s="316"/>
      <c r="LR66" s="316"/>
      <c r="LS66" s="316"/>
      <c r="LT66" s="316"/>
      <c r="LU66" s="316"/>
      <c r="LV66" s="317"/>
    </row>
    <row r="67" spans="27:334" ht="15" customHeight="1" x14ac:dyDescent="0.25">
      <c r="AA67" s="172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8"/>
      <c r="BB67" s="163"/>
      <c r="BC67" s="163"/>
      <c r="BD67" s="163"/>
      <c r="BE67" s="168"/>
      <c r="BF67" s="163"/>
      <c r="BG67" s="164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73"/>
      <c r="CM67" s="172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8"/>
      <c r="DN67" s="163"/>
      <c r="DO67" s="163"/>
      <c r="DP67" s="163"/>
      <c r="DQ67" s="168"/>
      <c r="DR67" s="163"/>
      <c r="DS67" s="164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73"/>
      <c r="EY67" s="172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8"/>
      <c r="FZ67" s="163"/>
      <c r="GA67" s="163"/>
      <c r="GB67" s="163"/>
      <c r="GC67" s="168"/>
      <c r="GD67" s="163"/>
      <c r="GE67" s="164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73"/>
      <c r="HK67" s="172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8"/>
      <c r="IL67" s="163"/>
      <c r="IM67" s="163"/>
      <c r="IN67" s="163"/>
      <c r="IO67" s="168"/>
      <c r="IP67" s="163"/>
      <c r="IQ67" s="164"/>
      <c r="IR67" s="163"/>
      <c r="IS67" s="163"/>
      <c r="JB67" s="163"/>
      <c r="JC67" s="163"/>
      <c r="JD67" s="163"/>
      <c r="JE67" s="163"/>
      <c r="JF67" s="163"/>
      <c r="JG67" s="163"/>
      <c r="JH67" s="163"/>
      <c r="JI67" s="163"/>
      <c r="JJ67" s="163"/>
      <c r="JK67" s="173"/>
      <c r="JV67" s="315"/>
      <c r="JW67" s="316"/>
      <c r="JX67" s="316"/>
      <c r="JY67" s="316"/>
      <c r="JZ67" s="316"/>
      <c r="KA67" s="316"/>
      <c r="KB67" s="316"/>
      <c r="KC67" s="316"/>
      <c r="KD67" s="316"/>
      <c r="KE67" s="316"/>
      <c r="KF67" s="316"/>
      <c r="KG67" s="316"/>
      <c r="KH67" s="316"/>
      <c r="KI67" s="316"/>
      <c r="KJ67" s="316"/>
      <c r="KK67" s="316"/>
      <c r="KL67" s="316"/>
      <c r="KM67" s="316"/>
      <c r="KN67" s="316"/>
      <c r="KO67" s="316"/>
      <c r="KP67" s="316"/>
      <c r="KQ67" s="316"/>
      <c r="KR67" s="316"/>
      <c r="KS67" s="316"/>
      <c r="KT67" s="316"/>
      <c r="KU67" s="316"/>
      <c r="KV67" s="322"/>
      <c r="KW67" s="316"/>
      <c r="KX67" s="316"/>
      <c r="KY67" s="316"/>
      <c r="KZ67" s="316"/>
      <c r="LA67" s="316"/>
      <c r="LB67" s="316"/>
      <c r="LC67" s="316"/>
      <c r="LD67" s="316"/>
      <c r="LE67" s="316"/>
      <c r="LF67" s="316"/>
      <c r="LG67" s="316"/>
      <c r="LH67" s="316"/>
      <c r="LI67" s="316"/>
      <c r="LJ67" s="316"/>
      <c r="LK67" s="316"/>
      <c r="LL67" s="316"/>
      <c r="LM67" s="316"/>
      <c r="LN67" s="316"/>
      <c r="LO67" s="316"/>
      <c r="LP67" s="316"/>
      <c r="LQ67" s="316"/>
      <c r="LR67" s="316"/>
      <c r="LS67" s="316"/>
      <c r="LT67" s="316"/>
      <c r="LU67" s="316"/>
      <c r="LV67" s="317"/>
    </row>
    <row r="68" spans="27:334" ht="15" customHeight="1" thickBot="1" x14ac:dyDescent="0.3">
      <c r="AA68" s="172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8"/>
      <c r="BB68" s="163"/>
      <c r="BC68" s="163"/>
      <c r="BD68" s="163"/>
      <c r="BE68" s="168"/>
      <c r="BF68" s="163"/>
      <c r="BG68" s="164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73"/>
      <c r="CM68" s="172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8"/>
      <c r="DN68" s="163"/>
      <c r="DO68" s="163"/>
      <c r="DP68" s="163"/>
      <c r="DQ68" s="168"/>
      <c r="DR68" s="163"/>
      <c r="DS68" s="164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73"/>
      <c r="EY68" s="172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8"/>
      <c r="FZ68" s="163"/>
      <c r="GA68" s="163"/>
      <c r="GB68" s="163"/>
      <c r="GC68" s="168"/>
      <c r="GD68" s="163"/>
      <c r="GE68" s="164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73"/>
      <c r="HK68" s="172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8"/>
      <c r="IL68" s="163"/>
      <c r="IM68" s="163"/>
      <c r="IN68" s="163"/>
      <c r="IO68" s="168"/>
      <c r="IP68" s="163"/>
      <c r="IQ68" s="164"/>
      <c r="IR68" s="163"/>
      <c r="IS68" s="163"/>
      <c r="IT68" s="163"/>
      <c r="IU68" s="163"/>
      <c r="IV68" s="163"/>
      <c r="IW68" s="163"/>
      <c r="IX68" s="163"/>
      <c r="IY68" s="163"/>
      <c r="IZ68" s="163"/>
      <c r="JA68" s="163"/>
      <c r="JB68" s="163"/>
      <c r="JC68" s="163"/>
      <c r="JD68" s="163"/>
      <c r="JE68" s="163"/>
      <c r="JF68" s="163"/>
      <c r="JG68" s="163"/>
      <c r="JH68" s="163"/>
      <c r="JI68" s="163"/>
      <c r="JJ68" s="163"/>
      <c r="JK68" s="173"/>
      <c r="JV68" s="315"/>
      <c r="JW68" s="316"/>
      <c r="JX68" s="316"/>
      <c r="JY68" s="316"/>
      <c r="JZ68" s="316"/>
      <c r="KA68" s="316"/>
      <c r="KB68" s="316"/>
      <c r="KC68" s="316"/>
      <c r="KD68" s="316"/>
      <c r="KE68" s="316"/>
      <c r="KF68" s="316"/>
      <c r="KG68" s="316"/>
      <c r="KH68" s="316"/>
      <c r="KI68" s="316"/>
      <c r="KJ68" s="316"/>
      <c r="KK68" s="316"/>
      <c r="KL68" s="316"/>
      <c r="KM68" s="316"/>
      <c r="KN68" s="316"/>
      <c r="KO68" s="316"/>
      <c r="KP68" s="316"/>
      <c r="KQ68" s="316"/>
      <c r="KR68" s="316"/>
      <c r="KS68" s="316"/>
      <c r="KT68" s="316"/>
      <c r="KU68" s="316"/>
      <c r="KV68" s="322"/>
      <c r="KW68" s="316"/>
      <c r="KX68" s="316"/>
      <c r="KY68" s="316"/>
      <c r="KZ68" s="316"/>
      <c r="LA68" s="316"/>
      <c r="LB68" s="316"/>
      <c r="LC68" s="316"/>
      <c r="LD68" s="316"/>
      <c r="LE68" s="316"/>
      <c r="LF68" s="316"/>
      <c r="LG68" s="316"/>
      <c r="LH68" s="316"/>
      <c r="LI68" s="316"/>
      <c r="LJ68" s="316"/>
      <c r="LK68" s="316"/>
      <c r="LL68" s="316"/>
      <c r="LM68" s="316"/>
      <c r="LN68" s="316"/>
      <c r="LO68" s="316"/>
      <c r="LP68" s="316"/>
      <c r="LQ68" s="316"/>
      <c r="LR68" s="316"/>
      <c r="LS68" s="316"/>
      <c r="LT68" s="316"/>
      <c r="LU68" s="316"/>
      <c r="LV68" s="317"/>
    </row>
    <row r="69" spans="27:334" ht="15" customHeight="1" thickBot="1" x14ac:dyDescent="0.3">
      <c r="AA69" s="172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215">
        <f>IF(AY72&lt;&gt;"",AVERAGE(AY69,AY72),AY69)</f>
        <v>0</v>
      </c>
      <c r="AY69" s="208">
        <f>SUM(BB59,AY49,AV57)</f>
        <v>0</v>
      </c>
      <c r="AZ69" s="143">
        <f>SUM(BB56,AY52,AY57)</f>
        <v>0</v>
      </c>
      <c r="BA69" s="168"/>
      <c r="BB69" s="163"/>
      <c r="BC69" s="163"/>
      <c r="BD69" s="163"/>
      <c r="BE69" s="168"/>
      <c r="BF69" s="163"/>
      <c r="BG69" s="164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73"/>
      <c r="CM69" s="172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215">
        <f>IF(DK72&lt;&gt;"",AVERAGE(DK69,DK72),DK69)</f>
        <v>0</v>
      </c>
      <c r="DK69" s="208">
        <f>SUM(DN59,DK49,DH57)</f>
        <v>0</v>
      </c>
      <c r="DL69" s="143">
        <f>SUM(DN56,DK52,DK57)</f>
        <v>0</v>
      </c>
      <c r="DM69" s="168"/>
      <c r="DN69" s="163"/>
      <c r="DO69" s="163"/>
      <c r="DP69" s="163"/>
      <c r="DQ69" s="168"/>
      <c r="DR69" s="163"/>
      <c r="DS69" s="164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73"/>
      <c r="EY69" s="172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215">
        <f>IF(FW72&lt;&gt;"",AVERAGE(FW69,FW72),FW69)</f>
        <v>0</v>
      </c>
      <c r="FW69" s="208">
        <f>SUM(FZ59,FW49,FT57)</f>
        <v>0</v>
      </c>
      <c r="FX69" s="143">
        <f>SUM(FZ56,FW52,FW57)</f>
        <v>0</v>
      </c>
      <c r="FY69" s="168"/>
      <c r="FZ69" s="163"/>
      <c r="GA69" s="163"/>
      <c r="GB69" s="163"/>
      <c r="GC69" s="168"/>
      <c r="GD69" s="163"/>
      <c r="GE69" s="164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73"/>
      <c r="HK69" s="172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215">
        <f>IF(II72&lt;&gt;"",AVERAGE(II69,II72),II69)</f>
        <v>0</v>
      </c>
      <c r="II69" s="208">
        <f>SUM(IL59,IP53,II49,IF58)</f>
        <v>0</v>
      </c>
      <c r="IJ69" s="143">
        <f>SUM(IL56,IM53,II52,II58)</f>
        <v>0</v>
      </c>
      <c r="IK69" s="168"/>
      <c r="IL69" s="163"/>
      <c r="IM69" s="163"/>
      <c r="IN69" s="163"/>
      <c r="IO69" s="168"/>
      <c r="IP69" s="163"/>
      <c r="IQ69" s="164"/>
      <c r="IR69" s="163"/>
      <c r="IS69" s="163"/>
      <c r="IT69" s="163"/>
      <c r="IU69" s="163"/>
      <c r="IV69" s="163"/>
      <c r="IW69" s="163"/>
      <c r="IX69" s="163"/>
      <c r="IY69" s="163"/>
      <c r="IZ69" s="163"/>
      <c r="JA69" s="163"/>
      <c r="JB69" s="163"/>
      <c r="JC69" s="163"/>
      <c r="JD69" s="163"/>
      <c r="JE69" s="163"/>
      <c r="JF69" s="163"/>
      <c r="JG69" s="163"/>
      <c r="JH69" s="163"/>
      <c r="JI69" s="163"/>
      <c r="JJ69" s="163"/>
      <c r="JK69" s="173"/>
      <c r="JV69" s="315"/>
      <c r="JW69" s="316"/>
      <c r="JX69" s="316"/>
      <c r="JY69" s="316"/>
      <c r="JZ69" s="316"/>
      <c r="KA69" s="316"/>
      <c r="KB69" s="316"/>
      <c r="KC69" s="316"/>
      <c r="KD69" s="316"/>
      <c r="KE69" s="316"/>
      <c r="KF69" s="316"/>
      <c r="KG69" s="316"/>
      <c r="KH69" s="316"/>
      <c r="KI69" s="316"/>
      <c r="KJ69" s="316"/>
      <c r="KK69" s="316"/>
      <c r="KL69" s="316"/>
      <c r="KM69" s="316"/>
      <c r="KN69" s="316"/>
      <c r="KO69" s="316"/>
      <c r="KP69" s="316"/>
      <c r="KQ69" s="316"/>
      <c r="KR69" s="316"/>
      <c r="KS69" s="316"/>
      <c r="KT69" s="316"/>
      <c r="KU69" s="316"/>
      <c r="KV69" s="322"/>
      <c r="KW69" s="316"/>
      <c r="KX69" s="316"/>
      <c r="KY69" s="316"/>
      <c r="KZ69" s="316"/>
      <c r="LA69" s="316"/>
      <c r="LB69" s="316"/>
      <c r="LC69" s="316"/>
      <c r="LD69" s="316"/>
      <c r="LE69" s="316"/>
      <c r="LF69" s="316"/>
      <c r="LG69" s="316"/>
      <c r="LH69" s="316"/>
      <c r="LI69" s="316"/>
      <c r="LJ69" s="316"/>
      <c r="LK69" s="316"/>
      <c r="LL69" s="316"/>
      <c r="LM69" s="316"/>
      <c r="LN69" s="316"/>
      <c r="LO69" s="316"/>
      <c r="LP69" s="316"/>
      <c r="LQ69" s="316"/>
      <c r="LR69" s="316"/>
      <c r="LS69" s="316"/>
      <c r="LT69" s="316"/>
      <c r="LU69" s="316"/>
      <c r="LV69" s="317"/>
    </row>
    <row r="70" spans="27:334" ht="15" customHeight="1" thickBot="1" x14ac:dyDescent="0.25">
      <c r="AA70" s="172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216" t="s">
        <v>21</v>
      </c>
      <c r="AY70" s="148" t="s">
        <v>2</v>
      </c>
      <c r="AZ70" s="162" t="s">
        <v>2</v>
      </c>
      <c r="BA70" s="168"/>
      <c r="BB70" s="147" t="s">
        <v>1</v>
      </c>
      <c r="BC70" s="148" t="s">
        <v>1</v>
      </c>
      <c r="BD70" s="217" t="s">
        <v>21</v>
      </c>
      <c r="BE70" s="207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73"/>
      <c r="CM70" s="172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216" t="s">
        <v>21</v>
      </c>
      <c r="DK70" s="148" t="s">
        <v>2</v>
      </c>
      <c r="DL70" s="162" t="s">
        <v>2</v>
      </c>
      <c r="DM70" s="168"/>
      <c r="DN70" s="147" t="s">
        <v>1</v>
      </c>
      <c r="DO70" s="148" t="s">
        <v>1</v>
      </c>
      <c r="DP70" s="217" t="s">
        <v>21</v>
      </c>
      <c r="DQ70" s="207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73"/>
      <c r="EY70" s="172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216" t="s">
        <v>21</v>
      </c>
      <c r="FW70" s="148" t="s">
        <v>2</v>
      </c>
      <c r="FX70" s="162" t="s">
        <v>2</v>
      </c>
      <c r="FY70" s="168"/>
      <c r="FZ70" s="147" t="s">
        <v>1</v>
      </c>
      <c r="GA70" s="148" t="s">
        <v>1</v>
      </c>
      <c r="GB70" s="217" t="s">
        <v>21</v>
      </c>
      <c r="GC70" s="207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73"/>
      <c r="HK70" s="172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216" t="s">
        <v>21</v>
      </c>
      <c r="II70" s="148" t="s">
        <v>2</v>
      </c>
      <c r="IJ70" s="162" t="s">
        <v>2</v>
      </c>
      <c r="IK70" s="168"/>
      <c r="IL70" s="147" t="s">
        <v>1</v>
      </c>
      <c r="IM70" s="148" t="s">
        <v>1</v>
      </c>
      <c r="IN70" s="217" t="s">
        <v>21</v>
      </c>
      <c r="IO70" s="207"/>
      <c r="IP70" s="163"/>
      <c r="IQ70" s="163"/>
      <c r="IR70" s="163"/>
      <c r="IS70" s="163"/>
      <c r="IT70" s="163"/>
      <c r="IU70" s="163"/>
      <c r="IV70" s="163"/>
      <c r="IW70" s="163"/>
      <c r="IX70" s="163"/>
      <c r="IY70" s="163"/>
      <c r="IZ70" s="163"/>
      <c r="JA70" s="163"/>
      <c r="JB70" s="163"/>
      <c r="JC70" s="163"/>
      <c r="JD70" s="163"/>
      <c r="JE70" s="163"/>
      <c r="JF70" s="163"/>
      <c r="JG70" s="163"/>
      <c r="JH70" s="163"/>
      <c r="JI70" s="163"/>
      <c r="JJ70" s="163"/>
      <c r="JK70" s="173"/>
      <c r="JV70" s="315"/>
      <c r="JW70" s="316"/>
      <c r="JX70" s="316"/>
      <c r="JY70" s="316"/>
      <c r="JZ70" s="316"/>
      <c r="KA70" s="316"/>
      <c r="KB70" s="316"/>
      <c r="KC70" s="316"/>
      <c r="KD70" s="316"/>
      <c r="KE70" s="316"/>
      <c r="KF70" s="316"/>
      <c r="KG70" s="316"/>
      <c r="KH70" s="316"/>
      <c r="KI70" s="316"/>
      <c r="KJ70" s="316"/>
      <c r="KK70" s="316"/>
      <c r="KL70" s="316"/>
      <c r="KM70" s="316"/>
      <c r="KN70" s="316"/>
      <c r="KO70" s="316"/>
      <c r="KP70" s="316"/>
      <c r="KQ70" s="316"/>
      <c r="KR70" s="316"/>
      <c r="KS70" s="316"/>
      <c r="KT70" s="316"/>
      <c r="KU70" s="316"/>
      <c r="KV70" s="322"/>
      <c r="KW70" s="316"/>
      <c r="KX70" s="316"/>
      <c r="KY70" s="316"/>
      <c r="KZ70" s="316"/>
      <c r="LA70" s="316"/>
      <c r="LB70" s="316"/>
      <c r="LC70" s="316"/>
      <c r="LD70" s="316"/>
      <c r="LE70" s="316"/>
      <c r="LF70" s="316"/>
      <c r="LG70" s="316"/>
      <c r="LH70" s="316"/>
      <c r="LI70" s="316"/>
      <c r="LJ70" s="316"/>
      <c r="LK70" s="316"/>
      <c r="LL70" s="316"/>
      <c r="LM70" s="316"/>
      <c r="LN70" s="316"/>
      <c r="LO70" s="316"/>
      <c r="LP70" s="316"/>
      <c r="LQ70" s="316"/>
      <c r="LR70" s="316"/>
      <c r="LS70" s="316"/>
      <c r="LT70" s="316"/>
      <c r="LU70" s="316"/>
      <c r="LV70" s="317"/>
    </row>
    <row r="71" spans="27:334" ht="15" customHeight="1" thickBot="1" x14ac:dyDescent="0.3">
      <c r="AA71" s="172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221" t="s">
        <v>27</v>
      </c>
      <c r="AY71" s="237">
        <f>IF(AY72&lt;&gt;"",AY72-AY69,0)</f>
        <v>0</v>
      </c>
      <c r="AZ71" s="292">
        <f>IF(AZ72&lt;&gt;"",AZ72-AZ69,0)</f>
        <v>0</v>
      </c>
      <c r="BA71" s="265"/>
      <c r="BB71" s="141">
        <f>SUM(BB56:BD56)</f>
        <v>0</v>
      </c>
      <c r="BC71" s="211">
        <f>SUM(BB59:BD59)</f>
        <v>0</v>
      </c>
      <c r="BD71" s="218">
        <f>IF(BC74&lt;&gt;"",AVERAGE(BC71,BC74),BC71)</f>
        <v>0</v>
      </c>
      <c r="BE71" s="207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73"/>
      <c r="CM71" s="172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263" t="s">
        <v>27</v>
      </c>
      <c r="DK71" s="237">
        <f>IF(DK72&lt;&gt;"",DK72-DK69,0)</f>
        <v>0</v>
      </c>
      <c r="DL71" s="292">
        <f>IF(DL72&lt;&gt;"",DL72-DL69,0)</f>
        <v>0</v>
      </c>
      <c r="DM71" s="265"/>
      <c r="DN71" s="137">
        <f>SUM(DN56:DP56)</f>
        <v>0</v>
      </c>
      <c r="DO71" s="208">
        <f>SUM(DN59:DP59)</f>
        <v>0</v>
      </c>
      <c r="DP71" s="218">
        <f>IF(DO74&lt;&gt;"",AVERAGE(DO71,DO74),DO71)</f>
        <v>0</v>
      </c>
      <c r="DQ71" s="207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73"/>
      <c r="EY71" s="172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3"/>
      <c r="FT71" s="163"/>
      <c r="FU71" s="163"/>
      <c r="FV71" s="263" t="s">
        <v>27</v>
      </c>
      <c r="FW71" s="287">
        <f>IF(FW72&lt;&gt;"",FW72-FW69,0)</f>
        <v>0</v>
      </c>
      <c r="FX71" s="229">
        <f>IF(FX72&lt;&gt;"",FX72-FX69,0)</f>
        <v>0</v>
      </c>
      <c r="FY71" s="265"/>
      <c r="FZ71" s="137">
        <f>SUM(FZ56:GB56)</f>
        <v>0</v>
      </c>
      <c r="GA71" s="208">
        <f>SUM(FZ59:GB59)</f>
        <v>0</v>
      </c>
      <c r="GB71" s="289">
        <f>IF(GA74&lt;&gt;"",AVERAGE(GA71,GA74),GA71)</f>
        <v>0</v>
      </c>
      <c r="GC71" s="207"/>
      <c r="GD71" s="163"/>
      <c r="GE71" s="163"/>
      <c r="GF71" s="163"/>
      <c r="GG71" s="163"/>
      <c r="GH71" s="163"/>
      <c r="GI71" s="163"/>
      <c r="GJ71" s="163"/>
      <c r="GK71" s="163"/>
      <c r="GL71" s="163"/>
      <c r="GM71" s="163"/>
      <c r="GN71" s="163"/>
      <c r="GO71" s="163"/>
      <c r="GP71" s="163"/>
      <c r="GQ71" s="163"/>
      <c r="GR71" s="163"/>
      <c r="GS71" s="163"/>
      <c r="GT71" s="163"/>
      <c r="GU71" s="163"/>
      <c r="GV71" s="163"/>
      <c r="GW71" s="163"/>
      <c r="GX71" s="163"/>
      <c r="GY71" s="173"/>
      <c r="HK71" s="172"/>
      <c r="HL71" s="163"/>
      <c r="HM71" s="163"/>
      <c r="HN71" s="163"/>
      <c r="HO71" s="163"/>
      <c r="HP71" s="163"/>
      <c r="HQ71" s="163"/>
      <c r="HR71" s="163"/>
      <c r="HS71" s="163"/>
      <c r="HT71" s="163"/>
      <c r="HU71" s="163"/>
      <c r="HV71" s="163"/>
      <c r="HW71" s="163"/>
      <c r="HX71" s="163"/>
      <c r="HY71" s="163"/>
      <c r="HZ71" s="163"/>
      <c r="IA71" s="163"/>
      <c r="IB71" s="163"/>
      <c r="IC71" s="163"/>
      <c r="ID71" s="163"/>
      <c r="IE71" s="163"/>
      <c r="IF71" s="163"/>
      <c r="IG71" s="163"/>
      <c r="IH71" s="263" t="s">
        <v>27</v>
      </c>
      <c r="II71" s="287">
        <f>IF(II72&lt;&gt;"",II72-II69,0)</f>
        <v>0</v>
      </c>
      <c r="IJ71" s="288">
        <f>IF(IJ72&lt;&gt;"",IJ72-IJ69,0)</f>
        <v>0</v>
      </c>
      <c r="IK71" s="265"/>
      <c r="IL71" s="137">
        <f>SUM(IL56:IO56)</f>
        <v>0</v>
      </c>
      <c r="IM71" s="208">
        <f>SUM(IL59:IO59)</f>
        <v>0</v>
      </c>
      <c r="IN71" s="289">
        <f>IF(IM74&lt;&gt;"",AVERAGE(IM71,IM74),IM71)</f>
        <v>0</v>
      </c>
      <c r="IO71" s="207"/>
      <c r="IP71" s="163"/>
      <c r="IQ71" s="163"/>
      <c r="IR71" s="163"/>
      <c r="IS71" s="163"/>
      <c r="IT71" s="163"/>
      <c r="IU71" s="163"/>
      <c r="IV71" s="163"/>
      <c r="IW71" s="163"/>
      <c r="IX71" s="163"/>
      <c r="IY71" s="163"/>
      <c r="IZ71" s="163"/>
      <c r="JA71" s="163"/>
      <c r="JB71" s="163"/>
      <c r="JC71" s="163"/>
      <c r="JD71" s="163"/>
      <c r="JE71" s="163"/>
      <c r="JF71" s="163"/>
      <c r="JG71" s="163"/>
      <c r="JH71" s="163"/>
      <c r="JI71" s="163"/>
      <c r="JJ71" s="163"/>
      <c r="JK71" s="173"/>
      <c r="JV71" s="321"/>
      <c r="JW71" s="322"/>
      <c r="JX71" s="322"/>
      <c r="JY71" s="322"/>
      <c r="JZ71" s="322"/>
      <c r="KA71" s="322"/>
      <c r="KB71" s="322"/>
      <c r="KC71" s="322"/>
      <c r="KD71" s="322"/>
      <c r="KE71" s="322"/>
      <c r="KF71" s="322"/>
      <c r="KG71" s="322"/>
      <c r="KH71" s="322"/>
      <c r="KI71" s="322"/>
      <c r="KJ71" s="322"/>
      <c r="KK71" s="322"/>
      <c r="KL71" s="322"/>
      <c r="KM71" s="322"/>
      <c r="KN71" s="322"/>
      <c r="KO71" s="322"/>
      <c r="KP71" s="322"/>
      <c r="KQ71" s="322"/>
      <c r="KR71" s="322"/>
      <c r="KS71" s="322"/>
      <c r="KT71" s="322"/>
      <c r="KU71" s="322"/>
      <c r="KV71" s="322"/>
      <c r="KW71" s="322"/>
      <c r="KX71" s="322"/>
      <c r="KY71" s="322"/>
      <c r="KZ71" s="322"/>
      <c r="LA71" s="322"/>
      <c r="LB71" s="322"/>
      <c r="LC71" s="322"/>
      <c r="LD71" s="322"/>
      <c r="LE71" s="322"/>
      <c r="LF71" s="322"/>
      <c r="LG71" s="322"/>
      <c r="LH71" s="322"/>
      <c r="LI71" s="322"/>
      <c r="LJ71" s="322"/>
      <c r="LK71" s="322"/>
      <c r="LL71" s="322"/>
      <c r="LM71" s="322"/>
      <c r="LN71" s="322"/>
      <c r="LO71" s="322"/>
      <c r="LP71" s="322"/>
      <c r="LQ71" s="322"/>
      <c r="LR71" s="322"/>
      <c r="LS71" s="322"/>
      <c r="LT71" s="322"/>
      <c r="LU71" s="322"/>
      <c r="LV71" s="323"/>
    </row>
    <row r="72" spans="27:334" ht="15" customHeight="1" thickBot="1" x14ac:dyDescent="0.3">
      <c r="AA72" s="172"/>
      <c r="AB72" s="163"/>
      <c r="AC72" s="163"/>
      <c r="AD72" s="163"/>
      <c r="AE72" s="163"/>
      <c r="AF72" s="163"/>
      <c r="AG72" s="163"/>
      <c r="AH72" s="163"/>
      <c r="AI72" s="163"/>
      <c r="AJ72" s="168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215">
        <f>IF(AY69&lt;&gt;"",AVERAGE(AY72,AY69),AY72)</f>
        <v>0</v>
      </c>
      <c r="AY72" s="224">
        <f>SUM(AX84:AZ84)</f>
        <v>0</v>
      </c>
      <c r="AZ72" s="142">
        <f>SUM(AX87:AZ87)</f>
        <v>0</v>
      </c>
      <c r="BA72" s="262"/>
      <c r="BB72" s="227">
        <f>IF(BB71&lt;&gt;"",BB71-BB74,0)</f>
        <v>0</v>
      </c>
      <c r="BC72" s="235">
        <f>IF(BC71&lt;&gt;"",BC71-BC74,0)</f>
        <v>0</v>
      </c>
      <c r="BD72" s="223" t="s">
        <v>27</v>
      </c>
      <c r="BE72" s="163"/>
      <c r="BF72" s="163"/>
      <c r="BG72" s="164"/>
      <c r="BH72" s="164"/>
      <c r="BI72" s="164"/>
      <c r="BJ72" s="164"/>
      <c r="BK72" s="164"/>
      <c r="BL72" s="164"/>
      <c r="BM72" s="164"/>
      <c r="BN72" s="164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73"/>
      <c r="CM72" s="172"/>
      <c r="CN72" s="163"/>
      <c r="CO72" s="163"/>
      <c r="CP72" s="163"/>
      <c r="CQ72" s="163"/>
      <c r="CR72" s="163"/>
      <c r="CS72" s="163"/>
      <c r="CT72" s="163"/>
      <c r="CU72" s="163"/>
      <c r="CV72" s="168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215">
        <f>IF(DK69&lt;&gt;"",AVERAGE(DK72,DK69),DK72)</f>
        <v>0</v>
      </c>
      <c r="DK72" s="208">
        <f>SUM(DJ84:DL84)</f>
        <v>0</v>
      </c>
      <c r="DL72" s="137">
        <f>SUM(DJ87:DL87)</f>
        <v>0</v>
      </c>
      <c r="DM72" s="262"/>
      <c r="DN72" s="292">
        <f>IF(DN71&lt;&gt;"",DN71-DN74,0)</f>
        <v>0</v>
      </c>
      <c r="DO72" s="297">
        <f>IF(DO71&lt;&gt;"",DO71-DO74,0)</f>
        <v>0</v>
      </c>
      <c r="DP72" s="263" t="s">
        <v>27</v>
      </c>
      <c r="DQ72" s="163"/>
      <c r="DR72" s="163"/>
      <c r="DS72" s="164"/>
      <c r="DT72" s="164"/>
      <c r="DU72" s="164"/>
      <c r="DV72" s="164"/>
      <c r="DW72" s="164"/>
      <c r="DX72" s="164"/>
      <c r="DY72" s="164"/>
      <c r="DZ72" s="164"/>
      <c r="EA72" s="163"/>
      <c r="EB72" s="163"/>
      <c r="EC72" s="163"/>
      <c r="ED72" s="163"/>
      <c r="EE72" s="163"/>
      <c r="EF72" s="163"/>
      <c r="EG72" s="163"/>
      <c r="EH72" s="163"/>
      <c r="EI72" s="163"/>
      <c r="EJ72" s="163"/>
      <c r="EK72" s="163"/>
      <c r="EL72" s="163"/>
      <c r="EM72" s="173"/>
      <c r="EY72" s="172"/>
      <c r="EZ72" s="163"/>
      <c r="FA72" s="163"/>
      <c r="FB72" s="163"/>
      <c r="FC72" s="163"/>
      <c r="FD72" s="163"/>
      <c r="FE72" s="163"/>
      <c r="FF72" s="163"/>
      <c r="FG72" s="163"/>
      <c r="FH72" s="168"/>
      <c r="FI72" s="163"/>
      <c r="FJ72" s="163"/>
      <c r="FK72" s="163"/>
      <c r="FL72" s="163"/>
      <c r="FM72" s="163"/>
      <c r="FN72" s="163"/>
      <c r="FO72" s="163"/>
      <c r="FP72" s="163"/>
      <c r="FQ72" s="163"/>
      <c r="FR72" s="163"/>
      <c r="FS72" s="163"/>
      <c r="FT72" s="163"/>
      <c r="FU72" s="163"/>
      <c r="FV72" s="289">
        <f>IF(FW69&lt;&gt;"",AVERAGE(FW72,FW69),FW72)</f>
        <v>0</v>
      </c>
      <c r="FW72" s="208">
        <f>SUM(FU84:FX84)</f>
        <v>0</v>
      </c>
      <c r="FX72" s="137">
        <f>SUM(FU87:FX87)</f>
        <v>0</v>
      </c>
      <c r="FY72" s="262"/>
      <c r="FZ72" s="309">
        <f>IF(FZ71&lt;&gt;"",FZ71-FZ74,0)</f>
        <v>0</v>
      </c>
      <c r="GA72" s="310">
        <f>IF(GA71&lt;&gt;"",GA71-GA74,0)</f>
        <v>0</v>
      </c>
      <c r="GB72" s="263" t="s">
        <v>27</v>
      </c>
      <c r="GC72" s="163"/>
      <c r="GD72" s="163"/>
      <c r="GE72" s="164"/>
      <c r="GF72" s="164"/>
      <c r="GG72" s="164"/>
      <c r="GH72" s="164"/>
      <c r="GI72" s="164"/>
      <c r="GJ72" s="164"/>
      <c r="GK72" s="164"/>
      <c r="GL72" s="164"/>
      <c r="GM72" s="163"/>
      <c r="GN72" s="163"/>
      <c r="GO72" s="163"/>
      <c r="GP72" s="163"/>
      <c r="GQ72" s="163"/>
      <c r="GR72" s="163"/>
      <c r="GS72" s="163"/>
      <c r="GT72" s="163"/>
      <c r="GU72" s="163"/>
      <c r="GV72" s="163"/>
      <c r="GW72" s="163"/>
      <c r="GX72" s="163"/>
      <c r="GY72" s="173"/>
      <c r="HK72" s="172"/>
      <c r="HL72" s="163"/>
      <c r="HM72" s="163"/>
      <c r="HN72" s="163"/>
      <c r="HO72" s="163"/>
      <c r="HP72" s="163"/>
      <c r="HQ72" s="163"/>
      <c r="HR72" s="163"/>
      <c r="HS72" s="163"/>
      <c r="HT72" s="168"/>
      <c r="HU72" s="163"/>
      <c r="HV72" s="163"/>
      <c r="HW72" s="163"/>
      <c r="HX72" s="163"/>
      <c r="HY72" s="163"/>
      <c r="HZ72" s="163"/>
      <c r="IA72" s="163"/>
      <c r="IB72" s="163"/>
      <c r="IC72" s="163"/>
      <c r="ID72" s="163"/>
      <c r="IE72" s="163"/>
      <c r="IF72" s="163"/>
      <c r="IG72" s="163"/>
      <c r="IH72" s="289">
        <f>IF(II69&lt;&gt;"",AVERAGE(II72,II69),II72)</f>
        <v>0</v>
      </c>
      <c r="II72" s="208">
        <f>SUM(IH84:IJ84)</f>
        <v>0</v>
      </c>
      <c r="IJ72" s="137">
        <f>SUM(IH87:IJ87)</f>
        <v>0</v>
      </c>
      <c r="IK72" s="262"/>
      <c r="IL72" s="226">
        <f>IF(IL71&lt;&gt;"",IL71-IL74,0)</f>
        <v>0</v>
      </c>
      <c r="IM72" s="236">
        <f>IF(IM71&lt;&gt;"",IM71-IM74,0)</f>
        <v>0</v>
      </c>
      <c r="IN72" s="263" t="s">
        <v>27</v>
      </c>
      <c r="IO72" s="163"/>
      <c r="IP72" s="163"/>
      <c r="IQ72" s="164"/>
      <c r="IR72" s="164"/>
      <c r="IS72" s="164"/>
      <c r="IT72" s="164"/>
      <c r="IU72" s="164"/>
      <c r="IV72" s="164"/>
      <c r="IW72" s="164"/>
      <c r="IX72" s="164"/>
      <c r="IY72" s="163"/>
      <c r="IZ72" s="163"/>
      <c r="JA72" s="163"/>
      <c r="JB72" s="163"/>
      <c r="JC72" s="163"/>
      <c r="JD72" s="163"/>
      <c r="JE72" s="163"/>
      <c r="JF72" s="163"/>
      <c r="JG72" s="163"/>
      <c r="JH72" s="163"/>
      <c r="JI72" s="163"/>
      <c r="JJ72" s="163"/>
      <c r="JK72" s="173"/>
      <c r="JV72" s="321"/>
      <c r="JW72" s="322"/>
      <c r="JX72" s="322"/>
      <c r="JY72" s="322"/>
      <c r="JZ72" s="322"/>
      <c r="KA72" s="322"/>
      <c r="KB72" s="322"/>
      <c r="KC72" s="322"/>
      <c r="KD72" s="322"/>
      <c r="KE72" s="322"/>
      <c r="KF72" s="322"/>
      <c r="KG72" s="322"/>
      <c r="KH72" s="322"/>
      <c r="KI72" s="322"/>
      <c r="KJ72" s="322"/>
      <c r="KK72" s="322"/>
      <c r="KL72" s="322"/>
      <c r="KM72" s="322"/>
      <c r="KN72" s="322"/>
      <c r="KO72" s="322"/>
      <c r="KP72" s="322"/>
      <c r="KQ72" s="322"/>
      <c r="KR72" s="322"/>
      <c r="KS72" s="322"/>
      <c r="KT72" s="322"/>
      <c r="KU72" s="322"/>
      <c r="KV72" s="322"/>
      <c r="KW72" s="322"/>
      <c r="KX72" s="322"/>
      <c r="KY72" s="322"/>
      <c r="KZ72" s="322"/>
      <c r="LA72" s="322"/>
      <c r="LB72" s="322"/>
      <c r="LC72" s="322"/>
      <c r="LD72" s="322"/>
      <c r="LE72" s="322"/>
      <c r="LF72" s="322"/>
      <c r="LG72" s="322"/>
      <c r="LH72" s="322"/>
      <c r="LI72" s="322"/>
      <c r="LJ72" s="322"/>
      <c r="LK72" s="322"/>
      <c r="LL72" s="322"/>
      <c r="LM72" s="322"/>
      <c r="LN72" s="322"/>
      <c r="LO72" s="322"/>
      <c r="LP72" s="322"/>
      <c r="LQ72" s="322"/>
      <c r="LR72" s="322"/>
      <c r="LS72" s="322"/>
      <c r="LT72" s="322"/>
      <c r="LU72" s="322"/>
      <c r="LV72" s="323"/>
    </row>
    <row r="73" spans="27:334" ht="15" customHeight="1" thickBot="1" x14ac:dyDescent="0.25">
      <c r="AA73" s="172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216" t="s">
        <v>21</v>
      </c>
      <c r="AY73" s="148" t="s">
        <v>2</v>
      </c>
      <c r="AZ73" s="147" t="s">
        <v>2</v>
      </c>
      <c r="BA73" s="168"/>
      <c r="BB73" s="147" t="s">
        <v>1</v>
      </c>
      <c r="BC73" s="231" t="s">
        <v>1</v>
      </c>
      <c r="BD73" s="217" t="s">
        <v>21</v>
      </c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73"/>
      <c r="CM73" s="172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216" t="s">
        <v>21</v>
      </c>
      <c r="DK73" s="148" t="s">
        <v>2</v>
      </c>
      <c r="DL73" s="147" t="s">
        <v>2</v>
      </c>
      <c r="DM73" s="168"/>
      <c r="DN73" s="147" t="s">
        <v>1</v>
      </c>
      <c r="DO73" s="231" t="s">
        <v>1</v>
      </c>
      <c r="DP73" s="217" t="s">
        <v>21</v>
      </c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73"/>
      <c r="EY73" s="172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3"/>
      <c r="FQ73" s="163"/>
      <c r="FR73" s="163"/>
      <c r="FS73" s="163"/>
      <c r="FT73" s="163"/>
      <c r="FU73" s="163"/>
      <c r="FV73" s="216" t="s">
        <v>21</v>
      </c>
      <c r="FW73" s="148" t="s">
        <v>2</v>
      </c>
      <c r="FX73" s="147" t="s">
        <v>2</v>
      </c>
      <c r="FY73" s="168"/>
      <c r="FZ73" s="147" t="s">
        <v>1</v>
      </c>
      <c r="GA73" s="231" t="s">
        <v>1</v>
      </c>
      <c r="GB73" s="217" t="s">
        <v>21</v>
      </c>
      <c r="GC73" s="163"/>
      <c r="GD73" s="163"/>
      <c r="GE73" s="163"/>
      <c r="GF73" s="163"/>
      <c r="GG73" s="163"/>
      <c r="GH73" s="163"/>
      <c r="GI73" s="163"/>
      <c r="GJ73" s="163"/>
      <c r="GK73" s="163"/>
      <c r="GL73" s="163"/>
      <c r="GM73" s="163"/>
      <c r="GN73" s="163"/>
      <c r="GO73" s="163"/>
      <c r="GP73" s="163"/>
      <c r="GQ73" s="163"/>
      <c r="GR73" s="163"/>
      <c r="GS73" s="163"/>
      <c r="GT73" s="163"/>
      <c r="GU73" s="163"/>
      <c r="GV73" s="163"/>
      <c r="GW73" s="163"/>
      <c r="GX73" s="163"/>
      <c r="GY73" s="173"/>
      <c r="HK73" s="172"/>
      <c r="HL73" s="163"/>
      <c r="HM73" s="163"/>
      <c r="HN73" s="163"/>
      <c r="HO73" s="163"/>
      <c r="HP73" s="163"/>
      <c r="HQ73" s="163"/>
      <c r="HR73" s="163"/>
      <c r="HS73" s="163"/>
      <c r="HT73" s="163"/>
      <c r="HU73" s="163"/>
      <c r="HV73" s="163"/>
      <c r="HW73" s="163"/>
      <c r="HX73" s="163"/>
      <c r="HY73" s="163"/>
      <c r="HZ73" s="163"/>
      <c r="IA73" s="163"/>
      <c r="IB73" s="163"/>
      <c r="IC73" s="163"/>
      <c r="ID73" s="163"/>
      <c r="IE73" s="163"/>
      <c r="IF73" s="163"/>
      <c r="IG73" s="163"/>
      <c r="IH73" s="216" t="s">
        <v>21</v>
      </c>
      <c r="II73" s="148" t="s">
        <v>2</v>
      </c>
      <c r="IJ73" s="147" t="s">
        <v>2</v>
      </c>
      <c r="IK73" s="168"/>
      <c r="IL73" s="147" t="s">
        <v>1</v>
      </c>
      <c r="IM73" s="231" t="s">
        <v>1</v>
      </c>
      <c r="IN73" s="217" t="s">
        <v>21</v>
      </c>
      <c r="IO73" s="163"/>
      <c r="IP73" s="163"/>
      <c r="IQ73" s="163"/>
      <c r="IR73" s="163"/>
      <c r="IS73" s="163"/>
      <c r="IT73" s="163"/>
      <c r="IU73" s="163"/>
      <c r="IV73" s="163"/>
      <c r="IW73" s="163"/>
      <c r="IX73" s="163"/>
      <c r="IY73" s="163"/>
      <c r="IZ73" s="163"/>
      <c r="JA73" s="163"/>
      <c r="JB73" s="163"/>
      <c r="JC73" s="163"/>
      <c r="JD73" s="163"/>
      <c r="JE73" s="163"/>
      <c r="JF73" s="163"/>
      <c r="JG73" s="163"/>
      <c r="JH73" s="163"/>
      <c r="JI73" s="163"/>
      <c r="JJ73" s="163"/>
      <c r="JK73" s="173"/>
      <c r="JV73" s="315"/>
      <c r="JW73" s="316"/>
      <c r="JX73" s="316"/>
      <c r="JY73" s="316"/>
      <c r="JZ73" s="316"/>
      <c r="KA73" s="316"/>
      <c r="KB73" s="316"/>
      <c r="KC73" s="316"/>
      <c r="KD73" s="316"/>
      <c r="KE73" s="316"/>
      <c r="KF73" s="316"/>
      <c r="KG73" s="316"/>
      <c r="KH73" s="316"/>
      <c r="KI73" s="316"/>
      <c r="KJ73" s="316"/>
      <c r="KK73" s="316"/>
      <c r="KL73" s="316"/>
      <c r="KM73" s="316"/>
      <c r="KN73" s="316"/>
      <c r="KO73" s="316"/>
      <c r="KP73" s="316"/>
      <c r="KQ73" s="316"/>
      <c r="KR73" s="316"/>
      <c r="KS73" s="316"/>
      <c r="KT73" s="316"/>
      <c r="KU73" s="316"/>
      <c r="KV73" s="322"/>
      <c r="KW73" s="316"/>
      <c r="KX73" s="316"/>
      <c r="KY73" s="316"/>
      <c r="KZ73" s="316"/>
      <c r="LA73" s="316"/>
      <c r="LB73" s="316"/>
      <c r="LC73" s="316"/>
      <c r="LD73" s="316"/>
      <c r="LE73" s="316"/>
      <c r="LF73" s="316"/>
      <c r="LG73" s="316"/>
      <c r="LH73" s="316"/>
      <c r="LI73" s="316"/>
      <c r="LJ73" s="316"/>
      <c r="LK73" s="316"/>
      <c r="LL73" s="316"/>
      <c r="LM73" s="316"/>
      <c r="LN73" s="316"/>
      <c r="LO73" s="316"/>
      <c r="LP73" s="316"/>
      <c r="LQ73" s="316"/>
      <c r="LR73" s="316"/>
      <c r="LS73" s="316"/>
      <c r="LT73" s="316"/>
      <c r="LU73" s="316"/>
      <c r="LV73" s="317"/>
    </row>
    <row r="74" spans="27:334" ht="15" customHeight="1" thickBot="1" x14ac:dyDescent="0.3">
      <c r="AA74" s="172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8"/>
      <c r="BB74" s="137">
        <f>SUM(AZ87,AY91,BD91)</f>
        <v>0</v>
      </c>
      <c r="BC74" s="208">
        <f>SUM(AZ84,AV91,BD94)</f>
        <v>0</v>
      </c>
      <c r="BD74" s="218">
        <f>IF(BC71&lt;&gt;"",AVERAGE(BC74,BC71),BC74)</f>
        <v>0</v>
      </c>
      <c r="BE74" s="163"/>
      <c r="BF74" s="163"/>
      <c r="BG74" s="191"/>
      <c r="BH74" s="164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73"/>
      <c r="CM74" s="172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8"/>
      <c r="DN74" s="137">
        <f>SUM(DL87,DO91,DO86)</f>
        <v>0</v>
      </c>
      <c r="DO74" s="208">
        <f>SUM(DL84,DO94,DR86)</f>
        <v>0</v>
      </c>
      <c r="DP74" s="218">
        <f>IF(DO71&lt;&gt;"",AVERAGE(DO74,DO71),DO74)</f>
        <v>0</v>
      </c>
      <c r="DQ74" s="163"/>
      <c r="DR74" s="163"/>
      <c r="DS74" s="191"/>
      <c r="DT74" s="164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  <c r="EG74" s="163"/>
      <c r="EH74" s="163"/>
      <c r="EI74" s="163"/>
      <c r="EJ74" s="163"/>
      <c r="EK74" s="163"/>
      <c r="EL74" s="163"/>
      <c r="EM74" s="173"/>
      <c r="EY74" s="172"/>
      <c r="EZ74" s="163"/>
      <c r="FA74" s="163"/>
      <c r="FB74" s="163"/>
      <c r="FC74" s="163"/>
      <c r="FD74" s="163"/>
      <c r="FE74" s="163"/>
      <c r="FF74" s="163"/>
      <c r="FG74" s="163"/>
      <c r="FH74" s="163"/>
      <c r="FI74" s="163"/>
      <c r="FJ74" s="163"/>
      <c r="FK74" s="163"/>
      <c r="FL74" s="163"/>
      <c r="FM74" s="163"/>
      <c r="FN74" s="163"/>
      <c r="FO74" s="163"/>
      <c r="FP74" s="163"/>
      <c r="FQ74" s="163"/>
      <c r="FR74" s="163"/>
      <c r="FS74" s="163"/>
      <c r="FT74" s="163"/>
      <c r="FU74" s="163"/>
      <c r="FV74" s="163"/>
      <c r="FW74" s="163"/>
      <c r="FX74" s="163"/>
      <c r="FY74" s="168"/>
      <c r="FZ74" s="137">
        <f>SUM(FX87,FW90,GA91,GA85)</f>
        <v>0</v>
      </c>
      <c r="GA74" s="208">
        <f>SUM(FX84,FT90,GA94,GD85)</f>
        <v>0</v>
      </c>
      <c r="GB74" s="218">
        <f>IF(GA71&lt;&gt;"",AVERAGE(GA74,GA71),GA74)</f>
        <v>0</v>
      </c>
      <c r="GC74" s="163"/>
      <c r="GD74" s="163"/>
      <c r="GE74" s="191"/>
      <c r="GF74" s="164"/>
      <c r="GG74" s="163"/>
      <c r="GH74" s="163"/>
      <c r="GI74" s="163"/>
      <c r="GJ74" s="163"/>
      <c r="GK74" s="163"/>
      <c r="GL74" s="163"/>
      <c r="GM74" s="163"/>
      <c r="GN74" s="163"/>
      <c r="GO74" s="163"/>
      <c r="GP74" s="163"/>
      <c r="GQ74" s="163"/>
      <c r="GR74" s="163"/>
      <c r="GS74" s="163"/>
      <c r="GT74" s="163"/>
      <c r="GU74" s="163"/>
      <c r="GV74" s="163"/>
      <c r="GW74" s="163"/>
      <c r="GX74" s="163"/>
      <c r="GY74" s="173"/>
      <c r="HK74" s="172"/>
      <c r="HL74" s="163"/>
      <c r="HM74" s="163"/>
      <c r="HN74" s="163"/>
      <c r="HO74" s="163"/>
      <c r="HP74" s="163"/>
      <c r="HQ74" s="163"/>
      <c r="HR74" s="163"/>
      <c r="HS74" s="163"/>
      <c r="HT74" s="163"/>
      <c r="HU74" s="163"/>
      <c r="HV74" s="163"/>
      <c r="HW74" s="163"/>
      <c r="HX74" s="163"/>
      <c r="HY74" s="163"/>
      <c r="HZ74" s="163"/>
      <c r="IA74" s="163"/>
      <c r="IB74" s="163"/>
      <c r="IC74" s="163"/>
      <c r="ID74" s="163"/>
      <c r="IE74" s="163"/>
      <c r="IF74" s="163"/>
      <c r="IG74" s="163"/>
      <c r="IH74" s="163"/>
      <c r="II74" s="163"/>
      <c r="IJ74" s="163"/>
      <c r="IK74" s="168"/>
      <c r="IL74" s="137">
        <f>SUM(IJ87,IM91,IM86)</f>
        <v>0</v>
      </c>
      <c r="IM74" s="208">
        <f>SUM(IJ84,IM94,IP86)</f>
        <v>0</v>
      </c>
      <c r="IN74" s="218">
        <f>IF(IM71&lt;&gt;"",AVERAGE(IM74,IM71),IM74)</f>
        <v>0</v>
      </c>
      <c r="IO74" s="163"/>
      <c r="IP74" s="163"/>
      <c r="IQ74" s="191"/>
      <c r="IR74" s="164"/>
      <c r="IS74" s="163"/>
      <c r="IT74" s="163"/>
      <c r="IU74" s="163"/>
      <c r="IV74" s="163"/>
      <c r="IW74" s="163"/>
      <c r="IX74" s="163"/>
      <c r="IY74" s="163"/>
      <c r="IZ74" s="163"/>
      <c r="JA74" s="163"/>
      <c r="JB74" s="163"/>
      <c r="JC74" s="163"/>
      <c r="JD74" s="163"/>
      <c r="JE74" s="163"/>
      <c r="JF74" s="163"/>
      <c r="JG74" s="163"/>
      <c r="JH74" s="163"/>
      <c r="JI74" s="163"/>
      <c r="JJ74" s="163"/>
      <c r="JK74" s="173"/>
      <c r="JV74" s="315"/>
      <c r="JW74" s="316"/>
      <c r="JX74" s="316"/>
      <c r="JY74" s="316"/>
      <c r="JZ74" s="316"/>
      <c r="KA74" s="316"/>
      <c r="KB74" s="316"/>
      <c r="KC74" s="316"/>
      <c r="KD74" s="316"/>
      <c r="KE74" s="316"/>
      <c r="KF74" s="316"/>
      <c r="KG74" s="316"/>
      <c r="KH74" s="316"/>
      <c r="KI74" s="316"/>
      <c r="KJ74" s="316"/>
      <c r="KK74" s="316"/>
      <c r="KL74" s="316"/>
      <c r="KM74" s="316"/>
      <c r="KN74" s="316"/>
      <c r="KO74" s="316"/>
      <c r="KP74" s="316"/>
      <c r="KQ74" s="316"/>
      <c r="KR74" s="316"/>
      <c r="KS74" s="316"/>
      <c r="KT74" s="316"/>
      <c r="KU74" s="316"/>
      <c r="KV74" s="322"/>
      <c r="KW74" s="316"/>
      <c r="KX74" s="316"/>
      <c r="KY74" s="316"/>
      <c r="KZ74" s="316"/>
      <c r="LA74" s="316"/>
      <c r="LB74" s="316"/>
      <c r="LC74" s="316"/>
      <c r="LD74" s="316"/>
      <c r="LE74" s="316"/>
      <c r="LF74" s="316"/>
      <c r="LG74" s="316"/>
      <c r="LH74" s="316"/>
      <c r="LI74" s="316"/>
      <c r="LJ74" s="316"/>
      <c r="LK74" s="316"/>
      <c r="LL74" s="316"/>
      <c r="LM74" s="316"/>
      <c r="LN74" s="316"/>
      <c r="LO74" s="316"/>
      <c r="LP74" s="316"/>
      <c r="LQ74" s="316"/>
      <c r="LR74" s="316"/>
      <c r="LS74" s="316"/>
      <c r="LT74" s="316"/>
      <c r="LU74" s="316"/>
      <c r="LV74" s="317"/>
    </row>
    <row r="75" spans="27:334" ht="15" customHeight="1" x14ac:dyDescent="0.25">
      <c r="AA75" s="172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8"/>
      <c r="BB75" s="163"/>
      <c r="BC75" s="163"/>
      <c r="BD75" s="163"/>
      <c r="BE75" s="163"/>
      <c r="BF75" s="163"/>
      <c r="BG75" s="168"/>
      <c r="BH75" s="164"/>
      <c r="BI75" s="163"/>
      <c r="BJ75" s="179" t="s">
        <v>24</v>
      </c>
      <c r="BK75" s="179"/>
      <c r="BL75" s="179"/>
      <c r="BM75" s="179"/>
      <c r="BN75" s="179"/>
      <c r="BO75" s="179"/>
      <c r="BP75" s="179"/>
      <c r="BQ75" s="179"/>
      <c r="BR75" s="163"/>
      <c r="BS75" s="163"/>
      <c r="BT75" s="163"/>
      <c r="BU75" s="163"/>
      <c r="BV75" s="163"/>
      <c r="BW75" s="163"/>
      <c r="BX75" s="163"/>
      <c r="BY75" s="163"/>
      <c r="BZ75" s="163"/>
      <c r="CA75" s="173"/>
      <c r="CM75" s="172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79" t="s">
        <v>24</v>
      </c>
      <c r="CZ75" s="179"/>
      <c r="DA75" s="179"/>
      <c r="DB75" s="179"/>
      <c r="DC75" s="179"/>
      <c r="DD75" s="179"/>
      <c r="DE75" s="179"/>
      <c r="DF75" s="163"/>
      <c r="DG75" s="163"/>
      <c r="DH75" s="163"/>
      <c r="DI75" s="163"/>
      <c r="DJ75" s="163"/>
      <c r="DK75" s="163"/>
      <c r="DL75" s="163"/>
      <c r="DM75" s="168"/>
      <c r="DN75" s="163"/>
      <c r="DO75" s="163"/>
      <c r="DP75" s="163"/>
      <c r="DQ75" s="163"/>
      <c r="DR75" s="163"/>
      <c r="DS75" s="168"/>
      <c r="DT75" s="164"/>
      <c r="DU75" s="163"/>
      <c r="EC75" s="179"/>
      <c r="ED75" s="163"/>
      <c r="EE75" s="163"/>
      <c r="EF75" s="163"/>
      <c r="EG75" s="163"/>
      <c r="EH75" s="163"/>
      <c r="EI75" s="163"/>
      <c r="EJ75" s="163"/>
      <c r="EK75" s="163"/>
      <c r="EL75" s="163"/>
      <c r="EM75" s="173"/>
      <c r="EY75" s="172"/>
      <c r="EZ75" s="163"/>
      <c r="FA75" s="163"/>
      <c r="FB75" s="163"/>
      <c r="FC75" s="163"/>
      <c r="FD75" s="163"/>
      <c r="FE75" s="163"/>
      <c r="FF75" s="163"/>
      <c r="FG75" s="163"/>
      <c r="FH75" s="163"/>
      <c r="FI75" s="163"/>
      <c r="FJ75" s="163"/>
      <c r="FK75" s="163"/>
      <c r="FL75" s="163"/>
      <c r="FM75" s="163"/>
      <c r="FN75" s="163"/>
      <c r="FO75" s="163"/>
      <c r="FP75" s="163"/>
      <c r="FQ75" s="163"/>
      <c r="FR75" s="163"/>
      <c r="FS75" s="163"/>
      <c r="FT75" s="163"/>
      <c r="FU75" s="163"/>
      <c r="FV75" s="163"/>
      <c r="FW75" s="163"/>
      <c r="FX75" s="163"/>
      <c r="FY75" s="168"/>
      <c r="FZ75" s="163"/>
      <c r="GA75" s="163"/>
      <c r="GB75" s="163"/>
      <c r="GC75" s="163"/>
      <c r="GD75" s="163"/>
      <c r="GE75" s="168"/>
      <c r="GF75" s="164"/>
      <c r="GG75" s="163"/>
      <c r="GP75" s="163"/>
      <c r="GQ75" s="163"/>
      <c r="GR75" s="163"/>
      <c r="GS75" s="163"/>
      <c r="GT75" s="163"/>
      <c r="GU75" s="163"/>
      <c r="GV75" s="163"/>
      <c r="GW75" s="163"/>
      <c r="GX75" s="163"/>
      <c r="GY75" s="173"/>
      <c r="HK75" s="172"/>
      <c r="HL75" s="163"/>
      <c r="HM75" s="163"/>
      <c r="HN75" s="163"/>
      <c r="HO75" s="163"/>
      <c r="HP75" s="163"/>
      <c r="HQ75" s="163"/>
      <c r="HR75" s="163"/>
      <c r="HS75" s="163"/>
      <c r="HT75" s="163"/>
      <c r="HU75" s="163"/>
      <c r="HV75" s="163"/>
      <c r="HW75" s="179" t="s">
        <v>24</v>
      </c>
      <c r="HX75" s="179"/>
      <c r="HY75" s="179"/>
      <c r="HZ75" s="179"/>
      <c r="IA75" s="179"/>
      <c r="IB75" s="179"/>
      <c r="IC75" s="179"/>
      <c r="ID75" s="163"/>
      <c r="IE75" s="163"/>
      <c r="IF75" s="163"/>
      <c r="IG75" s="163"/>
      <c r="IH75" s="163"/>
      <c r="II75" s="163"/>
      <c r="IJ75" s="163"/>
      <c r="IK75" s="168"/>
      <c r="IL75" s="163"/>
      <c r="IM75" s="163"/>
      <c r="IN75" s="163"/>
      <c r="IO75" s="163"/>
      <c r="IP75" s="163"/>
      <c r="IQ75" s="168"/>
      <c r="IR75" s="164"/>
      <c r="IS75" s="163"/>
      <c r="IT75" s="163"/>
      <c r="IU75" s="163"/>
      <c r="IV75" s="163"/>
      <c r="IW75" s="163"/>
      <c r="IX75" s="163"/>
      <c r="IY75" s="163"/>
      <c r="IZ75" s="163"/>
      <c r="JA75" s="179"/>
      <c r="JB75" s="163"/>
      <c r="JC75" s="163"/>
      <c r="JD75" s="163"/>
      <c r="JE75" s="163"/>
      <c r="JF75" s="163"/>
      <c r="JG75" s="163"/>
      <c r="JH75" s="163"/>
      <c r="JI75" s="163"/>
      <c r="JJ75" s="163"/>
      <c r="JK75" s="173"/>
      <c r="JV75" s="315"/>
      <c r="JW75" s="316"/>
      <c r="JX75" s="316"/>
      <c r="JY75" s="316"/>
      <c r="JZ75" s="316"/>
      <c r="KA75" s="316"/>
      <c r="KB75" s="316"/>
      <c r="KC75" s="316"/>
      <c r="KD75" s="316"/>
      <c r="KE75" s="316"/>
      <c r="KF75" s="316"/>
      <c r="KG75" s="316"/>
      <c r="KH75" s="316"/>
      <c r="KI75" s="316"/>
      <c r="KJ75" s="316"/>
      <c r="KK75" s="316"/>
      <c r="KL75" s="316"/>
      <c r="KM75" s="316"/>
      <c r="KN75" s="316"/>
      <c r="KO75" s="316"/>
      <c r="KP75" s="316"/>
      <c r="KQ75" s="316"/>
      <c r="KR75" s="316"/>
      <c r="KS75" s="316"/>
      <c r="KT75" s="316"/>
      <c r="KU75" s="316"/>
      <c r="KV75" s="322"/>
      <c r="KW75" s="316"/>
      <c r="KX75" s="316"/>
      <c r="KY75" s="316"/>
      <c r="KZ75" s="316"/>
      <c r="LA75" s="316"/>
      <c r="LB75" s="316"/>
      <c r="LC75" s="316"/>
      <c r="LD75" s="316"/>
      <c r="LE75" s="316"/>
      <c r="LF75" s="316"/>
      <c r="LG75" s="316"/>
      <c r="LH75" s="316"/>
      <c r="LI75" s="316"/>
      <c r="LJ75" s="316"/>
      <c r="LK75" s="316"/>
      <c r="LL75" s="316"/>
      <c r="LM75" s="316"/>
      <c r="LN75" s="316"/>
      <c r="LO75" s="316"/>
      <c r="LP75" s="316"/>
      <c r="LQ75" s="316"/>
      <c r="LR75" s="316"/>
      <c r="LS75" s="316"/>
      <c r="LT75" s="316"/>
      <c r="LU75" s="316"/>
      <c r="LV75" s="317"/>
    </row>
    <row r="76" spans="27:334" ht="15" customHeight="1" x14ac:dyDescent="0.25">
      <c r="AA76" s="172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8"/>
      <c r="BB76" s="163"/>
      <c r="BC76" s="163"/>
      <c r="BD76" s="163"/>
      <c r="BE76" s="163"/>
      <c r="BF76" s="163"/>
      <c r="BG76" s="168"/>
      <c r="BH76" s="164"/>
      <c r="BI76" s="163"/>
      <c r="BJ76" s="230" t="str">
        <f>"local_od_raw_"&amp;BA89</f>
        <v>local_od_raw_2</v>
      </c>
      <c r="BK76" s="190">
        <v>1</v>
      </c>
      <c r="BL76" s="190">
        <v>3</v>
      </c>
      <c r="BM76" s="190">
        <v>4</v>
      </c>
      <c r="BN76" s="179" t="s">
        <v>17</v>
      </c>
      <c r="BO76" s="179" t="s">
        <v>18</v>
      </c>
      <c r="BP76" s="179" t="s">
        <v>19</v>
      </c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73"/>
      <c r="CM76" s="172"/>
      <c r="CN76" s="163"/>
      <c r="CO76" s="163"/>
      <c r="CP76" s="163"/>
      <c r="CQ76" s="163"/>
      <c r="CR76" s="163"/>
      <c r="CS76" s="163"/>
      <c r="CT76" s="163"/>
      <c r="CU76" s="163"/>
      <c r="CV76" s="163"/>
      <c r="CW76" s="163"/>
      <c r="CX76" s="163"/>
      <c r="CY76" s="230" t="str">
        <f>"local_od_raw_"&amp;DM89</f>
        <v>local_od_raw_1</v>
      </c>
      <c r="CZ76" s="190">
        <v>1</v>
      </c>
      <c r="DA76" s="190">
        <v>2</v>
      </c>
      <c r="DB76" s="190">
        <v>3</v>
      </c>
      <c r="DC76" s="179" t="s">
        <v>17</v>
      </c>
      <c r="DD76" s="179" t="s">
        <v>18</v>
      </c>
      <c r="DE76" s="179" t="s">
        <v>19</v>
      </c>
      <c r="DF76" s="163"/>
      <c r="DG76" s="163"/>
      <c r="DH76" s="163"/>
      <c r="DI76" s="163"/>
      <c r="DJ76" s="163"/>
      <c r="DK76" s="163"/>
      <c r="DL76" s="163"/>
      <c r="DM76" s="168"/>
      <c r="DN76" s="163"/>
      <c r="DO76" s="163"/>
      <c r="DP76" s="163"/>
      <c r="DQ76" s="163"/>
      <c r="DR76" s="163"/>
      <c r="DS76" s="168"/>
      <c r="DT76" s="164"/>
      <c r="DU76" s="163"/>
      <c r="EC76" s="163"/>
      <c r="ED76" s="163"/>
      <c r="EE76" s="163"/>
      <c r="EF76" s="163"/>
      <c r="EG76" s="163"/>
      <c r="EH76" s="163"/>
      <c r="EI76" s="163"/>
      <c r="EJ76" s="163"/>
      <c r="EK76" s="163"/>
      <c r="EL76" s="163"/>
      <c r="EM76" s="173"/>
      <c r="EY76" s="172"/>
      <c r="EZ76" s="163"/>
      <c r="FA76" s="163"/>
      <c r="FB76" s="163"/>
      <c r="FC76" s="163"/>
      <c r="FD76" s="163"/>
      <c r="FE76" s="163"/>
      <c r="FF76" s="163"/>
      <c r="FG76" s="163"/>
      <c r="FH76" s="163"/>
      <c r="FI76" s="163"/>
      <c r="FJ76" s="163"/>
      <c r="FK76" s="163"/>
      <c r="FL76" s="163"/>
      <c r="FM76" s="163"/>
      <c r="FN76" s="163"/>
      <c r="FO76" s="163"/>
      <c r="FP76" s="163"/>
      <c r="FQ76" s="163"/>
      <c r="FR76" s="163"/>
      <c r="FS76" s="163"/>
      <c r="FT76" s="163"/>
      <c r="FU76" s="163"/>
      <c r="FV76" s="163"/>
      <c r="FW76" s="163"/>
      <c r="FX76" s="163"/>
      <c r="FY76" s="168"/>
      <c r="FZ76" s="163"/>
      <c r="GA76" s="163"/>
      <c r="GB76" s="163"/>
      <c r="GC76" s="163"/>
      <c r="GD76" s="163"/>
      <c r="GE76" s="168"/>
      <c r="GF76" s="164"/>
      <c r="GG76" s="163"/>
      <c r="GP76" s="163"/>
      <c r="GQ76" s="163"/>
      <c r="GR76" s="163"/>
      <c r="GS76" s="163"/>
      <c r="GT76" s="163"/>
      <c r="GU76" s="163"/>
      <c r="GV76" s="163"/>
      <c r="GW76" s="163"/>
      <c r="GX76" s="163"/>
      <c r="GY76" s="173"/>
      <c r="HK76" s="172"/>
      <c r="HL76" s="163"/>
      <c r="HM76" s="163"/>
      <c r="HN76" s="163"/>
      <c r="HO76" s="163"/>
      <c r="HP76" s="163"/>
      <c r="HQ76" s="163"/>
      <c r="HR76" s="163"/>
      <c r="HS76" s="163"/>
      <c r="HT76" s="163"/>
      <c r="HU76" s="163"/>
      <c r="HV76" s="163"/>
      <c r="HW76" s="230" t="str">
        <f>"local_od_raw_"&amp;IK89</f>
        <v>local_od_raw_1</v>
      </c>
      <c r="HX76" s="190">
        <v>1</v>
      </c>
      <c r="HY76" s="190">
        <v>2</v>
      </c>
      <c r="HZ76" s="190">
        <v>3</v>
      </c>
      <c r="IA76" s="179" t="s">
        <v>17</v>
      </c>
      <c r="IB76" s="179" t="s">
        <v>18</v>
      </c>
      <c r="IC76" s="179" t="s">
        <v>19</v>
      </c>
      <c r="ID76" s="163"/>
      <c r="IE76" s="163"/>
      <c r="IF76" s="163"/>
      <c r="IG76" s="163"/>
      <c r="IH76" s="163"/>
      <c r="II76" s="163"/>
      <c r="IJ76" s="163"/>
      <c r="IK76" s="168"/>
      <c r="IL76" s="163"/>
      <c r="IM76" s="163"/>
      <c r="IN76" s="163"/>
      <c r="IO76" s="163"/>
      <c r="IP76" s="163"/>
      <c r="IQ76" s="168"/>
      <c r="IR76" s="164"/>
      <c r="IS76" s="163"/>
      <c r="IT76" s="163"/>
      <c r="IU76" s="163"/>
      <c r="IV76" s="163"/>
      <c r="IW76" s="163"/>
      <c r="IX76" s="163"/>
      <c r="IY76" s="163"/>
      <c r="IZ76" s="163"/>
      <c r="JA76" s="163"/>
      <c r="JB76" s="163"/>
      <c r="JC76" s="163"/>
      <c r="JD76" s="163"/>
      <c r="JE76" s="163"/>
      <c r="JF76" s="163"/>
      <c r="JG76" s="163"/>
      <c r="JH76" s="163"/>
      <c r="JI76" s="163"/>
      <c r="JJ76" s="163"/>
      <c r="JK76" s="173"/>
      <c r="JV76" s="315"/>
      <c r="JW76" s="316"/>
      <c r="JX76" s="316"/>
      <c r="JY76" s="316"/>
      <c r="JZ76" s="316"/>
      <c r="KA76" s="316"/>
      <c r="KB76" s="316"/>
      <c r="KC76" s="316"/>
      <c r="KD76" s="316"/>
      <c r="KE76" s="316"/>
      <c r="KF76" s="316"/>
      <c r="KG76" s="316"/>
      <c r="KH76" s="316"/>
      <c r="KI76" s="316"/>
      <c r="KJ76" s="316"/>
      <c r="KK76" s="316"/>
      <c r="KL76" s="316"/>
      <c r="KM76" s="316"/>
      <c r="KN76" s="316"/>
      <c r="KO76" s="316"/>
      <c r="KP76" s="316"/>
      <c r="KQ76" s="316"/>
      <c r="KR76" s="316"/>
      <c r="KS76" s="316"/>
      <c r="KT76" s="316"/>
      <c r="KU76" s="316"/>
      <c r="KV76" s="322"/>
      <c r="KW76" s="316"/>
      <c r="KX76" s="316"/>
      <c r="KY76" s="316"/>
      <c r="KZ76" s="316"/>
      <c r="LA76" s="316"/>
      <c r="LB76" s="316"/>
      <c r="LC76" s="316"/>
      <c r="LD76" s="316"/>
      <c r="LE76" s="316"/>
      <c r="LF76" s="316"/>
      <c r="LG76" s="316"/>
      <c r="LH76" s="316"/>
      <c r="LI76" s="316"/>
      <c r="LJ76" s="316"/>
      <c r="LK76" s="316"/>
      <c r="LL76" s="316"/>
      <c r="LM76" s="316"/>
      <c r="LN76" s="316"/>
      <c r="LO76" s="316"/>
      <c r="LP76" s="316"/>
      <c r="LQ76" s="316"/>
      <c r="LR76" s="316"/>
      <c r="LS76" s="316"/>
      <c r="LT76" s="316"/>
      <c r="LU76" s="316"/>
      <c r="LV76" s="317"/>
    </row>
    <row r="77" spans="27:334" ht="15" customHeight="1" x14ac:dyDescent="0.25">
      <c r="AA77" s="172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8"/>
      <c r="BB77" s="163"/>
      <c r="BC77" s="163"/>
      <c r="BD77" s="163"/>
      <c r="BE77" s="163"/>
      <c r="BF77" s="163"/>
      <c r="BG77" s="168"/>
      <c r="BH77" s="164"/>
      <c r="BI77" s="163"/>
      <c r="BJ77" s="190">
        <v>1</v>
      </c>
      <c r="BK77" s="180">
        <f>BB91</f>
        <v>0</v>
      </c>
      <c r="BL77" s="181">
        <f>BD91</f>
        <v>0</v>
      </c>
      <c r="BM77" s="182">
        <f>BC91</f>
        <v>0</v>
      </c>
      <c r="BN77" s="179">
        <f>SUM(BK77:BM77)</f>
        <v>0</v>
      </c>
      <c r="BO77" s="179">
        <f>BD106</f>
        <v>0</v>
      </c>
      <c r="BP77" s="183">
        <f>IFERROR(ABS(BN77-BO77)/BO77,0)</f>
        <v>0</v>
      </c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73"/>
      <c r="CM77" s="172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90">
        <v>1</v>
      </c>
      <c r="CZ77" s="180">
        <f>DN91</f>
        <v>0</v>
      </c>
      <c r="DA77" s="181">
        <f>DP91</f>
        <v>0</v>
      </c>
      <c r="DB77" s="182">
        <f>DO91</f>
        <v>0</v>
      </c>
      <c r="DC77" s="179">
        <f>SUM(CZ77:DB77)</f>
        <v>0</v>
      </c>
      <c r="DD77" s="179">
        <f>DP106</f>
        <v>0</v>
      </c>
      <c r="DE77" s="183">
        <f>IFERROR(ABS(DC77-DD77)/DD77,0)</f>
        <v>0</v>
      </c>
      <c r="DF77" s="163"/>
      <c r="DG77" s="163"/>
      <c r="DH77" s="163"/>
      <c r="DI77" s="163"/>
      <c r="DJ77" s="163"/>
      <c r="DK77" s="163"/>
      <c r="DL77" s="163"/>
      <c r="DM77" s="168"/>
      <c r="DN77" s="163"/>
      <c r="DO77" s="163"/>
      <c r="DP77" s="163"/>
      <c r="DQ77" s="163"/>
      <c r="DR77" s="163"/>
      <c r="DS77" s="168"/>
      <c r="DT77" s="164"/>
      <c r="DU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73"/>
      <c r="EY77" s="172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63"/>
      <c r="FT77" s="163"/>
      <c r="FU77" s="163"/>
      <c r="FV77" s="163"/>
      <c r="FW77" s="163"/>
      <c r="FX77" s="163"/>
      <c r="FY77" s="168"/>
      <c r="FZ77" s="163"/>
      <c r="GA77" s="163"/>
      <c r="GB77" s="163"/>
      <c r="GC77" s="163"/>
      <c r="GD77" s="163"/>
      <c r="GE77" s="168"/>
      <c r="GF77" s="164"/>
      <c r="GG77" s="163"/>
      <c r="GP77" s="163"/>
      <c r="GQ77" s="163"/>
      <c r="GR77" s="163"/>
      <c r="GS77" s="163"/>
      <c r="GT77" s="163"/>
      <c r="GU77" s="163"/>
      <c r="GV77" s="163"/>
      <c r="GW77" s="163"/>
      <c r="GX77" s="163"/>
      <c r="GY77" s="173"/>
      <c r="HK77" s="172"/>
      <c r="HL77" s="163"/>
      <c r="HM77" s="163"/>
      <c r="HN77" s="163"/>
      <c r="HO77" s="163"/>
      <c r="HP77" s="163"/>
      <c r="HQ77" s="163"/>
      <c r="HR77" s="163"/>
      <c r="HS77" s="163"/>
      <c r="HT77" s="163"/>
      <c r="HU77" s="163"/>
      <c r="HV77" s="163"/>
      <c r="HW77" s="190">
        <v>1</v>
      </c>
      <c r="HX77" s="180">
        <f>IL91</f>
        <v>0</v>
      </c>
      <c r="HY77" s="181">
        <f>IN91</f>
        <v>0</v>
      </c>
      <c r="HZ77" s="182">
        <f>IM91</f>
        <v>0</v>
      </c>
      <c r="IA77" s="179">
        <f>SUM(HX77:HZ77)</f>
        <v>0</v>
      </c>
      <c r="IB77" s="179">
        <f>IN106</f>
        <v>0</v>
      </c>
      <c r="IC77" s="183">
        <f>IFERROR(ABS(IA77-IB77)/IB77,0)</f>
        <v>0</v>
      </c>
      <c r="ID77" s="163"/>
      <c r="IE77" s="163"/>
      <c r="IF77" s="163"/>
      <c r="IG77" s="163"/>
      <c r="IH77" s="163"/>
      <c r="II77" s="163"/>
      <c r="IJ77" s="163"/>
      <c r="IK77" s="168"/>
      <c r="IL77" s="163"/>
      <c r="IM77" s="163"/>
      <c r="IN77" s="163"/>
      <c r="IO77" s="163"/>
      <c r="IP77" s="163"/>
      <c r="IQ77" s="168"/>
      <c r="IR77" s="164"/>
      <c r="IS77" s="163"/>
      <c r="IT77" s="163"/>
      <c r="IU77" s="163"/>
      <c r="IV77" s="163"/>
      <c r="IW77" s="163"/>
      <c r="IX77" s="163"/>
      <c r="IY77" s="163"/>
      <c r="IZ77" s="163"/>
      <c r="JA77" s="163"/>
      <c r="JB77" s="163"/>
      <c r="JC77" s="163"/>
      <c r="JD77" s="163"/>
      <c r="JE77" s="163"/>
      <c r="JF77" s="163"/>
      <c r="JG77" s="163"/>
      <c r="JH77" s="163"/>
      <c r="JI77" s="163"/>
      <c r="JJ77" s="163"/>
      <c r="JK77" s="173"/>
      <c r="JV77" s="315"/>
      <c r="JW77" s="316"/>
      <c r="JX77" s="316"/>
      <c r="JY77" s="316"/>
      <c r="JZ77" s="316"/>
      <c r="KA77" s="316"/>
      <c r="KB77" s="316"/>
      <c r="KC77" s="316"/>
      <c r="KD77" s="316"/>
      <c r="KE77" s="316"/>
      <c r="KF77" s="316"/>
      <c r="KG77" s="316"/>
      <c r="KH77" s="316"/>
      <c r="KI77" s="316"/>
      <c r="KJ77" s="316"/>
      <c r="KK77" s="316"/>
      <c r="KL77" s="316"/>
      <c r="KM77" s="316"/>
      <c r="KN77" s="316"/>
      <c r="KO77" s="316"/>
      <c r="KP77" s="316"/>
      <c r="KQ77" s="316"/>
      <c r="KR77" s="316"/>
      <c r="KS77" s="316"/>
      <c r="KT77" s="316"/>
      <c r="KU77" s="316"/>
      <c r="KV77" s="322"/>
      <c r="KW77" s="316"/>
      <c r="KX77" s="316"/>
      <c r="KY77" s="316"/>
      <c r="KZ77" s="316"/>
      <c r="LA77" s="316"/>
      <c r="LB77" s="316"/>
      <c r="LC77" s="316"/>
      <c r="LD77" s="316"/>
      <c r="LE77" s="316"/>
      <c r="LF77" s="316"/>
      <c r="LG77" s="316"/>
      <c r="LH77" s="316"/>
      <c r="LI77" s="316"/>
      <c r="LJ77" s="316"/>
      <c r="LK77" s="316"/>
      <c r="LL77" s="316"/>
      <c r="LM77" s="316"/>
      <c r="LN77" s="316"/>
      <c r="LO77" s="316"/>
      <c r="LP77" s="316"/>
      <c r="LQ77" s="316"/>
      <c r="LR77" s="316"/>
      <c r="LS77" s="316"/>
      <c r="LT77" s="316"/>
      <c r="LU77" s="316"/>
      <c r="LV77" s="317"/>
    </row>
    <row r="78" spans="27:334" ht="15" customHeight="1" thickBot="1" x14ac:dyDescent="0.35">
      <c r="AA78" s="172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Q78" s="136">
        <f>SUM(AY90,BC91,AX87)</f>
        <v>0</v>
      </c>
      <c r="AR78" s="84" t="s">
        <v>6</v>
      </c>
      <c r="AS78" s="145"/>
      <c r="AT78" s="145"/>
      <c r="AU78" s="145"/>
      <c r="AV78" s="145"/>
      <c r="AW78" s="166"/>
      <c r="AX78" s="163"/>
      <c r="AY78" s="163"/>
      <c r="BA78" s="163"/>
      <c r="BB78" s="133" t="s">
        <v>32</v>
      </c>
      <c r="BC78" s="163"/>
      <c r="BD78" s="163"/>
      <c r="BE78" s="149"/>
      <c r="BF78" s="164"/>
      <c r="BG78" s="163"/>
      <c r="BH78" s="163"/>
      <c r="BI78" s="163"/>
      <c r="BJ78" s="190">
        <v>3</v>
      </c>
      <c r="BK78" s="184">
        <f>AY87</f>
        <v>0</v>
      </c>
      <c r="BL78" s="179">
        <f>AZ87</f>
        <v>0</v>
      </c>
      <c r="BM78" s="185">
        <f>AX87</f>
        <v>0</v>
      </c>
      <c r="BN78" s="179">
        <f>SUM(BK78:BM78)</f>
        <v>0</v>
      </c>
      <c r="BO78" s="179">
        <f>AX72</f>
        <v>0</v>
      </c>
      <c r="BP78" s="183">
        <f t="shared" ref="BP78:BP79" si="37">IFERROR(ABS(BN78-BO78)/BO78,0)</f>
        <v>0</v>
      </c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73"/>
      <c r="CM78" s="172"/>
      <c r="CN78" s="163"/>
      <c r="CO78" s="163"/>
      <c r="CP78" s="163"/>
      <c r="CQ78" s="163"/>
      <c r="CR78" s="163"/>
      <c r="CS78" s="163"/>
      <c r="CT78" s="163"/>
      <c r="CU78" s="163"/>
      <c r="CV78" s="163"/>
      <c r="CW78" s="163"/>
      <c r="CX78" s="163"/>
      <c r="CY78" s="190">
        <v>2</v>
      </c>
      <c r="CZ78" s="184">
        <f>DO87</f>
        <v>0</v>
      </c>
      <c r="DA78" s="179">
        <f>DO88</f>
        <v>0</v>
      </c>
      <c r="DB78" s="185">
        <f>DO86</f>
        <v>0</v>
      </c>
      <c r="DC78" s="179">
        <f>SUM(CZ78:DB78)</f>
        <v>0</v>
      </c>
      <c r="DD78" s="179">
        <f>DU81</f>
        <v>0</v>
      </c>
      <c r="DE78" s="183">
        <f t="shared" ref="DE78:DE79" si="38">IFERROR(ABS(DC78-DD78)/DD78,0)</f>
        <v>0</v>
      </c>
      <c r="DF78" s="145"/>
      <c r="DG78" s="145"/>
      <c r="DH78" s="145"/>
      <c r="DI78" s="166"/>
      <c r="DJ78" s="163"/>
      <c r="DK78" s="163"/>
      <c r="DL78" s="249" t="s">
        <v>32</v>
      </c>
      <c r="DM78" s="163"/>
      <c r="DN78" s="163"/>
      <c r="DO78" s="163"/>
      <c r="DP78" s="163"/>
      <c r="DQ78" s="149"/>
      <c r="DR78" s="164"/>
      <c r="DS78" s="163"/>
      <c r="DT78" s="163"/>
      <c r="DU78" s="163"/>
      <c r="EC78" s="163"/>
      <c r="ED78" s="163"/>
      <c r="EE78" s="163"/>
      <c r="EF78" s="163"/>
      <c r="EG78" s="163"/>
      <c r="EH78" s="163"/>
      <c r="EI78" s="163"/>
      <c r="EJ78" s="163"/>
      <c r="EK78" s="163"/>
      <c r="EL78" s="163"/>
      <c r="EM78" s="173"/>
      <c r="EY78" s="172"/>
      <c r="EZ78" s="163"/>
      <c r="FA78" s="163"/>
      <c r="FB78" s="163"/>
      <c r="FC78" s="163"/>
      <c r="FD78" s="163"/>
      <c r="FE78" s="163"/>
      <c r="FF78" s="163"/>
      <c r="FG78" s="163"/>
      <c r="FH78" s="163"/>
      <c r="FI78" s="163"/>
      <c r="FJ78" s="163"/>
      <c r="FK78" s="163"/>
      <c r="FL78" s="163"/>
      <c r="FM78" s="163"/>
      <c r="FN78" s="145"/>
      <c r="FO78" s="145"/>
      <c r="FP78" s="145"/>
      <c r="FQ78" s="145"/>
      <c r="FR78" s="145"/>
      <c r="FS78" s="145"/>
      <c r="FT78" s="145"/>
      <c r="FU78" s="166"/>
      <c r="FV78" s="163"/>
      <c r="FW78" s="163"/>
      <c r="FX78" s="249"/>
      <c r="FY78" s="163"/>
      <c r="FZ78" s="163"/>
      <c r="GA78" s="163"/>
      <c r="GB78" s="163"/>
      <c r="GC78" s="149"/>
      <c r="GD78" s="164"/>
      <c r="GE78" s="163"/>
      <c r="GF78" s="163"/>
      <c r="GG78" s="163"/>
      <c r="GP78" s="163"/>
      <c r="GQ78" s="163"/>
      <c r="GR78" s="163"/>
      <c r="GS78" s="163"/>
      <c r="GT78" s="163"/>
      <c r="GU78" s="163"/>
      <c r="GV78" s="163"/>
      <c r="GW78" s="163"/>
      <c r="GX78" s="163"/>
      <c r="GY78" s="173"/>
      <c r="HK78" s="172"/>
      <c r="HL78" s="163"/>
      <c r="HM78" s="163"/>
      <c r="HN78" s="163"/>
      <c r="HO78" s="163"/>
      <c r="HP78" s="163"/>
      <c r="HQ78" s="163"/>
      <c r="HR78" s="163"/>
      <c r="HS78" s="163"/>
      <c r="HT78" s="163"/>
      <c r="HU78" s="163"/>
      <c r="HV78" s="163"/>
      <c r="HW78" s="190">
        <v>2</v>
      </c>
      <c r="HX78" s="184">
        <f>IM87</f>
        <v>0</v>
      </c>
      <c r="HY78" s="179">
        <f>IM88</f>
        <v>0</v>
      </c>
      <c r="HZ78" s="185">
        <f>IM86</f>
        <v>0</v>
      </c>
      <c r="IA78" s="179">
        <f>SUM(HX78:HZ78)</f>
        <v>0</v>
      </c>
      <c r="IB78" s="179">
        <f>IS81</f>
        <v>0</v>
      </c>
      <c r="IC78" s="183">
        <f t="shared" ref="IC78:IC79" si="39">IFERROR(ABS(IA78-IB78)/IB78,0)</f>
        <v>0</v>
      </c>
      <c r="ID78" s="145"/>
      <c r="IE78" s="145"/>
      <c r="IF78" s="145"/>
      <c r="IG78" s="166"/>
      <c r="IH78" s="163"/>
      <c r="II78" s="163"/>
      <c r="IK78" s="163"/>
      <c r="IL78" s="163"/>
      <c r="IM78" s="163"/>
      <c r="IN78" s="163"/>
      <c r="IO78" s="149"/>
      <c r="IP78" s="164"/>
      <c r="IQ78" s="163"/>
      <c r="IR78" s="163"/>
      <c r="IS78" s="163"/>
      <c r="IT78" s="163"/>
      <c r="IU78" s="163"/>
      <c r="IV78" s="163"/>
      <c r="IW78" s="163"/>
      <c r="IX78" s="163"/>
      <c r="IY78" s="163"/>
      <c r="IZ78" s="163"/>
      <c r="JA78" s="163"/>
      <c r="JB78" s="163"/>
      <c r="JC78" s="163"/>
      <c r="JD78" s="163"/>
      <c r="JE78" s="163"/>
      <c r="JF78" s="163"/>
      <c r="JG78" s="163"/>
      <c r="JH78" s="163"/>
      <c r="JI78" s="163"/>
      <c r="JJ78" s="163"/>
      <c r="JK78" s="173"/>
      <c r="JV78" s="315"/>
      <c r="JW78" s="316"/>
      <c r="JX78" s="316"/>
      <c r="JY78" s="316"/>
      <c r="JZ78" s="316"/>
      <c r="KA78" s="316"/>
      <c r="KB78" s="316"/>
      <c r="KC78" s="316"/>
      <c r="KD78" s="316"/>
      <c r="KE78" s="316"/>
      <c r="KF78" s="316"/>
      <c r="KG78" s="316"/>
      <c r="KH78" s="316"/>
      <c r="KI78" s="316"/>
      <c r="KJ78" s="316"/>
      <c r="KK78" s="316"/>
      <c r="KL78" s="316"/>
      <c r="KM78" s="316"/>
      <c r="KN78" s="316"/>
      <c r="KO78" s="316"/>
      <c r="KP78" s="316"/>
      <c r="KQ78" s="316"/>
      <c r="KR78" s="316"/>
      <c r="KS78" s="316"/>
      <c r="KT78" s="316"/>
      <c r="KU78" s="316"/>
      <c r="KV78" s="322"/>
      <c r="KW78" s="316"/>
      <c r="KX78" s="316"/>
      <c r="KY78" s="316"/>
      <c r="KZ78" s="316"/>
      <c r="LA78" s="316"/>
      <c r="LB78" s="316"/>
      <c r="LC78" s="316"/>
      <c r="LD78" s="316"/>
      <c r="LE78" s="316"/>
      <c r="LF78" s="316"/>
      <c r="LG78" s="316"/>
      <c r="LH78" s="316"/>
      <c r="LI78" s="316"/>
      <c r="LJ78" s="316"/>
      <c r="LK78" s="316"/>
      <c r="LL78" s="316"/>
      <c r="LM78" s="316"/>
      <c r="LN78" s="316"/>
      <c r="LO78" s="316"/>
      <c r="LP78" s="316"/>
      <c r="LQ78" s="316"/>
      <c r="LR78" s="316"/>
      <c r="LS78" s="316"/>
      <c r="LT78" s="316"/>
      <c r="LU78" s="316"/>
      <c r="LV78" s="317"/>
    </row>
    <row r="79" spans="27:334" ht="15" customHeight="1" thickBot="1" x14ac:dyDescent="0.3">
      <c r="AA79" s="172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Q79" s="210">
        <f>SUM(AV90,BC94,AX84)</f>
        <v>0</v>
      </c>
      <c r="AR79" s="121" t="s">
        <v>6</v>
      </c>
      <c r="AS79" s="213" t="s">
        <v>21</v>
      </c>
      <c r="AT79" s="214">
        <f>IF(AQ81&lt;&gt;"",AQ81,AQ79)</f>
        <v>0</v>
      </c>
      <c r="AW79" s="146" t="s">
        <v>0</v>
      </c>
      <c r="AX79" s="163"/>
      <c r="AY79" s="163"/>
      <c r="AZ79" s="163"/>
      <c r="BA79" s="241"/>
      <c r="BB79" s="149"/>
      <c r="BC79" s="163"/>
      <c r="BD79" s="163"/>
      <c r="BE79" s="145"/>
      <c r="BF79" s="164"/>
      <c r="BG79" s="163"/>
      <c r="BH79" s="163"/>
      <c r="BI79" s="163"/>
      <c r="BJ79" s="190">
        <v>4</v>
      </c>
      <c r="BK79" s="186">
        <f>AY92</f>
        <v>0</v>
      </c>
      <c r="BL79" s="187">
        <f>AY91</f>
        <v>0</v>
      </c>
      <c r="BM79" s="188">
        <f>AY90</f>
        <v>0</v>
      </c>
      <c r="BN79" s="179">
        <f>SUM(BK79:BM79)</f>
        <v>0</v>
      </c>
      <c r="BO79" s="59">
        <f>AQ92</f>
        <v>0</v>
      </c>
      <c r="BP79" s="183">
        <f t="shared" si="37"/>
        <v>0</v>
      </c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73"/>
      <c r="CM79" s="172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90">
        <v>3</v>
      </c>
      <c r="CZ79" s="186">
        <f>DJ87</f>
        <v>0</v>
      </c>
      <c r="DA79" s="187">
        <f>DK87</f>
        <v>0</v>
      </c>
      <c r="DB79" s="188">
        <f>DL87</f>
        <v>0</v>
      </c>
      <c r="DC79" s="179">
        <f>SUM(CZ79:DB79)</f>
        <v>0</v>
      </c>
      <c r="DD79" s="179">
        <f>DJ72</f>
        <v>0</v>
      </c>
      <c r="DE79" s="183">
        <f t="shared" si="38"/>
        <v>0</v>
      </c>
      <c r="DF79" s="145"/>
      <c r="DG79" s="145"/>
      <c r="DH79" s="145"/>
      <c r="DI79" s="146" t="s">
        <v>0</v>
      </c>
      <c r="DJ79" s="163"/>
      <c r="DK79" s="163"/>
      <c r="DL79" s="163"/>
      <c r="DM79" s="241"/>
      <c r="DN79" s="149"/>
      <c r="DO79" s="163"/>
      <c r="DP79" s="163"/>
      <c r="DQ79" s="145"/>
      <c r="DR79" s="164"/>
      <c r="DS79" s="163"/>
      <c r="DT79" s="163"/>
      <c r="DU79" s="252" t="s">
        <v>28</v>
      </c>
      <c r="DV79" s="251" t="str">
        <f>CHOOSE(1,"?","LINK",DU79,DW79)</f>
        <v>?</v>
      </c>
      <c r="DW79" s="266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73"/>
      <c r="EY79" s="172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63"/>
      <c r="FL79" s="163"/>
      <c r="FM79" s="163"/>
      <c r="FN79" s="145"/>
      <c r="FO79" s="145"/>
      <c r="FP79" s="145"/>
      <c r="FQ79" s="145"/>
      <c r="FR79" s="145"/>
      <c r="FS79" s="145"/>
      <c r="FT79" s="145"/>
      <c r="FU79" s="146" t="s">
        <v>0</v>
      </c>
      <c r="FV79" s="163"/>
      <c r="FW79" s="163"/>
      <c r="FX79" s="163"/>
      <c r="FY79" s="241"/>
      <c r="FZ79" s="149"/>
      <c r="GA79" s="163"/>
      <c r="GB79" s="163"/>
      <c r="GC79" s="145"/>
      <c r="GD79" s="164"/>
      <c r="GE79" s="163"/>
      <c r="GF79" s="163"/>
      <c r="GG79" s="163"/>
      <c r="GP79" s="163"/>
      <c r="GQ79" s="163"/>
      <c r="GR79" s="163"/>
      <c r="GS79" s="163"/>
      <c r="GT79" s="163"/>
      <c r="GU79" s="163"/>
      <c r="GV79" s="163"/>
      <c r="GW79" s="163"/>
      <c r="GX79" s="163"/>
      <c r="GY79" s="173"/>
      <c r="HK79" s="172"/>
      <c r="HL79" s="163"/>
      <c r="HM79" s="163"/>
      <c r="HN79" s="163"/>
      <c r="HO79" s="163"/>
      <c r="HP79" s="163"/>
      <c r="HQ79" s="163"/>
      <c r="HR79" s="163"/>
      <c r="HS79" s="163"/>
      <c r="HT79" s="163"/>
      <c r="HU79" s="163"/>
      <c r="HV79" s="163"/>
      <c r="HW79" s="190">
        <v>3</v>
      </c>
      <c r="HX79" s="186">
        <f>IH87</f>
        <v>0</v>
      </c>
      <c r="HY79" s="187">
        <f>II87</f>
        <v>0</v>
      </c>
      <c r="HZ79" s="188">
        <f>IJ87</f>
        <v>0</v>
      </c>
      <c r="IA79" s="179">
        <f>SUM(HX79:HZ79)</f>
        <v>0</v>
      </c>
      <c r="IB79" s="179">
        <f>IH72</f>
        <v>0</v>
      </c>
      <c r="IC79" s="183">
        <f t="shared" si="39"/>
        <v>0</v>
      </c>
      <c r="ID79" s="145"/>
      <c r="IE79" s="145"/>
      <c r="IF79" s="145"/>
      <c r="IG79" s="146" t="s">
        <v>0</v>
      </c>
      <c r="IH79" s="163"/>
      <c r="II79" s="163"/>
      <c r="IJ79" s="163"/>
      <c r="IK79" s="241"/>
      <c r="IL79" s="149"/>
      <c r="IM79" s="163"/>
      <c r="IN79" s="163"/>
      <c r="IO79" s="145"/>
      <c r="IP79" s="164"/>
      <c r="IQ79" s="163"/>
      <c r="IR79" s="163"/>
      <c r="IS79" s="252" t="s">
        <v>28</v>
      </c>
      <c r="IT79" s="251" t="str">
        <f>CHOOSE(1,"?","LINK",IS79,IU79)</f>
        <v>?</v>
      </c>
      <c r="IU79" s="266"/>
      <c r="IV79" s="163"/>
      <c r="IW79" s="163"/>
      <c r="IX79" s="163"/>
      <c r="IY79" s="163"/>
      <c r="IZ79" s="163"/>
      <c r="JA79" s="163"/>
      <c r="JB79" s="163"/>
      <c r="JC79" s="163"/>
      <c r="JD79" s="163"/>
      <c r="JE79" s="163"/>
      <c r="JF79" s="163"/>
      <c r="JG79" s="163"/>
      <c r="JH79" s="163"/>
      <c r="JI79" s="163"/>
      <c r="JJ79" s="163"/>
      <c r="JK79" s="173"/>
      <c r="JV79" s="315"/>
      <c r="JW79" s="316"/>
      <c r="JX79" s="316"/>
      <c r="JY79" s="316"/>
      <c r="JZ79" s="316"/>
      <c r="KA79" s="316"/>
      <c r="KB79" s="316"/>
      <c r="KC79" s="316"/>
      <c r="KD79" s="316"/>
      <c r="KE79" s="316"/>
      <c r="KF79" s="316"/>
      <c r="KG79" s="316"/>
      <c r="KH79" s="316"/>
      <c r="KI79" s="316"/>
      <c r="KJ79" s="316"/>
      <c r="KK79" s="316"/>
      <c r="KL79" s="316"/>
      <c r="KM79" s="316"/>
      <c r="KN79" s="316"/>
      <c r="KO79" s="316"/>
      <c r="KP79" s="316"/>
      <c r="KQ79" s="316"/>
      <c r="KR79" s="316"/>
      <c r="KS79" s="316"/>
      <c r="KT79" s="316"/>
      <c r="KU79" s="316"/>
      <c r="KV79" s="322"/>
      <c r="KW79" s="316"/>
      <c r="KX79" s="316"/>
      <c r="KY79" s="316"/>
      <c r="KZ79" s="316"/>
      <c r="LA79" s="316"/>
      <c r="LB79" s="316"/>
      <c r="LC79" s="316"/>
      <c r="LD79" s="316"/>
      <c r="LE79" s="316"/>
      <c r="LF79" s="316"/>
      <c r="LG79" s="316"/>
      <c r="LH79" s="316"/>
      <c r="LI79" s="316"/>
      <c r="LJ79" s="316"/>
      <c r="LK79" s="316"/>
      <c r="LL79" s="316"/>
      <c r="LM79" s="316"/>
      <c r="LN79" s="316"/>
      <c r="LO79" s="316"/>
      <c r="LP79" s="316"/>
      <c r="LQ79" s="316"/>
      <c r="LR79" s="316"/>
      <c r="LS79" s="316"/>
      <c r="LT79" s="316"/>
      <c r="LU79" s="316"/>
      <c r="LV79" s="317"/>
    </row>
    <row r="80" spans="27:334" ht="15" customHeight="1" thickBot="1" x14ac:dyDescent="0.3">
      <c r="AA80" s="172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292">
        <f>IF(AQ81&lt;&gt;"",AQ81-AQ78,0)</f>
        <v>0</v>
      </c>
      <c r="AQ80" s="234">
        <f>IF(AQ81&lt;&gt;"",AQ81-AQ79,0)</f>
        <v>0</v>
      </c>
      <c r="AR80" s="263" t="s">
        <v>27</v>
      </c>
      <c r="AT80" s="145"/>
      <c r="AU80" s="145"/>
      <c r="AV80" s="145"/>
      <c r="AW80" s="145"/>
      <c r="AX80" s="145"/>
      <c r="AY80" s="145"/>
      <c r="AZ80" s="145"/>
      <c r="BA80" s="241"/>
      <c r="BB80" s="163"/>
      <c r="BC80" s="163"/>
      <c r="BD80" s="163"/>
      <c r="BE80" s="163"/>
      <c r="BF80" s="164"/>
      <c r="BG80" s="163"/>
      <c r="BH80" s="163"/>
      <c r="BI80" s="163"/>
      <c r="BJ80" s="179" t="s">
        <v>17</v>
      </c>
      <c r="BK80" s="179">
        <f>SUM(BK77:BK79)</f>
        <v>0</v>
      </c>
      <c r="BL80" s="179">
        <f>SUM(BL77:BL79)</f>
        <v>0</v>
      </c>
      <c r="BM80" s="179">
        <f>SUM(BM77:BM79)</f>
        <v>0</v>
      </c>
      <c r="BN80" s="179"/>
      <c r="BO80" s="179"/>
      <c r="BP80" s="179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73"/>
      <c r="CM80" s="172"/>
      <c r="CN80" s="163"/>
      <c r="CO80" s="163"/>
      <c r="CP80" s="163"/>
      <c r="CQ80" s="163"/>
      <c r="CR80" s="163"/>
      <c r="CS80" s="163"/>
      <c r="CT80" s="163"/>
      <c r="CU80" s="163"/>
      <c r="CV80" s="163"/>
      <c r="CW80" s="163"/>
      <c r="CX80" s="163"/>
      <c r="CY80" s="179" t="s">
        <v>17</v>
      </c>
      <c r="CZ80" s="179">
        <f>SUM(CZ77:CZ79)</f>
        <v>0</v>
      </c>
      <c r="DA80" s="179">
        <f>SUM(DA77:DA79)</f>
        <v>0</v>
      </c>
      <c r="DB80" s="179">
        <f>SUM(DB77:DB79)</f>
        <v>0</v>
      </c>
      <c r="DC80" s="179"/>
      <c r="DD80" s="179"/>
      <c r="DE80" s="59"/>
      <c r="DF80" s="145"/>
      <c r="DG80" s="145"/>
      <c r="DH80" s="145"/>
      <c r="DI80" s="145"/>
      <c r="DJ80" s="145"/>
      <c r="DK80" s="145"/>
      <c r="DL80" s="145"/>
      <c r="DM80" s="241"/>
      <c r="DN80" s="163"/>
      <c r="DO80" s="163"/>
      <c r="DP80" s="163"/>
      <c r="DQ80" s="163"/>
      <c r="DR80" s="164"/>
      <c r="DS80" s="163"/>
      <c r="DT80" s="163"/>
      <c r="DU80" s="163"/>
      <c r="DV80" s="263" t="s">
        <v>27</v>
      </c>
      <c r="DW80" s="297">
        <f>IF(DW79&lt;&gt;"",DW81-DW79,0)</f>
        <v>0</v>
      </c>
      <c r="DX80" s="292">
        <f>IF(DW79&lt;&gt;"",DW81-DW79,0)</f>
        <v>0</v>
      </c>
      <c r="EC80" s="183"/>
      <c r="ED80" s="163"/>
      <c r="EE80" s="163"/>
      <c r="EF80" s="163"/>
      <c r="EG80" s="163"/>
      <c r="EH80" s="163"/>
      <c r="EI80" s="163"/>
      <c r="EJ80" s="163"/>
      <c r="EK80" s="163"/>
      <c r="EL80" s="163"/>
      <c r="EM80" s="173"/>
      <c r="EY80" s="172"/>
      <c r="EZ80" s="163"/>
      <c r="FA80" s="163"/>
      <c r="FB80" s="163"/>
      <c r="FC80" s="163"/>
      <c r="FD80" s="163"/>
      <c r="FE80" s="163"/>
      <c r="FF80" s="163"/>
      <c r="FG80" s="163"/>
      <c r="FH80" s="163"/>
      <c r="FI80" s="163"/>
      <c r="FJ80" s="163"/>
      <c r="FK80" s="163"/>
      <c r="FL80" s="163"/>
      <c r="FM80" s="163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241"/>
      <c r="FZ80" s="163"/>
      <c r="GA80" s="163"/>
      <c r="GB80" s="163"/>
      <c r="GC80" s="163"/>
      <c r="GD80" s="164"/>
      <c r="GE80" s="163"/>
      <c r="GF80" s="163"/>
      <c r="GG80" s="163"/>
      <c r="GP80" s="163"/>
      <c r="GQ80" s="163"/>
      <c r="GR80" s="163"/>
      <c r="GS80" s="163"/>
      <c r="GT80" s="163"/>
      <c r="GU80" s="163"/>
      <c r="GV80" s="163"/>
      <c r="GW80" s="163"/>
      <c r="GX80" s="163"/>
      <c r="GY80" s="173"/>
      <c r="HK80" s="172"/>
      <c r="HL80" s="163"/>
      <c r="HM80" s="163"/>
      <c r="HN80" s="163"/>
      <c r="HO80" s="163"/>
      <c r="HP80" s="163"/>
      <c r="HQ80" s="163"/>
      <c r="HR80" s="163"/>
      <c r="HS80" s="163"/>
      <c r="HT80" s="163"/>
      <c r="HU80" s="163"/>
      <c r="HV80" s="163"/>
      <c r="HW80" s="179" t="s">
        <v>17</v>
      </c>
      <c r="HX80" s="179">
        <f>SUM(HX77:HX79)</f>
        <v>0</v>
      </c>
      <c r="HY80" s="179">
        <f>SUM(HY77:HY79)</f>
        <v>0</v>
      </c>
      <c r="HZ80" s="179">
        <f>SUM(HZ77:HZ79)</f>
        <v>0</v>
      </c>
      <c r="IA80" s="179"/>
      <c r="IB80" s="179"/>
      <c r="IC80" s="59"/>
      <c r="ID80" s="145"/>
      <c r="IE80" s="145"/>
      <c r="IF80" s="145"/>
      <c r="IG80" s="145"/>
      <c r="IH80" s="145"/>
      <c r="II80" s="145"/>
      <c r="IJ80" s="145"/>
      <c r="IK80" s="241"/>
      <c r="IL80" s="163"/>
      <c r="IM80" s="163"/>
      <c r="IN80" s="163"/>
      <c r="IO80" s="163"/>
      <c r="IP80" s="164"/>
      <c r="IQ80" s="163"/>
      <c r="IR80" s="163"/>
      <c r="IS80" s="163"/>
      <c r="IT80" s="263" t="s">
        <v>27</v>
      </c>
      <c r="IU80" s="297">
        <f>IF(IU79&lt;&gt;"",IU81-IU79,0)</f>
        <v>0</v>
      </c>
      <c r="IV80" s="292">
        <f>IF(IU79&lt;&gt;"",IU81-IU79,0)</f>
        <v>0</v>
      </c>
      <c r="IW80" s="163"/>
      <c r="IX80" s="163"/>
      <c r="IY80" s="163"/>
      <c r="IZ80" s="163"/>
      <c r="JA80" s="183"/>
      <c r="JB80" s="163"/>
      <c r="JC80" s="163"/>
      <c r="JD80" s="163"/>
      <c r="JE80" s="163"/>
      <c r="JF80" s="163"/>
      <c r="JG80" s="163"/>
      <c r="JH80" s="163"/>
      <c r="JI80" s="163"/>
      <c r="JJ80" s="163"/>
      <c r="JK80" s="173"/>
      <c r="JV80" s="315"/>
      <c r="JW80" s="316"/>
      <c r="JX80" s="316"/>
      <c r="JY80" s="316"/>
      <c r="JZ80" s="316"/>
      <c r="KA80" s="316"/>
      <c r="KB80" s="316"/>
      <c r="KC80" s="316"/>
      <c r="KD80" s="316"/>
      <c r="KE80" s="316"/>
      <c r="KF80" s="316"/>
      <c r="KG80" s="316"/>
      <c r="KH80" s="316"/>
      <c r="KI80" s="316"/>
      <c r="KJ80" s="316"/>
      <c r="KK80" s="316"/>
      <c r="KL80" s="316"/>
      <c r="KM80" s="316"/>
      <c r="KN80" s="316"/>
      <c r="KO80" s="316"/>
      <c r="KP80" s="316"/>
      <c r="KQ80" s="316"/>
      <c r="KR80" s="316"/>
      <c r="KS80" s="316"/>
      <c r="KT80" s="316"/>
      <c r="KU80" s="316"/>
      <c r="KV80" s="322"/>
      <c r="KW80" s="316"/>
      <c r="KX80" s="316"/>
      <c r="KY80" s="316"/>
      <c r="KZ80" s="316"/>
      <c r="LA80" s="316"/>
      <c r="LB80" s="316"/>
      <c r="LC80" s="316"/>
      <c r="LD80" s="316"/>
      <c r="LE80" s="316"/>
      <c r="LF80" s="316"/>
      <c r="LG80" s="316"/>
      <c r="LH80" s="316"/>
      <c r="LI80" s="316"/>
      <c r="LJ80" s="316"/>
      <c r="LK80" s="316"/>
      <c r="LL80" s="316"/>
      <c r="LM80" s="316"/>
      <c r="LN80" s="316"/>
      <c r="LO80" s="316"/>
      <c r="LP80" s="316"/>
      <c r="LQ80" s="316"/>
      <c r="LR80" s="316"/>
      <c r="LS80" s="316"/>
      <c r="LT80" s="316"/>
      <c r="LU80" s="316"/>
      <c r="LV80" s="317"/>
    </row>
    <row r="81" spans="27:334" ht="15" customHeight="1" thickBot="1" x14ac:dyDescent="0.3">
      <c r="AA81" s="172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Q81" s="266"/>
      <c r="AR81" s="251" t="str">
        <f>CHOOSE(1,"&lt;","LINK",AS81,AQ81)</f>
        <v>&lt;</v>
      </c>
      <c r="AS81" s="253" t="s">
        <v>28</v>
      </c>
      <c r="AU81" s="145"/>
      <c r="AV81" s="145"/>
      <c r="AW81" s="145"/>
      <c r="AX81" s="145"/>
      <c r="AY81" s="145"/>
      <c r="AZ81" s="145"/>
      <c r="BA81" s="241"/>
      <c r="BB81" s="16"/>
      <c r="BC81" s="16"/>
      <c r="BD81" s="17"/>
      <c r="BE81" s="17"/>
      <c r="BF81" s="164"/>
      <c r="BG81" s="163"/>
      <c r="BH81" s="163"/>
      <c r="BI81" s="163"/>
      <c r="BJ81" s="179" t="s">
        <v>18</v>
      </c>
      <c r="BK81" s="179">
        <f>AX104</f>
        <v>0</v>
      </c>
      <c r="BL81" s="179">
        <f>BD74</f>
        <v>0</v>
      </c>
      <c r="BM81" s="179">
        <f>AT79</f>
        <v>0</v>
      </c>
      <c r="BN81" s="179"/>
      <c r="BO81" s="179"/>
      <c r="BP81" s="179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73"/>
      <c r="CM81" s="172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79" t="s">
        <v>18</v>
      </c>
      <c r="CZ81" s="179">
        <f>DJ104</f>
        <v>0</v>
      </c>
      <c r="DA81" s="179">
        <f>DT92</f>
        <v>0</v>
      </c>
      <c r="DB81" s="179">
        <f>DP74</f>
        <v>0</v>
      </c>
      <c r="DC81" s="179"/>
      <c r="DD81" s="179"/>
      <c r="DE81" s="179"/>
      <c r="DF81" s="145"/>
      <c r="DG81" s="145"/>
      <c r="DH81" s="145"/>
      <c r="DI81" s="145"/>
      <c r="DJ81" s="145"/>
      <c r="DK81" s="145"/>
      <c r="DL81" s="145"/>
      <c r="DM81" s="241"/>
      <c r="DN81" s="16"/>
      <c r="DO81" s="16"/>
      <c r="DP81" s="17"/>
      <c r="DQ81" s="17"/>
      <c r="DR81" s="164"/>
      <c r="DS81" s="163"/>
      <c r="DT81" s="213" t="s">
        <v>21</v>
      </c>
      <c r="DU81" s="281">
        <f>IF(DW79&lt;&gt;"",DW79,DW81)</f>
        <v>0</v>
      </c>
      <c r="DV81" s="148" t="s">
        <v>16</v>
      </c>
      <c r="DW81" s="210">
        <f>SUM(DR86:DR88)</f>
        <v>0</v>
      </c>
      <c r="EC81" s="179"/>
      <c r="ED81" s="163"/>
      <c r="EE81" s="163"/>
      <c r="EJ81" s="163"/>
      <c r="EK81" s="163"/>
      <c r="EL81" s="163"/>
      <c r="EM81" s="173"/>
      <c r="EY81" s="172"/>
      <c r="EZ81" s="163"/>
      <c r="FA81" s="163"/>
      <c r="FB81" s="163"/>
      <c r="FC81" s="163"/>
      <c r="FD81" s="163"/>
      <c r="FE81" s="163"/>
      <c r="FF81" s="163"/>
      <c r="FG81" s="163"/>
      <c r="FH81" s="163"/>
      <c r="FI81" s="163"/>
      <c r="FJ81" s="163"/>
      <c r="FK81" s="163"/>
      <c r="FL81" s="163"/>
      <c r="FM81" s="163"/>
      <c r="FN81" s="167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241"/>
      <c r="FZ81" s="16"/>
      <c r="GA81" s="16"/>
      <c r="GB81" s="17"/>
      <c r="GC81" s="17"/>
      <c r="GD81" s="164"/>
      <c r="GE81" s="163"/>
      <c r="GF81" s="163"/>
      <c r="GG81" s="163"/>
      <c r="GP81" s="163"/>
      <c r="GQ81" s="163"/>
      <c r="GR81" s="163"/>
      <c r="GS81" s="163"/>
      <c r="GT81" s="163"/>
      <c r="GU81" s="163"/>
      <c r="GV81" s="163"/>
      <c r="GW81" s="163"/>
      <c r="GX81" s="163"/>
      <c r="GY81" s="173"/>
      <c r="HK81" s="172"/>
      <c r="HL81" s="163"/>
      <c r="HM81" s="163"/>
      <c r="HN81" s="163"/>
      <c r="HO81" s="163"/>
      <c r="HP81" s="163"/>
      <c r="HQ81" s="163"/>
      <c r="HR81" s="163"/>
      <c r="HS81" s="163"/>
      <c r="HT81" s="163"/>
      <c r="HU81" s="163"/>
      <c r="HV81" s="163"/>
      <c r="HW81" s="179" t="s">
        <v>18</v>
      </c>
      <c r="HX81" s="179">
        <f>IH104</f>
        <v>0</v>
      </c>
      <c r="HY81" s="179">
        <f>IR92</f>
        <v>0</v>
      </c>
      <c r="HZ81" s="179">
        <f>IN74</f>
        <v>0</v>
      </c>
      <c r="IA81" s="179"/>
      <c r="IB81" s="179"/>
      <c r="IC81" s="179"/>
      <c r="ID81" s="145"/>
      <c r="IE81" s="145"/>
      <c r="IF81" s="145"/>
      <c r="IG81" s="145"/>
      <c r="IH81" s="145"/>
      <c r="II81" s="145"/>
      <c r="IJ81" s="145"/>
      <c r="IK81" s="241"/>
      <c r="IL81" s="16"/>
      <c r="IM81" s="16"/>
      <c r="IN81" s="17"/>
      <c r="IO81" s="17"/>
      <c r="IP81" s="164"/>
      <c r="IQ81" s="163"/>
      <c r="IR81" s="213" t="s">
        <v>21</v>
      </c>
      <c r="IS81" s="281">
        <f>IF(IU79&lt;&gt;"",IU79,IU81)</f>
        <v>0</v>
      </c>
      <c r="IT81" s="148" t="s">
        <v>16</v>
      </c>
      <c r="IU81" s="210">
        <f>SUM(IP86:IP88)</f>
        <v>0</v>
      </c>
      <c r="IV81" s="163"/>
      <c r="IW81" s="163"/>
      <c r="IX81" s="163"/>
      <c r="IY81" s="163"/>
      <c r="IZ81" s="163"/>
      <c r="JA81" s="179"/>
      <c r="JB81" s="163"/>
      <c r="JC81" s="163"/>
      <c r="JD81" s="163"/>
      <c r="JE81" s="163"/>
      <c r="JF81" s="163"/>
      <c r="JG81" s="163"/>
      <c r="JH81" s="163"/>
      <c r="JI81" s="163"/>
      <c r="JJ81" s="163"/>
      <c r="JK81" s="173"/>
      <c r="JV81" s="315"/>
      <c r="JW81" s="316"/>
      <c r="JX81" s="316"/>
      <c r="JY81" s="316"/>
      <c r="JZ81" s="316"/>
      <c r="KA81" s="316"/>
      <c r="KB81" s="316"/>
      <c r="KC81" s="316"/>
      <c r="KD81" s="316"/>
      <c r="KE81" s="316"/>
      <c r="KF81" s="316"/>
      <c r="KG81" s="316"/>
      <c r="KH81" s="316"/>
      <c r="KI81" s="316"/>
      <c r="KJ81" s="316"/>
      <c r="KK81" s="316"/>
      <c r="KL81" s="316"/>
      <c r="KM81" s="316"/>
      <c r="KN81" s="316"/>
      <c r="KO81" s="316"/>
      <c r="KP81" s="316"/>
      <c r="KQ81" s="316"/>
      <c r="KR81" s="316"/>
      <c r="KS81" s="316"/>
      <c r="KT81" s="316"/>
      <c r="KU81" s="316"/>
      <c r="KV81" s="322"/>
      <c r="KW81" s="316"/>
      <c r="KX81" s="316"/>
      <c r="KY81" s="316"/>
      <c r="KZ81" s="316"/>
      <c r="LA81" s="316"/>
      <c r="LB81" s="316"/>
      <c r="LC81" s="316"/>
      <c r="LD81" s="316"/>
      <c r="LE81" s="316"/>
      <c r="LF81" s="316"/>
      <c r="LG81" s="316"/>
      <c r="LH81" s="316"/>
      <c r="LI81" s="316"/>
      <c r="LJ81" s="316"/>
      <c r="LK81" s="316"/>
      <c r="LL81" s="316"/>
      <c r="LM81" s="316"/>
      <c r="LN81" s="316"/>
      <c r="LO81" s="316"/>
      <c r="LP81" s="316"/>
      <c r="LQ81" s="316"/>
      <c r="LR81" s="316"/>
      <c r="LS81" s="316"/>
      <c r="LT81" s="316"/>
      <c r="LU81" s="316"/>
      <c r="LV81" s="317"/>
    </row>
    <row r="82" spans="27:334" ht="15" customHeight="1" x14ac:dyDescent="0.2">
      <c r="AA82" s="172"/>
      <c r="AB82"/>
      <c r="AC82"/>
      <c r="AD82"/>
      <c r="AE82"/>
      <c r="AF82" s="163"/>
      <c r="AG82" s="163"/>
      <c r="AH82" s="163"/>
      <c r="AI82" s="163"/>
      <c r="AJ82" s="168"/>
      <c r="AK82" s="163"/>
      <c r="AL82" s="163"/>
      <c r="AM82" s="163"/>
      <c r="AN82" s="192"/>
      <c r="AO82" s="168"/>
      <c r="AP82" s="147"/>
      <c r="AU82" s="145"/>
      <c r="AV82" s="163"/>
      <c r="AW82" s="197" t="s">
        <v>29</v>
      </c>
      <c r="AX82" s="196" t="str">
        <f>RNSE(AX84,AX87)</f>
        <v>-</v>
      </c>
      <c r="AY82" s="196" t="str">
        <f>RNSE(AY84,AY87)</f>
        <v>-</v>
      </c>
      <c r="AZ82" s="196" t="str">
        <f t="shared" ref="AZ82" si="40">RNSE(AZ84,AZ87)</f>
        <v>-</v>
      </c>
      <c r="BA82" s="241"/>
      <c r="BB82" s="18"/>
      <c r="BC82" s="18"/>
      <c r="BD82" s="19"/>
      <c r="BE82" s="19"/>
      <c r="BF82" s="163"/>
      <c r="BG82" s="145"/>
      <c r="BH82" s="163"/>
      <c r="BI82" s="163"/>
      <c r="BJ82" s="179" t="s">
        <v>19</v>
      </c>
      <c r="BK82" s="183">
        <f>IFERROR(ABS(BK80-BK81)/BK81,0)</f>
        <v>0</v>
      </c>
      <c r="BL82" s="183">
        <f t="shared" ref="BL82:BM82" si="41">IFERROR(ABS(BL80-BL81)/BL81,0)</f>
        <v>0</v>
      </c>
      <c r="BM82" s="183">
        <f t="shared" si="41"/>
        <v>0</v>
      </c>
      <c r="BN82" s="179"/>
      <c r="BO82" s="179"/>
      <c r="BP82" s="183">
        <f>SUM(BK82:BM82,BP77:BP79)</f>
        <v>0</v>
      </c>
      <c r="BQ82" s="163"/>
      <c r="BR82" s="168"/>
      <c r="BS82" s="163"/>
      <c r="BT82" s="163"/>
      <c r="BU82" s="163"/>
      <c r="BV82" s="163"/>
      <c r="BW82" s="163"/>
      <c r="BX82" s="163"/>
      <c r="BY82" s="163"/>
      <c r="BZ82" s="163"/>
      <c r="CA82" s="173"/>
      <c r="CM82" s="172"/>
      <c r="CN82" s="163"/>
      <c r="CO82" s="163"/>
      <c r="CP82" s="163"/>
      <c r="CQ82" s="163"/>
      <c r="CR82" s="163"/>
      <c r="CS82" s="163"/>
      <c r="CT82" s="163"/>
      <c r="CU82" s="163"/>
      <c r="CV82" s="168"/>
      <c r="CW82" s="163"/>
      <c r="CX82" s="163"/>
      <c r="CY82" s="179" t="s">
        <v>19</v>
      </c>
      <c r="CZ82" s="183">
        <f>IFERROR(ABS(CZ80-CZ81)/CZ81,0)</f>
        <v>0</v>
      </c>
      <c r="DA82" s="183">
        <f>IFERROR(ABS(DA80-DA81)/DA81,0)</f>
        <v>0</v>
      </c>
      <c r="DB82" s="183">
        <f>IFERROR(ABS(DB80-DB81)/DB81,0)</f>
        <v>0</v>
      </c>
      <c r="DC82" s="183"/>
      <c r="DD82" s="179"/>
      <c r="DE82" s="183">
        <f>SUM(CZ82:DC82,EC77:EC80)</f>
        <v>0</v>
      </c>
      <c r="DF82" s="145"/>
      <c r="DG82" s="145"/>
      <c r="DH82" s="163"/>
      <c r="DI82" s="197" t="s">
        <v>29</v>
      </c>
      <c r="DJ82" s="196" t="str">
        <f t="shared" ref="DJ82:DL82" si="42">RNSE(DJ84,DJ87)</f>
        <v>-</v>
      </c>
      <c r="DK82" s="196" t="str">
        <f t="shared" si="42"/>
        <v>-</v>
      </c>
      <c r="DL82" s="196" t="str">
        <f t="shared" si="42"/>
        <v>-</v>
      </c>
      <c r="DM82" s="241"/>
      <c r="DN82" s="18"/>
      <c r="DO82" s="18"/>
      <c r="DP82" s="19"/>
      <c r="DQ82" s="19"/>
      <c r="DR82" s="163"/>
      <c r="DS82" s="145"/>
      <c r="DT82" s="145"/>
      <c r="DU82" s="145"/>
      <c r="DV82" s="147" t="s">
        <v>16</v>
      </c>
      <c r="DW82" s="138">
        <f>SUM(DO86:DO88)</f>
        <v>0</v>
      </c>
      <c r="EC82" s="179"/>
      <c r="ED82" s="168"/>
      <c r="EE82" s="163"/>
      <c r="EJ82" s="163"/>
      <c r="EK82" s="163"/>
      <c r="EL82" s="163"/>
      <c r="EM82" s="173"/>
      <c r="EY82" s="172"/>
      <c r="EZ82" s="163"/>
      <c r="FA82" s="163"/>
      <c r="FB82" s="163"/>
      <c r="FC82" s="163"/>
      <c r="FD82" s="163"/>
      <c r="FE82" s="163"/>
      <c r="FF82" s="163"/>
      <c r="FG82" s="163"/>
      <c r="FH82" s="168"/>
      <c r="FI82" s="163"/>
      <c r="FJ82" s="163"/>
      <c r="FK82" s="163"/>
      <c r="FL82" s="192"/>
      <c r="FM82" s="168"/>
      <c r="FN82" s="167"/>
      <c r="FO82" s="145"/>
      <c r="FP82" s="145"/>
      <c r="FQ82" s="145"/>
      <c r="FR82" s="145"/>
      <c r="FS82" s="145"/>
      <c r="FT82" s="163"/>
      <c r="FU82" s="197" t="s">
        <v>29</v>
      </c>
      <c r="FV82" s="196" t="str">
        <f t="shared" ref="FV82:FX82" si="43">RNSE(FV84,FV87)</f>
        <v>-</v>
      </c>
      <c r="FW82" s="196" t="str">
        <f t="shared" si="43"/>
        <v>-</v>
      </c>
      <c r="FX82" s="196" t="str">
        <f t="shared" si="43"/>
        <v>-</v>
      </c>
      <c r="FY82" s="241"/>
      <c r="FZ82" s="18"/>
      <c r="GA82" s="18"/>
      <c r="GB82" s="19"/>
      <c r="GC82" s="19"/>
      <c r="GD82" s="163"/>
      <c r="GE82" s="145"/>
      <c r="GF82" s="163"/>
      <c r="GG82" s="163"/>
      <c r="GP82" s="168"/>
      <c r="GQ82" s="163"/>
      <c r="GR82" s="163"/>
      <c r="GS82" s="163"/>
      <c r="GT82" s="163"/>
      <c r="GU82" s="163"/>
      <c r="GV82" s="163"/>
      <c r="GW82" s="163"/>
      <c r="GX82" s="163"/>
      <c r="GY82" s="173"/>
      <c r="HK82" s="172"/>
      <c r="HL82" s="163"/>
      <c r="HM82" s="163"/>
      <c r="HN82" s="163"/>
      <c r="HO82" s="163"/>
      <c r="HP82" s="163"/>
      <c r="HQ82" s="163"/>
      <c r="HR82" s="163"/>
      <c r="HS82" s="163"/>
      <c r="HT82" s="168"/>
      <c r="HU82" s="163"/>
      <c r="HV82" s="163"/>
      <c r="HW82" s="179" t="s">
        <v>19</v>
      </c>
      <c r="HX82" s="183">
        <f>IFERROR(ABS(HX80-HX81)/HX81,0)</f>
        <v>0</v>
      </c>
      <c r="HY82" s="183">
        <f>IFERROR(ABS(HY80-HY81)/HY81,0)</f>
        <v>0</v>
      </c>
      <c r="HZ82" s="183">
        <f>IFERROR(ABS(HZ80-HZ81)/HZ81,0)</f>
        <v>0</v>
      </c>
      <c r="IA82" s="183"/>
      <c r="IB82" s="179"/>
      <c r="IC82" s="183">
        <f>SUM(HX82:IA82,JA77:JA80)</f>
        <v>0</v>
      </c>
      <c r="ID82" s="145"/>
      <c r="IE82" s="145"/>
      <c r="IF82" s="163"/>
      <c r="IG82" s="197" t="s">
        <v>29</v>
      </c>
      <c r="IH82" s="196" t="str">
        <f t="shared" ref="IH82:IJ82" si="44">RNSE(IH84,IH87)</f>
        <v>-</v>
      </c>
      <c r="II82" s="196" t="str">
        <f t="shared" si="44"/>
        <v>-</v>
      </c>
      <c r="IJ82" s="196" t="str">
        <f t="shared" si="44"/>
        <v>-</v>
      </c>
      <c r="IK82" s="241"/>
      <c r="IL82" s="18"/>
      <c r="IM82" s="18"/>
      <c r="IN82" s="19"/>
      <c r="IO82" s="19"/>
      <c r="IP82" s="163"/>
      <c r="IQ82" s="145"/>
      <c r="IR82" s="145"/>
      <c r="IS82" s="145"/>
      <c r="IT82" s="147" t="s">
        <v>16</v>
      </c>
      <c r="IU82" s="138">
        <f>SUM(IM86:IM88)</f>
        <v>0</v>
      </c>
      <c r="IV82" s="163"/>
      <c r="IW82" s="163"/>
      <c r="IX82" s="163"/>
      <c r="IY82" s="163"/>
      <c r="IZ82" s="163"/>
      <c r="JA82" s="179"/>
      <c r="JB82" s="168"/>
      <c r="JC82" s="163"/>
      <c r="JD82" s="163"/>
      <c r="JE82" s="163"/>
      <c r="JF82" s="163"/>
      <c r="JG82" s="163"/>
      <c r="JH82" s="163"/>
      <c r="JI82" s="163"/>
      <c r="JJ82" s="163"/>
      <c r="JK82" s="173"/>
      <c r="JV82" s="315"/>
      <c r="JW82" s="316"/>
      <c r="JX82" s="316"/>
      <c r="JY82" s="316"/>
      <c r="JZ82" s="316"/>
      <c r="KA82" s="316"/>
      <c r="KB82" s="316"/>
      <c r="KC82" s="316"/>
      <c r="KD82" s="316"/>
      <c r="KE82" s="316"/>
      <c r="KF82" s="316"/>
      <c r="KG82" s="316"/>
      <c r="KH82" s="316"/>
      <c r="KI82" s="316"/>
      <c r="KJ82" s="316"/>
      <c r="KK82" s="316"/>
      <c r="KL82" s="316"/>
      <c r="KM82" s="316"/>
      <c r="KN82" s="316"/>
      <c r="KO82" s="316"/>
      <c r="KP82" s="316"/>
      <c r="KQ82" s="316"/>
      <c r="KR82" s="316"/>
      <c r="KS82" s="316"/>
      <c r="KT82" s="316"/>
      <c r="KU82" s="316"/>
      <c r="KV82" s="322"/>
      <c r="KW82" s="316"/>
      <c r="KX82" s="316"/>
      <c r="KY82" s="316"/>
      <c r="KZ82" s="316"/>
      <c r="LA82" s="316"/>
      <c r="LB82" s="316"/>
      <c r="LC82" s="316"/>
      <c r="LD82" s="316"/>
      <c r="LE82" s="316"/>
      <c r="LF82" s="316"/>
      <c r="LG82" s="316"/>
      <c r="LH82" s="316"/>
      <c r="LI82" s="316"/>
      <c r="LJ82" s="316"/>
      <c r="LK82" s="316"/>
      <c r="LL82" s="316"/>
      <c r="LM82" s="316"/>
      <c r="LN82" s="316"/>
      <c r="LO82" s="316"/>
      <c r="LP82" s="316"/>
      <c r="LQ82" s="316"/>
      <c r="LR82" s="316"/>
      <c r="LS82" s="316"/>
      <c r="LT82" s="316"/>
      <c r="LU82" s="316"/>
      <c r="LV82" s="317"/>
    </row>
    <row r="83" spans="27:334" ht="15" customHeight="1" x14ac:dyDescent="0.2">
      <c r="AA83" s="172"/>
      <c r="AB83"/>
      <c r="AC83"/>
      <c r="AD83"/>
      <c r="AE8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U83" s="163"/>
      <c r="AV83" s="163"/>
      <c r="AW83" s="194" t="s">
        <v>20</v>
      </c>
      <c r="AX83" s="74" t="e">
        <f>AX84/AY72</f>
        <v>#DIV/0!</v>
      </c>
      <c r="AY83" s="74" t="e">
        <f>AY84/AY72</f>
        <v>#DIV/0!</v>
      </c>
      <c r="AZ83" s="74" t="e">
        <f>AZ84/AY72</f>
        <v>#DIV/0!</v>
      </c>
      <c r="BA83" s="241"/>
      <c r="BB83" s="144"/>
      <c r="BC83" s="144"/>
      <c r="BD83" s="144"/>
      <c r="BE83" s="144"/>
      <c r="BF83" s="144"/>
      <c r="BG83" s="145"/>
      <c r="BH83" s="145"/>
      <c r="BI83" s="145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73"/>
      <c r="CM83" s="172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45"/>
      <c r="DC83" s="145"/>
      <c r="DD83" s="145"/>
      <c r="DE83" s="145"/>
      <c r="DF83" s="145"/>
      <c r="DG83" s="145"/>
      <c r="DH83" s="163"/>
      <c r="DI83" s="194" t="s">
        <v>20</v>
      </c>
      <c r="DJ83" s="74" t="e">
        <f>DJ84/DK72</f>
        <v>#DIV/0!</v>
      </c>
      <c r="DK83" s="74" t="e">
        <f>DK84/DK72</f>
        <v>#DIV/0!</v>
      </c>
      <c r="DL83" s="74" t="e">
        <f>DL84/DK72</f>
        <v>#DIV/0!</v>
      </c>
      <c r="DM83" s="241"/>
      <c r="DN83" s="144"/>
      <c r="DO83" s="144"/>
      <c r="DP83" s="144"/>
      <c r="DQ83" s="144"/>
      <c r="DR83" s="144"/>
      <c r="DS83" s="145"/>
      <c r="DX83" s="163"/>
      <c r="DY83" s="163"/>
      <c r="DZ83" s="163"/>
      <c r="EA83" s="179"/>
      <c r="EB83" s="179"/>
      <c r="EC83" s="163"/>
      <c r="ED83" s="163"/>
      <c r="EE83" s="163"/>
      <c r="EJ83" s="163"/>
      <c r="EK83" s="163"/>
      <c r="EL83" s="163"/>
      <c r="EM83" s="173"/>
      <c r="EY83" s="172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45"/>
      <c r="FO83" s="145"/>
      <c r="FP83" s="145"/>
      <c r="FQ83" s="145"/>
      <c r="FR83" s="145"/>
      <c r="FS83" s="145"/>
      <c r="FT83" s="163"/>
      <c r="FU83" s="194" t="s">
        <v>20</v>
      </c>
      <c r="FV83" s="74" t="e">
        <f>FV84/FW72</f>
        <v>#DIV/0!</v>
      </c>
      <c r="FW83" s="74" t="e">
        <f>FW84/FW72</f>
        <v>#DIV/0!</v>
      </c>
      <c r="FX83" s="74" t="e">
        <f>FX84/FW72</f>
        <v>#DIV/0!</v>
      </c>
      <c r="FY83" s="241"/>
      <c r="FZ83" s="144"/>
      <c r="GA83" s="144"/>
      <c r="GB83" s="144"/>
      <c r="GC83" s="144"/>
      <c r="GD83" s="144"/>
      <c r="GE83" s="145"/>
      <c r="GF83" s="145"/>
      <c r="GG83" s="145"/>
      <c r="GP83" s="163"/>
      <c r="GQ83" s="163"/>
      <c r="GR83" s="163"/>
      <c r="GS83" s="163"/>
      <c r="GT83" s="163"/>
      <c r="GU83" s="163"/>
      <c r="GV83" s="163"/>
      <c r="GW83" s="163"/>
      <c r="GX83" s="163"/>
      <c r="GY83" s="173"/>
      <c r="HK83" s="172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45"/>
      <c r="IA83" s="145"/>
      <c r="IB83" s="145"/>
      <c r="IC83" s="145"/>
      <c r="ID83" s="145"/>
      <c r="IE83" s="145"/>
      <c r="IF83" s="163"/>
      <c r="IG83" s="194" t="s">
        <v>20</v>
      </c>
      <c r="IH83" s="74" t="e">
        <f>IH84/II72</f>
        <v>#DIV/0!</v>
      </c>
      <c r="II83" s="74" t="e">
        <f>II84/II72</f>
        <v>#DIV/0!</v>
      </c>
      <c r="IJ83" s="74" t="e">
        <f>IJ84/II72</f>
        <v>#DIV/0!</v>
      </c>
      <c r="IK83" s="241"/>
      <c r="IL83" s="144"/>
      <c r="IM83" s="144"/>
      <c r="IN83" s="144"/>
      <c r="IO83" s="144"/>
      <c r="IP83" s="144"/>
      <c r="IQ83" s="145"/>
      <c r="IR83" s="163"/>
      <c r="IS83" s="163"/>
      <c r="IT83" s="163"/>
      <c r="IU83" s="163"/>
      <c r="IV83" s="163"/>
      <c r="IW83" s="163"/>
      <c r="IX83" s="163"/>
      <c r="IY83" s="179"/>
      <c r="IZ83" s="179"/>
      <c r="JA83" s="163"/>
      <c r="JB83" s="163"/>
      <c r="JC83" s="163"/>
      <c r="JD83" s="163"/>
      <c r="JE83" s="163"/>
      <c r="JF83" s="163"/>
      <c r="JG83" s="163"/>
      <c r="JH83" s="163"/>
      <c r="JI83" s="163"/>
      <c r="JJ83" s="163"/>
      <c r="JK83" s="173"/>
      <c r="JV83" s="315"/>
      <c r="JW83" s="316"/>
      <c r="JX83" s="316"/>
      <c r="JY83" s="316"/>
      <c r="JZ83" s="316"/>
      <c r="KA83" s="316"/>
      <c r="KB83" s="316"/>
      <c r="KC83" s="316"/>
      <c r="KD83" s="316"/>
      <c r="KE83" s="316"/>
      <c r="KF83" s="316"/>
      <c r="KG83" s="316"/>
      <c r="KH83" s="316"/>
      <c r="KI83" s="316"/>
      <c r="KJ83" s="316"/>
      <c r="KK83" s="316"/>
      <c r="KL83" s="316"/>
      <c r="KM83" s="316"/>
      <c r="KN83" s="316"/>
      <c r="KO83" s="316"/>
      <c r="KP83" s="316"/>
      <c r="KQ83" s="316"/>
      <c r="KR83" s="316"/>
      <c r="KS83" s="316"/>
      <c r="KT83" s="316"/>
      <c r="KU83" s="316"/>
      <c r="KV83" s="322"/>
      <c r="KW83" s="316"/>
      <c r="KX83" s="316"/>
      <c r="KY83" s="316"/>
      <c r="KZ83" s="316"/>
      <c r="LA83" s="316"/>
      <c r="LB83" s="316"/>
      <c r="LC83" s="316"/>
      <c r="LD83" s="316"/>
      <c r="LE83" s="316"/>
      <c r="LF83" s="316"/>
      <c r="LG83" s="316"/>
      <c r="LH83" s="316"/>
      <c r="LI83" s="316"/>
      <c r="LJ83" s="316"/>
      <c r="LK83" s="316"/>
      <c r="LL83" s="316"/>
      <c r="LM83" s="316"/>
      <c r="LN83" s="316"/>
      <c r="LO83" s="316"/>
      <c r="LP83" s="316"/>
      <c r="LQ83" s="316"/>
      <c r="LR83" s="316"/>
      <c r="LS83" s="316"/>
      <c r="LT83" s="316"/>
      <c r="LU83" s="316"/>
      <c r="LV83" s="317"/>
    </row>
    <row r="84" spans="27:334" ht="15" customHeight="1" x14ac:dyDescent="0.25">
      <c r="AA84" s="172"/>
      <c r="AB84"/>
      <c r="AC84"/>
      <c r="AD84"/>
      <c r="AE84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7"/>
      <c r="AV84" s="163"/>
      <c r="AW84" s="198" t="s">
        <v>3</v>
      </c>
      <c r="AX84" s="208">
        <f>BM97</f>
        <v>0</v>
      </c>
      <c r="AY84" s="208">
        <f>BK97</f>
        <v>0</v>
      </c>
      <c r="AZ84" s="208">
        <f>BL97</f>
        <v>0</v>
      </c>
      <c r="BA84" s="241"/>
      <c r="BB84" s="163"/>
      <c r="BC84" s="163"/>
      <c r="BD84" s="163"/>
      <c r="BE84" s="163"/>
      <c r="BF84" s="163"/>
      <c r="BG84" s="163"/>
      <c r="BH84" s="163"/>
      <c r="BI84" s="145"/>
      <c r="BJ84" s="145"/>
      <c r="BK84" s="145"/>
      <c r="BL84" s="145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73"/>
      <c r="CM84" s="172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7"/>
      <c r="DC84" s="145"/>
      <c r="DD84" s="163"/>
      <c r="DE84" s="163"/>
      <c r="DF84" s="163"/>
      <c r="DG84" s="144"/>
      <c r="DH84" s="163"/>
      <c r="DI84" s="198" t="s">
        <v>3</v>
      </c>
      <c r="DJ84" s="208">
        <f>CZ89</f>
        <v>0</v>
      </c>
      <c r="DK84" s="208">
        <f>DA89</f>
        <v>0</v>
      </c>
      <c r="DL84" s="208">
        <f>DB89</f>
        <v>0</v>
      </c>
      <c r="DM84" s="241"/>
      <c r="DN84" s="163"/>
      <c r="DO84" s="163"/>
      <c r="DP84" s="163"/>
      <c r="DQ84" s="163"/>
      <c r="DR84" s="163"/>
      <c r="DS84" s="163"/>
      <c r="DT84" s="163"/>
      <c r="DU84" s="145"/>
      <c r="DV84" s="145"/>
      <c r="DW84" s="145"/>
      <c r="DX84" s="145"/>
      <c r="DY84" s="163"/>
      <c r="DZ84" s="163"/>
      <c r="EA84" s="163"/>
      <c r="EB84" s="163"/>
      <c r="EC84" s="163"/>
      <c r="ED84" s="163"/>
      <c r="EE84" s="163"/>
      <c r="EJ84" s="163"/>
      <c r="EK84" s="163"/>
      <c r="EL84" s="163"/>
      <c r="EM84" s="173"/>
      <c r="EY84" s="172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7"/>
      <c r="FO84" s="145"/>
      <c r="FP84" s="163"/>
      <c r="FQ84" s="163"/>
      <c r="FR84" s="163"/>
      <c r="FS84" s="144"/>
      <c r="FT84" s="163"/>
      <c r="FU84" s="198" t="s">
        <v>3</v>
      </c>
      <c r="FV84" s="208">
        <f>GR99</f>
        <v>0</v>
      </c>
      <c r="FW84" s="208">
        <f>GS99</f>
        <v>0</v>
      </c>
      <c r="FX84" s="208">
        <f>GT99</f>
        <v>0</v>
      </c>
      <c r="FY84" s="241"/>
      <c r="FZ84" s="163"/>
      <c r="GA84" s="163"/>
      <c r="GB84" s="163"/>
      <c r="GC84" s="163"/>
      <c r="GD84" s="163"/>
      <c r="GE84" s="163"/>
      <c r="GF84" s="163"/>
      <c r="GG84" s="145"/>
      <c r="GH84" s="145"/>
      <c r="GI84" s="145"/>
      <c r="GJ84" s="145"/>
      <c r="GK84" s="163"/>
      <c r="GL84" s="163"/>
      <c r="GM84" s="163"/>
      <c r="GN84" s="163"/>
      <c r="GO84" s="163"/>
      <c r="GP84" s="163"/>
      <c r="GQ84" s="163"/>
      <c r="GR84" s="163"/>
      <c r="GS84" s="163"/>
      <c r="GT84" s="163"/>
      <c r="GU84" s="163"/>
      <c r="GV84" s="163"/>
      <c r="GW84" s="163"/>
      <c r="GX84" s="163"/>
      <c r="GY84" s="173"/>
      <c r="HK84" s="172"/>
      <c r="HL84" s="163"/>
      <c r="HM84" s="163"/>
      <c r="HN84" s="163"/>
      <c r="HO84" s="163"/>
      <c r="HP84" s="163"/>
      <c r="HQ84" s="163"/>
      <c r="HR84" s="163"/>
      <c r="HS84" s="163"/>
      <c r="HT84" s="163"/>
      <c r="HU84" s="163"/>
      <c r="HV84" s="163"/>
      <c r="HW84" s="163"/>
      <c r="HX84" s="163"/>
      <c r="HY84" s="163"/>
      <c r="HZ84" s="167"/>
      <c r="IA84" s="145"/>
      <c r="IB84" s="163"/>
      <c r="IC84" s="163"/>
      <c r="ID84" s="163"/>
      <c r="IE84" s="144"/>
      <c r="IF84" s="163"/>
      <c r="IG84" s="198" t="s">
        <v>3</v>
      </c>
      <c r="IH84" s="208">
        <f>HX89</f>
        <v>0</v>
      </c>
      <c r="II84" s="208">
        <f>HY89</f>
        <v>0</v>
      </c>
      <c r="IJ84" s="208">
        <f>HZ89</f>
        <v>0</v>
      </c>
      <c r="IK84" s="241"/>
      <c r="IL84" s="163"/>
      <c r="IM84" s="163"/>
      <c r="IN84" s="163"/>
      <c r="IO84" s="163"/>
      <c r="IP84" s="163"/>
      <c r="IQ84" s="163"/>
      <c r="IR84" s="163"/>
      <c r="IS84" s="145"/>
      <c r="IT84" s="145"/>
      <c r="IU84" s="145"/>
      <c r="IV84" s="145"/>
      <c r="IW84" s="163"/>
      <c r="IX84" s="163"/>
      <c r="IY84" s="163"/>
      <c r="IZ84" s="163"/>
      <c r="JA84" s="163"/>
      <c r="JB84" s="163"/>
      <c r="JC84" s="163"/>
      <c r="JD84" s="163"/>
      <c r="JE84" s="163"/>
      <c r="JF84" s="163"/>
      <c r="JG84" s="163"/>
      <c r="JH84" s="163"/>
      <c r="JI84" s="163"/>
      <c r="JJ84" s="163"/>
      <c r="JK84" s="173"/>
      <c r="JV84" s="315"/>
      <c r="JW84" s="316"/>
      <c r="JX84" s="316"/>
      <c r="JY84" s="316"/>
      <c r="JZ84" s="316"/>
      <c r="KA84" s="316"/>
      <c r="KB84" s="316"/>
      <c r="KC84" s="316"/>
      <c r="KD84" s="316"/>
      <c r="KE84" s="316"/>
      <c r="KF84" s="316"/>
      <c r="KG84" s="316"/>
      <c r="KH84" s="316"/>
      <c r="KI84" s="316"/>
      <c r="KJ84" s="316"/>
      <c r="KK84" s="316"/>
      <c r="KL84" s="316"/>
      <c r="KM84" s="316"/>
      <c r="KN84" s="316"/>
      <c r="KO84" s="316"/>
      <c r="KP84" s="316"/>
      <c r="KQ84" s="316"/>
      <c r="KR84" s="316"/>
      <c r="KS84" s="316"/>
      <c r="KT84" s="316"/>
      <c r="KU84" s="316"/>
      <c r="KV84" s="322"/>
      <c r="KW84" s="316"/>
      <c r="KX84" s="316"/>
      <c r="KY84" s="316"/>
      <c r="KZ84" s="316"/>
      <c r="LA84" s="316"/>
      <c r="LB84" s="316"/>
      <c r="LC84" s="316"/>
      <c r="LD84" s="316"/>
      <c r="LE84" s="316"/>
      <c r="LF84" s="316"/>
      <c r="LG84" s="316"/>
      <c r="LH84" s="316"/>
      <c r="LI84" s="316"/>
      <c r="LJ84" s="316"/>
      <c r="LK84" s="316"/>
      <c r="LL84" s="316"/>
      <c r="LM84" s="316"/>
      <c r="LN84" s="316"/>
      <c r="LO84" s="316"/>
      <c r="LP84" s="316"/>
      <c r="LQ84" s="316"/>
      <c r="LR84" s="316"/>
      <c r="LS84" s="316"/>
      <c r="LT84" s="316"/>
      <c r="LU84" s="316"/>
      <c r="LV84" s="317"/>
    </row>
    <row r="85" spans="27:334" ht="15" customHeight="1" x14ac:dyDescent="0.2">
      <c r="AA85" s="172"/>
      <c r="AB85"/>
      <c r="AC85"/>
      <c r="AD85"/>
      <c r="AE85"/>
      <c r="AF85" s="163"/>
      <c r="AG85" s="163"/>
      <c r="AH85" s="163"/>
      <c r="AI85" s="163"/>
      <c r="AK85" s="163"/>
      <c r="AL85" s="163"/>
      <c r="AM85" s="163"/>
      <c r="AN85" s="163"/>
      <c r="AO85" s="163"/>
      <c r="AP85" s="145"/>
      <c r="AV85" s="163"/>
      <c r="AW85" s="199"/>
      <c r="AX85" s="148">
        <v>8</v>
      </c>
      <c r="AY85" s="148" t="s">
        <v>2</v>
      </c>
      <c r="AZ85" s="148" t="s">
        <v>5</v>
      </c>
      <c r="BA85" s="241"/>
      <c r="BB85" s="163"/>
      <c r="BC85" s="163"/>
      <c r="BD85" s="163"/>
      <c r="BE85" s="163"/>
      <c r="BF85" s="163"/>
      <c r="BG85" s="163"/>
      <c r="BH85" s="163"/>
      <c r="BI85" s="145"/>
      <c r="BJ85" s="145"/>
      <c r="BK85" s="153" t="s">
        <v>0</v>
      </c>
      <c r="BL85" s="15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73"/>
      <c r="CM85" s="172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79" t="s">
        <v>23</v>
      </c>
      <c r="CZ85" s="183"/>
      <c r="DA85" s="183"/>
      <c r="DB85" s="183"/>
      <c r="DC85" s="183"/>
      <c r="DD85" s="179"/>
      <c r="DE85" s="179"/>
      <c r="DF85" s="163"/>
      <c r="DG85" s="144"/>
      <c r="DH85" s="163"/>
      <c r="DI85" s="199"/>
      <c r="DJ85" s="148" t="s">
        <v>2</v>
      </c>
      <c r="DK85" s="148">
        <v>9</v>
      </c>
      <c r="DL85" s="148" t="s">
        <v>5</v>
      </c>
      <c r="DM85" s="241"/>
      <c r="DN85" s="138"/>
      <c r="DO85" s="151" t="s">
        <v>4</v>
      </c>
      <c r="DP85" s="201" t="s">
        <v>20</v>
      </c>
      <c r="DQ85" s="152"/>
      <c r="DR85" s="150" t="s">
        <v>3</v>
      </c>
      <c r="DS85" s="194" t="s">
        <v>20</v>
      </c>
      <c r="DT85" s="197" t="s">
        <v>29</v>
      </c>
      <c r="DU85" s="145"/>
      <c r="DV85" s="145"/>
      <c r="DW85" s="153" t="s">
        <v>0</v>
      </c>
      <c r="DX85" s="15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73"/>
      <c r="EY85" s="172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163"/>
      <c r="FL85" s="163"/>
      <c r="FM85" s="163"/>
      <c r="FN85" s="145"/>
      <c r="FO85" s="145"/>
      <c r="FP85" s="163"/>
      <c r="FQ85" s="163"/>
      <c r="FR85" s="163"/>
      <c r="FS85" s="144"/>
      <c r="FT85" s="163"/>
      <c r="FU85" s="199"/>
      <c r="FV85" s="148" t="s">
        <v>2</v>
      </c>
      <c r="FW85" s="148">
        <v>9</v>
      </c>
      <c r="FX85" s="148" t="s">
        <v>5</v>
      </c>
      <c r="FY85" s="241"/>
      <c r="FZ85" s="163"/>
      <c r="GA85" s="163"/>
      <c r="GB85" s="163"/>
      <c r="GC85" s="163"/>
      <c r="GD85" s="163"/>
      <c r="GE85" s="163"/>
      <c r="GF85" s="163"/>
      <c r="GG85" s="145"/>
      <c r="GH85" s="145"/>
      <c r="GI85" s="153" t="s">
        <v>0</v>
      </c>
      <c r="GJ85" s="153"/>
      <c r="GK85" s="163"/>
      <c r="GL85" s="163"/>
      <c r="GM85" s="163"/>
      <c r="GN85" s="163"/>
      <c r="GO85" s="163"/>
      <c r="GP85" s="163"/>
      <c r="GQ85" s="163"/>
      <c r="GR85" s="163"/>
      <c r="GS85" s="163"/>
      <c r="GT85" s="163"/>
      <c r="GU85" s="163"/>
      <c r="GV85" s="163"/>
      <c r="GW85" s="163"/>
      <c r="GX85" s="163"/>
      <c r="GY85" s="173"/>
      <c r="HK85" s="172"/>
      <c r="HL85" s="163"/>
      <c r="HM85" s="163"/>
      <c r="HN85" s="163"/>
      <c r="HO85" s="163"/>
      <c r="HP85" s="163"/>
      <c r="HQ85" s="163"/>
      <c r="HR85" s="163"/>
      <c r="HS85" s="163"/>
      <c r="HT85" s="163"/>
      <c r="HU85" s="163"/>
      <c r="HV85" s="163"/>
      <c r="HW85" s="179" t="s">
        <v>23</v>
      </c>
      <c r="HX85" s="183"/>
      <c r="HY85" s="183"/>
      <c r="HZ85" s="183"/>
      <c r="IA85" s="183"/>
      <c r="IB85" s="179"/>
      <c r="IC85" s="179"/>
      <c r="ID85" s="163"/>
      <c r="IE85" s="144"/>
      <c r="IF85" s="163"/>
      <c r="IG85" s="199"/>
      <c r="IH85" s="148" t="s">
        <v>2</v>
      </c>
      <c r="II85" s="148">
        <v>9</v>
      </c>
      <c r="IJ85" s="148" t="s">
        <v>5</v>
      </c>
      <c r="IK85" s="241"/>
      <c r="IL85" s="138"/>
      <c r="IM85" s="151" t="s">
        <v>4</v>
      </c>
      <c r="IN85" s="201" t="s">
        <v>20</v>
      </c>
      <c r="IO85" s="152"/>
      <c r="IP85" s="150" t="s">
        <v>3</v>
      </c>
      <c r="IQ85" s="194" t="s">
        <v>20</v>
      </c>
      <c r="IR85" s="197" t="s">
        <v>29</v>
      </c>
      <c r="IS85" s="145"/>
      <c r="IT85" s="145"/>
      <c r="IU85" s="153" t="s">
        <v>0</v>
      </c>
      <c r="IV85" s="153"/>
      <c r="IW85" s="163"/>
      <c r="IX85" s="163"/>
      <c r="IY85" s="163"/>
      <c r="IZ85" s="163"/>
      <c r="JA85" s="163"/>
      <c r="JB85" s="163"/>
      <c r="JC85" s="163"/>
      <c r="JD85" s="163"/>
      <c r="JE85" s="163"/>
      <c r="JF85" s="163"/>
      <c r="JG85" s="163"/>
      <c r="JH85" s="163"/>
      <c r="JI85" s="163"/>
      <c r="JJ85" s="163"/>
      <c r="JK85" s="173"/>
      <c r="JV85" s="315"/>
      <c r="JW85" s="316"/>
      <c r="JX85" s="316"/>
      <c r="JY85" s="316"/>
      <c r="JZ85" s="316"/>
      <c r="KA85" s="316"/>
      <c r="KB85" s="316"/>
      <c r="KC85" s="316"/>
      <c r="KD85" s="316"/>
      <c r="KE85" s="316"/>
      <c r="KF85" s="316"/>
      <c r="KG85" s="316"/>
      <c r="KH85" s="316"/>
      <c r="KI85" s="316"/>
      <c r="KJ85" s="316"/>
      <c r="KK85" s="316"/>
      <c r="KL85" s="316"/>
      <c r="KM85" s="316"/>
      <c r="KN85" s="316"/>
      <c r="KO85" s="316"/>
      <c r="KP85" s="316"/>
      <c r="KQ85" s="316"/>
      <c r="KR85" s="316"/>
      <c r="KS85" s="316"/>
      <c r="KT85" s="316"/>
      <c r="KU85" s="316"/>
      <c r="KV85" s="322"/>
      <c r="KW85" s="316"/>
      <c r="KX85" s="316"/>
      <c r="KY85" s="316"/>
      <c r="KZ85" s="316"/>
      <c r="LA85" s="316"/>
      <c r="LB85" s="316"/>
      <c r="LC85" s="316"/>
      <c r="LD85" s="316"/>
      <c r="LE85" s="316"/>
      <c r="LF85" s="316"/>
      <c r="LG85" s="316"/>
      <c r="LH85" s="316"/>
      <c r="LI85" s="316"/>
      <c r="LJ85" s="316"/>
      <c r="LK85" s="316"/>
      <c r="LL85" s="316"/>
      <c r="LM85" s="316"/>
      <c r="LN85" s="316"/>
      <c r="LO85" s="316"/>
      <c r="LP85" s="316"/>
      <c r="LQ85" s="316"/>
      <c r="LR85" s="316"/>
      <c r="LS85" s="316"/>
      <c r="LT85" s="316"/>
      <c r="LU85" s="316"/>
      <c r="LV85" s="317"/>
    </row>
    <row r="86" spans="27:334" ht="15" customHeight="1" x14ac:dyDescent="0.25">
      <c r="AA86" s="172"/>
      <c r="AB86"/>
      <c r="AC86"/>
      <c r="AD86"/>
      <c r="AE86"/>
      <c r="AF86" s="163"/>
      <c r="AG86" s="144"/>
      <c r="AH86" s="163"/>
      <c r="AI86" s="163"/>
      <c r="AJ86" s="163"/>
      <c r="AK86" s="163"/>
      <c r="AL86" s="163"/>
      <c r="AM86" s="163"/>
      <c r="AN86" s="163"/>
      <c r="AO86" s="163"/>
      <c r="AP86" s="163"/>
      <c r="AV86" s="163"/>
      <c r="AW86" s="203" t="s">
        <v>20</v>
      </c>
      <c r="AX86" s="79" t="e">
        <f>AX87/AZ72</f>
        <v>#DIV/0!</v>
      </c>
      <c r="AY86" s="79" t="e">
        <f>AY87/AZ72</f>
        <v>#DIV/0!</v>
      </c>
      <c r="AZ86" s="79" t="e">
        <f>AZ87/AZ72</f>
        <v>#DIV/0!</v>
      </c>
      <c r="BA86" s="241"/>
      <c r="BB86" s="163"/>
      <c r="BC86" s="163"/>
      <c r="BD86" s="163"/>
      <c r="BE86" s="163"/>
      <c r="BF86" s="163"/>
      <c r="BG86" s="163"/>
      <c r="BH86" s="163"/>
      <c r="BI86" s="145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73"/>
      <c r="CM86" s="172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230" t="str">
        <f>"local_od_est_"&amp;DM89</f>
        <v>local_od_est_1</v>
      </c>
      <c r="CZ86" s="190">
        <v>1</v>
      </c>
      <c r="DA86" s="190">
        <v>2</v>
      </c>
      <c r="DB86" s="190">
        <v>3</v>
      </c>
      <c r="DC86" s="179" t="s">
        <v>17</v>
      </c>
      <c r="DD86" s="179" t="s">
        <v>18</v>
      </c>
      <c r="DE86" s="179" t="s">
        <v>19</v>
      </c>
      <c r="DF86" s="163"/>
      <c r="DG86" s="144"/>
      <c r="DH86" s="163"/>
      <c r="DI86" s="203" t="s">
        <v>20</v>
      </c>
      <c r="DJ86" s="79" t="e">
        <f>DJ87/DL72</f>
        <v>#DIV/0!</v>
      </c>
      <c r="DK86" s="79" t="e">
        <f>DK87/DL72</f>
        <v>#DIV/0!</v>
      </c>
      <c r="DL86" s="79" t="e">
        <f>DL87/DL72</f>
        <v>#DIV/0!</v>
      </c>
      <c r="DM86" s="241"/>
      <c r="DN86" s="232" t="str">
        <f>CHOOSE(1,"&lt;","TURN",8,DM89,DO86,DR86)</f>
        <v>&lt;</v>
      </c>
      <c r="DO86" s="205">
        <v>0</v>
      </c>
      <c r="DP86" s="65" t="e">
        <f>DO86/DW82</f>
        <v>#DIV/0!</v>
      </c>
      <c r="DQ86" s="148" t="s">
        <v>6</v>
      </c>
      <c r="DR86" s="209">
        <f>DB88</f>
        <v>0</v>
      </c>
      <c r="DS86" s="67" t="e">
        <f>DR86/DW81</f>
        <v>#DIV/0!</v>
      </c>
      <c r="DT86" s="196" t="str">
        <f>RNSE(DR86,DO86)</f>
        <v>-</v>
      </c>
      <c r="DU86" s="145"/>
      <c r="DV86" s="163"/>
      <c r="DW86" s="163"/>
      <c r="DX86" s="163"/>
      <c r="DY86" s="163"/>
      <c r="DZ86" s="163"/>
      <c r="EA86" s="163"/>
      <c r="EB86" s="144"/>
      <c r="EE86" s="163"/>
      <c r="EF86" s="163"/>
      <c r="EG86" s="163"/>
      <c r="EH86" s="163"/>
      <c r="EI86" s="163"/>
      <c r="EJ86" s="163"/>
      <c r="EK86" s="163"/>
      <c r="EL86" s="163"/>
      <c r="EM86" s="173"/>
      <c r="EY86" s="172"/>
      <c r="EZ86" s="163"/>
      <c r="FA86" s="163"/>
      <c r="FB86" s="163"/>
      <c r="FC86" s="163"/>
      <c r="FD86" s="163"/>
      <c r="FE86" s="163"/>
      <c r="FF86" s="163"/>
      <c r="FG86" s="163"/>
      <c r="FH86" s="163"/>
      <c r="FI86" s="163"/>
      <c r="FJ86" s="163"/>
      <c r="FK86" s="163"/>
      <c r="FL86" s="163"/>
      <c r="FM86" s="163"/>
      <c r="FN86" s="163"/>
      <c r="FO86" s="163"/>
      <c r="FP86" s="163"/>
      <c r="FQ86" s="163"/>
      <c r="FR86" s="163"/>
      <c r="FS86" s="144"/>
      <c r="FT86" s="163"/>
      <c r="FU86" s="203" t="s">
        <v>20</v>
      </c>
      <c r="FV86" s="79" t="e">
        <f>FV87/FX72</f>
        <v>#DIV/0!</v>
      </c>
      <c r="FW86" s="79" t="e">
        <f>FW87/FX72</f>
        <v>#DIV/0!</v>
      </c>
      <c r="FX86" s="79" t="e">
        <f>FX87/FX72</f>
        <v>#DIV/0!</v>
      </c>
      <c r="FY86" s="241"/>
      <c r="FZ86" s="163"/>
      <c r="GA86" s="163"/>
      <c r="GB86" s="163"/>
      <c r="GC86" s="163"/>
      <c r="GD86" s="163"/>
      <c r="GE86" s="163"/>
      <c r="GF86" s="163"/>
      <c r="GG86" s="145"/>
      <c r="GH86" s="163"/>
      <c r="GI86" s="163"/>
      <c r="GJ86" s="163"/>
      <c r="GK86" s="163"/>
      <c r="GL86" s="163"/>
      <c r="GM86" s="163"/>
      <c r="GN86" s="144"/>
      <c r="GO86" s="163"/>
      <c r="GP86" s="163"/>
      <c r="GQ86" s="163"/>
      <c r="GR86" s="163"/>
      <c r="GS86" s="163"/>
      <c r="GT86" s="163"/>
      <c r="GU86" s="163"/>
      <c r="GV86" s="163"/>
      <c r="GW86" s="163"/>
      <c r="GX86" s="163"/>
      <c r="GY86" s="173"/>
      <c r="HK86" s="172"/>
      <c r="HL86" s="163"/>
      <c r="HM86" s="163"/>
      <c r="HN86" s="163"/>
      <c r="HO86" s="163"/>
      <c r="HP86" s="163"/>
      <c r="HQ86" s="163"/>
      <c r="HR86" s="163"/>
      <c r="HS86" s="163"/>
      <c r="HT86" s="163"/>
      <c r="HU86" s="163"/>
      <c r="HV86" s="163"/>
      <c r="HW86" s="230" t="str">
        <f>"local_od_est_"&amp;IK89</f>
        <v>local_od_est_1</v>
      </c>
      <c r="HX86" s="190">
        <v>1</v>
      </c>
      <c r="HY86" s="190">
        <v>2</v>
      </c>
      <c r="HZ86" s="190">
        <v>3</v>
      </c>
      <c r="IA86" s="179" t="s">
        <v>17</v>
      </c>
      <c r="IB86" s="179" t="s">
        <v>18</v>
      </c>
      <c r="IC86" s="179" t="s">
        <v>19</v>
      </c>
      <c r="ID86" s="163"/>
      <c r="IE86" s="144"/>
      <c r="IF86" s="163"/>
      <c r="IG86" s="203" t="s">
        <v>20</v>
      </c>
      <c r="IH86" s="79" t="e">
        <f>IH87/IJ72</f>
        <v>#DIV/0!</v>
      </c>
      <c r="II86" s="79" t="e">
        <f>II87/IJ72</f>
        <v>#DIV/0!</v>
      </c>
      <c r="IJ86" s="79" t="e">
        <f>IJ87/IJ72</f>
        <v>#DIV/0!</v>
      </c>
      <c r="IK86" s="241"/>
      <c r="IL86" s="232" t="str">
        <f>CHOOSE(1,"&lt;","TURN",8,IK89,IM86,IP86)</f>
        <v>&lt;</v>
      </c>
      <c r="IM86" s="205">
        <v>0</v>
      </c>
      <c r="IN86" s="65" t="e">
        <f>IM86/IU82</f>
        <v>#DIV/0!</v>
      </c>
      <c r="IO86" s="148" t="s">
        <v>6</v>
      </c>
      <c r="IP86" s="209">
        <f>HZ88</f>
        <v>0</v>
      </c>
      <c r="IQ86" s="67" t="e">
        <f>IP86/IU81</f>
        <v>#DIV/0!</v>
      </c>
      <c r="IR86" s="196" t="str">
        <f>RNSE(IP86,IM86)</f>
        <v>-</v>
      </c>
      <c r="IS86" s="145"/>
      <c r="IT86" s="163"/>
      <c r="IU86" s="163"/>
      <c r="IV86" s="163"/>
      <c r="IW86" s="163"/>
      <c r="IX86" s="163"/>
      <c r="IY86" s="163"/>
      <c r="IZ86" s="144"/>
      <c r="JA86" s="163"/>
      <c r="JB86" s="163"/>
      <c r="JC86" s="163"/>
      <c r="JD86" s="163"/>
      <c r="JE86" s="163"/>
      <c r="JF86" s="163"/>
      <c r="JG86" s="163"/>
      <c r="JH86" s="163"/>
      <c r="JI86" s="163"/>
      <c r="JJ86" s="163"/>
      <c r="JK86" s="173"/>
      <c r="JV86" s="315"/>
      <c r="JW86" s="316"/>
      <c r="JX86" s="316"/>
      <c r="JY86" s="316"/>
      <c r="JZ86" s="316"/>
      <c r="KA86" s="316"/>
      <c r="KB86" s="316"/>
      <c r="KC86" s="316"/>
      <c r="KD86" s="316"/>
      <c r="KE86" s="316"/>
      <c r="KF86" s="316"/>
      <c r="KG86" s="316"/>
      <c r="KH86" s="316"/>
      <c r="KI86" s="316"/>
      <c r="KJ86" s="316"/>
      <c r="KK86" s="316"/>
      <c r="KL86" s="316"/>
      <c r="KM86" s="316"/>
      <c r="KN86" s="316"/>
      <c r="KO86" s="316"/>
      <c r="KP86" s="316"/>
      <c r="KQ86" s="316"/>
      <c r="KR86" s="316"/>
      <c r="KS86" s="316"/>
      <c r="KT86" s="316"/>
      <c r="KU86" s="316"/>
      <c r="KV86" s="322"/>
      <c r="KW86" s="316"/>
      <c r="KX86" s="316"/>
      <c r="KY86" s="316"/>
      <c r="KZ86" s="316"/>
      <c r="LA86" s="316"/>
      <c r="LB86" s="316"/>
      <c r="LC86" s="316"/>
      <c r="LD86" s="316"/>
      <c r="LE86" s="316"/>
      <c r="LF86" s="316"/>
      <c r="LG86" s="316"/>
      <c r="LH86" s="316"/>
      <c r="LI86" s="316"/>
      <c r="LJ86" s="316"/>
      <c r="LK86" s="316"/>
      <c r="LL86" s="316"/>
      <c r="LM86" s="316"/>
      <c r="LN86" s="316"/>
      <c r="LO86" s="316"/>
      <c r="LP86" s="316"/>
      <c r="LQ86" s="316"/>
      <c r="LR86" s="316"/>
      <c r="LS86" s="316"/>
      <c r="LT86" s="316"/>
      <c r="LU86" s="316"/>
      <c r="LV86" s="317"/>
    </row>
    <row r="87" spans="27:334" ht="15" customHeight="1" thickBot="1" x14ac:dyDescent="0.3">
      <c r="AA87" s="172"/>
      <c r="AB87"/>
      <c r="AC87"/>
      <c r="AD87"/>
      <c r="AE87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44"/>
      <c r="AV87" s="163"/>
      <c r="AW87" s="204" t="s">
        <v>4</v>
      </c>
      <c r="AX87" s="143">
        <v>0</v>
      </c>
      <c r="AY87" s="143">
        <v>0</v>
      </c>
      <c r="AZ87" s="143">
        <v>0</v>
      </c>
      <c r="BA87" s="241"/>
      <c r="BB87" s="163"/>
      <c r="BC87" s="163"/>
      <c r="BD87" s="163"/>
      <c r="BE87" s="163"/>
      <c r="BF87" s="163"/>
      <c r="BG87" s="163"/>
      <c r="BH87" s="163"/>
      <c r="BI87" s="145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73"/>
      <c r="CM87" s="172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90">
        <v>1</v>
      </c>
      <c r="CZ87" s="180">
        <f t="shared" ref="CZ87:DB89" si="45">CZ77</f>
        <v>0</v>
      </c>
      <c r="DA87" s="181">
        <f t="shared" si="45"/>
        <v>0</v>
      </c>
      <c r="DB87" s="182">
        <f t="shared" si="45"/>
        <v>0</v>
      </c>
      <c r="DC87" s="179">
        <f>SUM(CZ87:DB87)</f>
        <v>0</v>
      </c>
      <c r="DD87" s="179">
        <f>DD77</f>
        <v>0</v>
      </c>
      <c r="DE87" s="183">
        <f>IFERROR(ABS(DC87-DD87)/DD87,0)</f>
        <v>0</v>
      </c>
      <c r="DF87" s="163"/>
      <c r="DG87" s="144"/>
      <c r="DH87" s="163"/>
      <c r="DI87" s="204" t="s">
        <v>4</v>
      </c>
      <c r="DJ87" s="143">
        <v>0</v>
      </c>
      <c r="DK87" s="143">
        <v>0</v>
      </c>
      <c r="DL87" s="143">
        <v>0</v>
      </c>
      <c r="DM87" s="241"/>
      <c r="DN87" s="232" t="str">
        <f>CHOOSE(1,"&gt;","TURN",6,DM89,DO87,DR87)</f>
        <v>&gt;</v>
      </c>
      <c r="DO87" s="205">
        <v>0</v>
      </c>
      <c r="DP87" s="65" t="e">
        <f>DO87/DW82</f>
        <v>#DIV/0!</v>
      </c>
      <c r="DQ87" s="148" t="s">
        <v>8</v>
      </c>
      <c r="DR87" s="209">
        <f>CZ88</f>
        <v>0</v>
      </c>
      <c r="DS87" s="67" t="e">
        <f>DR87/DW81</f>
        <v>#DIV/0!</v>
      </c>
      <c r="DT87" s="196" t="str">
        <f t="shared" ref="DT87:DT88" si="46">RNSE(DR87,DO87)</f>
        <v>-</v>
      </c>
      <c r="DU87" s="145"/>
      <c r="DV87" s="163"/>
      <c r="DW87" s="163"/>
      <c r="DX87" s="163"/>
      <c r="DY87" s="163"/>
      <c r="DZ87" s="163"/>
      <c r="EA87" s="163"/>
      <c r="EB87" s="163"/>
      <c r="EE87" s="163"/>
      <c r="EF87" s="163"/>
      <c r="EG87" s="163"/>
      <c r="EH87" s="163"/>
      <c r="EI87" s="163"/>
      <c r="EJ87" s="163"/>
      <c r="EK87" s="163"/>
      <c r="EL87" s="163"/>
      <c r="EM87" s="173"/>
      <c r="EY87" s="172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44"/>
      <c r="FT87" s="163"/>
      <c r="FU87" s="204" t="s">
        <v>4</v>
      </c>
      <c r="FV87" s="143">
        <v>0</v>
      </c>
      <c r="FW87" s="143">
        <v>0</v>
      </c>
      <c r="FX87" s="143">
        <v>0</v>
      </c>
      <c r="FY87" s="241"/>
      <c r="FZ87" s="163"/>
      <c r="GA87" s="163"/>
      <c r="GB87" s="163"/>
      <c r="GC87" s="163"/>
      <c r="GD87" s="163"/>
      <c r="GE87" s="163"/>
      <c r="GF87" s="163"/>
      <c r="GG87" s="145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73"/>
      <c r="HK87" s="172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90">
        <v>1</v>
      </c>
      <c r="HX87" s="180">
        <f t="shared" ref="HX87:HZ89" si="47">HX77</f>
        <v>0</v>
      </c>
      <c r="HY87" s="181">
        <f t="shared" si="47"/>
        <v>0</v>
      </c>
      <c r="HZ87" s="182">
        <f t="shared" si="47"/>
        <v>0</v>
      </c>
      <c r="IA87" s="179">
        <f>SUM(HX87:HZ87)</f>
        <v>0</v>
      </c>
      <c r="IB87" s="179">
        <f>IB77</f>
        <v>0</v>
      </c>
      <c r="IC87" s="183">
        <f>IFERROR(ABS(IA87-IB87)/IB87,0)</f>
        <v>0</v>
      </c>
      <c r="ID87" s="163"/>
      <c r="IE87" s="144"/>
      <c r="IF87" s="163"/>
      <c r="IG87" s="204" t="s">
        <v>4</v>
      </c>
      <c r="IH87" s="143">
        <v>0</v>
      </c>
      <c r="II87" s="143">
        <v>0</v>
      </c>
      <c r="IJ87" s="143">
        <v>0</v>
      </c>
      <c r="IK87" s="241"/>
      <c r="IL87" s="232" t="str">
        <f>CHOOSE(1,"&gt;","TURN",6,IK89,IM87,IP87)</f>
        <v>&gt;</v>
      </c>
      <c r="IM87" s="205">
        <v>0</v>
      </c>
      <c r="IN87" s="65" t="e">
        <f>IM87/IU82</f>
        <v>#DIV/0!</v>
      </c>
      <c r="IO87" s="148" t="s">
        <v>8</v>
      </c>
      <c r="IP87" s="209">
        <f>HX88</f>
        <v>0</v>
      </c>
      <c r="IQ87" s="67" t="e">
        <f>IP87/IU81</f>
        <v>#DIV/0!</v>
      </c>
      <c r="IR87" s="196" t="str">
        <f t="shared" ref="IR87:IR88" si="48">RNSE(IP87,IM87)</f>
        <v>-</v>
      </c>
      <c r="IS87" s="145"/>
      <c r="IT87" s="163"/>
      <c r="IU87" s="163"/>
      <c r="IV87" s="163"/>
      <c r="IW87" s="163"/>
      <c r="IX87" s="163"/>
      <c r="IY87" s="163"/>
      <c r="IZ87" s="163"/>
      <c r="JA87" s="163"/>
      <c r="JB87" s="163"/>
      <c r="JC87" s="163"/>
      <c r="JD87" s="163"/>
      <c r="JE87" s="163"/>
      <c r="JF87" s="163"/>
      <c r="JG87" s="163"/>
      <c r="JH87" s="163"/>
      <c r="JI87" s="163"/>
      <c r="JJ87" s="163"/>
      <c r="JK87" s="173"/>
      <c r="JV87" s="315"/>
      <c r="JW87" s="316"/>
      <c r="JX87" s="316"/>
      <c r="JY87" s="316"/>
      <c r="JZ87" s="316"/>
      <c r="KA87" s="316"/>
      <c r="KB87" s="316"/>
      <c r="KC87" s="316"/>
      <c r="KD87" s="316"/>
      <c r="KE87" s="316"/>
      <c r="KF87" s="316"/>
      <c r="KG87" s="316"/>
      <c r="KH87" s="316"/>
      <c r="KI87" s="316"/>
      <c r="KJ87" s="316"/>
      <c r="KK87" s="316"/>
      <c r="KL87" s="316"/>
      <c r="KM87" s="316"/>
      <c r="KN87" s="316"/>
      <c r="KO87" s="316"/>
      <c r="KP87" s="316"/>
      <c r="KQ87" s="316"/>
      <c r="KR87" s="316"/>
      <c r="KS87" s="316"/>
      <c r="KT87" s="316"/>
      <c r="KU87" s="316"/>
      <c r="KV87" s="322"/>
      <c r="KW87" s="316"/>
      <c r="KX87" s="316"/>
      <c r="KY87" s="316"/>
      <c r="KZ87" s="316"/>
      <c r="LA87" s="316"/>
      <c r="LB87" s="316"/>
      <c r="LC87" s="316"/>
      <c r="LD87" s="316"/>
      <c r="LE87" s="316"/>
      <c r="LF87" s="316"/>
      <c r="LG87" s="316"/>
      <c r="LH87" s="316"/>
      <c r="LI87" s="316"/>
      <c r="LJ87" s="316"/>
      <c r="LK87" s="316"/>
      <c r="LL87" s="316"/>
      <c r="LM87" s="316"/>
      <c r="LN87" s="316"/>
      <c r="LO87" s="316"/>
      <c r="LP87" s="316"/>
      <c r="LQ87" s="316"/>
      <c r="LR87" s="316"/>
      <c r="LS87" s="316"/>
      <c r="LT87" s="316"/>
      <c r="LU87" s="316"/>
      <c r="LV87" s="317"/>
    </row>
    <row r="88" spans="27:334" ht="15" customHeight="1" thickBot="1" x14ac:dyDescent="0.35">
      <c r="AA88" s="172"/>
      <c r="AB88"/>
      <c r="AC88"/>
      <c r="AD88"/>
      <c r="AE88"/>
      <c r="AF88" s="163"/>
      <c r="AG88" s="145"/>
      <c r="AH88" s="163"/>
      <c r="AI88" s="163"/>
      <c r="AJ88" s="163"/>
      <c r="AK88" s="163"/>
      <c r="AL88" s="163"/>
      <c r="AM88" s="163"/>
      <c r="AN88" s="163"/>
      <c r="AO88" s="163"/>
      <c r="AP88" s="163"/>
      <c r="AQ88" s="145"/>
      <c r="AR88" s="163"/>
      <c r="AS88" s="163"/>
      <c r="AT88" s="163"/>
      <c r="AU88" s="144"/>
      <c r="AV88" s="163"/>
      <c r="AW88" s="145"/>
      <c r="AX88" s="147">
        <f>CHOOSE(1,8,"TURN",12,BA89,AX87,AX84)</f>
        <v>8</v>
      </c>
      <c r="AY88" s="232" t="str">
        <f>CHOOSE(1,"$","TURN",11,BA89,AY87,AY84)</f>
        <v>$</v>
      </c>
      <c r="AZ88" s="232" t="str">
        <f>CHOOSE(1,"M","TURN",9,BA89,AZ87,AZ84)</f>
        <v>M</v>
      </c>
      <c r="BA88" s="241"/>
      <c r="BB88" s="163"/>
      <c r="BC88" s="163"/>
      <c r="BD88" s="163"/>
      <c r="BE88" s="163"/>
      <c r="BF88" s="163"/>
      <c r="BG88" s="163"/>
      <c r="BH88" s="163"/>
      <c r="BI88" s="145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73"/>
      <c r="CM88" s="172"/>
      <c r="CN88" s="163"/>
      <c r="CO88" s="163"/>
      <c r="CR88" s="163"/>
      <c r="CS88" s="163"/>
      <c r="CT88" s="163"/>
      <c r="CU88" s="163"/>
      <c r="CV88" s="163"/>
      <c r="CW88" s="163"/>
      <c r="CX88" s="163"/>
      <c r="CY88" s="190">
        <v>2</v>
      </c>
      <c r="CZ88" s="184">
        <f t="shared" si="45"/>
        <v>0</v>
      </c>
      <c r="DA88" s="179">
        <f t="shared" si="45"/>
        <v>0</v>
      </c>
      <c r="DB88" s="185">
        <f t="shared" si="45"/>
        <v>0</v>
      </c>
      <c r="DC88" s="179">
        <f>SUM(CZ88:DB88)</f>
        <v>0</v>
      </c>
      <c r="DD88" s="179">
        <f>DD78</f>
        <v>0</v>
      </c>
      <c r="DE88" s="183">
        <f t="shared" ref="DE88:DE89" si="49">IFERROR(ABS(DC88-DD88)/DD88,0)</f>
        <v>0</v>
      </c>
      <c r="DF88" s="163"/>
      <c r="DG88" s="144"/>
      <c r="DH88" s="163"/>
      <c r="DI88" s="145"/>
      <c r="DJ88" s="232" t="str">
        <f>CHOOSE(1,"$","TURN",11,DM89,DJ87,DJ84)</f>
        <v>$</v>
      </c>
      <c r="DK88" s="232" t="str">
        <f>CHOOSE(1,"9","TURN",10,DM89,DK87,DK84)</f>
        <v>9</v>
      </c>
      <c r="DL88" s="232" t="str">
        <f>CHOOSE(1,"M","TURN",9,DM89,DL87,DL84)</f>
        <v>M</v>
      </c>
      <c r="DM88" s="241"/>
      <c r="DN88" s="147" t="str">
        <f>CHOOSE(1,"N","TURN",5,DM89,DO88,DR88)</f>
        <v>N</v>
      </c>
      <c r="DO88" s="138">
        <v>0</v>
      </c>
      <c r="DP88" s="65" t="e">
        <f>DO88/DW82</f>
        <v>#DIV/0!</v>
      </c>
      <c r="DQ88" s="148" t="s">
        <v>9</v>
      </c>
      <c r="DR88" s="209">
        <f>DA88</f>
        <v>0</v>
      </c>
      <c r="DS88" s="67" t="e">
        <f>DR88/DW81</f>
        <v>#DIV/0!</v>
      </c>
      <c r="DT88" s="196" t="str">
        <f t="shared" si="46"/>
        <v>-</v>
      </c>
      <c r="DU88" s="145"/>
      <c r="DV88" s="163"/>
      <c r="DW88" s="163"/>
      <c r="DX88" s="163"/>
      <c r="DY88" s="249"/>
      <c r="DZ88" s="163"/>
      <c r="EA88" s="163"/>
      <c r="EB88" s="145"/>
      <c r="ED88"/>
      <c r="EE88" s="163"/>
      <c r="EF88" s="163"/>
      <c r="EG88" s="163"/>
      <c r="EH88" s="163"/>
      <c r="EI88" s="163"/>
      <c r="EJ88" s="163"/>
      <c r="EK88" s="163"/>
      <c r="EL88" s="163"/>
      <c r="EM88" s="173"/>
      <c r="EY88" s="172"/>
      <c r="EZ88" s="163"/>
      <c r="FA88" s="163"/>
      <c r="FB88" s="163"/>
      <c r="FC88" s="163"/>
      <c r="FD88" s="163"/>
      <c r="FE88" s="163"/>
      <c r="FF88" s="163"/>
      <c r="FG88" s="163"/>
      <c r="FH88" s="163"/>
      <c r="FI88" s="163"/>
      <c r="FJ88" s="163"/>
      <c r="FK88" s="163"/>
      <c r="FL88" s="163"/>
      <c r="FM88" s="163"/>
      <c r="FN88" s="163"/>
      <c r="FO88" s="145"/>
      <c r="FP88" s="163"/>
      <c r="FQ88" s="163"/>
      <c r="FR88" s="163"/>
      <c r="FS88" s="144"/>
      <c r="FT88" s="145"/>
      <c r="FU88" s="147"/>
      <c r="FV88" s="232" t="str">
        <f>CHOOSE(1,"$","TURN",11,FY89,FV87,FV84)</f>
        <v>$</v>
      </c>
      <c r="FW88" s="232" t="str">
        <f>CHOOSE(1,"9","TURN",10,FY89,FW87,FW84)</f>
        <v>9</v>
      </c>
      <c r="FX88" s="232" t="str">
        <f>CHOOSE(1,"M","TURN",9,FY89,FX87,FX84)</f>
        <v>M</v>
      </c>
      <c r="FY88" s="241"/>
      <c r="FZ88" s="163"/>
      <c r="GA88" s="163"/>
      <c r="GB88" s="163"/>
      <c r="GC88" s="163"/>
      <c r="GD88" s="163"/>
      <c r="GE88" s="163"/>
      <c r="GF88" s="163"/>
      <c r="GG88" s="138">
        <f>SUM(FW91,FW87,GB91)</f>
        <v>0</v>
      </c>
      <c r="GH88" s="157" t="s">
        <v>14</v>
      </c>
      <c r="GI88" s="292">
        <f>IF(GJ89&lt;&gt;"",GJ89-GG88,0)</f>
        <v>0</v>
      </c>
      <c r="GJ88" s="149"/>
      <c r="GK88" s="149"/>
      <c r="GL88" s="163"/>
      <c r="GM88" s="163"/>
      <c r="GN88" s="145"/>
      <c r="GO88" s="163"/>
      <c r="GP88" s="163"/>
      <c r="GQ88" s="163"/>
      <c r="GR88" s="163"/>
      <c r="GS88" s="163"/>
      <c r="GT88" s="163"/>
      <c r="GU88" s="163"/>
      <c r="GV88" s="163"/>
      <c r="GW88" s="163"/>
      <c r="GX88" s="163"/>
      <c r="GY88" s="173"/>
      <c r="HK88" s="172"/>
      <c r="HL88" s="163"/>
      <c r="HM88" s="163"/>
      <c r="HN88" s="163"/>
      <c r="HO88" s="163"/>
      <c r="HP88" s="163"/>
      <c r="HQ88" s="163"/>
      <c r="HR88" s="163"/>
      <c r="HS88" s="163"/>
      <c r="HT88" s="163"/>
      <c r="HU88" s="163"/>
      <c r="HV88" s="163"/>
      <c r="HW88" s="190">
        <v>2</v>
      </c>
      <c r="HX88" s="184">
        <f t="shared" si="47"/>
        <v>0</v>
      </c>
      <c r="HY88" s="179">
        <f t="shared" si="47"/>
        <v>0</v>
      </c>
      <c r="HZ88" s="185">
        <f t="shared" si="47"/>
        <v>0</v>
      </c>
      <c r="IA88" s="179">
        <f>SUM(HX88:HZ88)</f>
        <v>0</v>
      </c>
      <c r="IB88" s="179">
        <f>IB78</f>
        <v>0</v>
      </c>
      <c r="IC88" s="183">
        <f t="shared" ref="IC88:IC89" si="50">IFERROR(ABS(IA88-IB88)/IB88,0)</f>
        <v>0</v>
      </c>
      <c r="ID88" s="163"/>
      <c r="IE88" s="144"/>
      <c r="IF88" s="163"/>
      <c r="IG88" s="145"/>
      <c r="IH88" s="232" t="str">
        <f>CHOOSE(1,"$","TURN",11,IK89,IH87,IH84)</f>
        <v>$</v>
      </c>
      <c r="II88" s="232" t="str">
        <f>CHOOSE(1,"9","TURN",10,IK89,II87,II84)</f>
        <v>9</v>
      </c>
      <c r="IJ88" s="232" t="str">
        <f>CHOOSE(1,"M","TURN",9,IK89,IJ87,IJ84)</f>
        <v>M</v>
      </c>
      <c r="IK88" s="241"/>
      <c r="IL88" s="147" t="str">
        <f>CHOOSE(1,"N","TURN",5,IK89,IM88,IP88)</f>
        <v>N</v>
      </c>
      <c r="IM88" s="138">
        <v>0</v>
      </c>
      <c r="IN88" s="65" t="e">
        <f>IM88/IU82</f>
        <v>#DIV/0!</v>
      </c>
      <c r="IO88" s="148" t="s">
        <v>9</v>
      </c>
      <c r="IP88" s="209">
        <f>HY88</f>
        <v>0</v>
      </c>
      <c r="IQ88" s="67" t="e">
        <f>IP88/IU81</f>
        <v>#DIV/0!</v>
      </c>
      <c r="IR88" s="196" t="str">
        <f t="shared" si="48"/>
        <v>-</v>
      </c>
      <c r="IS88" s="145"/>
      <c r="IT88" s="163"/>
      <c r="IU88" s="163"/>
      <c r="IV88" s="163"/>
      <c r="IW88" s="249"/>
      <c r="IX88" s="163"/>
      <c r="IY88" s="163"/>
      <c r="IZ88" s="145"/>
      <c r="JA88" s="163"/>
      <c r="JB88" s="163"/>
      <c r="JC88" s="163"/>
      <c r="JD88" s="163"/>
      <c r="JE88" s="163"/>
      <c r="JF88" s="163"/>
      <c r="JG88" s="163"/>
      <c r="JH88" s="163"/>
      <c r="JI88" s="163"/>
      <c r="JJ88" s="163"/>
      <c r="JK88" s="173"/>
      <c r="JV88" s="315"/>
      <c r="JW88" s="316"/>
      <c r="JX88" s="316"/>
      <c r="JY88" s="316"/>
      <c r="JZ88" s="316"/>
      <c r="KA88" s="316"/>
      <c r="KB88" s="316"/>
      <c r="KC88" s="316"/>
      <c r="KD88" s="316"/>
      <c r="KE88" s="316"/>
      <c r="KF88" s="316"/>
      <c r="KG88" s="316"/>
      <c r="KH88" s="316"/>
      <c r="KI88" s="316"/>
      <c r="KJ88" s="316"/>
      <c r="KK88" s="316"/>
      <c r="KL88" s="316"/>
      <c r="KM88" s="316"/>
      <c r="KN88" s="316"/>
      <c r="KO88" s="316"/>
      <c r="KP88" s="316"/>
      <c r="KQ88" s="316"/>
      <c r="KR88" s="316"/>
      <c r="KS88" s="316"/>
      <c r="KT88" s="316"/>
      <c r="KU88" s="316"/>
      <c r="KV88" s="322"/>
      <c r="KW88" s="316"/>
      <c r="KX88" s="316"/>
      <c r="KY88" s="316"/>
      <c r="KZ88" s="316"/>
      <c r="LA88" s="316"/>
      <c r="LB88" s="316"/>
      <c r="LC88" s="316"/>
      <c r="LD88" s="316"/>
      <c r="LE88" s="316"/>
      <c r="LF88" s="316"/>
      <c r="LG88" s="316"/>
      <c r="LH88" s="316"/>
      <c r="LI88" s="316"/>
      <c r="LJ88" s="316"/>
      <c r="LK88" s="316"/>
      <c r="LL88" s="316"/>
      <c r="LM88" s="316"/>
      <c r="LN88" s="316"/>
      <c r="LO88" s="316"/>
      <c r="LP88" s="316"/>
      <c r="LQ88" s="316"/>
      <c r="LR88" s="316"/>
      <c r="LS88" s="316"/>
      <c r="LT88" s="316"/>
      <c r="LU88" s="316"/>
      <c r="LV88" s="317"/>
    </row>
    <row r="89" spans="27:334" ht="15" customHeight="1" thickBot="1" x14ac:dyDescent="0.3">
      <c r="AA89" s="172"/>
      <c r="AB89"/>
      <c r="AC89"/>
      <c r="AD89"/>
      <c r="AE89"/>
      <c r="AF89" s="168"/>
      <c r="AG89" s="168"/>
      <c r="AH89" s="168"/>
      <c r="AI89" s="265"/>
      <c r="AJ89" s="265"/>
      <c r="AK89" s="168"/>
      <c r="AL89" s="168"/>
      <c r="AM89" s="168"/>
      <c r="AN89" s="168"/>
      <c r="AO89" s="168"/>
      <c r="AP89" s="240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6">
        <v>2</v>
      </c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0"/>
      <c r="BM89" s="168"/>
      <c r="BN89" s="168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73"/>
      <c r="CM89" s="172"/>
      <c r="CN89" s="163"/>
      <c r="CO89" s="163"/>
      <c r="CR89" s="163"/>
      <c r="CS89" s="163"/>
      <c r="CT89" s="163"/>
      <c r="CU89" s="163"/>
      <c r="CV89" s="163"/>
      <c r="CW89" s="163"/>
      <c r="CX89" s="163"/>
      <c r="CY89" s="190">
        <v>3</v>
      </c>
      <c r="CZ89" s="186">
        <f t="shared" si="45"/>
        <v>0</v>
      </c>
      <c r="DA89" s="187">
        <f t="shared" si="45"/>
        <v>0</v>
      </c>
      <c r="DB89" s="188">
        <f t="shared" si="45"/>
        <v>0</v>
      </c>
      <c r="DC89" s="179">
        <f>SUM(CZ89:DB89)</f>
        <v>0</v>
      </c>
      <c r="DD89" s="179">
        <f>DD79</f>
        <v>0</v>
      </c>
      <c r="DE89" s="183">
        <f t="shared" si="49"/>
        <v>0</v>
      </c>
      <c r="DF89" s="244"/>
      <c r="DG89" s="244"/>
      <c r="DH89" s="244"/>
      <c r="DI89" s="244"/>
      <c r="DJ89" s="244"/>
      <c r="DK89" s="244"/>
      <c r="DL89" s="244"/>
      <c r="DM89" s="246">
        <v>1</v>
      </c>
      <c r="DN89" s="244"/>
      <c r="DO89" s="244"/>
      <c r="DP89" s="244"/>
      <c r="DQ89" s="244"/>
      <c r="DR89" s="244"/>
      <c r="DS89" s="244"/>
      <c r="DT89" s="244"/>
      <c r="DU89" s="244"/>
      <c r="DV89" s="244"/>
      <c r="DW89" s="244"/>
      <c r="DX89" s="240"/>
      <c r="DY89" s="168"/>
      <c r="DZ89" s="168"/>
      <c r="EA89" s="168"/>
      <c r="EB89" s="168"/>
      <c r="EC89" s="168"/>
      <c r="ED89"/>
      <c r="EE89" s="163"/>
      <c r="EF89" s="163"/>
      <c r="EG89" s="163"/>
      <c r="EH89" s="163"/>
      <c r="EI89" s="163"/>
      <c r="EJ89" s="163"/>
      <c r="EK89" s="163"/>
      <c r="EL89" s="163"/>
      <c r="EM89" s="173"/>
      <c r="EY89" s="172"/>
      <c r="EZ89" s="163"/>
      <c r="FA89" s="163"/>
      <c r="FB89" s="163"/>
      <c r="FC89" s="163"/>
      <c r="FD89" s="163"/>
      <c r="FE89" s="163"/>
      <c r="FF89" s="163"/>
      <c r="FG89"/>
      <c r="FH89"/>
      <c r="FI89"/>
      <c r="FJ89"/>
      <c r="FK89" s="168"/>
      <c r="FL89" s="168"/>
      <c r="FM89" s="168"/>
      <c r="FN89" s="240"/>
      <c r="FO89" s="244"/>
      <c r="FP89" s="244"/>
      <c r="FQ89" s="244"/>
      <c r="FR89" s="244"/>
      <c r="FS89" s="244"/>
      <c r="FT89" s="244"/>
      <c r="FU89" s="244"/>
      <c r="FV89" s="244"/>
      <c r="FW89" s="244"/>
      <c r="FX89" s="244"/>
      <c r="FY89" s="246">
        <v>2</v>
      </c>
      <c r="FZ89" s="244"/>
      <c r="GA89" s="244"/>
      <c r="GB89" s="244"/>
      <c r="GC89" s="244"/>
      <c r="GD89" s="244"/>
      <c r="GE89" s="163"/>
      <c r="GF89" s="163"/>
      <c r="GG89" s="210">
        <f>SUM(FT91,FW84,GB94)</f>
        <v>0</v>
      </c>
      <c r="GH89" s="156" t="s">
        <v>14</v>
      </c>
      <c r="GI89" s="285">
        <f>IF(GJ89&lt;&gt;"",GJ89-GG89,0)</f>
        <v>0</v>
      </c>
      <c r="GJ89" s="264"/>
      <c r="GK89" s="251" t="str">
        <f>CHOOSE(1,"""","LINK",GK90,GJ89)</f>
        <v>"</v>
      </c>
      <c r="GL89" s="168"/>
      <c r="GM89" s="168"/>
      <c r="GN89" s="168"/>
      <c r="GO89" s="163"/>
      <c r="GP89" s="163"/>
      <c r="GQ89" s="163"/>
      <c r="GR89" s="163"/>
      <c r="GS89" s="163"/>
      <c r="GT89" s="163"/>
      <c r="GU89" s="163"/>
      <c r="GV89" s="163"/>
      <c r="GW89" s="163"/>
      <c r="GX89" s="163"/>
      <c r="GY89" s="173"/>
      <c r="HK89" s="172"/>
      <c r="HL89" s="163"/>
      <c r="HM89" s="163"/>
      <c r="HN89" s="163"/>
      <c r="HO89" s="163"/>
      <c r="HP89" s="163"/>
      <c r="HQ89" s="163"/>
      <c r="HR89" s="163"/>
      <c r="HS89" s="163"/>
      <c r="HT89" s="163"/>
      <c r="HU89" s="163"/>
      <c r="HV89" s="163"/>
      <c r="HW89" s="190">
        <v>3</v>
      </c>
      <c r="HX89" s="186">
        <f t="shared" si="47"/>
        <v>0</v>
      </c>
      <c r="HY89" s="187">
        <f t="shared" si="47"/>
        <v>0</v>
      </c>
      <c r="HZ89" s="188">
        <f t="shared" si="47"/>
        <v>0</v>
      </c>
      <c r="IA89" s="179">
        <f>SUM(HX89:HZ89)</f>
        <v>0</v>
      </c>
      <c r="IB89" s="179">
        <f>IB79</f>
        <v>0</v>
      </c>
      <c r="IC89" s="183">
        <f t="shared" si="50"/>
        <v>0</v>
      </c>
      <c r="ID89" s="244"/>
      <c r="IE89" s="244"/>
      <c r="IF89" s="244"/>
      <c r="IG89" s="244"/>
      <c r="IH89" s="244"/>
      <c r="II89" s="244"/>
      <c r="IJ89" s="244"/>
      <c r="IK89" s="246">
        <v>1</v>
      </c>
      <c r="IL89" s="244"/>
      <c r="IM89" s="244"/>
      <c r="IN89" s="244"/>
      <c r="IO89" s="244"/>
      <c r="IP89" s="244"/>
      <c r="IQ89" s="244"/>
      <c r="IR89" s="244"/>
      <c r="IS89" s="244"/>
      <c r="IT89" s="244"/>
      <c r="IU89" s="244"/>
      <c r="IV89" s="240"/>
      <c r="IW89" s="168"/>
      <c r="IX89" s="168"/>
      <c r="IY89" s="168"/>
      <c r="IZ89" s="168"/>
      <c r="JA89" s="168"/>
      <c r="JB89" s="163"/>
      <c r="JC89" s="163"/>
      <c r="JD89" s="163"/>
      <c r="JE89" s="163"/>
      <c r="JF89" s="163"/>
      <c r="JG89" s="163"/>
      <c r="JH89" s="163"/>
      <c r="JI89" s="163"/>
      <c r="JJ89" s="163"/>
      <c r="JK89" s="173"/>
      <c r="JV89" s="315"/>
      <c r="JW89" s="316"/>
      <c r="JX89" s="316"/>
      <c r="JY89" s="316"/>
      <c r="JZ89" s="316"/>
      <c r="KA89" s="316"/>
      <c r="KB89" s="316"/>
      <c r="KC89" s="316"/>
      <c r="KD89" s="316"/>
      <c r="KE89" s="316"/>
      <c r="KF89" s="316"/>
      <c r="KG89" s="316"/>
      <c r="KH89" s="316"/>
      <c r="KI89" s="316"/>
      <c r="KJ89" s="316"/>
      <c r="KK89" s="316"/>
      <c r="KL89" s="316"/>
      <c r="KM89" s="316"/>
      <c r="KN89" s="316"/>
      <c r="KO89" s="316"/>
      <c r="KP89" s="316"/>
      <c r="KQ89" s="316"/>
      <c r="KR89" s="316"/>
      <c r="KS89" s="316"/>
      <c r="KT89" s="316"/>
      <c r="KU89" s="316"/>
      <c r="KV89" s="322"/>
      <c r="KW89" s="316"/>
      <c r="KX89" s="316"/>
      <c r="KY89" s="316"/>
      <c r="KZ89" s="316"/>
      <c r="LA89" s="316"/>
      <c r="LB89" s="316"/>
      <c r="LC89" s="316"/>
      <c r="LD89" s="316"/>
      <c r="LE89" s="316"/>
      <c r="LF89" s="316"/>
      <c r="LG89" s="316"/>
      <c r="LH89" s="316"/>
      <c r="LI89" s="316"/>
      <c r="LJ89" s="316"/>
      <c r="LK89" s="316"/>
      <c r="LL89" s="316"/>
      <c r="LM89" s="316"/>
      <c r="LN89" s="316"/>
      <c r="LO89" s="316"/>
      <c r="LP89" s="316"/>
      <c r="LQ89" s="316"/>
      <c r="LR89" s="316"/>
      <c r="LS89" s="316"/>
      <c r="LT89" s="316"/>
      <c r="LU89" s="316"/>
      <c r="LV89" s="317"/>
    </row>
    <row r="90" spans="27:334" ht="15" customHeight="1" thickBot="1" x14ac:dyDescent="0.3">
      <c r="AA90" s="172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N90"/>
      <c r="AO90"/>
      <c r="AP90" s="229">
        <f>IF(AN91&lt;&gt;"",AQ90-AN91,0)</f>
        <v>0</v>
      </c>
      <c r="AQ90" s="139">
        <f>SUM(AY90:AY92)</f>
        <v>0</v>
      </c>
      <c r="AR90" s="157" t="s">
        <v>14</v>
      </c>
      <c r="AS90" s="149"/>
      <c r="AT90" s="200" t="str">
        <f t="shared" ref="AT90:AT91" si="51">RNSE(AV90,AY90)</f>
        <v>-</v>
      </c>
      <c r="AU90" s="67" t="e">
        <f>AV90/AQ91</f>
        <v>#DIV/0!</v>
      </c>
      <c r="AV90" s="209">
        <f>BM98</f>
        <v>0</v>
      </c>
      <c r="AW90" s="156" t="s">
        <v>10</v>
      </c>
      <c r="AX90" s="81" t="e">
        <f>AY90/AQ90</f>
        <v>#DIV/0!</v>
      </c>
      <c r="AY90" s="138">
        <v>0</v>
      </c>
      <c r="AZ90" s="157" t="str">
        <f>CHOOSE(1,"O","TURN",13,BA89,AY90,AV90)</f>
        <v>O</v>
      </c>
      <c r="BA90" s="241"/>
      <c r="BB90" s="232" t="str">
        <f>CHOOSE(1,"L","TURN",1,BA89,BB91,BB94)</f>
        <v>L</v>
      </c>
      <c r="BC90" s="232" t="str">
        <f>CHOOSE(1,":","TURN",2,BA89,BC91,BC94)</f>
        <v>:</v>
      </c>
      <c r="BD90" s="232" t="str">
        <f>CHOOSE(1,"#","TURN",3,BA89,BD91,BD94)</f>
        <v>#</v>
      </c>
      <c r="BE90" s="232"/>
      <c r="BF90" s="138"/>
      <c r="BG90" s="144"/>
      <c r="BH90" s="19"/>
      <c r="BI90" s="17"/>
      <c r="BJ90" s="163"/>
      <c r="BK90" s="149"/>
      <c r="BL90" s="149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73"/>
      <c r="CM90" s="172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79" t="s">
        <v>17</v>
      </c>
      <c r="CZ90" s="179">
        <f>SUM(CZ87:CZ89)</f>
        <v>0</v>
      </c>
      <c r="DA90" s="179">
        <f>SUM(DA87:DA89)</f>
        <v>0</v>
      </c>
      <c r="DB90" s="179">
        <f>SUM(DB87:DB89)</f>
        <v>0</v>
      </c>
      <c r="DC90" s="179"/>
      <c r="DD90" s="179"/>
      <c r="DE90" s="179"/>
      <c r="DF90" s="163"/>
      <c r="DG90" s="163"/>
      <c r="DH90" s="163"/>
      <c r="DI90" s="163"/>
      <c r="DJ90" s="163"/>
      <c r="DK90" s="163"/>
      <c r="DL90" s="163"/>
      <c r="DM90" s="241"/>
      <c r="DN90" s="232" t="str">
        <f>CHOOSE(1,"L","TURN",1,DM89,DN91,DN94)</f>
        <v>L</v>
      </c>
      <c r="DO90" s="232" t="str">
        <f>CHOOSE(1,"#","TURN",3,DM89,DO91,DO94)</f>
        <v>#</v>
      </c>
      <c r="DP90" s="232" t="str">
        <f>CHOOSE(1,";","TURN",4,DM89,DP91,DP94)</f>
        <v>;</v>
      </c>
      <c r="DQ90" s="138"/>
      <c r="DR90" s="163"/>
      <c r="DS90" s="144"/>
      <c r="DT90" s="138">
        <f>SUM(DO88,DK87,DP91)</f>
        <v>0</v>
      </c>
      <c r="DU90" s="157" t="s">
        <v>14</v>
      </c>
      <c r="DV90" s="292">
        <f>IF(DW91&lt;&gt;"",DW91-DT90,0)</f>
        <v>0</v>
      </c>
      <c r="DW90" s="149"/>
      <c r="DX90" s="149"/>
      <c r="DY90" s="163"/>
      <c r="DZ90" s="163"/>
      <c r="EA90" s="163"/>
      <c r="ED90"/>
      <c r="EE90" s="163"/>
      <c r="EF90" s="163"/>
      <c r="EG90" s="163"/>
      <c r="EH90" s="163"/>
      <c r="EI90" s="163"/>
      <c r="EJ90" s="163"/>
      <c r="EK90" s="163"/>
      <c r="EL90" s="163"/>
      <c r="EM90" s="173"/>
      <c r="EY90" s="172"/>
      <c r="EZ90" s="163"/>
      <c r="FA90" s="163"/>
      <c r="FB90" s="163"/>
      <c r="FC90" s="163"/>
      <c r="FD90" s="163"/>
      <c r="FE90" s="163"/>
      <c r="FF90" s="163"/>
      <c r="FG90"/>
      <c r="FH90"/>
      <c r="FI90"/>
      <c r="FJ90"/>
      <c r="FK90" s="163"/>
      <c r="FL90" s="163"/>
      <c r="FM90" s="163"/>
      <c r="FN90" s="229">
        <f>IF(FL91&lt;&gt;"",FO90-FL91,0)</f>
        <v>0</v>
      </c>
      <c r="FO90" s="139">
        <f>SUM(FW90:FW92)</f>
        <v>0</v>
      </c>
      <c r="FP90" s="157" t="s">
        <v>14</v>
      </c>
      <c r="FQ90" s="149"/>
      <c r="FR90" s="200" t="str">
        <f>RNSE(FT90,FW90)</f>
        <v>-</v>
      </c>
      <c r="FS90" s="67" t="e">
        <f>FT90/FO91</f>
        <v>#DIV/0!</v>
      </c>
      <c r="FT90" s="209">
        <f>GT100</f>
        <v>0</v>
      </c>
      <c r="FU90" s="156" t="s">
        <v>15</v>
      </c>
      <c r="FV90" s="81" t="e">
        <f>FW90/FO90</f>
        <v>#DIV/0!</v>
      </c>
      <c r="FW90" s="205">
        <v>0</v>
      </c>
      <c r="FX90" s="233" t="str">
        <f>CHOOSE(1,"=","TURN",14,FY89,FW90,FT90)</f>
        <v>=</v>
      </c>
      <c r="FY90" s="241"/>
      <c r="FZ90" s="232" t="str">
        <f>CHOOSE(1,"L","TURN",1,FY89,FZ91,FZ94)</f>
        <v>L</v>
      </c>
      <c r="GA90" s="232" t="str">
        <f>CHOOSE(1,"#","TURN",3,FY89,GA91,GA94)</f>
        <v>#</v>
      </c>
      <c r="GB90" s="232" t="str">
        <f>CHOOSE(1,";","TURN",4,FY89,GB91,GB94)</f>
        <v>;</v>
      </c>
      <c r="GC90" s="138"/>
      <c r="GD90" s="163"/>
      <c r="GE90" s="163"/>
      <c r="GF90" s="163"/>
      <c r="GG90" s="219">
        <f>IF(GJ89&lt;&gt;"",GJ89,GG89)</f>
        <v>0</v>
      </c>
      <c r="GH90" s="220" t="s">
        <v>21</v>
      </c>
      <c r="GI90" s="286" t="s">
        <v>27</v>
      </c>
      <c r="GJ90" s="163"/>
      <c r="GK90" s="253" t="s">
        <v>28</v>
      </c>
      <c r="GL90" s="163"/>
      <c r="GM90" s="163"/>
      <c r="GN90" s="163"/>
      <c r="GO90" s="163"/>
      <c r="GP90" s="163"/>
      <c r="GQ90" s="163"/>
      <c r="GR90" s="163"/>
      <c r="GS90" s="163"/>
      <c r="GT90" s="163"/>
      <c r="GU90" s="163"/>
      <c r="GV90" s="163"/>
      <c r="GW90" s="163"/>
      <c r="GX90" s="163"/>
      <c r="GY90" s="173"/>
      <c r="HK90" s="172"/>
      <c r="HL90" s="163"/>
      <c r="HM90" s="163"/>
      <c r="HN90" s="163"/>
      <c r="HO90" s="163"/>
      <c r="HP90" s="163"/>
      <c r="HQ90" s="163"/>
      <c r="HR90" s="163"/>
      <c r="HS90" s="163"/>
      <c r="HT90" s="163"/>
      <c r="HU90" s="163"/>
      <c r="HV90" s="163"/>
      <c r="HW90" s="179" t="s">
        <v>17</v>
      </c>
      <c r="HX90" s="179">
        <f>SUM(HX87:HX89)</f>
        <v>0</v>
      </c>
      <c r="HY90" s="179">
        <f>SUM(HY87:HY89)</f>
        <v>0</v>
      </c>
      <c r="HZ90" s="179">
        <f>SUM(HZ87:HZ89)</f>
        <v>0</v>
      </c>
      <c r="IA90" s="179"/>
      <c r="IB90" s="179"/>
      <c r="IC90" s="179"/>
      <c r="ID90" s="163"/>
      <c r="IE90" s="163"/>
      <c r="IF90" s="163"/>
      <c r="IG90" s="163"/>
      <c r="IH90" s="163"/>
      <c r="II90" s="163"/>
      <c r="IJ90" s="163"/>
      <c r="IK90" s="241"/>
      <c r="IL90" s="232" t="str">
        <f>CHOOSE(1,"L","TURN",1,IK89,IL91,IL94)</f>
        <v>L</v>
      </c>
      <c r="IM90" s="232" t="str">
        <f>CHOOSE(1,"#","TURN",3,IK89,IM91,IM94)</f>
        <v>#</v>
      </c>
      <c r="IN90" s="232" t="str">
        <f>CHOOSE(1,";","TURN",4,IK89,IN91,IN94)</f>
        <v>;</v>
      </c>
      <c r="IO90" s="138"/>
      <c r="IP90" s="163"/>
      <c r="IQ90" s="144"/>
      <c r="IR90" s="138">
        <f>SUM(IM88,II87,IN91)</f>
        <v>0</v>
      </c>
      <c r="IS90" s="157" t="s">
        <v>14</v>
      </c>
      <c r="IT90" s="292">
        <f>IF(IU91&lt;&gt;"",IU91-IR90,0)</f>
        <v>0</v>
      </c>
      <c r="IU90" s="149"/>
      <c r="IV90" s="149"/>
      <c r="IW90" s="163"/>
      <c r="IX90" s="163"/>
      <c r="IY90" s="163"/>
      <c r="IZ90" s="163"/>
      <c r="JA90" s="163"/>
      <c r="JB90" s="163"/>
      <c r="JC90" s="163"/>
      <c r="JD90" s="163"/>
      <c r="JE90" s="163"/>
      <c r="JF90" s="163"/>
      <c r="JG90" s="163"/>
      <c r="JH90" s="163"/>
      <c r="JI90" s="163"/>
      <c r="JJ90" s="163"/>
      <c r="JK90" s="173"/>
      <c r="JV90" s="315"/>
      <c r="JW90" s="316"/>
      <c r="JX90" s="316"/>
      <c r="JY90" s="316"/>
      <c r="JZ90" s="316"/>
      <c r="KA90" s="316"/>
      <c r="KB90" s="316"/>
      <c r="KC90" s="316"/>
      <c r="KD90" s="316"/>
      <c r="KE90" s="316"/>
      <c r="KF90" s="316"/>
      <c r="KG90" s="316"/>
      <c r="KH90" s="316"/>
      <c r="KI90" s="316"/>
      <c r="KJ90" s="316"/>
      <c r="KK90" s="316"/>
      <c r="KL90" s="316"/>
      <c r="KM90" s="316"/>
      <c r="KN90" s="316"/>
      <c r="KO90" s="316"/>
      <c r="KP90" s="316"/>
      <c r="KQ90" s="316"/>
      <c r="KR90" s="316"/>
      <c r="KS90" s="316"/>
      <c r="KT90" s="316"/>
      <c r="KU90" s="316"/>
      <c r="KV90" s="322"/>
      <c r="KW90" s="316"/>
      <c r="KX90" s="316"/>
      <c r="KY90" s="316"/>
      <c r="KZ90" s="316"/>
      <c r="LA90" s="316"/>
      <c r="LB90" s="316"/>
      <c r="LC90" s="316"/>
      <c r="LD90" s="316"/>
      <c r="LE90" s="316"/>
      <c r="LF90" s="316"/>
      <c r="LG90" s="316"/>
      <c r="LH90" s="316"/>
      <c r="LI90" s="316"/>
      <c r="LJ90" s="316"/>
      <c r="LK90" s="316"/>
      <c r="LL90" s="316"/>
      <c r="LM90" s="316"/>
      <c r="LN90" s="316"/>
      <c r="LO90" s="316"/>
      <c r="LP90" s="316"/>
      <c r="LQ90" s="316"/>
      <c r="LR90" s="316"/>
      <c r="LS90" s="316"/>
      <c r="LT90" s="316"/>
      <c r="LU90" s="316"/>
      <c r="LV90" s="317"/>
    </row>
    <row r="91" spans="27:334" ht="15" customHeight="1" thickBot="1" x14ac:dyDescent="0.3">
      <c r="AA91" s="172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N91" s="266"/>
      <c r="AO91" s="251" t="str">
        <f>CHOOSE(1,"""","LINK",AN92,AN91)</f>
        <v>"</v>
      </c>
      <c r="AP91" s="236">
        <f>IF(AN91&lt;&gt;"",AQ91-AN91,0)</f>
        <v>0</v>
      </c>
      <c r="AQ91" s="210">
        <f>SUM(AV90:AV92)</f>
        <v>0</v>
      </c>
      <c r="AR91" s="156" t="s">
        <v>14</v>
      </c>
      <c r="AS91" s="149"/>
      <c r="AT91" s="200" t="str">
        <f t="shared" si="51"/>
        <v>-</v>
      </c>
      <c r="AU91" s="67" t="e">
        <f>AV91/AQ91</f>
        <v>#DIV/0!</v>
      </c>
      <c r="AV91" s="209">
        <f>BL98</f>
        <v>0</v>
      </c>
      <c r="AW91" s="156" t="s">
        <v>15</v>
      </c>
      <c r="AX91" s="81" t="e">
        <f>AY91/AQ90</f>
        <v>#DIV/0!</v>
      </c>
      <c r="AY91" s="205">
        <v>0</v>
      </c>
      <c r="AZ91" s="233" t="str">
        <f>CHOOSE(1,"=","TURN",14,BA89,AY91,AV91)</f>
        <v>=</v>
      </c>
      <c r="BA91" s="241"/>
      <c r="BB91" s="143">
        <v>0</v>
      </c>
      <c r="BC91" s="143">
        <v>0</v>
      </c>
      <c r="BD91" s="143">
        <v>0</v>
      </c>
      <c r="BE91" s="159" t="s">
        <v>4</v>
      </c>
      <c r="BF91" s="163"/>
      <c r="BG91" s="144"/>
      <c r="BH91" s="19"/>
      <c r="BI91" s="17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73"/>
      <c r="CM91" s="172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79" t="s">
        <v>18</v>
      </c>
      <c r="CZ91" s="179">
        <f>CZ81</f>
        <v>0</v>
      </c>
      <c r="DA91" s="179">
        <f>DA81</f>
        <v>0</v>
      </c>
      <c r="DB91" s="179">
        <f>DB81</f>
        <v>0</v>
      </c>
      <c r="DC91" s="179"/>
      <c r="DD91" s="179"/>
      <c r="DE91" s="179"/>
      <c r="DF91" s="163"/>
      <c r="DG91" s="163"/>
      <c r="DH91" s="163"/>
      <c r="DI91" s="163"/>
      <c r="DJ91" s="163"/>
      <c r="DK91" s="163"/>
      <c r="DL91" s="163"/>
      <c r="DM91" s="241"/>
      <c r="DN91" s="143">
        <v>0</v>
      </c>
      <c r="DO91" s="143">
        <v>0</v>
      </c>
      <c r="DP91" s="143">
        <v>0</v>
      </c>
      <c r="DQ91" s="159" t="s">
        <v>4</v>
      </c>
      <c r="DR91" s="163"/>
      <c r="DS91" s="144"/>
      <c r="DT91" s="210">
        <f>SUM(DR88,DK84,DP94)</f>
        <v>0</v>
      </c>
      <c r="DU91" s="156" t="s">
        <v>14</v>
      </c>
      <c r="DV91" s="285">
        <f>IF(DW91&lt;&gt;"",DW91-DT91,0)</f>
        <v>0</v>
      </c>
      <c r="DW91" s="264"/>
      <c r="DX91" s="251" t="str">
        <f>CHOOSE(1,"""","LINK",DX92,DW91)</f>
        <v>"</v>
      </c>
      <c r="DY91" s="163"/>
      <c r="DZ91" s="163"/>
      <c r="EA91" s="163"/>
      <c r="EF91" s="163"/>
      <c r="EG91" s="163"/>
      <c r="EH91" s="163"/>
      <c r="EI91" s="163"/>
      <c r="EJ91" s="163"/>
      <c r="EK91" s="163"/>
      <c r="EL91" s="163"/>
      <c r="EM91" s="173"/>
      <c r="EY91" s="172"/>
      <c r="EZ91" s="163"/>
      <c r="FA91" s="163"/>
      <c r="FB91" s="163"/>
      <c r="FC91" s="163"/>
      <c r="FD91" s="163"/>
      <c r="FE91" s="163"/>
      <c r="FF91" s="163"/>
      <c r="FG91"/>
      <c r="FH91"/>
      <c r="FI91"/>
      <c r="FJ91"/>
      <c r="FK91" s="163"/>
      <c r="FL91" s="266"/>
      <c r="FM91" s="251" t="str">
        <f>CHOOSE(1,"""","LINK",FL92,FL91)</f>
        <v>"</v>
      </c>
      <c r="FN91" s="236">
        <f>IF(FL91&lt;&gt;"",FO91-FL91,0)</f>
        <v>0</v>
      </c>
      <c r="FO91" s="210">
        <f>SUM(FT90:FT92)</f>
        <v>0</v>
      </c>
      <c r="FP91" s="156" t="s">
        <v>14</v>
      </c>
      <c r="FQ91" s="149"/>
      <c r="FR91" s="200" t="str">
        <f>RNSE(FT91,FW91)</f>
        <v>-</v>
      </c>
      <c r="FS91" s="67" t="e">
        <f>FT91/FO91</f>
        <v>#DIV/0!</v>
      </c>
      <c r="FT91" s="209">
        <f>GS100</f>
        <v>0</v>
      </c>
      <c r="FU91" s="156" t="s">
        <v>14</v>
      </c>
      <c r="FV91" s="81" t="e">
        <f>FW91/FO90</f>
        <v>#DIV/0!</v>
      </c>
      <c r="FW91" s="205">
        <v>0</v>
      </c>
      <c r="FX91" s="233" t="str">
        <f>CHOOSE(1,"""","TURN",15,FY89,FW91,FT91)</f>
        <v>"</v>
      </c>
      <c r="FY91" s="241"/>
      <c r="FZ91" s="143">
        <v>0</v>
      </c>
      <c r="GA91" s="143">
        <v>0</v>
      </c>
      <c r="GB91" s="143">
        <v>0</v>
      </c>
      <c r="GC91" s="159" t="s">
        <v>4</v>
      </c>
      <c r="GD91" s="163"/>
      <c r="GE91" s="163"/>
      <c r="GF91" s="163"/>
      <c r="GG91" s="163"/>
      <c r="GH91" s="163"/>
      <c r="GI91" s="163"/>
      <c r="GJ91" s="163"/>
      <c r="GK91" s="163"/>
      <c r="GL91" s="163"/>
      <c r="GM91" s="163"/>
      <c r="GN91" s="163"/>
      <c r="GO91" s="163"/>
      <c r="GP91" s="163"/>
      <c r="GQ91" s="163"/>
      <c r="GR91" s="163"/>
      <c r="GS91" s="163"/>
      <c r="GT91" s="163"/>
      <c r="GU91" s="163"/>
      <c r="GV91" s="163"/>
      <c r="GW91" s="163"/>
      <c r="GX91" s="163"/>
      <c r="GY91" s="173"/>
      <c r="HK91" s="172"/>
      <c r="HL91" s="163"/>
      <c r="HM91" s="163"/>
      <c r="HN91" s="163"/>
      <c r="HO91" s="163"/>
      <c r="HP91" s="163"/>
      <c r="HQ91" s="163"/>
      <c r="HR91" s="163"/>
      <c r="HS91" s="163"/>
      <c r="HT91" s="163"/>
      <c r="HU91" s="163"/>
      <c r="HV91" s="163"/>
      <c r="HW91" s="179" t="s">
        <v>18</v>
      </c>
      <c r="HX91" s="179">
        <f>HX81</f>
        <v>0</v>
      </c>
      <c r="HY91" s="179">
        <f>HY81</f>
        <v>0</v>
      </c>
      <c r="HZ91" s="179">
        <f>HZ81</f>
        <v>0</v>
      </c>
      <c r="IA91" s="179"/>
      <c r="IB91" s="179"/>
      <c r="IC91" s="179"/>
      <c r="ID91" s="163"/>
      <c r="IE91" s="163"/>
      <c r="IF91" s="163"/>
      <c r="IG91" s="163"/>
      <c r="IH91" s="163"/>
      <c r="II91" s="163"/>
      <c r="IJ91" s="163"/>
      <c r="IK91" s="241"/>
      <c r="IL91" s="143">
        <v>0</v>
      </c>
      <c r="IM91" s="143">
        <v>0</v>
      </c>
      <c r="IN91" s="143">
        <v>0</v>
      </c>
      <c r="IO91" s="159" t="s">
        <v>4</v>
      </c>
      <c r="IP91" s="163"/>
      <c r="IQ91" s="144"/>
      <c r="IR91" s="210">
        <f>SUM(IP88,II84,IN94)</f>
        <v>0</v>
      </c>
      <c r="IS91" s="156" t="s">
        <v>14</v>
      </c>
      <c r="IT91" s="285">
        <f>IF(IU91&lt;&gt;"",IU91-IR91,0)</f>
        <v>0</v>
      </c>
      <c r="IU91" s="264"/>
      <c r="IV91" s="251" t="str">
        <f>CHOOSE(1,"""","LINK",IV92,IU91)</f>
        <v>"</v>
      </c>
      <c r="IW91" s="163"/>
      <c r="IX91" s="163"/>
      <c r="IY91" s="163"/>
      <c r="IZ91" s="163"/>
      <c r="JA91" s="163"/>
      <c r="JB91" s="163"/>
      <c r="JC91" s="163"/>
      <c r="JD91" s="163"/>
      <c r="JE91" s="163"/>
      <c r="JF91" s="163"/>
      <c r="JG91" s="163"/>
      <c r="JH91" s="163"/>
      <c r="JI91" s="163"/>
      <c r="JJ91" s="163"/>
      <c r="JK91" s="173"/>
      <c r="JV91" s="315"/>
      <c r="JW91" s="316"/>
      <c r="JX91" s="316"/>
      <c r="JY91" s="316"/>
      <c r="JZ91" s="316"/>
      <c r="KA91" s="316"/>
      <c r="KB91" s="316"/>
      <c r="KC91" s="316"/>
      <c r="KD91" s="316"/>
      <c r="KE91" s="316"/>
      <c r="KF91" s="316"/>
      <c r="KG91" s="316"/>
      <c r="KH91" s="316"/>
      <c r="KI91" s="316"/>
      <c r="KJ91" s="316"/>
      <c r="KK91" s="316"/>
      <c r="KL91" s="316"/>
      <c r="KM91" s="316"/>
      <c r="KN91" s="316"/>
      <c r="KO91" s="316"/>
      <c r="KP91" s="316"/>
      <c r="KQ91" s="316"/>
      <c r="KR91" s="316"/>
      <c r="KS91" s="316"/>
      <c r="KT91" s="316"/>
      <c r="KU91" s="316"/>
      <c r="KV91" s="322"/>
      <c r="KW91" s="316"/>
      <c r="KX91" s="316"/>
      <c r="KY91" s="316"/>
      <c r="KZ91" s="316"/>
      <c r="LA91" s="316"/>
      <c r="LB91" s="316"/>
      <c r="LC91" s="316"/>
      <c r="LD91" s="316"/>
      <c r="LE91" s="316"/>
      <c r="LF91" s="316"/>
      <c r="LG91" s="316"/>
      <c r="LH91" s="316"/>
      <c r="LI91" s="316"/>
      <c r="LJ91" s="316"/>
      <c r="LK91" s="316"/>
      <c r="LL91" s="316"/>
      <c r="LM91" s="316"/>
      <c r="LN91" s="316"/>
      <c r="LO91" s="316"/>
      <c r="LP91" s="316"/>
      <c r="LQ91" s="316"/>
      <c r="LR91" s="316"/>
      <c r="LS91" s="316"/>
      <c r="LT91" s="316"/>
      <c r="LU91" s="316"/>
      <c r="LV91" s="317"/>
    </row>
    <row r="92" spans="27:334" ht="15" customHeight="1" thickBot="1" x14ac:dyDescent="0.3">
      <c r="AA92" s="172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N92" s="252" t="s">
        <v>28</v>
      </c>
      <c r="AP92" s="222" t="s">
        <v>27</v>
      </c>
      <c r="AQ92" s="219">
        <f>IF(AN91&lt;&gt;"",AN91,AQ91)</f>
        <v>0</v>
      </c>
      <c r="AR92" s="220" t="s">
        <v>21</v>
      </c>
      <c r="AS92" s="149"/>
      <c r="AT92" s="200" t="str">
        <f>RNSE(AV92,AY92)</f>
        <v>-</v>
      </c>
      <c r="AU92" s="67" t="e">
        <f>AV92/AQ91</f>
        <v>#DIV/0!</v>
      </c>
      <c r="AV92" s="209">
        <f>BK98</f>
        <v>0</v>
      </c>
      <c r="AW92" s="156" t="s">
        <v>16</v>
      </c>
      <c r="AX92" s="81" t="e">
        <f>AY92/AQ90</f>
        <v>#DIV/0!</v>
      </c>
      <c r="AY92" s="205">
        <v>0</v>
      </c>
      <c r="AZ92" s="233" t="str">
        <f>CHOOSE(1,"?","TURN",16,BA89,AY92,AV92)</f>
        <v>?</v>
      </c>
      <c r="BA92" s="241"/>
      <c r="BB92" s="80" t="e">
        <f>BB91/BB106</f>
        <v>#DIV/0!</v>
      </c>
      <c r="BC92" s="80" t="e">
        <f>BC91/BB106</f>
        <v>#DIV/0!</v>
      </c>
      <c r="BD92" s="80" t="e">
        <f>BD91/BB106</f>
        <v>#DIV/0!</v>
      </c>
      <c r="BE92" s="202" t="s">
        <v>20</v>
      </c>
      <c r="BF92" s="163"/>
      <c r="BG92" s="144"/>
      <c r="BH92" s="19"/>
      <c r="BI92" s="17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73"/>
      <c r="CM92" s="172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79" t="s">
        <v>19</v>
      </c>
      <c r="CZ92" s="183">
        <f>IFERROR(ABS(CZ90-CZ91)/CZ91,0)</f>
        <v>0</v>
      </c>
      <c r="DA92" s="183">
        <f t="shared" ref="DA92:DB92" si="52">IFERROR(ABS(DA90-DA91)/DA91,0)</f>
        <v>0</v>
      </c>
      <c r="DB92" s="183">
        <f t="shared" si="52"/>
        <v>0</v>
      </c>
      <c r="DC92" s="179"/>
      <c r="DD92" s="179"/>
      <c r="DE92" s="183">
        <f>SUM(CZ92:DB92,DE87:DE89)</f>
        <v>0</v>
      </c>
      <c r="DF92" s="163"/>
      <c r="DG92" s="163"/>
      <c r="DH92" s="163"/>
      <c r="DI92" s="163"/>
      <c r="DJ92" s="163"/>
      <c r="DK92" s="163"/>
      <c r="DL92" s="163"/>
      <c r="DM92" s="241"/>
      <c r="DN92" s="80" t="e">
        <f>DN91/DN106</f>
        <v>#DIV/0!</v>
      </c>
      <c r="DO92" s="80" t="e">
        <f>DO91/DN106</f>
        <v>#DIV/0!</v>
      </c>
      <c r="DP92" s="80" t="e">
        <f>DP91/DN106</f>
        <v>#DIV/0!</v>
      </c>
      <c r="DQ92" s="202" t="s">
        <v>20</v>
      </c>
      <c r="DR92" s="163"/>
      <c r="DS92" s="144"/>
      <c r="DT92" s="219">
        <f>IF(DW91&lt;&gt;"",DW91,DT91)</f>
        <v>0</v>
      </c>
      <c r="DU92" s="220" t="s">
        <v>21</v>
      </c>
      <c r="DV92" s="286" t="s">
        <v>27</v>
      </c>
      <c r="DW92" s="163"/>
      <c r="DX92" s="253" t="s">
        <v>28</v>
      </c>
      <c r="DY92" s="163"/>
      <c r="DZ92" s="163"/>
      <c r="EA92" s="163"/>
      <c r="EE92" s="163"/>
      <c r="EF92" s="163"/>
      <c r="EG92" s="163"/>
      <c r="EH92" s="163"/>
      <c r="EI92" s="163"/>
      <c r="EJ92" s="163"/>
      <c r="EK92" s="163"/>
      <c r="EL92" s="163"/>
      <c r="EM92" s="173"/>
      <c r="EY92" s="172"/>
      <c r="EZ92" s="163"/>
      <c r="FA92" s="163"/>
      <c r="FB92" s="163"/>
      <c r="FC92" s="163"/>
      <c r="FD92" s="163"/>
      <c r="FE92" s="163"/>
      <c r="FF92" s="163"/>
      <c r="FG92"/>
      <c r="FH92"/>
      <c r="FI92"/>
      <c r="FJ92"/>
      <c r="FK92" s="163"/>
      <c r="FL92" s="252" t="s">
        <v>28</v>
      </c>
      <c r="FM92" s="163"/>
      <c r="FN92" s="222" t="s">
        <v>27</v>
      </c>
      <c r="FO92" s="219">
        <f>IF(FL91&lt;&gt;"",FL91,FO91)</f>
        <v>0</v>
      </c>
      <c r="FP92" s="220" t="s">
        <v>21</v>
      </c>
      <c r="FQ92" s="149"/>
      <c r="FR92" s="200" t="str">
        <f>RNSE(FT92,FW92)</f>
        <v>-</v>
      </c>
      <c r="FS92" s="67" t="e">
        <f>FT92/FO91</f>
        <v>#DIV/0!</v>
      </c>
      <c r="FT92" s="209">
        <f>GR100</f>
        <v>0</v>
      </c>
      <c r="FU92" s="156" t="s">
        <v>16</v>
      </c>
      <c r="FV92" s="81" t="e">
        <f>FW92/FO90</f>
        <v>#DIV/0!</v>
      </c>
      <c r="FW92" s="205">
        <v>0</v>
      </c>
      <c r="FX92" s="233" t="str">
        <f>CHOOSE(1,"?","TURN",16,FY89,FW92,FT92)</f>
        <v>?</v>
      </c>
      <c r="FY92" s="241"/>
      <c r="FZ92" s="80" t="e">
        <f>FZ91/FZ106</f>
        <v>#DIV/0!</v>
      </c>
      <c r="GA92" s="80" t="e">
        <f>GA91/FZ106</f>
        <v>#DIV/0!</v>
      </c>
      <c r="GB92" s="80" t="e">
        <f>GB91/FZ106</f>
        <v>#DIV/0!</v>
      </c>
      <c r="GC92" s="202" t="s">
        <v>20</v>
      </c>
      <c r="GD92" s="163"/>
      <c r="GE92" s="163"/>
      <c r="GF92" s="163"/>
      <c r="GG92" s="163"/>
      <c r="GH92" s="163"/>
      <c r="GI92" s="163"/>
      <c r="GJ92" s="163"/>
      <c r="GK92" s="163"/>
      <c r="GL92" s="163"/>
      <c r="GM92" s="163"/>
      <c r="GN92" s="163"/>
      <c r="GO92" s="163"/>
      <c r="GP92" s="163"/>
      <c r="GQ92" s="163"/>
      <c r="GR92" s="163"/>
      <c r="GS92" s="163"/>
      <c r="GT92" s="163"/>
      <c r="GU92" s="163"/>
      <c r="GV92" s="163"/>
      <c r="GW92" s="163"/>
      <c r="GX92" s="163"/>
      <c r="GY92" s="173"/>
      <c r="HK92" s="172"/>
      <c r="HL92" s="163"/>
      <c r="HM92" s="163"/>
      <c r="HN92" s="163"/>
      <c r="HO92" s="163"/>
      <c r="HP92" s="163"/>
      <c r="HQ92" s="163"/>
      <c r="HR92" s="163"/>
      <c r="HS92" s="163"/>
      <c r="HT92" s="163"/>
      <c r="HU92" s="163"/>
      <c r="HV92" s="163"/>
      <c r="HW92" s="179" t="s">
        <v>19</v>
      </c>
      <c r="HX92" s="183">
        <f>IFERROR(ABS(HX90-HX91)/HX91,0)</f>
        <v>0</v>
      </c>
      <c r="HY92" s="183">
        <f t="shared" ref="HY92:HZ92" si="53">IFERROR(ABS(HY90-HY91)/HY91,0)</f>
        <v>0</v>
      </c>
      <c r="HZ92" s="183">
        <f t="shared" si="53"/>
        <v>0</v>
      </c>
      <c r="IA92" s="179"/>
      <c r="IB92" s="179"/>
      <c r="IC92" s="183">
        <f>SUM(HX92:HZ92,IC87:IC89)</f>
        <v>0</v>
      </c>
      <c r="ID92" s="163"/>
      <c r="IE92" s="163"/>
      <c r="IF92" s="163"/>
      <c r="IG92" s="163"/>
      <c r="IH92" s="163"/>
      <c r="II92" s="163"/>
      <c r="IJ92" s="163"/>
      <c r="IK92" s="241"/>
      <c r="IL92" s="80" t="e">
        <f>IL91/IL106</f>
        <v>#DIV/0!</v>
      </c>
      <c r="IM92" s="80" t="e">
        <f>IM91/IL106</f>
        <v>#DIV/0!</v>
      </c>
      <c r="IN92" s="80" t="e">
        <f>IN91/IL106</f>
        <v>#DIV/0!</v>
      </c>
      <c r="IO92" s="202" t="s">
        <v>20</v>
      </c>
      <c r="IP92" s="163"/>
      <c r="IQ92" s="144"/>
      <c r="IR92" s="219">
        <f>IF(IU91&lt;&gt;"",IU91,IR91)</f>
        <v>0</v>
      </c>
      <c r="IS92" s="220" t="s">
        <v>21</v>
      </c>
      <c r="IT92" s="286" t="s">
        <v>27</v>
      </c>
      <c r="IU92" s="163"/>
      <c r="IV92" s="253" t="s">
        <v>28</v>
      </c>
      <c r="IW92" s="163"/>
      <c r="IX92" s="163"/>
      <c r="IY92" s="163"/>
      <c r="IZ92" s="163"/>
      <c r="JA92" s="163"/>
      <c r="JB92" s="163"/>
      <c r="JC92" s="163"/>
      <c r="JD92" s="163"/>
      <c r="JE92" s="163"/>
      <c r="JF92" s="163"/>
      <c r="JG92" s="163"/>
      <c r="JH92" s="163"/>
      <c r="JI92" s="163"/>
      <c r="JJ92" s="163"/>
      <c r="JK92" s="173"/>
      <c r="JV92" s="315"/>
      <c r="JW92" s="316"/>
      <c r="JX92" s="316"/>
      <c r="JY92" s="316"/>
      <c r="JZ92" s="316"/>
      <c r="KA92" s="316"/>
      <c r="KB92" s="316"/>
      <c r="KC92" s="316"/>
      <c r="KD92" s="316"/>
      <c r="KE92" s="316"/>
      <c r="KF92" s="316"/>
      <c r="KG92" s="316"/>
      <c r="KH92" s="316"/>
      <c r="KI92" s="316"/>
      <c r="KJ92" s="316"/>
      <c r="KK92" s="316"/>
      <c r="KL92" s="316"/>
      <c r="KM92" s="316"/>
      <c r="KN92" s="316"/>
      <c r="KO92" s="316"/>
      <c r="KP92" s="316"/>
      <c r="KQ92" s="316"/>
      <c r="KR92" s="316"/>
      <c r="KS92" s="316"/>
      <c r="KT92" s="316"/>
      <c r="KU92" s="316"/>
      <c r="KV92" s="322"/>
      <c r="KW92" s="316"/>
      <c r="KX92" s="316"/>
      <c r="KY92" s="316"/>
      <c r="KZ92" s="316"/>
      <c r="LA92" s="316"/>
      <c r="LB92" s="316"/>
      <c r="LC92" s="316"/>
      <c r="LD92" s="316"/>
      <c r="LE92" s="316"/>
      <c r="LF92" s="316"/>
      <c r="LG92" s="316"/>
      <c r="LH92" s="316"/>
      <c r="LI92" s="316"/>
      <c r="LJ92" s="316"/>
      <c r="LK92" s="316"/>
      <c r="LL92" s="316"/>
      <c r="LM92" s="316"/>
      <c r="LN92" s="316"/>
      <c r="LO92" s="316"/>
      <c r="LP92" s="316"/>
      <c r="LQ92" s="316"/>
      <c r="LR92" s="316"/>
      <c r="LS92" s="316"/>
      <c r="LT92" s="316"/>
      <c r="LU92" s="316"/>
      <c r="LV92" s="317"/>
    </row>
    <row r="93" spans="27:334" ht="15" customHeight="1" x14ac:dyDescent="0.2">
      <c r="AA93" s="172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Q93" s="153" t="s">
        <v>0</v>
      </c>
      <c r="AR93" s="149"/>
      <c r="AS93" s="149"/>
      <c r="AT93" s="197" t="s">
        <v>29</v>
      </c>
      <c r="AU93" s="194" t="s">
        <v>20</v>
      </c>
      <c r="AV93" s="160" t="s">
        <v>3</v>
      </c>
      <c r="AW93" s="152"/>
      <c r="AX93" s="201" t="s">
        <v>20</v>
      </c>
      <c r="AY93" s="161" t="s">
        <v>4</v>
      </c>
      <c r="AZ93" s="149"/>
      <c r="BA93" s="241"/>
      <c r="BB93" s="148" t="s">
        <v>11</v>
      </c>
      <c r="BC93" s="148" t="s">
        <v>12</v>
      </c>
      <c r="BD93" s="148" t="s">
        <v>1</v>
      </c>
      <c r="BE93" s="152"/>
      <c r="BF93" s="163"/>
      <c r="BG93" s="144"/>
      <c r="BH93" s="163"/>
      <c r="BI93" s="163"/>
      <c r="BJ93" s="163"/>
      <c r="BK93" s="163"/>
      <c r="BL93" s="163"/>
      <c r="BM93" s="163"/>
      <c r="BN93" s="163"/>
      <c r="BO93" s="163"/>
      <c r="BP93" s="163"/>
      <c r="BQ93" s="193"/>
      <c r="BR93" s="138"/>
      <c r="BS93" s="163"/>
      <c r="BT93" s="163"/>
      <c r="BU93" s="163"/>
      <c r="BV93" s="163"/>
      <c r="BW93" s="163"/>
      <c r="BX93" s="163"/>
      <c r="BY93" s="163"/>
      <c r="BZ93" s="163"/>
      <c r="CA93" s="173"/>
      <c r="CM93" s="172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6"/>
      <c r="DC93" s="153" t="s">
        <v>0</v>
      </c>
      <c r="DD93" s="149"/>
      <c r="DE93" s="149"/>
      <c r="DF93" s="163"/>
      <c r="DG93" s="163"/>
      <c r="DH93" s="163"/>
      <c r="DI93" s="163"/>
      <c r="DJ93" s="163"/>
      <c r="DK93" s="163"/>
      <c r="DL93" s="163"/>
      <c r="DM93" s="241"/>
      <c r="DN93" s="148" t="s">
        <v>11</v>
      </c>
      <c r="DO93" s="148" t="s">
        <v>1</v>
      </c>
      <c r="DP93" s="148" t="s">
        <v>13</v>
      </c>
      <c r="DQ93" s="152"/>
      <c r="DR93" s="163"/>
      <c r="DS93" s="144"/>
      <c r="DT93" s="163"/>
      <c r="DU93" s="163"/>
      <c r="DV93" s="163"/>
      <c r="DW93" s="163"/>
      <c r="DX93" s="163"/>
      <c r="DY93" s="163"/>
      <c r="DZ93" s="163"/>
      <c r="EA93" s="163"/>
      <c r="EB93" s="163"/>
      <c r="EC93" s="193"/>
      <c r="ED93" s="138"/>
      <c r="EE93" s="163"/>
      <c r="EF93" s="163"/>
      <c r="EG93" s="163"/>
      <c r="EH93" s="163"/>
      <c r="EI93" s="163"/>
      <c r="EJ93" s="163"/>
      <c r="EK93" s="163"/>
      <c r="EL93" s="163"/>
      <c r="EM93" s="173"/>
      <c r="EY93" s="172"/>
      <c r="EZ93" s="163"/>
      <c r="FA93" s="163"/>
      <c r="FB93" s="163"/>
      <c r="FC93" s="163"/>
      <c r="FD93" s="163"/>
      <c r="FE93" s="163"/>
      <c r="FF93" s="163"/>
      <c r="FG93"/>
      <c r="FH93"/>
      <c r="FI93"/>
      <c r="FJ93"/>
      <c r="FK93" s="163"/>
      <c r="FL93" s="163"/>
      <c r="FM93" s="163"/>
      <c r="FN93" s="166"/>
      <c r="FO93" s="153" t="s">
        <v>0</v>
      </c>
      <c r="FP93" s="149"/>
      <c r="FQ93" s="149"/>
      <c r="FR93" s="197" t="s">
        <v>29</v>
      </c>
      <c r="FS93" s="194" t="s">
        <v>20</v>
      </c>
      <c r="FT93" s="160" t="s">
        <v>3</v>
      </c>
      <c r="FU93" s="152"/>
      <c r="FV93" s="201" t="s">
        <v>20</v>
      </c>
      <c r="FW93" s="161" t="s">
        <v>4</v>
      </c>
      <c r="FX93" s="149"/>
      <c r="FY93" s="241"/>
      <c r="FZ93" s="148" t="s">
        <v>11</v>
      </c>
      <c r="GA93" s="148" t="s">
        <v>1</v>
      </c>
      <c r="GB93" s="148" t="s">
        <v>13</v>
      </c>
      <c r="GC93" s="152"/>
      <c r="GD93" s="163"/>
      <c r="GE93" s="144"/>
      <c r="GF93" s="163"/>
      <c r="GG93" s="163"/>
      <c r="GH93" s="163"/>
      <c r="GI93" s="163"/>
      <c r="GJ93" s="163"/>
      <c r="GK93" s="163"/>
      <c r="GL93" s="163"/>
      <c r="GM93" s="163"/>
      <c r="GN93" s="163"/>
      <c r="GO93" s="193"/>
      <c r="GP93" s="138"/>
      <c r="GQ93" s="163"/>
      <c r="GR93" s="163"/>
      <c r="GS93" s="163"/>
      <c r="GT93" s="163"/>
      <c r="GU93" s="163"/>
      <c r="GV93" s="163"/>
      <c r="GW93" s="163"/>
      <c r="GX93" s="163"/>
      <c r="GY93" s="173"/>
      <c r="HK93" s="172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6"/>
      <c r="IA93" s="153" t="s">
        <v>0</v>
      </c>
      <c r="IB93" s="149"/>
      <c r="IC93" s="149"/>
      <c r="ID93" s="163"/>
      <c r="IE93" s="163"/>
      <c r="IF93" s="163"/>
      <c r="IG93" s="163"/>
      <c r="IH93" s="163"/>
      <c r="II93" s="163"/>
      <c r="IJ93" s="163"/>
      <c r="IK93" s="241"/>
      <c r="IL93" s="148" t="s">
        <v>11</v>
      </c>
      <c r="IM93" s="148" t="s">
        <v>1</v>
      </c>
      <c r="IN93" s="148" t="s">
        <v>13</v>
      </c>
      <c r="IO93" s="152"/>
      <c r="IP93" s="163"/>
      <c r="IQ93" s="144"/>
      <c r="IR93" s="163"/>
      <c r="IS93" s="163"/>
      <c r="IT93" s="163"/>
      <c r="IU93" s="163"/>
      <c r="IV93" s="163"/>
      <c r="IW93" s="163"/>
      <c r="IX93" s="163"/>
      <c r="IY93" s="163"/>
      <c r="IZ93" s="163"/>
      <c r="JA93" s="193"/>
      <c r="JB93" s="138"/>
      <c r="JC93" s="163"/>
      <c r="JD93" s="163"/>
      <c r="JE93" s="163"/>
      <c r="JF93" s="163"/>
      <c r="JG93" s="163"/>
      <c r="JH93" s="163"/>
      <c r="JI93" s="163"/>
      <c r="JJ93" s="163"/>
      <c r="JK93" s="173"/>
      <c r="JV93" s="315"/>
      <c r="JW93" s="316"/>
      <c r="JX93" s="316"/>
      <c r="JY93" s="316"/>
      <c r="JZ93" s="316"/>
      <c r="KA93" s="316"/>
      <c r="KB93" s="316"/>
      <c r="KC93" s="316"/>
      <c r="KD93" s="316"/>
      <c r="KE93" s="316"/>
      <c r="KF93" s="316"/>
      <c r="KG93" s="316"/>
      <c r="KH93" s="316"/>
      <c r="KI93" s="316"/>
      <c r="KJ93" s="316"/>
      <c r="KK93" s="316"/>
      <c r="KL93" s="316"/>
      <c r="KM93" s="316"/>
      <c r="KN93" s="316"/>
      <c r="KO93" s="316"/>
      <c r="KP93" s="316"/>
      <c r="KQ93" s="316"/>
      <c r="KR93" s="316"/>
      <c r="KS93" s="316"/>
      <c r="KT93" s="316"/>
      <c r="KU93" s="316"/>
      <c r="KV93" s="322"/>
      <c r="KW93" s="316"/>
      <c r="KX93" s="316"/>
      <c r="KY93" s="316"/>
      <c r="KZ93" s="316"/>
      <c r="LA93" s="316"/>
      <c r="LB93" s="316"/>
      <c r="LC93" s="316"/>
      <c r="LD93" s="316"/>
      <c r="LE93" s="316"/>
      <c r="LF93" s="316"/>
      <c r="LG93" s="316"/>
      <c r="LH93" s="316"/>
      <c r="LI93" s="316"/>
      <c r="LJ93" s="316"/>
      <c r="LK93" s="316"/>
      <c r="LL93" s="316"/>
      <c r="LM93" s="316"/>
      <c r="LN93" s="316"/>
      <c r="LO93" s="316"/>
      <c r="LP93" s="316"/>
      <c r="LQ93" s="316"/>
      <c r="LR93" s="316"/>
      <c r="LS93" s="316"/>
      <c r="LT93" s="316"/>
      <c r="LU93" s="316"/>
      <c r="LV93" s="317"/>
    </row>
    <row r="94" spans="27:334" ht="15" customHeight="1" x14ac:dyDescent="0.25">
      <c r="AA94" s="172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49"/>
      <c r="AQ94" s="149"/>
      <c r="AR94" s="149"/>
      <c r="AS94" s="149"/>
      <c r="AT94" s="163"/>
      <c r="AU94" s="163"/>
      <c r="AV94" s="163"/>
      <c r="AW94" s="163"/>
      <c r="AX94" s="163"/>
      <c r="AY94" s="163"/>
      <c r="AZ94" s="163"/>
      <c r="BA94" s="241"/>
      <c r="BB94" s="208">
        <f>BK96</f>
        <v>0</v>
      </c>
      <c r="BC94" s="208">
        <f>BM96</f>
        <v>0</v>
      </c>
      <c r="BD94" s="208">
        <f>BL96</f>
        <v>0</v>
      </c>
      <c r="BE94" s="150" t="s">
        <v>3</v>
      </c>
      <c r="BF94" s="163"/>
      <c r="BG94" s="144"/>
      <c r="BH94" s="163"/>
      <c r="BI94" s="163"/>
      <c r="BJ94" s="179" t="s">
        <v>23</v>
      </c>
      <c r="BK94" s="183"/>
      <c r="BL94" s="183"/>
      <c r="BM94" s="183"/>
      <c r="BN94" s="183"/>
      <c r="BO94" s="179"/>
      <c r="BP94" s="179"/>
      <c r="BQ94" s="179"/>
      <c r="BR94" s="149"/>
      <c r="BS94" s="163"/>
      <c r="BT94" s="163"/>
      <c r="BU94" s="163"/>
      <c r="BV94" s="163"/>
      <c r="BW94" s="163"/>
      <c r="BX94" s="163"/>
      <c r="BY94" s="163"/>
      <c r="BZ94" s="163"/>
      <c r="CA94" s="173"/>
      <c r="CM94" s="172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DF94" s="163"/>
      <c r="DG94" s="163"/>
      <c r="DH94" s="163"/>
      <c r="DI94" s="163"/>
      <c r="DJ94" s="163"/>
      <c r="DK94" s="163"/>
      <c r="DL94" s="163"/>
      <c r="DM94" s="241"/>
      <c r="DN94" s="208">
        <f>CZ87</f>
        <v>0</v>
      </c>
      <c r="DO94" s="208">
        <f>DB87</f>
        <v>0</v>
      </c>
      <c r="DP94" s="208">
        <f>DA87</f>
        <v>0</v>
      </c>
      <c r="DQ94" s="150" t="s">
        <v>3</v>
      </c>
      <c r="DR94" s="163"/>
      <c r="DS94" s="144"/>
      <c r="DT94" s="163"/>
      <c r="DU94" s="163"/>
      <c r="EC94" s="179"/>
      <c r="ED94" s="149"/>
      <c r="EE94" s="163"/>
      <c r="EF94" s="163"/>
      <c r="EG94" s="163"/>
      <c r="EH94" s="163"/>
      <c r="EI94" s="163"/>
      <c r="EJ94" s="163"/>
      <c r="EK94" s="163"/>
      <c r="EL94" s="163"/>
      <c r="EM94" s="173"/>
      <c r="EY94" s="172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49"/>
      <c r="FO94" s="149"/>
      <c r="FP94" s="149"/>
      <c r="FQ94" s="149"/>
      <c r="FR94" s="163"/>
      <c r="FS94" s="163"/>
      <c r="FT94" s="163"/>
      <c r="FU94" s="163"/>
      <c r="FV94" s="163"/>
      <c r="FW94" s="163"/>
      <c r="FX94" s="163"/>
      <c r="FY94" s="241"/>
      <c r="FZ94" s="208">
        <f>GR97</f>
        <v>0</v>
      </c>
      <c r="GA94" s="208">
        <f>GT97</f>
        <v>0</v>
      </c>
      <c r="GB94" s="208">
        <f>GS97</f>
        <v>0</v>
      </c>
      <c r="GC94" s="150" t="s">
        <v>3</v>
      </c>
      <c r="GD94" s="163"/>
      <c r="GE94" s="144"/>
      <c r="GX94" s="163"/>
      <c r="GY94" s="173"/>
      <c r="HK94" s="172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241"/>
      <c r="IL94" s="208">
        <f>HX87</f>
        <v>0</v>
      </c>
      <c r="IM94" s="208">
        <f>HZ87</f>
        <v>0</v>
      </c>
      <c r="IN94" s="208">
        <f>HY87</f>
        <v>0</v>
      </c>
      <c r="IO94" s="150" t="s">
        <v>3</v>
      </c>
      <c r="IP94" s="163"/>
      <c r="IQ94" s="144"/>
      <c r="IR94" s="163"/>
      <c r="IS94" s="163"/>
      <c r="IT94" s="163"/>
      <c r="IU94" s="163"/>
      <c r="IV94" s="163"/>
      <c r="IW94" s="163"/>
      <c r="IX94" s="163"/>
      <c r="IY94" s="163"/>
      <c r="IZ94" s="163"/>
      <c r="JA94" s="179"/>
      <c r="JB94" s="149"/>
      <c r="JC94" s="163"/>
      <c r="JD94" s="163"/>
      <c r="JE94" s="163"/>
      <c r="JF94" s="163"/>
      <c r="JG94" s="163"/>
      <c r="JH94" s="163"/>
      <c r="JI94" s="163"/>
      <c r="JJ94" s="163"/>
      <c r="JK94" s="173"/>
      <c r="JV94" s="315"/>
      <c r="JW94" s="316"/>
      <c r="JX94" s="316"/>
      <c r="JY94" s="316"/>
      <c r="JZ94" s="316"/>
      <c r="KA94" s="316"/>
      <c r="KB94" s="316"/>
      <c r="KC94" s="316"/>
      <c r="KD94" s="316"/>
      <c r="KE94" s="316"/>
      <c r="KF94" s="316"/>
      <c r="KG94" s="316"/>
      <c r="KH94" s="316"/>
      <c r="KI94" s="316"/>
      <c r="KJ94" s="316"/>
      <c r="KK94" s="316"/>
      <c r="KL94" s="316"/>
      <c r="KM94" s="316"/>
      <c r="KN94" s="316"/>
      <c r="KO94" s="316"/>
      <c r="KP94" s="316"/>
      <c r="KQ94" s="316"/>
      <c r="KR94" s="316"/>
      <c r="KS94" s="316"/>
      <c r="KT94" s="316"/>
      <c r="KU94" s="316"/>
      <c r="KV94" s="322"/>
      <c r="KW94" s="316"/>
      <c r="KX94" s="316"/>
      <c r="KY94" s="316"/>
      <c r="KZ94" s="316"/>
      <c r="LA94" s="316"/>
      <c r="LB94" s="316"/>
      <c r="LC94" s="316"/>
      <c r="LD94" s="316"/>
      <c r="LE94" s="316"/>
      <c r="LF94" s="316"/>
      <c r="LG94" s="316"/>
      <c r="LH94" s="316"/>
      <c r="LI94" s="316"/>
      <c r="LJ94" s="316"/>
      <c r="LK94" s="316"/>
      <c r="LL94" s="316"/>
      <c r="LM94" s="316"/>
      <c r="LN94" s="316"/>
      <c r="LO94" s="316"/>
      <c r="LP94" s="316"/>
      <c r="LQ94" s="316"/>
      <c r="LR94" s="316"/>
      <c r="LS94" s="316"/>
      <c r="LT94" s="316"/>
      <c r="LU94" s="316"/>
      <c r="LV94" s="317"/>
    </row>
    <row r="95" spans="27:334" ht="15" customHeight="1" x14ac:dyDescent="0.2">
      <c r="AA95" s="172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49"/>
      <c r="AQ95" s="149"/>
      <c r="AR95" s="149"/>
      <c r="AS95" s="149"/>
      <c r="AT95" s="149"/>
      <c r="AU95" s="149"/>
      <c r="AV95" s="144"/>
      <c r="AW95" s="144"/>
      <c r="AX95" s="144"/>
      <c r="AY95" s="144"/>
      <c r="AZ95" s="144"/>
      <c r="BA95" s="241"/>
      <c r="BB95" s="74" t="e">
        <f>BB94/BC106</f>
        <v>#DIV/0!</v>
      </c>
      <c r="BC95" s="74" t="e">
        <f>BC94/BC106</f>
        <v>#DIV/0!</v>
      </c>
      <c r="BD95" s="74" t="e">
        <f>BD94/BC106</f>
        <v>#DIV/0!</v>
      </c>
      <c r="BE95" s="195" t="s">
        <v>20</v>
      </c>
      <c r="BF95" s="163"/>
      <c r="BG95" s="163"/>
      <c r="BH95" s="163"/>
      <c r="BI95" s="163"/>
      <c r="BJ95" s="230" t="str">
        <f>"local_od_est_"&amp;BA89</f>
        <v>local_od_est_2</v>
      </c>
      <c r="BK95" s="190">
        <v>1</v>
      </c>
      <c r="BL95" s="190">
        <v>3</v>
      </c>
      <c r="BM95" s="190">
        <v>4</v>
      </c>
      <c r="BN95" s="179" t="s">
        <v>17</v>
      </c>
      <c r="BO95" s="179" t="s">
        <v>18</v>
      </c>
      <c r="BP95" s="179" t="s">
        <v>19</v>
      </c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73"/>
      <c r="CM95" s="172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DF95" s="149"/>
      <c r="DG95" s="149"/>
      <c r="DH95" s="144"/>
      <c r="DI95" s="144"/>
      <c r="DJ95" s="144"/>
      <c r="DK95" s="144"/>
      <c r="DL95" s="144"/>
      <c r="DM95" s="241"/>
      <c r="DN95" s="74" t="e">
        <f>DN94/DO106</f>
        <v>#DIV/0!</v>
      </c>
      <c r="DO95" s="74" t="e">
        <f>DO94/DO106</f>
        <v>#DIV/0!</v>
      </c>
      <c r="DP95" s="74" t="e">
        <f>DP94/DO106</f>
        <v>#DIV/0!</v>
      </c>
      <c r="DQ95" s="195" t="s">
        <v>20</v>
      </c>
      <c r="DR95" s="163"/>
      <c r="DS95" s="163"/>
      <c r="DT95" s="163"/>
      <c r="DU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73"/>
      <c r="EY95" s="172"/>
      <c r="EZ95" s="163"/>
      <c r="FA95" s="163"/>
      <c r="FB95" s="163"/>
      <c r="FC95" s="163"/>
      <c r="FD95" s="163"/>
      <c r="FE95" s="163"/>
      <c r="FF95" s="163"/>
      <c r="FG95" s="163"/>
      <c r="FH95" s="163"/>
      <c r="FI95" s="163"/>
      <c r="FJ95" s="163"/>
      <c r="FK95" s="163"/>
      <c r="FL95" s="163"/>
      <c r="FM95" s="163"/>
      <c r="FN95" s="149"/>
      <c r="FO95" s="149"/>
      <c r="FP95" s="149"/>
      <c r="FQ95" s="149"/>
      <c r="FR95" s="149"/>
      <c r="FS95" s="149"/>
      <c r="FT95" s="144"/>
      <c r="FU95" s="144"/>
      <c r="FV95" s="144"/>
      <c r="FW95" s="144"/>
      <c r="FX95" s="144"/>
      <c r="FY95" s="241"/>
      <c r="FZ95" s="74" t="e">
        <f>FZ94/GA106</f>
        <v>#DIV/0!</v>
      </c>
      <c r="GA95" s="74" t="e">
        <f>GA94/GA106</f>
        <v>#DIV/0!</v>
      </c>
      <c r="GB95" s="74" t="e">
        <f>GB94/GA106</f>
        <v>#DIV/0!</v>
      </c>
      <c r="GC95" s="195" t="s">
        <v>20</v>
      </c>
      <c r="GD95" s="163"/>
      <c r="GE95" s="163"/>
      <c r="GG95" s="179" t="s">
        <v>24</v>
      </c>
      <c r="GH95" s="179"/>
      <c r="GI95" s="179"/>
      <c r="GJ95" s="179"/>
      <c r="GK95" s="179"/>
      <c r="GL95" s="179"/>
      <c r="GM95" s="179"/>
      <c r="GN95" s="179"/>
      <c r="GP95" s="163"/>
      <c r="GQ95" s="179" t="s">
        <v>23</v>
      </c>
      <c r="GR95" s="183"/>
      <c r="GS95" s="183"/>
      <c r="GT95" s="183"/>
      <c r="GU95" s="183"/>
      <c r="GV95" s="179"/>
      <c r="GW95" s="179"/>
      <c r="GX95" s="179"/>
      <c r="GY95" s="173"/>
      <c r="HK95" s="172"/>
      <c r="HL95" s="163"/>
      <c r="HM95" s="163"/>
      <c r="HN95" s="163"/>
      <c r="HO95" s="163"/>
      <c r="HP95" s="163"/>
      <c r="HQ95" s="163"/>
      <c r="HR95" s="163"/>
      <c r="HS95" s="163"/>
      <c r="HT95" s="163"/>
      <c r="HU95" s="163"/>
      <c r="HV95" s="163"/>
      <c r="HW95" s="163"/>
      <c r="HX95" s="163"/>
      <c r="HY95" s="163"/>
      <c r="HZ95" s="163"/>
      <c r="IA95" s="163"/>
      <c r="IB95" s="163"/>
      <c r="IC95" s="163"/>
      <c r="ID95" s="149"/>
      <c r="IE95" s="149"/>
      <c r="IF95" s="144"/>
      <c r="IG95" s="144"/>
      <c r="IH95" s="144"/>
      <c r="II95" s="144"/>
      <c r="IJ95" s="144"/>
      <c r="IK95" s="241"/>
      <c r="IL95" s="74" t="e">
        <f>IL94/IM106</f>
        <v>#DIV/0!</v>
      </c>
      <c r="IM95" s="74" t="e">
        <f>IM94/IM106</f>
        <v>#DIV/0!</v>
      </c>
      <c r="IN95" s="74" t="e">
        <f>IN94/IM106</f>
        <v>#DIV/0!</v>
      </c>
      <c r="IO95" s="195" t="s">
        <v>20</v>
      </c>
      <c r="IP95" s="163"/>
      <c r="IQ95" s="163"/>
      <c r="IR95" s="163"/>
      <c r="IS95" s="163"/>
      <c r="IT95" s="163"/>
      <c r="IU95" s="163"/>
      <c r="IV95" s="163"/>
      <c r="IW95" s="163"/>
      <c r="IX95" s="163"/>
      <c r="IY95" s="163"/>
      <c r="IZ95" s="163"/>
      <c r="JA95" s="163"/>
      <c r="JB95" s="163"/>
      <c r="JC95" s="163"/>
      <c r="JD95" s="163"/>
      <c r="JE95" s="163"/>
      <c r="JF95" s="163"/>
      <c r="JG95" s="163"/>
      <c r="JH95" s="163"/>
      <c r="JI95" s="163"/>
      <c r="JJ95" s="163"/>
      <c r="JK95" s="173"/>
      <c r="JV95" s="315"/>
      <c r="JW95" s="316"/>
      <c r="JX95" s="316"/>
      <c r="JY95" s="316"/>
      <c r="JZ95" s="316"/>
      <c r="KA95" s="316"/>
      <c r="KB95" s="316"/>
      <c r="KC95" s="316"/>
      <c r="KD95" s="316"/>
      <c r="KE95" s="316"/>
      <c r="KF95" s="316"/>
      <c r="KG95" s="316"/>
      <c r="KH95" s="316"/>
      <c r="KI95" s="316"/>
      <c r="KJ95" s="316"/>
      <c r="KK95" s="316"/>
      <c r="KL95" s="316"/>
      <c r="KM95" s="316"/>
      <c r="KN95" s="316"/>
      <c r="KO95" s="316"/>
      <c r="KP95" s="316"/>
      <c r="KQ95" s="316"/>
      <c r="KR95" s="316"/>
      <c r="KS95" s="316"/>
      <c r="KT95" s="316"/>
      <c r="KU95" s="316"/>
      <c r="KV95" s="322"/>
      <c r="KW95" s="316"/>
      <c r="KX95" s="316"/>
      <c r="KY95" s="316"/>
      <c r="KZ95" s="316"/>
      <c r="LA95" s="316"/>
      <c r="LB95" s="316"/>
      <c r="LC95" s="316"/>
      <c r="LD95" s="316"/>
      <c r="LE95" s="316"/>
      <c r="LF95" s="316"/>
      <c r="LG95" s="316"/>
      <c r="LH95" s="316"/>
      <c r="LI95" s="316"/>
      <c r="LJ95" s="316"/>
      <c r="LK95" s="316"/>
      <c r="LL95" s="316"/>
      <c r="LM95" s="316"/>
      <c r="LN95" s="316"/>
      <c r="LO95" s="316"/>
      <c r="LP95" s="316"/>
      <c r="LQ95" s="316"/>
      <c r="LR95" s="316"/>
      <c r="LS95" s="316"/>
      <c r="LT95" s="316"/>
      <c r="LU95" s="316"/>
      <c r="LV95" s="317"/>
    </row>
    <row r="96" spans="27:334" ht="15" customHeight="1" x14ac:dyDescent="0.25">
      <c r="AA96" s="172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49"/>
      <c r="AQ96" s="149"/>
      <c r="AR96" s="149"/>
      <c r="AS96" s="149"/>
      <c r="AT96" s="149"/>
      <c r="AU96" s="149"/>
      <c r="AV96" s="163"/>
      <c r="AW96" s="18"/>
      <c r="AX96" s="18"/>
      <c r="AY96" s="18"/>
      <c r="AZ96" s="18"/>
      <c r="BA96" s="241"/>
      <c r="BB96" s="200" t="str">
        <f t="shared" ref="BB96:BD96" si="54">RNSE(BB94,BB91)</f>
        <v>-</v>
      </c>
      <c r="BC96" s="200" t="str">
        <f t="shared" si="54"/>
        <v>-</v>
      </c>
      <c r="BD96" s="200" t="str">
        <f t="shared" si="54"/>
        <v>-</v>
      </c>
      <c r="BE96" s="197" t="s">
        <v>29</v>
      </c>
      <c r="BF96" s="163"/>
      <c r="BG96" s="164"/>
      <c r="BH96" s="163"/>
      <c r="BI96" s="163"/>
      <c r="BJ96" s="190">
        <v>1</v>
      </c>
      <c r="BK96" s="180">
        <f t="shared" ref="BK96:BM98" si="55">BK77</f>
        <v>0</v>
      </c>
      <c r="BL96" s="181">
        <f t="shared" si="55"/>
        <v>0</v>
      </c>
      <c r="BM96" s="182">
        <f t="shared" si="55"/>
        <v>0</v>
      </c>
      <c r="BN96" s="179">
        <f>SUM(BK96:BM96)</f>
        <v>0</v>
      </c>
      <c r="BO96" s="179">
        <f>BO77</f>
        <v>0</v>
      </c>
      <c r="BP96" s="183">
        <f>IFERROR(ABS(BN96-BO96)/BO96,0)</f>
        <v>0</v>
      </c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73"/>
      <c r="CM96" s="172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DF96" s="149"/>
      <c r="DG96" s="149"/>
      <c r="DH96" s="163"/>
      <c r="DI96" s="18"/>
      <c r="DJ96" s="18"/>
      <c r="DK96" s="18"/>
      <c r="DL96" s="18"/>
      <c r="DM96" s="241"/>
      <c r="DN96" s="200" t="str">
        <f t="shared" ref="DN96" si="56">RNSE(DN94,DN91)</f>
        <v>-</v>
      </c>
      <c r="DO96" s="200" t="str">
        <f>RNSE(DO94,DO91)</f>
        <v>-</v>
      </c>
      <c r="DP96" s="200" t="str">
        <f>RNSE(DP94,DP91)</f>
        <v>-</v>
      </c>
      <c r="DQ96" s="197" t="s">
        <v>29</v>
      </c>
      <c r="DR96" s="163"/>
      <c r="DS96" s="164"/>
      <c r="DT96" s="163"/>
      <c r="DU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73"/>
      <c r="EY96" s="172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49"/>
      <c r="FO96" s="149"/>
      <c r="FP96" s="149"/>
      <c r="FQ96" s="149"/>
      <c r="FR96" s="149"/>
      <c r="FS96" s="149"/>
      <c r="FT96" s="163"/>
      <c r="FU96" s="18"/>
      <c r="FV96" s="18"/>
      <c r="FW96" s="18"/>
      <c r="FX96" s="18"/>
      <c r="FY96" s="241"/>
      <c r="FZ96" s="200" t="str">
        <f t="shared" ref="FZ96" si="57">RNSE(FZ94,FZ91)</f>
        <v>-</v>
      </c>
      <c r="GA96" s="200" t="str">
        <f>RNSE(GA94,GA91)</f>
        <v>-</v>
      </c>
      <c r="GB96" s="200" t="str">
        <f>RNSE(GB94,GB91)</f>
        <v>-</v>
      </c>
      <c r="GC96" s="197" t="s">
        <v>29</v>
      </c>
      <c r="GD96" s="163"/>
      <c r="GE96" s="164"/>
      <c r="GG96" s="230" t="str">
        <f>"local_od_raw_"&amp;FY89</f>
        <v>local_od_raw_2</v>
      </c>
      <c r="GH96" s="190">
        <v>1</v>
      </c>
      <c r="GI96" s="190">
        <v>2</v>
      </c>
      <c r="GJ96" s="190">
        <v>3</v>
      </c>
      <c r="GK96" s="190">
        <v>4</v>
      </c>
      <c r="GL96" s="179" t="s">
        <v>17</v>
      </c>
      <c r="GM96" s="179" t="s">
        <v>18</v>
      </c>
      <c r="GN96" s="179" t="s">
        <v>19</v>
      </c>
      <c r="GP96" s="163"/>
      <c r="GQ96" s="230" t="str">
        <f>"local_od_est_"&amp;FY89</f>
        <v>local_od_est_2</v>
      </c>
      <c r="GR96" s="190">
        <v>1</v>
      </c>
      <c r="GS96" s="190">
        <v>2</v>
      </c>
      <c r="GT96" s="190">
        <v>3</v>
      </c>
      <c r="GU96" s="190">
        <v>4</v>
      </c>
      <c r="GV96" s="179" t="s">
        <v>17</v>
      </c>
      <c r="GW96" s="179" t="s">
        <v>18</v>
      </c>
      <c r="GX96" s="179" t="s">
        <v>19</v>
      </c>
      <c r="GY96" s="173"/>
      <c r="HK96" s="172"/>
      <c r="HL96" s="163"/>
      <c r="HM96" s="163"/>
      <c r="HN96" s="163"/>
      <c r="HO96" s="163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163"/>
      <c r="IC96" s="163"/>
      <c r="ID96" s="149"/>
      <c r="IE96" s="149"/>
      <c r="IF96" s="163"/>
      <c r="IG96" s="18"/>
      <c r="IH96" s="18"/>
      <c r="II96" s="18"/>
      <c r="IJ96" s="18"/>
      <c r="IK96" s="241"/>
      <c r="IL96" s="200" t="str">
        <f t="shared" ref="IL96" si="58">RNSE(IL94,IL91)</f>
        <v>-</v>
      </c>
      <c r="IM96" s="200" t="str">
        <f>RNSE(IM94,IM91)</f>
        <v>-</v>
      </c>
      <c r="IN96" s="200" t="str">
        <f>RNSE(IN94,IN91)</f>
        <v>-</v>
      </c>
      <c r="IO96" s="197" t="s">
        <v>29</v>
      </c>
      <c r="IP96" s="163"/>
      <c r="IQ96" s="164"/>
      <c r="IR96" s="163"/>
      <c r="IS96" s="163"/>
      <c r="IT96" s="163"/>
      <c r="IU96" s="163"/>
      <c r="IV96" s="163"/>
      <c r="IW96" s="163"/>
      <c r="IX96" s="163"/>
      <c r="IY96" s="163"/>
      <c r="IZ96" s="163"/>
      <c r="JA96" s="163"/>
      <c r="JB96" s="163"/>
      <c r="JC96" s="163"/>
      <c r="JD96" s="163"/>
      <c r="JE96" s="163"/>
      <c r="JF96" s="163"/>
      <c r="JG96" s="163"/>
      <c r="JH96" s="163"/>
      <c r="JI96" s="163"/>
      <c r="JJ96" s="163"/>
      <c r="JK96" s="173"/>
      <c r="JV96" s="315"/>
      <c r="JW96" s="316"/>
      <c r="JX96" s="316"/>
      <c r="JY96" s="316"/>
      <c r="JZ96" s="316"/>
      <c r="KA96" s="316"/>
      <c r="KB96" s="316"/>
      <c r="KC96" s="316"/>
      <c r="KD96" s="316"/>
      <c r="KE96" s="316"/>
      <c r="KF96" s="316"/>
      <c r="KG96" s="316"/>
      <c r="KH96" s="316"/>
      <c r="KI96" s="316"/>
      <c r="KJ96" s="316"/>
      <c r="KK96" s="316"/>
      <c r="KL96" s="316"/>
      <c r="KM96" s="316"/>
      <c r="KN96" s="316"/>
      <c r="KO96" s="316"/>
      <c r="KP96" s="316"/>
      <c r="KQ96" s="316"/>
      <c r="KR96" s="316"/>
      <c r="KS96" s="316"/>
      <c r="KT96" s="316"/>
      <c r="KU96" s="316"/>
      <c r="KV96" s="322"/>
      <c r="KW96" s="316"/>
      <c r="KX96" s="316"/>
      <c r="KY96" s="316"/>
      <c r="KZ96" s="316"/>
      <c r="LA96" s="316"/>
      <c r="LB96" s="316"/>
      <c r="LC96" s="316"/>
      <c r="LD96" s="316"/>
      <c r="LE96" s="316"/>
      <c r="LF96" s="316"/>
      <c r="LG96" s="316"/>
      <c r="LH96" s="316"/>
      <c r="LI96" s="316"/>
      <c r="LJ96" s="316"/>
      <c r="LK96" s="316"/>
      <c r="LL96" s="316"/>
      <c r="LM96" s="316"/>
      <c r="LN96" s="316"/>
      <c r="LO96" s="316"/>
      <c r="LP96" s="316"/>
      <c r="LQ96" s="316"/>
      <c r="LR96" s="316"/>
      <c r="LS96" s="316"/>
      <c r="LT96" s="316"/>
      <c r="LU96" s="316"/>
      <c r="LV96" s="317"/>
    </row>
    <row r="97" spans="27:334" ht="15" customHeight="1" x14ac:dyDescent="0.25">
      <c r="AA97" s="172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49"/>
      <c r="AQ97" s="149"/>
      <c r="AR97" s="149"/>
      <c r="AS97" s="149"/>
      <c r="AT97" s="149"/>
      <c r="AU97" s="149"/>
      <c r="AV97" s="163"/>
      <c r="AW97" s="16"/>
      <c r="AX97" s="16"/>
      <c r="AY97" s="16"/>
      <c r="AZ97" s="16"/>
      <c r="BA97" s="241"/>
      <c r="BB97" s="149"/>
      <c r="BC97" s="149"/>
      <c r="BD97" s="149"/>
      <c r="BE97" s="149"/>
      <c r="BF97" s="163"/>
      <c r="BG97" s="164"/>
      <c r="BH97" s="163"/>
      <c r="BI97" s="163"/>
      <c r="BJ97" s="190">
        <v>3</v>
      </c>
      <c r="BK97" s="184">
        <f>BK78</f>
        <v>0</v>
      </c>
      <c r="BL97" s="179">
        <f t="shared" si="55"/>
        <v>0</v>
      </c>
      <c r="BM97" s="185">
        <f t="shared" si="55"/>
        <v>0</v>
      </c>
      <c r="BN97" s="179">
        <f>SUM(BK97:BM97)</f>
        <v>0</v>
      </c>
      <c r="BO97" s="179">
        <f>BO78</f>
        <v>0</v>
      </c>
      <c r="BP97" s="183">
        <f t="shared" ref="BP97:BP98" si="59">IFERROR(ABS(BN97-BO97)/BO97,0)</f>
        <v>0</v>
      </c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73"/>
      <c r="CM97" s="172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DF97" s="149"/>
      <c r="DG97" s="149"/>
      <c r="DH97" s="163"/>
      <c r="DI97" s="16"/>
      <c r="DJ97" s="16"/>
      <c r="DK97" s="16"/>
      <c r="DL97" s="16"/>
      <c r="DM97" s="241"/>
      <c r="DN97" s="149"/>
      <c r="DO97" s="149"/>
      <c r="DP97" s="149"/>
      <c r="DQ97" s="149"/>
      <c r="DR97" s="163"/>
      <c r="DS97" s="164"/>
      <c r="DT97" s="163"/>
      <c r="DU97" s="163"/>
      <c r="DY97"/>
      <c r="DZ97"/>
      <c r="EA97"/>
      <c r="EB97"/>
      <c r="EC97"/>
      <c r="ED97" s="163"/>
      <c r="EE97" s="163"/>
      <c r="EF97" s="163"/>
      <c r="EG97" s="163"/>
      <c r="EH97" s="163"/>
      <c r="EI97" s="163"/>
      <c r="EJ97" s="163"/>
      <c r="EK97" s="163"/>
      <c r="EL97" s="163"/>
      <c r="EM97" s="173"/>
      <c r="EY97" s="172"/>
      <c r="EZ97" s="163"/>
      <c r="FA97" s="163"/>
      <c r="FB97" s="163"/>
      <c r="FC97" s="163"/>
      <c r="FD97" s="163"/>
      <c r="FE97" s="163"/>
      <c r="FF97" s="163"/>
      <c r="FG97" s="163"/>
      <c r="FH97" s="163"/>
      <c r="FI97" s="163"/>
      <c r="FJ97" s="163"/>
      <c r="FK97" s="163"/>
      <c r="FL97" s="163"/>
      <c r="FM97" s="163"/>
      <c r="FN97" s="149"/>
      <c r="FO97" s="149"/>
      <c r="FP97" s="149"/>
      <c r="FQ97" s="149"/>
      <c r="FR97" s="149"/>
      <c r="FS97" s="149"/>
      <c r="FT97" s="163"/>
      <c r="FU97" s="16"/>
      <c r="FV97" s="16"/>
      <c r="FW97" s="16"/>
      <c r="FX97" s="16"/>
      <c r="FY97" s="241"/>
      <c r="FZ97" s="149"/>
      <c r="GA97" s="149"/>
      <c r="GB97" s="149"/>
      <c r="GC97" s="149"/>
      <c r="GD97" s="163"/>
      <c r="GE97" s="164"/>
      <c r="GG97" s="190">
        <v>1</v>
      </c>
      <c r="GH97" s="180">
        <f>FZ91</f>
        <v>0</v>
      </c>
      <c r="GI97" s="181">
        <f>GB91</f>
        <v>0</v>
      </c>
      <c r="GJ97" s="181">
        <f>GA91</f>
        <v>0</v>
      </c>
      <c r="GK97" s="182">
        <v>0</v>
      </c>
      <c r="GL97" s="179">
        <f>SUM(GH97:GK97)</f>
        <v>0</v>
      </c>
      <c r="GM97" s="179">
        <f>GB106</f>
        <v>0</v>
      </c>
      <c r="GN97" s="183">
        <f>IFERROR(ABS(GL97-GM97)/GM97,0)</f>
        <v>0</v>
      </c>
      <c r="GP97" s="163"/>
      <c r="GQ97" s="190">
        <v>1</v>
      </c>
      <c r="GR97" s="180">
        <f t="shared" ref="GR97:GU100" si="60">GH97</f>
        <v>0</v>
      </c>
      <c r="GS97" s="181">
        <f t="shared" si="60"/>
        <v>0</v>
      </c>
      <c r="GT97" s="181">
        <f t="shared" si="60"/>
        <v>0</v>
      </c>
      <c r="GU97" s="182">
        <f t="shared" si="60"/>
        <v>0</v>
      </c>
      <c r="GV97" s="179">
        <f>SUM(GR97:GU97)</f>
        <v>0</v>
      </c>
      <c r="GW97" s="179">
        <f>GM97</f>
        <v>0</v>
      </c>
      <c r="GX97" s="183">
        <f>IFERROR(ABS(GV97-GW97)/GW97,0)</f>
        <v>0</v>
      </c>
      <c r="GY97" s="173"/>
      <c r="HK97" s="172"/>
      <c r="HL97" s="163"/>
      <c r="HM97" s="163"/>
      <c r="HN97" s="163"/>
      <c r="HO97" s="163"/>
      <c r="HP97" s="163"/>
      <c r="HQ97" s="163"/>
      <c r="HR97" s="163"/>
      <c r="HS97" s="163"/>
      <c r="HT97" s="163"/>
      <c r="HU97" s="163"/>
      <c r="HV97" s="163"/>
      <c r="HW97" s="163"/>
      <c r="HX97" s="163"/>
      <c r="HY97" s="163"/>
      <c r="HZ97" s="163"/>
      <c r="IA97" s="163"/>
      <c r="IB97" s="163"/>
      <c r="IC97" s="163"/>
      <c r="ID97" s="149"/>
      <c r="IE97" s="149"/>
      <c r="IF97" s="163"/>
      <c r="IG97" s="16"/>
      <c r="IH97" s="16"/>
      <c r="II97" s="16"/>
      <c r="IJ97" s="16"/>
      <c r="IK97" s="241"/>
      <c r="IL97" s="149"/>
      <c r="IM97" s="149"/>
      <c r="IN97" s="149"/>
      <c r="IO97" s="149"/>
      <c r="IP97" s="163"/>
      <c r="IQ97" s="164"/>
      <c r="IR97" s="163"/>
      <c r="IS97" s="163"/>
      <c r="IT97" s="163"/>
      <c r="IU97" s="163"/>
      <c r="IV97" s="163"/>
      <c r="IW97" s="163"/>
      <c r="IX97" s="163"/>
      <c r="IY97" s="163"/>
      <c r="IZ97" s="163"/>
      <c r="JA97" s="163"/>
      <c r="JB97" s="163"/>
      <c r="JC97" s="163"/>
      <c r="JD97" s="163"/>
      <c r="JE97" s="163"/>
      <c r="JF97" s="163"/>
      <c r="JG97" s="163"/>
      <c r="JH97" s="163"/>
      <c r="JI97" s="163"/>
      <c r="JJ97" s="163"/>
      <c r="JK97" s="173"/>
      <c r="JV97" s="315"/>
      <c r="JW97" s="316"/>
      <c r="JX97" s="316"/>
      <c r="JY97" s="316"/>
      <c r="JZ97" s="316"/>
      <c r="KA97" s="316"/>
      <c r="KB97" s="316"/>
      <c r="KC97" s="316"/>
      <c r="KD97" s="316"/>
      <c r="KE97" s="316"/>
      <c r="KF97" s="316"/>
      <c r="KG97" s="316"/>
      <c r="KH97" s="316"/>
      <c r="KI97" s="316"/>
      <c r="KJ97" s="316"/>
      <c r="KK97" s="316"/>
      <c r="KL97" s="316"/>
      <c r="KM97" s="316"/>
      <c r="KN97" s="316"/>
      <c r="KO97" s="316"/>
      <c r="KP97" s="316"/>
      <c r="KQ97" s="316"/>
      <c r="KR97" s="316"/>
      <c r="KS97" s="316"/>
      <c r="KT97" s="316"/>
      <c r="KU97" s="316"/>
      <c r="KV97" s="322"/>
      <c r="KW97" s="316"/>
      <c r="KX97" s="316"/>
      <c r="KY97" s="316"/>
      <c r="KZ97" s="316"/>
      <c r="LA97" s="316"/>
      <c r="LB97" s="316"/>
      <c r="LC97" s="316"/>
      <c r="LD97" s="316"/>
      <c r="LE97" s="316"/>
      <c r="LF97" s="316"/>
      <c r="LG97" s="316"/>
      <c r="LH97" s="316"/>
      <c r="LI97" s="316"/>
      <c r="LJ97" s="316"/>
      <c r="LK97" s="316"/>
      <c r="LL97" s="316"/>
      <c r="LM97" s="316"/>
      <c r="LN97" s="316"/>
      <c r="LO97" s="316"/>
      <c r="LP97" s="316"/>
      <c r="LQ97" s="316"/>
      <c r="LR97" s="316"/>
      <c r="LS97" s="316"/>
      <c r="LT97" s="316"/>
      <c r="LU97" s="316"/>
      <c r="LV97" s="317"/>
    </row>
    <row r="98" spans="27:334" ht="15" customHeight="1" x14ac:dyDescent="0.3">
      <c r="AA98" s="172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247" t="str">
        <f>CHOOSE(1,BA89&amp;":","IX_NAME",AN98)</f>
        <v>2:</v>
      </c>
      <c r="AN98" s="248" t="s">
        <v>37</v>
      </c>
      <c r="AO98" s="163"/>
      <c r="AP98" s="149"/>
      <c r="AQ98" s="149"/>
      <c r="AR98" s="149"/>
      <c r="AS98" s="149"/>
      <c r="AT98" s="149"/>
      <c r="AU98" s="149"/>
      <c r="AV98" s="155"/>
      <c r="AW98" s="163"/>
      <c r="AX98" s="163"/>
      <c r="AY98" s="163"/>
      <c r="AZ98" s="163"/>
      <c r="BA98" s="241"/>
      <c r="BB98" s="149"/>
      <c r="BC98" s="149"/>
      <c r="BD98" s="149"/>
      <c r="BE98" s="149"/>
      <c r="BF98" s="163"/>
      <c r="BG98" s="165"/>
      <c r="BH98" s="163"/>
      <c r="BI98" s="163"/>
      <c r="BJ98" s="190">
        <v>4</v>
      </c>
      <c r="BK98" s="186">
        <f>BK79</f>
        <v>0</v>
      </c>
      <c r="BL98" s="187">
        <f t="shared" si="55"/>
        <v>0</v>
      </c>
      <c r="BM98" s="188">
        <f t="shared" si="55"/>
        <v>0</v>
      </c>
      <c r="BN98" s="179">
        <f>SUM(BK98:BM98)</f>
        <v>0</v>
      </c>
      <c r="BO98" s="59">
        <f>BO79</f>
        <v>0</v>
      </c>
      <c r="BP98" s="183">
        <f t="shared" si="59"/>
        <v>0</v>
      </c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73"/>
      <c r="CM98" s="172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247" t="str">
        <f>CHOOSE(1,DM89&amp;":","IX_NAME",CZ98)</f>
        <v>1:</v>
      </c>
      <c r="CZ98" s="248" t="s">
        <v>37</v>
      </c>
      <c r="DF98" s="149"/>
      <c r="DG98" s="149"/>
      <c r="DH98" s="155"/>
      <c r="DI98" s="163"/>
      <c r="DJ98" s="163"/>
      <c r="DK98" s="163"/>
      <c r="DL98" s="163"/>
      <c r="DM98" s="241"/>
      <c r="DN98" s="149"/>
      <c r="DO98" s="149"/>
      <c r="DP98" s="149"/>
      <c r="DQ98" s="149"/>
      <c r="DR98" s="163"/>
      <c r="DS98" s="165"/>
      <c r="DT98" s="163"/>
      <c r="DU98" s="163"/>
      <c r="DY98"/>
      <c r="DZ98"/>
      <c r="EA98"/>
      <c r="EB98"/>
      <c r="EC98"/>
      <c r="ED98" s="163"/>
      <c r="EE98" s="163"/>
      <c r="EF98" s="163"/>
      <c r="EG98" s="163"/>
      <c r="EH98" s="163"/>
      <c r="EI98" s="163"/>
      <c r="EJ98" s="163"/>
      <c r="EK98" s="163"/>
      <c r="EL98" s="163"/>
      <c r="EM98" s="173"/>
      <c r="EY98" s="172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49"/>
      <c r="FO98" s="149"/>
      <c r="FP98" s="149"/>
      <c r="FQ98" s="149"/>
      <c r="FR98" s="149"/>
      <c r="FS98" s="149"/>
      <c r="FT98" s="155"/>
      <c r="FU98" s="163"/>
      <c r="FV98" s="163"/>
      <c r="FW98" s="163"/>
      <c r="FX98" s="163"/>
      <c r="FY98" s="241"/>
      <c r="FZ98" s="149"/>
      <c r="GA98" s="149"/>
      <c r="GB98" s="149"/>
      <c r="GC98" s="149"/>
      <c r="GD98" s="163"/>
      <c r="GE98" s="165"/>
      <c r="GG98" s="190">
        <v>2</v>
      </c>
      <c r="GH98" s="184">
        <v>0</v>
      </c>
      <c r="GI98" s="179">
        <v>0</v>
      </c>
      <c r="GJ98" s="179">
        <v>0</v>
      </c>
      <c r="GK98" s="185">
        <v>0</v>
      </c>
      <c r="GL98" s="179">
        <f>SUM(GH98:GK98)</f>
        <v>0</v>
      </c>
      <c r="GM98" s="179">
        <v>0</v>
      </c>
      <c r="GN98" s="183">
        <f t="shared" ref="GN98:GN100" si="61">IFERROR(ABS(GL98-GM98)/GM98,0)</f>
        <v>0</v>
      </c>
      <c r="GP98" s="163"/>
      <c r="GQ98" s="190">
        <v>2</v>
      </c>
      <c r="GR98" s="184">
        <f t="shared" si="60"/>
        <v>0</v>
      </c>
      <c r="GS98" s="179">
        <f t="shared" si="60"/>
        <v>0</v>
      </c>
      <c r="GT98" s="179">
        <f t="shared" si="60"/>
        <v>0</v>
      </c>
      <c r="GU98" s="185">
        <f t="shared" si="60"/>
        <v>0</v>
      </c>
      <c r="GV98" s="179">
        <f t="shared" ref="GV98:GV100" si="62">SUM(GR98:GU98)</f>
        <v>0</v>
      </c>
      <c r="GW98" s="179">
        <f>GM98</f>
        <v>0</v>
      </c>
      <c r="GX98" s="183">
        <f t="shared" ref="GX98:GX100" si="63">IFERROR(ABS(GV98-GW98)/GW98,0)</f>
        <v>0</v>
      </c>
      <c r="GY98" s="173"/>
      <c r="HK98" s="172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247" t="str">
        <f>CHOOSE(1,IK89&amp;":","IX_NAME",HX98)</f>
        <v>1:</v>
      </c>
      <c r="HX98" s="248" t="s">
        <v>37</v>
      </c>
      <c r="HY98" s="163"/>
      <c r="HZ98" s="163"/>
      <c r="IA98" s="163"/>
      <c r="IB98" s="163"/>
      <c r="IC98" s="163"/>
      <c r="ID98" s="149"/>
      <c r="IE98" s="149"/>
      <c r="IF98" s="155"/>
      <c r="IG98" s="163"/>
      <c r="IH98" s="163"/>
      <c r="II98" s="163"/>
      <c r="IJ98" s="163"/>
      <c r="IK98" s="241"/>
      <c r="IL98" s="149"/>
      <c r="IM98" s="149"/>
      <c r="IN98" s="149"/>
      <c r="IO98" s="149"/>
      <c r="IP98" s="163"/>
      <c r="IQ98" s="165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73"/>
      <c r="JV98" s="315"/>
      <c r="JW98" s="316"/>
      <c r="JX98" s="316"/>
      <c r="JY98" s="316"/>
      <c r="JZ98" s="316"/>
      <c r="KA98" s="316"/>
      <c r="KB98" s="316"/>
      <c r="KC98" s="316"/>
      <c r="KD98" s="316"/>
      <c r="KE98" s="316"/>
      <c r="KF98" s="316"/>
      <c r="KG98" s="316"/>
      <c r="KH98" s="316"/>
      <c r="KI98" s="316"/>
      <c r="KJ98" s="316"/>
      <c r="KK98" s="316"/>
      <c r="KL98" s="316"/>
      <c r="KM98" s="316"/>
      <c r="KN98" s="316"/>
      <c r="KO98" s="316"/>
      <c r="KP98" s="316"/>
      <c r="KQ98" s="316"/>
      <c r="KR98" s="316"/>
      <c r="KS98" s="316"/>
      <c r="KT98" s="316"/>
      <c r="KU98" s="316"/>
      <c r="KV98" s="322"/>
      <c r="KW98" s="316"/>
      <c r="KX98" s="316"/>
      <c r="KY98" s="316"/>
      <c r="KZ98" s="316"/>
      <c r="LA98" s="316"/>
      <c r="LB98" s="316"/>
      <c r="LC98" s="316"/>
      <c r="LD98" s="316"/>
      <c r="LE98" s="316"/>
      <c r="LF98" s="316"/>
      <c r="LG98" s="316"/>
      <c r="LH98" s="316"/>
      <c r="LI98" s="316"/>
      <c r="LJ98" s="316"/>
      <c r="LK98" s="316"/>
      <c r="LL98" s="316"/>
      <c r="LM98" s="316"/>
      <c r="LN98" s="316"/>
      <c r="LO98" s="316"/>
      <c r="LP98" s="316"/>
      <c r="LQ98" s="316"/>
      <c r="LR98" s="316"/>
      <c r="LS98" s="316"/>
      <c r="LT98" s="316"/>
      <c r="LU98" s="316"/>
      <c r="LV98" s="317"/>
    </row>
    <row r="99" spans="27:334" ht="15" customHeight="1" x14ac:dyDescent="0.25">
      <c r="AA99" s="172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93" t="s">
        <v>30</v>
      </c>
      <c r="AO99" s="163"/>
      <c r="AP99" s="149"/>
      <c r="AQ99" s="149"/>
      <c r="AR99" s="149"/>
      <c r="AS99" s="149"/>
      <c r="AT99" s="149"/>
      <c r="AU99" s="149"/>
      <c r="AV99" s="149"/>
      <c r="AW99" s="149"/>
      <c r="AX99" s="163"/>
      <c r="AY99" s="163"/>
      <c r="AZ99" s="163"/>
      <c r="BA99" s="241"/>
      <c r="BB99" s="163"/>
      <c r="BC99" s="163"/>
      <c r="BD99" s="163"/>
      <c r="BE99" s="153" t="s">
        <v>0</v>
      </c>
      <c r="BF99" s="163"/>
      <c r="BG99" s="165"/>
      <c r="BH99" s="163"/>
      <c r="BI99" s="163"/>
      <c r="BJ99" s="179" t="s">
        <v>17</v>
      </c>
      <c r="BK99" s="179">
        <f>SUM(BK96:BK98)</f>
        <v>0</v>
      </c>
      <c r="BL99" s="179">
        <f>SUM(BL96:BL98)</f>
        <v>0</v>
      </c>
      <c r="BM99" s="179">
        <f>SUM(BM96:BM98)</f>
        <v>0</v>
      </c>
      <c r="BN99" s="179"/>
      <c r="BO99" s="179"/>
      <c r="BP99" s="179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73"/>
      <c r="CM99" s="172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93" t="s">
        <v>30</v>
      </c>
      <c r="DF99" s="149"/>
      <c r="DG99" s="149"/>
      <c r="DH99" s="149"/>
      <c r="DI99" s="149"/>
      <c r="DJ99" s="163"/>
      <c r="DK99" s="163"/>
      <c r="DL99" s="163"/>
      <c r="DM99" s="241"/>
      <c r="DN99" s="163"/>
      <c r="DO99" s="163"/>
      <c r="DP99" s="163"/>
      <c r="DQ99" s="153" t="s">
        <v>0</v>
      </c>
      <c r="DR99" s="163"/>
      <c r="DS99" s="165"/>
      <c r="DT99" s="163"/>
      <c r="DU99" s="163"/>
      <c r="DY99"/>
      <c r="DZ99"/>
      <c r="EA99"/>
      <c r="EB99"/>
      <c r="EC99"/>
      <c r="ED99" s="163"/>
      <c r="EE99" s="163"/>
      <c r="EF99" s="163"/>
      <c r="EG99" s="163"/>
      <c r="EH99" s="163"/>
      <c r="EI99" s="163"/>
      <c r="EJ99" s="163"/>
      <c r="EK99" s="163"/>
      <c r="EL99" s="163"/>
      <c r="EM99" s="173"/>
      <c r="EY99" s="172"/>
      <c r="EZ99" s="163"/>
      <c r="FA99" s="163"/>
      <c r="FB99" s="163"/>
      <c r="FC99" s="163"/>
      <c r="FD99" s="163"/>
      <c r="FE99" s="163"/>
      <c r="FF99" s="163"/>
      <c r="FG99" s="163"/>
      <c r="FH99" s="163"/>
      <c r="FI99" s="163"/>
      <c r="FJ99" s="163"/>
      <c r="FK99" s="163"/>
      <c r="FL99" s="163"/>
      <c r="FM99" s="163"/>
      <c r="FN99" s="149"/>
      <c r="FO99" s="149"/>
      <c r="FP99" s="149"/>
      <c r="FQ99" s="149"/>
      <c r="FR99" s="149"/>
      <c r="FS99" s="149"/>
      <c r="FT99" s="149"/>
      <c r="FU99" s="149"/>
      <c r="FV99" s="163"/>
      <c r="FW99" s="163"/>
      <c r="FX99" s="163"/>
      <c r="FY99" s="241"/>
      <c r="FZ99" s="163"/>
      <c r="GA99" s="163"/>
      <c r="GB99" s="163"/>
      <c r="GC99" s="153" t="s">
        <v>0</v>
      </c>
      <c r="GD99" s="163"/>
      <c r="GE99" s="165"/>
      <c r="GG99" s="190">
        <v>3</v>
      </c>
      <c r="GH99" s="184">
        <f>FV87</f>
        <v>0</v>
      </c>
      <c r="GI99" s="179">
        <f>FW87</f>
        <v>0</v>
      </c>
      <c r="GJ99" s="179">
        <f>FX87</f>
        <v>0</v>
      </c>
      <c r="GK99" s="185">
        <v>0</v>
      </c>
      <c r="GL99" s="179">
        <f>SUM(GH99:GK99)</f>
        <v>0</v>
      </c>
      <c r="GM99" s="179">
        <f>FV72</f>
        <v>0</v>
      </c>
      <c r="GN99" s="183">
        <f t="shared" si="61"/>
        <v>0</v>
      </c>
      <c r="GP99" s="163"/>
      <c r="GQ99" s="190">
        <v>3</v>
      </c>
      <c r="GR99" s="184">
        <f t="shared" si="60"/>
        <v>0</v>
      </c>
      <c r="GS99" s="179">
        <f t="shared" si="60"/>
        <v>0</v>
      </c>
      <c r="GT99" s="179">
        <f t="shared" si="60"/>
        <v>0</v>
      </c>
      <c r="GU99" s="185">
        <f t="shared" si="60"/>
        <v>0</v>
      </c>
      <c r="GV99" s="179">
        <f t="shared" si="62"/>
        <v>0</v>
      </c>
      <c r="GW99" s="179">
        <f>GM99</f>
        <v>0</v>
      </c>
      <c r="GX99" s="183">
        <f t="shared" si="63"/>
        <v>0</v>
      </c>
      <c r="GY99" s="173"/>
      <c r="HK99" s="172"/>
      <c r="HL99" s="163"/>
      <c r="HM99" s="163"/>
      <c r="HN99" s="163"/>
      <c r="HO99" s="163"/>
      <c r="HP99" s="163"/>
      <c r="HQ99" s="163"/>
      <c r="HR99" s="163"/>
      <c r="HS99" s="163"/>
      <c r="HT99" s="163"/>
      <c r="HU99" s="163"/>
      <c r="HV99" s="163"/>
      <c r="HW99" s="163"/>
      <c r="HX99" s="193" t="s">
        <v>30</v>
      </c>
      <c r="HY99" s="163"/>
      <c r="HZ99" s="163"/>
      <c r="IA99" s="163"/>
      <c r="IB99" s="163"/>
      <c r="IC99" s="163"/>
      <c r="ID99" s="149"/>
      <c r="IE99" s="149"/>
      <c r="IF99" s="149"/>
      <c r="IG99" s="149"/>
      <c r="IH99" s="163"/>
      <c r="II99" s="163"/>
      <c r="IJ99" s="163"/>
      <c r="IK99" s="241"/>
      <c r="IL99" s="163"/>
      <c r="IM99" s="163"/>
      <c r="IN99" s="163"/>
      <c r="IO99" s="153" t="s">
        <v>0</v>
      </c>
      <c r="IP99" s="163"/>
      <c r="IQ99" s="165"/>
      <c r="IR99" s="163"/>
      <c r="IS99" s="163"/>
      <c r="IT99" s="163"/>
      <c r="IU99" s="163"/>
      <c r="IV99" s="163"/>
      <c r="IW99" s="163"/>
      <c r="IX99" s="163"/>
      <c r="IY99" s="163"/>
      <c r="IZ99" s="163"/>
      <c r="JA99" s="163"/>
      <c r="JB99" s="163"/>
      <c r="JC99" s="163"/>
      <c r="JD99" s="163"/>
      <c r="JE99" s="163"/>
      <c r="JF99" s="163"/>
      <c r="JG99" s="163"/>
      <c r="JH99" s="163"/>
      <c r="JI99" s="163"/>
      <c r="JJ99" s="163"/>
      <c r="JK99" s="173"/>
      <c r="JV99" s="315"/>
      <c r="JW99" s="316"/>
      <c r="JX99" s="316"/>
      <c r="JY99" s="316"/>
      <c r="JZ99" s="316"/>
      <c r="KA99" s="316"/>
      <c r="KB99" s="316"/>
      <c r="KC99" s="316"/>
      <c r="KD99" s="316"/>
      <c r="KE99" s="316"/>
      <c r="KF99" s="316"/>
      <c r="KG99" s="316"/>
      <c r="KH99" s="316"/>
      <c r="KI99" s="316"/>
      <c r="KJ99" s="316"/>
      <c r="KK99" s="316"/>
      <c r="KL99" s="316"/>
      <c r="KM99" s="316"/>
      <c r="KN99" s="316"/>
      <c r="KO99" s="316"/>
      <c r="KP99" s="316"/>
      <c r="KQ99" s="316"/>
      <c r="KR99" s="316"/>
      <c r="KS99" s="316"/>
      <c r="KT99" s="316"/>
      <c r="KU99" s="316"/>
      <c r="KV99" s="322"/>
      <c r="KW99" s="316"/>
      <c r="KX99" s="316"/>
      <c r="KY99" s="316"/>
      <c r="KZ99" s="316"/>
      <c r="LA99" s="316"/>
      <c r="LB99" s="316"/>
      <c r="LC99" s="316"/>
      <c r="LD99" s="316"/>
      <c r="LE99" s="316"/>
      <c r="LF99" s="316"/>
      <c r="LG99" s="316"/>
      <c r="LH99" s="316"/>
      <c r="LI99" s="316"/>
      <c r="LJ99" s="316"/>
      <c r="LK99" s="316"/>
      <c r="LL99" s="316"/>
      <c r="LM99" s="316"/>
      <c r="LN99" s="316"/>
      <c r="LO99" s="316"/>
      <c r="LP99" s="316"/>
      <c r="LQ99" s="316"/>
      <c r="LR99" s="316"/>
      <c r="LS99" s="316"/>
      <c r="LT99" s="316"/>
      <c r="LU99" s="316"/>
      <c r="LV99" s="317"/>
    </row>
    <row r="100" spans="27:334" ht="15" customHeight="1" x14ac:dyDescent="0.3">
      <c r="AA100" s="172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240"/>
      <c r="BB100" s="163"/>
      <c r="BC100" s="163"/>
      <c r="BD100" s="163"/>
      <c r="BE100" s="166"/>
      <c r="BF100" s="163"/>
      <c r="BG100" s="165"/>
      <c r="BH100" s="163"/>
      <c r="BI100" s="163"/>
      <c r="BJ100" s="179" t="s">
        <v>18</v>
      </c>
      <c r="BK100" s="179">
        <f>BK81</f>
        <v>0</v>
      </c>
      <c r="BL100" s="179">
        <f>BL81</f>
        <v>0</v>
      </c>
      <c r="BM100" s="179">
        <f>BM81</f>
        <v>0</v>
      </c>
      <c r="BN100" s="179"/>
      <c r="BO100" s="179"/>
      <c r="BP100" s="179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73"/>
      <c r="CM100" s="172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DF100" s="163"/>
      <c r="DG100" s="163"/>
      <c r="DH100" s="163"/>
      <c r="DI100" s="163"/>
      <c r="DJ100" s="163"/>
      <c r="DK100" s="163"/>
      <c r="DL100" s="163"/>
      <c r="DM100" s="240"/>
      <c r="DN100" s="133" t="s">
        <v>32</v>
      </c>
      <c r="DO100" s="163"/>
      <c r="DP100" s="163"/>
      <c r="DQ100" s="166"/>
      <c r="DR100" s="163"/>
      <c r="DS100" s="165"/>
      <c r="DT100" s="163"/>
      <c r="DU100" s="163"/>
      <c r="DY100"/>
      <c r="DZ100"/>
      <c r="EA100"/>
      <c r="EB100"/>
      <c r="EC100"/>
      <c r="ED100" s="163"/>
      <c r="EE100" s="163"/>
      <c r="EF100" s="163"/>
      <c r="EG100" s="163"/>
      <c r="EH100" s="163"/>
      <c r="EI100" s="163"/>
      <c r="EJ100" s="163"/>
      <c r="EK100" s="163"/>
      <c r="EL100" s="163"/>
      <c r="EM100" s="173"/>
      <c r="EY100" s="172"/>
      <c r="EZ100" s="163"/>
      <c r="FA100" s="163"/>
      <c r="FB100" s="163"/>
      <c r="FC100" s="163"/>
      <c r="FD100" s="163"/>
      <c r="FE100" s="163"/>
      <c r="FF100" s="163"/>
      <c r="FG100" s="163"/>
      <c r="FH100" s="163"/>
      <c r="FI100" s="163"/>
      <c r="FJ100" s="163"/>
      <c r="FK100" s="247" t="str">
        <f>CHOOSE(1,FY89&amp;":","IX_NAME",FL100)</f>
        <v>2:</v>
      </c>
      <c r="FL100" s="248" t="s">
        <v>37</v>
      </c>
      <c r="FN100" s="163"/>
      <c r="FO100" s="163"/>
      <c r="FP100" s="163"/>
      <c r="FQ100" s="163"/>
      <c r="FR100" s="163"/>
      <c r="FS100" s="163"/>
      <c r="FT100" s="163"/>
      <c r="FU100" s="163"/>
      <c r="FV100" s="163"/>
      <c r="FW100" s="163"/>
      <c r="FX100" s="163"/>
      <c r="FY100" s="240"/>
      <c r="FZ100" s="133" t="s">
        <v>32</v>
      </c>
      <c r="GA100" s="163"/>
      <c r="GB100" s="163"/>
      <c r="GC100" s="166"/>
      <c r="GD100" s="163"/>
      <c r="GE100" s="165"/>
      <c r="GG100" s="190">
        <v>4</v>
      </c>
      <c r="GH100" s="186">
        <f>FW92</f>
        <v>0</v>
      </c>
      <c r="GI100" s="187">
        <f>FW91</f>
        <v>0</v>
      </c>
      <c r="GJ100" s="187">
        <f>FW90</f>
        <v>0</v>
      </c>
      <c r="GK100" s="188">
        <v>0</v>
      </c>
      <c r="GL100" s="179">
        <f>SUM(GH100:GK100)</f>
        <v>0</v>
      </c>
      <c r="GM100" s="59">
        <f>FO92</f>
        <v>0</v>
      </c>
      <c r="GN100" s="183">
        <f t="shared" si="61"/>
        <v>0</v>
      </c>
      <c r="GP100" s="163"/>
      <c r="GQ100" s="190">
        <v>4</v>
      </c>
      <c r="GR100" s="186">
        <f t="shared" si="60"/>
        <v>0</v>
      </c>
      <c r="GS100" s="187">
        <f t="shared" si="60"/>
        <v>0</v>
      </c>
      <c r="GT100" s="187">
        <f t="shared" si="60"/>
        <v>0</v>
      </c>
      <c r="GU100" s="188">
        <f t="shared" si="60"/>
        <v>0</v>
      </c>
      <c r="GV100" s="179">
        <f t="shared" si="62"/>
        <v>0</v>
      </c>
      <c r="GW100" s="59">
        <f>GM100</f>
        <v>0</v>
      </c>
      <c r="GX100" s="183">
        <f t="shared" si="63"/>
        <v>0</v>
      </c>
      <c r="GY100" s="173"/>
      <c r="HK100" s="172"/>
      <c r="HL100" s="163"/>
      <c r="HM100" s="163"/>
      <c r="HN100" s="163"/>
      <c r="HO100" s="163"/>
      <c r="HP100" s="163"/>
      <c r="HQ100" s="163"/>
      <c r="HR100" s="163"/>
      <c r="HS100" s="163"/>
      <c r="HT100" s="163"/>
      <c r="HU100" s="163"/>
      <c r="HV100" s="163"/>
      <c r="HW100" s="163"/>
      <c r="HX100" s="163"/>
      <c r="HY100" s="163"/>
      <c r="HZ100" s="163"/>
      <c r="IA100" s="163"/>
      <c r="IB100" s="163"/>
      <c r="IC100" s="163"/>
      <c r="ID100" s="163"/>
      <c r="IE100" s="163"/>
      <c r="IF100" s="163"/>
      <c r="IG100" s="163"/>
      <c r="IH100" s="163"/>
      <c r="II100" s="163"/>
      <c r="IJ100" s="249" t="s">
        <v>32</v>
      </c>
      <c r="IK100" s="240"/>
      <c r="IL100" s="163"/>
      <c r="IM100" s="163"/>
      <c r="IN100" s="163"/>
      <c r="IO100" s="166"/>
      <c r="IP100" s="163"/>
      <c r="IQ100" s="165"/>
      <c r="IR100" s="163"/>
      <c r="IS100" s="163"/>
      <c r="IT100" s="163"/>
      <c r="IU100" s="163"/>
      <c r="IV100" s="163"/>
      <c r="IW100" s="163"/>
      <c r="IX100" s="163"/>
      <c r="IY100" s="163"/>
      <c r="IZ100" s="163"/>
      <c r="JA100" s="163"/>
      <c r="JB100" s="163"/>
      <c r="JC100" s="163"/>
      <c r="JD100" s="163"/>
      <c r="JE100" s="163"/>
      <c r="JF100" s="163"/>
      <c r="JG100" s="163"/>
      <c r="JH100" s="163"/>
      <c r="JI100" s="163"/>
      <c r="JJ100" s="163"/>
      <c r="JK100" s="173"/>
      <c r="JV100" s="315"/>
      <c r="JW100" s="316"/>
      <c r="JX100" s="316"/>
      <c r="JY100" s="316"/>
      <c r="JZ100" s="316"/>
      <c r="KA100" s="316"/>
      <c r="KB100" s="316"/>
      <c r="KC100" s="316"/>
      <c r="KD100" s="316"/>
      <c r="KE100" s="316"/>
      <c r="KF100" s="316"/>
      <c r="KG100" s="316"/>
      <c r="KH100" s="316"/>
      <c r="KI100" s="316"/>
      <c r="KJ100" s="316"/>
      <c r="KK100" s="316"/>
      <c r="KL100" s="316"/>
      <c r="KM100" s="316"/>
      <c r="KN100" s="316"/>
      <c r="KO100" s="316"/>
      <c r="KP100" s="316"/>
      <c r="KQ100" s="316"/>
      <c r="KR100" s="316"/>
      <c r="KS100" s="316"/>
      <c r="KT100" s="316"/>
      <c r="KU100" s="316"/>
      <c r="KV100" s="322"/>
      <c r="KW100" s="316"/>
      <c r="KX100" s="316"/>
      <c r="KY100" s="316"/>
      <c r="KZ100" s="316"/>
      <c r="LA100" s="316"/>
      <c r="LB100" s="316"/>
      <c r="LC100" s="316"/>
      <c r="LD100" s="316"/>
      <c r="LE100" s="316"/>
      <c r="LF100" s="316"/>
      <c r="LG100" s="316"/>
      <c r="LH100" s="316"/>
      <c r="LI100" s="316"/>
      <c r="LJ100" s="316"/>
      <c r="LK100" s="316"/>
      <c r="LL100" s="316"/>
      <c r="LM100" s="316"/>
      <c r="LN100" s="316"/>
      <c r="LO100" s="316"/>
      <c r="LP100" s="316"/>
      <c r="LQ100" s="316"/>
      <c r="LR100" s="316"/>
      <c r="LS100" s="316"/>
      <c r="LT100" s="316"/>
      <c r="LU100" s="316"/>
      <c r="LV100" s="317"/>
    </row>
    <row r="101" spans="27:334" ht="15" customHeight="1" x14ac:dyDescent="0.25">
      <c r="AA101" s="172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8"/>
      <c r="BB101" s="163"/>
      <c r="BC101" s="163"/>
      <c r="BD101" s="163"/>
      <c r="BE101" s="168"/>
      <c r="BF101" s="163"/>
      <c r="BG101" s="165"/>
      <c r="BH101" s="163"/>
      <c r="BI101" s="163"/>
      <c r="BJ101" s="179" t="s">
        <v>19</v>
      </c>
      <c r="BK101" s="183">
        <f>IFERROR(ABS(BK99-BK100)/BK100,0)</f>
        <v>0</v>
      </c>
      <c r="BL101" s="183">
        <f t="shared" ref="BL101:BM101" si="64">IFERROR(ABS(BL99-BL100)/BL100,0)</f>
        <v>0</v>
      </c>
      <c r="BM101" s="183">
        <f t="shared" si="64"/>
        <v>0</v>
      </c>
      <c r="BN101" s="179"/>
      <c r="BO101" s="179"/>
      <c r="BP101" s="183">
        <f>SUM(BK101:BM101,BP96:BP98)</f>
        <v>0</v>
      </c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73"/>
      <c r="CM101" s="172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DF101" s="163"/>
      <c r="DG101" s="163"/>
      <c r="DH101" s="163"/>
      <c r="DI101" s="163"/>
      <c r="DJ101" s="163"/>
      <c r="DK101" s="163"/>
      <c r="DL101" s="163"/>
      <c r="DM101" s="168"/>
      <c r="DN101" s="163"/>
      <c r="DO101" s="163"/>
      <c r="DP101" s="163"/>
      <c r="DQ101" s="168"/>
      <c r="DR101" s="163"/>
      <c r="DS101" s="165"/>
      <c r="DT101" s="163"/>
      <c r="DU101" s="163"/>
      <c r="DY101"/>
      <c r="DZ101"/>
      <c r="EA101"/>
      <c r="EB101"/>
      <c r="EC101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73"/>
      <c r="EY101" s="172"/>
      <c r="EZ101" s="163"/>
      <c r="FA101" s="163"/>
      <c r="FB101" s="163"/>
      <c r="FC101" s="163"/>
      <c r="FD101" s="163"/>
      <c r="FE101" s="163"/>
      <c r="FF101" s="163"/>
      <c r="FG101" s="163"/>
      <c r="FH101" s="163"/>
      <c r="FI101" s="163"/>
      <c r="FJ101" s="163"/>
      <c r="FK101" s="163"/>
      <c r="FL101" s="193" t="s">
        <v>30</v>
      </c>
      <c r="FN101" s="163"/>
      <c r="FO101" s="163"/>
      <c r="FP101" s="163"/>
      <c r="FQ101" s="163"/>
      <c r="FR101" s="163"/>
      <c r="FS101" s="163"/>
      <c r="FT101" s="163"/>
      <c r="FU101" s="163"/>
      <c r="FV101" s="163"/>
      <c r="FW101" s="163"/>
      <c r="FX101" s="163"/>
      <c r="FY101" s="168"/>
      <c r="FZ101" s="163"/>
      <c r="GA101" s="163"/>
      <c r="GB101" s="163"/>
      <c r="GC101" s="168"/>
      <c r="GD101" s="163"/>
      <c r="GE101" s="165"/>
      <c r="GG101" s="179" t="s">
        <v>17</v>
      </c>
      <c r="GH101" s="179">
        <f>SUM(GH97:GH100)</f>
        <v>0</v>
      </c>
      <c r="GI101" s="179">
        <f>SUM(GI97:GI100)</f>
        <v>0</v>
      </c>
      <c r="GJ101" s="179">
        <f>SUM(GJ97:GJ100)</f>
        <v>0</v>
      </c>
      <c r="GK101" s="179">
        <f>SUM(GK97:GK100)</f>
        <v>0</v>
      </c>
      <c r="GL101" s="179"/>
      <c r="GM101" s="179"/>
      <c r="GN101" s="179"/>
      <c r="GO101" s="163"/>
      <c r="GP101" s="163"/>
      <c r="GQ101" s="179" t="s">
        <v>17</v>
      </c>
      <c r="GR101" s="179">
        <f>SUM(GR97:GR100)</f>
        <v>0</v>
      </c>
      <c r="GS101" s="179">
        <f t="shared" ref="GS101:GU101" si="65">SUM(GS97:GS100)</f>
        <v>0</v>
      </c>
      <c r="GT101" s="179">
        <f t="shared" si="65"/>
        <v>0</v>
      </c>
      <c r="GU101" s="179">
        <f t="shared" si="65"/>
        <v>0</v>
      </c>
      <c r="GV101" s="179"/>
      <c r="GW101" s="179"/>
      <c r="GX101" s="179"/>
      <c r="GY101" s="173"/>
      <c r="HK101" s="172"/>
      <c r="HL101" s="163"/>
      <c r="HM101" s="163"/>
      <c r="HN101" s="163"/>
      <c r="HO101" s="163"/>
      <c r="HP101" s="163"/>
      <c r="HQ101" s="163"/>
      <c r="HR101" s="163"/>
      <c r="HS101" s="163"/>
      <c r="HT101" s="163"/>
      <c r="HU101" s="163"/>
      <c r="HV101" s="163"/>
      <c r="HW101" s="163"/>
      <c r="HX101" s="163"/>
      <c r="HY101" s="163"/>
      <c r="HZ101" s="163"/>
      <c r="IA101" s="163"/>
      <c r="IB101" s="163"/>
      <c r="IC101" s="163"/>
      <c r="ID101" s="163"/>
      <c r="IE101" s="163"/>
      <c r="IF101" s="163"/>
      <c r="IG101" s="163"/>
      <c r="IH101" s="163"/>
      <c r="II101" s="163"/>
      <c r="IJ101" s="163"/>
      <c r="IK101" s="168"/>
      <c r="IL101" s="163"/>
      <c r="IM101" s="163"/>
      <c r="IN101" s="163"/>
      <c r="IO101" s="168"/>
      <c r="IP101" s="163"/>
      <c r="IQ101" s="165"/>
      <c r="IR101" s="163"/>
      <c r="IS101" s="163"/>
      <c r="IT101" s="163"/>
      <c r="IU101" s="163"/>
      <c r="IV101" s="163"/>
      <c r="IW101" s="163"/>
      <c r="IX101" s="163"/>
      <c r="IY101" s="163"/>
      <c r="IZ101" s="163"/>
      <c r="JA101" s="163"/>
      <c r="JB101" s="163"/>
      <c r="JC101" s="163"/>
      <c r="JD101" s="163"/>
      <c r="JE101" s="163"/>
      <c r="JF101" s="163"/>
      <c r="JG101" s="163"/>
      <c r="JH101" s="163"/>
      <c r="JI101" s="163"/>
      <c r="JJ101" s="163"/>
      <c r="JK101" s="173"/>
      <c r="JV101" s="315"/>
      <c r="JW101" s="316"/>
      <c r="JX101" s="316"/>
      <c r="JY101" s="316"/>
      <c r="JZ101" s="316"/>
      <c r="KA101" s="316"/>
      <c r="KB101" s="316"/>
      <c r="KC101" s="316"/>
      <c r="KD101" s="316"/>
      <c r="KE101" s="316"/>
      <c r="KF101" s="316"/>
      <c r="KG101" s="316"/>
      <c r="KH101" s="316"/>
      <c r="KI101" s="316"/>
      <c r="KJ101" s="316"/>
      <c r="KK101" s="316"/>
      <c r="KL101" s="316"/>
      <c r="KM101" s="316"/>
      <c r="KN101" s="316"/>
      <c r="KO101" s="316"/>
      <c r="KP101" s="316"/>
      <c r="KQ101" s="316"/>
      <c r="KR101" s="316"/>
      <c r="KS101" s="316"/>
      <c r="KT101" s="316"/>
      <c r="KU101" s="316"/>
      <c r="KV101" s="322"/>
      <c r="KW101" s="316"/>
      <c r="KX101" s="316"/>
      <c r="KY101" s="316"/>
      <c r="KZ101" s="316"/>
      <c r="LA101" s="316"/>
      <c r="LB101" s="316"/>
      <c r="LC101" s="316"/>
      <c r="LD101" s="316"/>
      <c r="LE101" s="316"/>
      <c r="LF101" s="316"/>
      <c r="LG101" s="316"/>
      <c r="LH101" s="316"/>
      <c r="LI101" s="316"/>
      <c r="LJ101" s="316"/>
      <c r="LK101" s="316"/>
      <c r="LL101" s="316"/>
      <c r="LM101" s="316"/>
      <c r="LN101" s="316"/>
      <c r="LO101" s="316"/>
      <c r="LP101" s="316"/>
      <c r="LQ101" s="316"/>
      <c r="LR101" s="316"/>
      <c r="LS101" s="316"/>
      <c r="LT101" s="316"/>
      <c r="LU101" s="316"/>
      <c r="LV101" s="317"/>
    </row>
    <row r="102" spans="27:334" ht="15" customHeight="1" x14ac:dyDescent="0.25">
      <c r="AA102" s="172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8"/>
      <c r="BB102" s="163"/>
      <c r="BC102" s="163"/>
      <c r="BD102" s="163"/>
      <c r="BE102" s="168"/>
      <c r="BF102" s="163"/>
      <c r="BG102" s="164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73"/>
      <c r="CM102" s="172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8"/>
      <c r="DN102" s="163"/>
      <c r="DO102" s="163"/>
      <c r="DP102" s="163"/>
      <c r="DQ102" s="168"/>
      <c r="DR102" s="163"/>
      <c r="DS102" s="164"/>
      <c r="DT102" s="163"/>
      <c r="DU102" s="163"/>
      <c r="DV102" s="163"/>
      <c r="DW102" s="163"/>
      <c r="DX102" s="163"/>
      <c r="DY102"/>
      <c r="DZ102"/>
      <c r="EA102"/>
      <c r="EB102"/>
      <c r="EC102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73"/>
      <c r="EY102" s="172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3"/>
      <c r="FO102" s="163"/>
      <c r="FP102" s="163"/>
      <c r="FQ102" s="163"/>
      <c r="FR102" s="163"/>
      <c r="FS102" s="163"/>
      <c r="FT102" s="163"/>
      <c r="FU102" s="163"/>
      <c r="FV102" s="163"/>
      <c r="FW102" s="163"/>
      <c r="FX102" s="163"/>
      <c r="FY102" s="168"/>
      <c r="FZ102" s="163"/>
      <c r="GA102" s="163"/>
      <c r="GB102" s="163"/>
      <c r="GC102" s="168"/>
      <c r="GD102" s="163"/>
      <c r="GE102" s="164"/>
      <c r="GG102" s="179" t="s">
        <v>18</v>
      </c>
      <c r="GH102" s="179">
        <f>FV104</f>
        <v>0</v>
      </c>
      <c r="GI102" s="179">
        <f>GG90</f>
        <v>0</v>
      </c>
      <c r="GJ102" s="179">
        <f>GB74</f>
        <v>0</v>
      </c>
      <c r="GK102" s="179">
        <v>0</v>
      </c>
      <c r="GL102" s="179"/>
      <c r="GM102" s="179"/>
      <c r="GN102" s="179"/>
      <c r="GO102" s="163"/>
      <c r="GP102" s="163"/>
      <c r="GQ102" s="179" t="s">
        <v>18</v>
      </c>
      <c r="GR102" s="179">
        <f>GH102</f>
        <v>0</v>
      </c>
      <c r="GS102" s="179">
        <f>GI102</f>
        <v>0</v>
      </c>
      <c r="GT102" s="179">
        <f>GJ102</f>
        <v>0</v>
      </c>
      <c r="GU102" s="179">
        <f>GK102</f>
        <v>0</v>
      </c>
      <c r="GV102" s="179"/>
      <c r="GW102" s="179"/>
      <c r="GX102" s="179"/>
      <c r="GY102" s="173"/>
      <c r="HK102" s="172"/>
      <c r="HL102" s="163"/>
      <c r="HM102" s="163"/>
      <c r="HN102" s="163"/>
      <c r="HO102" s="163"/>
      <c r="HP102" s="163"/>
      <c r="HQ102" s="163"/>
      <c r="HR102" s="163"/>
      <c r="HS102" s="163"/>
      <c r="HT102" s="163"/>
      <c r="HU102" s="163"/>
      <c r="HV102" s="163"/>
      <c r="HW102" s="163"/>
      <c r="HX102" s="163"/>
      <c r="HY102" s="163"/>
      <c r="HZ102" s="163"/>
      <c r="IA102" s="163"/>
      <c r="IB102" s="163"/>
      <c r="IC102" s="163"/>
      <c r="ID102" s="163"/>
      <c r="IE102" s="163"/>
      <c r="IF102" s="163"/>
      <c r="IG102" s="163"/>
      <c r="IH102" s="163"/>
      <c r="II102" s="163"/>
      <c r="IJ102" s="163"/>
      <c r="IK102" s="168"/>
      <c r="IL102" s="163"/>
      <c r="IM102" s="163"/>
      <c r="IN102" s="163"/>
      <c r="IO102" s="168"/>
      <c r="IP102" s="163"/>
      <c r="IQ102" s="164"/>
      <c r="IR102" s="163"/>
      <c r="IS102" s="163"/>
      <c r="IT102" s="163"/>
      <c r="IU102" s="163"/>
      <c r="IV102" s="163"/>
      <c r="IW102" s="163"/>
      <c r="IX102" s="163"/>
      <c r="IY102" s="163"/>
      <c r="IZ102" s="163"/>
      <c r="JA102" s="163"/>
      <c r="JB102" s="163"/>
      <c r="JC102" s="163"/>
      <c r="JD102" s="163"/>
      <c r="JE102" s="163"/>
      <c r="JF102" s="163"/>
      <c r="JG102" s="163"/>
      <c r="JH102" s="163"/>
      <c r="JI102" s="163"/>
      <c r="JJ102" s="163"/>
      <c r="JK102" s="173"/>
      <c r="JV102" s="315"/>
      <c r="JW102" s="316"/>
      <c r="JX102" s="316"/>
      <c r="JY102" s="316"/>
      <c r="JZ102" s="316"/>
      <c r="KA102" s="316"/>
      <c r="KB102" s="316"/>
      <c r="KC102" s="316"/>
      <c r="KD102" s="316"/>
      <c r="KE102" s="316"/>
      <c r="KF102" s="316"/>
      <c r="KG102" s="316"/>
      <c r="KH102" s="316"/>
      <c r="KI102" s="316"/>
      <c r="KJ102" s="316"/>
      <c r="KK102" s="316"/>
      <c r="KL102" s="316"/>
      <c r="KM102" s="316"/>
      <c r="KN102" s="316"/>
      <c r="KO102" s="316"/>
      <c r="KP102" s="316"/>
      <c r="KQ102" s="316"/>
      <c r="KR102" s="316"/>
      <c r="KS102" s="316"/>
      <c r="KT102" s="316"/>
      <c r="KU102" s="316"/>
      <c r="KV102" s="322"/>
      <c r="KW102" s="316"/>
      <c r="KX102" s="316"/>
      <c r="KY102" s="316"/>
      <c r="KZ102" s="316"/>
      <c r="LA102" s="316"/>
      <c r="LB102" s="316"/>
      <c r="LC102" s="316"/>
      <c r="LD102" s="316"/>
      <c r="LE102" s="316"/>
      <c r="LF102" s="316"/>
      <c r="LG102" s="316"/>
      <c r="LH102" s="316"/>
      <c r="LI102" s="316"/>
      <c r="LJ102" s="316"/>
      <c r="LK102" s="316"/>
      <c r="LL102" s="316"/>
      <c r="LM102" s="316"/>
      <c r="LN102" s="316"/>
      <c r="LO102" s="316"/>
      <c r="LP102" s="316"/>
      <c r="LQ102" s="316"/>
      <c r="LR102" s="316"/>
      <c r="LS102" s="316"/>
      <c r="LT102" s="316"/>
      <c r="LU102" s="316"/>
      <c r="LV102" s="317"/>
    </row>
    <row r="103" spans="27:334" ht="15" customHeight="1" thickBot="1" x14ac:dyDescent="0.3">
      <c r="AA103" s="172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8"/>
      <c r="BB103" s="163"/>
      <c r="BC103" s="163"/>
      <c r="BD103" s="163"/>
      <c r="BE103" s="168"/>
      <c r="BF103" s="163"/>
      <c r="BG103" s="164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73"/>
      <c r="CM103" s="172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8"/>
      <c r="DN103" s="163"/>
      <c r="DO103" s="163"/>
      <c r="DP103" s="163"/>
      <c r="DQ103" s="168"/>
      <c r="DR103" s="163"/>
      <c r="DS103" s="164"/>
      <c r="DT103" s="163"/>
      <c r="DU103" s="163"/>
      <c r="DV103" s="163"/>
      <c r="DW103" s="163"/>
      <c r="DX103" s="163"/>
      <c r="DY103"/>
      <c r="DZ103"/>
      <c r="EA103"/>
      <c r="EB103"/>
      <c r="EC10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73"/>
      <c r="EY103" s="172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3"/>
      <c r="FO103" s="163"/>
      <c r="FP103" s="163"/>
      <c r="FQ103" s="163"/>
      <c r="FR103" s="163"/>
      <c r="FS103" s="163"/>
      <c r="FT103" s="163"/>
      <c r="FU103" s="163"/>
      <c r="FV103" s="163"/>
      <c r="FW103" s="163"/>
      <c r="FX103" s="163"/>
      <c r="FY103" s="168"/>
      <c r="FZ103" s="163"/>
      <c r="GA103" s="163"/>
      <c r="GB103" s="163"/>
      <c r="GC103" s="168"/>
      <c r="GD103" s="163"/>
      <c r="GE103" s="164"/>
      <c r="GG103" s="179" t="s">
        <v>19</v>
      </c>
      <c r="GH103" s="183">
        <f>IFERROR(ABS(GH101-GH102)/GH102,0)</f>
        <v>0</v>
      </c>
      <c r="GI103" s="183">
        <f t="shared" ref="GI103:GK103" si="66">IFERROR(ABS(GI101-GI102)/GI102,0)</f>
        <v>0</v>
      </c>
      <c r="GJ103" s="183">
        <f t="shared" si="66"/>
        <v>0</v>
      </c>
      <c r="GK103" s="183">
        <f t="shared" si="66"/>
        <v>0</v>
      </c>
      <c r="GL103" s="179"/>
      <c r="GM103" s="179"/>
      <c r="GN103" s="183">
        <f>SUM(GH103:GK103,GN97:GN100)</f>
        <v>0</v>
      </c>
      <c r="GO103" s="163"/>
      <c r="GP103" s="163"/>
      <c r="GQ103" s="179" t="s">
        <v>19</v>
      </c>
      <c r="GR103" s="183">
        <f>IFERROR(ABS(GR101-GR102)/GR102,0)</f>
        <v>0</v>
      </c>
      <c r="GS103" s="183">
        <f t="shared" ref="GS103:GU103" si="67">IFERROR(ABS(GS101-GS102)/GS102,0)</f>
        <v>0</v>
      </c>
      <c r="GT103" s="183">
        <f t="shared" si="67"/>
        <v>0</v>
      </c>
      <c r="GU103" s="183">
        <f t="shared" si="67"/>
        <v>0</v>
      </c>
      <c r="GV103" s="179"/>
      <c r="GW103" s="179"/>
      <c r="GX103" s="183">
        <f>SUM(GR103:GU103,GX97:GX100)</f>
        <v>0</v>
      </c>
      <c r="GY103" s="173"/>
      <c r="HK103" s="172"/>
      <c r="HL103" s="163"/>
      <c r="HM103" s="163"/>
      <c r="HN103" s="163"/>
      <c r="HO103" s="163"/>
      <c r="HP103" s="163"/>
      <c r="HQ103" s="163"/>
      <c r="HR103" s="163"/>
      <c r="HS103" s="163"/>
      <c r="HT103" s="163"/>
      <c r="HU103" s="163"/>
      <c r="HV103" s="163"/>
      <c r="HW103" s="163"/>
      <c r="HX103" s="163"/>
      <c r="HY103" s="163"/>
      <c r="HZ103" s="163"/>
      <c r="IA103" s="163"/>
      <c r="IB103" s="163"/>
      <c r="IC103" s="163"/>
      <c r="ID103" s="163"/>
      <c r="IE103" s="163"/>
      <c r="IF103" s="163"/>
      <c r="IG103" s="163"/>
      <c r="IH103" s="163"/>
      <c r="II103" s="163"/>
      <c r="IJ103" s="163"/>
      <c r="IK103" s="168"/>
      <c r="IL103" s="163"/>
      <c r="IM103" s="163"/>
      <c r="IN103" s="163"/>
      <c r="IO103" s="168"/>
      <c r="IP103" s="163"/>
      <c r="IQ103" s="164"/>
      <c r="IR103" s="163"/>
      <c r="IS103" s="163"/>
      <c r="IT103" s="163"/>
      <c r="IU103" s="163"/>
      <c r="IV103" s="163"/>
      <c r="IW103" s="163"/>
      <c r="IX103" s="163"/>
      <c r="IY103" s="163"/>
      <c r="IZ103" s="163"/>
      <c r="JA103" s="163"/>
      <c r="JB103" s="163"/>
      <c r="JC103" s="163"/>
      <c r="JD103" s="163"/>
      <c r="JE103" s="163"/>
      <c r="JF103" s="163"/>
      <c r="JG103" s="163"/>
      <c r="JH103" s="163"/>
      <c r="JI103" s="163"/>
      <c r="JJ103" s="163"/>
      <c r="JK103" s="173"/>
      <c r="JV103" s="315"/>
      <c r="JW103" s="316"/>
      <c r="JX103" s="316"/>
      <c r="JY103" s="316"/>
      <c r="JZ103" s="316"/>
      <c r="KA103" s="316"/>
      <c r="KB103" s="316"/>
      <c r="KC103" s="316"/>
      <c r="KD103" s="316"/>
      <c r="KE103" s="316"/>
      <c r="KF103" s="316"/>
      <c r="KG103" s="316"/>
      <c r="KH103" s="316"/>
      <c r="KI103" s="316"/>
      <c r="KJ103" s="316"/>
      <c r="KK103" s="316"/>
      <c r="KL103" s="316"/>
      <c r="KM103" s="316"/>
      <c r="KN103" s="316"/>
      <c r="KO103" s="316"/>
      <c r="KP103" s="316"/>
      <c r="KQ103" s="316"/>
      <c r="KR103" s="316"/>
      <c r="KS103" s="316"/>
      <c r="KT103" s="316"/>
      <c r="KU103" s="316"/>
      <c r="KV103" s="322"/>
      <c r="KW103" s="316"/>
      <c r="KX103" s="316"/>
      <c r="KY103" s="316"/>
      <c r="KZ103" s="316"/>
      <c r="LA103" s="316"/>
      <c r="LB103" s="316"/>
      <c r="LC103" s="316"/>
      <c r="LD103" s="316"/>
      <c r="LE103" s="316"/>
      <c r="LF103" s="316"/>
      <c r="LG103" s="316"/>
      <c r="LH103" s="316"/>
      <c r="LI103" s="316"/>
      <c r="LJ103" s="316"/>
      <c r="LK103" s="316"/>
      <c r="LL103" s="316"/>
      <c r="LM103" s="316"/>
      <c r="LN103" s="316"/>
      <c r="LO103" s="316"/>
      <c r="LP103" s="316"/>
      <c r="LQ103" s="316"/>
      <c r="LR103" s="316"/>
      <c r="LS103" s="316"/>
      <c r="LT103" s="316"/>
      <c r="LU103" s="316"/>
      <c r="LV103" s="317"/>
    </row>
    <row r="104" spans="27:334" ht="15" customHeight="1" thickBot="1" x14ac:dyDescent="0.3">
      <c r="AA104" s="172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215">
        <f>IF(AY107&lt;&gt;"",AVERAGE(AY104,AY107),AY104)</f>
        <v>0</v>
      </c>
      <c r="AY104" s="208">
        <f>SUM(BB94,AY84,AV92)</f>
        <v>0</v>
      </c>
      <c r="AZ104" s="143">
        <f>SUM(BB91,AY87,AY92)</f>
        <v>0</v>
      </c>
      <c r="BA104" s="168"/>
      <c r="BB104" s="163"/>
      <c r="BC104" s="163"/>
      <c r="BD104" s="163"/>
      <c r="BE104" s="168"/>
      <c r="BF104" s="163"/>
      <c r="BG104" s="164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73"/>
      <c r="CM104" s="172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215">
        <f>IF(DK107&lt;&gt;"",AVERAGE(DK104,DK107),DK104)</f>
        <v>0</v>
      </c>
      <c r="DK104" s="208">
        <f>SUM(DN94,DR87,DJ84)</f>
        <v>0</v>
      </c>
      <c r="DL104" s="143">
        <f>SUM(DN91,DO87,DJ87)</f>
        <v>0</v>
      </c>
      <c r="DM104" s="168"/>
      <c r="DN104" s="163"/>
      <c r="DO104" s="163"/>
      <c r="DP104" s="163"/>
      <c r="DQ104" s="168"/>
      <c r="DR104" s="163"/>
      <c r="DS104" s="164"/>
      <c r="DT104" s="163"/>
      <c r="DU104" s="163"/>
      <c r="DV104" s="163"/>
      <c r="DW104" s="163"/>
      <c r="DX104" s="163"/>
      <c r="DY104"/>
      <c r="DZ104"/>
      <c r="EA104"/>
      <c r="EB104"/>
      <c r="EC104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73"/>
      <c r="EY104" s="172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3"/>
      <c r="FO104" s="163"/>
      <c r="FP104" s="163"/>
      <c r="FQ104" s="163"/>
      <c r="FR104" s="163"/>
      <c r="FS104" s="163"/>
      <c r="FT104" s="163"/>
      <c r="FU104" s="163"/>
      <c r="FV104" s="215">
        <f>IF(FW107&lt;&gt;"",AVERAGE(FW104,FW107),FW104)</f>
        <v>0</v>
      </c>
      <c r="FW104" s="208">
        <f>SUM(FZ94,FV84,FT92)</f>
        <v>0</v>
      </c>
      <c r="FX104" s="143">
        <f>SUM(FZ91,FV87,FW92)</f>
        <v>0</v>
      </c>
      <c r="FY104" s="168"/>
      <c r="FZ104" s="163"/>
      <c r="GA104" s="163"/>
      <c r="GB104" s="163"/>
      <c r="GC104" s="168"/>
      <c r="GD104" s="163"/>
      <c r="GE104" s="164"/>
      <c r="GY104" s="173"/>
      <c r="HK104" s="172"/>
      <c r="HL104" s="163"/>
      <c r="HM104" s="163"/>
      <c r="HN104" s="163"/>
      <c r="HO104" s="163"/>
      <c r="HP104" s="163"/>
      <c r="HQ104" s="163"/>
      <c r="HR104" s="163"/>
      <c r="HS104" s="163"/>
      <c r="HT104" s="163"/>
      <c r="HU104" s="163"/>
      <c r="HV104" s="163"/>
      <c r="HW104" s="163"/>
      <c r="HX104" s="163"/>
      <c r="HY104" s="163"/>
      <c r="HZ104" s="163"/>
      <c r="IA104" s="163"/>
      <c r="IB104" s="163"/>
      <c r="IC104" s="163"/>
      <c r="ID104" s="163"/>
      <c r="IE104" s="163"/>
      <c r="IF104" s="163"/>
      <c r="IG104" s="163"/>
      <c r="IH104" s="215">
        <f>IF(II107&lt;&gt;"",AVERAGE(II104,II107),II104)</f>
        <v>0</v>
      </c>
      <c r="II104" s="208">
        <f>SUM(IL94,IP87,IH84)</f>
        <v>0</v>
      </c>
      <c r="IJ104" s="143">
        <f>SUM(IL91,IM87,IH87)</f>
        <v>0</v>
      </c>
      <c r="IK104" s="168"/>
      <c r="IL104" s="163"/>
      <c r="IM104" s="163"/>
      <c r="IN104" s="163"/>
      <c r="IO104" s="168"/>
      <c r="IP104" s="163"/>
      <c r="IQ104" s="164"/>
      <c r="IR104" s="163"/>
      <c r="IS104" s="163"/>
      <c r="IT104" s="163"/>
      <c r="IU104" s="163"/>
      <c r="IV104" s="163"/>
      <c r="IW104" s="163"/>
      <c r="IX104" s="163"/>
      <c r="IY104" s="163"/>
      <c r="IZ104" s="163"/>
      <c r="JA104" s="163"/>
      <c r="JB104" s="163"/>
      <c r="JC104" s="163"/>
      <c r="JD104" s="163"/>
      <c r="JE104" s="163"/>
      <c r="JF104" s="163"/>
      <c r="JG104" s="163"/>
      <c r="JH104" s="163"/>
      <c r="JI104" s="163"/>
      <c r="JJ104" s="163"/>
      <c r="JK104" s="173"/>
      <c r="JV104" s="315"/>
      <c r="JW104" s="316"/>
      <c r="JX104" s="316"/>
      <c r="JY104" s="316"/>
      <c r="JZ104" s="316"/>
      <c r="KA104" s="316"/>
      <c r="KB104" s="316"/>
      <c r="KC104" s="316"/>
      <c r="KD104" s="316"/>
      <c r="KE104" s="316"/>
      <c r="KF104" s="316"/>
      <c r="KG104" s="316"/>
      <c r="KH104" s="316"/>
      <c r="KI104" s="316"/>
      <c r="KJ104" s="316"/>
      <c r="KK104" s="316"/>
      <c r="KL104" s="316"/>
      <c r="KM104" s="316"/>
      <c r="KN104" s="316"/>
      <c r="KO104" s="316"/>
      <c r="KP104" s="316"/>
      <c r="KQ104" s="316"/>
      <c r="KR104" s="316"/>
      <c r="KS104" s="316"/>
      <c r="KT104" s="316"/>
      <c r="KU104" s="316"/>
      <c r="KV104" s="322"/>
      <c r="KW104" s="316"/>
      <c r="KX104" s="316"/>
      <c r="KY104" s="316"/>
      <c r="KZ104" s="316"/>
      <c r="LA104" s="316"/>
      <c r="LB104" s="316"/>
      <c r="LC104" s="316"/>
      <c r="LD104" s="316"/>
      <c r="LE104" s="316"/>
      <c r="LF104" s="316"/>
      <c r="LG104" s="316"/>
      <c r="LH104" s="316"/>
      <c r="LI104" s="316"/>
      <c r="LJ104" s="316"/>
      <c r="LK104" s="316"/>
      <c r="LL104" s="316"/>
      <c r="LM104" s="316"/>
      <c r="LN104" s="316"/>
      <c r="LO104" s="316"/>
      <c r="LP104" s="316"/>
      <c r="LQ104" s="316"/>
      <c r="LR104" s="316"/>
      <c r="LS104" s="316"/>
      <c r="LT104" s="316"/>
      <c r="LU104" s="316"/>
      <c r="LV104" s="317"/>
    </row>
    <row r="105" spans="27:334" ht="15" customHeight="1" thickBot="1" x14ac:dyDescent="0.25">
      <c r="AA105" s="172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216" t="s">
        <v>21</v>
      </c>
      <c r="AY105" s="148" t="s">
        <v>2</v>
      </c>
      <c r="AZ105" s="162" t="s">
        <v>2</v>
      </c>
      <c r="BA105" s="168"/>
      <c r="BB105" s="147" t="s">
        <v>1</v>
      </c>
      <c r="BC105" s="148" t="s">
        <v>1</v>
      </c>
      <c r="BD105" s="217" t="s">
        <v>21</v>
      </c>
      <c r="BE105" s="207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73"/>
      <c r="CM105" s="172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216" t="s">
        <v>21</v>
      </c>
      <c r="DK105" s="148" t="s">
        <v>2</v>
      </c>
      <c r="DL105" s="162" t="s">
        <v>2</v>
      </c>
      <c r="DM105" s="168"/>
      <c r="DN105" s="147" t="s">
        <v>1</v>
      </c>
      <c r="DO105" s="148" t="s">
        <v>1</v>
      </c>
      <c r="DP105" s="217" t="s">
        <v>21</v>
      </c>
      <c r="DQ105" s="207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73"/>
      <c r="EY105" s="172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3"/>
      <c r="FO105" s="163"/>
      <c r="FP105" s="163"/>
      <c r="FQ105" s="163"/>
      <c r="FR105" s="163"/>
      <c r="FS105" s="163"/>
      <c r="FT105" s="163"/>
      <c r="FU105" s="163"/>
      <c r="FV105" s="216" t="s">
        <v>21</v>
      </c>
      <c r="FW105" s="148" t="s">
        <v>2</v>
      </c>
      <c r="FX105" s="162" t="s">
        <v>2</v>
      </c>
      <c r="FY105" s="168"/>
      <c r="FZ105" s="147" t="s">
        <v>1</v>
      </c>
      <c r="GA105" s="148" t="s">
        <v>1</v>
      </c>
      <c r="GB105" s="217" t="s">
        <v>21</v>
      </c>
      <c r="GC105" s="207"/>
      <c r="GD105" s="163"/>
      <c r="GE105" s="163"/>
      <c r="GF105" s="163"/>
      <c r="GY105" s="173"/>
      <c r="HK105" s="172"/>
      <c r="HL105" s="163"/>
      <c r="HM105" s="163"/>
      <c r="HN105" s="163"/>
      <c r="HO105" s="163"/>
      <c r="HP105" s="163"/>
      <c r="HQ105" s="163"/>
      <c r="HR105" s="163"/>
      <c r="HS105" s="163"/>
      <c r="HT105" s="163"/>
      <c r="HU105" s="163"/>
      <c r="HV105" s="163"/>
      <c r="HW105" s="163"/>
      <c r="HX105" s="163"/>
      <c r="HY105" s="163"/>
      <c r="HZ105" s="163"/>
      <c r="IA105" s="163"/>
      <c r="IB105" s="163"/>
      <c r="IC105" s="163"/>
      <c r="ID105" s="163"/>
      <c r="IE105" s="163"/>
      <c r="IF105" s="163"/>
      <c r="IG105" s="163"/>
      <c r="IH105" s="216" t="s">
        <v>21</v>
      </c>
      <c r="II105" s="148" t="s">
        <v>2</v>
      </c>
      <c r="IJ105" s="162" t="s">
        <v>2</v>
      </c>
      <c r="IK105" s="168"/>
      <c r="IL105" s="147" t="s">
        <v>1</v>
      </c>
      <c r="IM105" s="148" t="s">
        <v>1</v>
      </c>
      <c r="IN105" s="217" t="s">
        <v>21</v>
      </c>
      <c r="IO105" s="207"/>
      <c r="IP105" s="163"/>
      <c r="IQ105" s="163"/>
      <c r="IR105" s="163"/>
      <c r="IS105" s="163"/>
      <c r="IT105" s="163"/>
      <c r="IU105" s="163"/>
      <c r="IV105" s="163"/>
      <c r="IW105" s="163"/>
      <c r="IX105" s="163"/>
      <c r="IY105" s="163"/>
      <c r="IZ105" s="163"/>
      <c r="JA105" s="163"/>
      <c r="JB105" s="163"/>
      <c r="JC105" s="163"/>
      <c r="JD105" s="163"/>
      <c r="JE105" s="163"/>
      <c r="JF105" s="163"/>
      <c r="JG105" s="163"/>
      <c r="JH105" s="163"/>
      <c r="JI105" s="163"/>
      <c r="JJ105" s="163"/>
      <c r="JK105" s="173"/>
      <c r="JV105" s="315"/>
      <c r="JW105" s="316"/>
      <c r="JX105" s="316"/>
      <c r="JY105" s="316"/>
      <c r="JZ105" s="316"/>
      <c r="KA105" s="316"/>
      <c r="KB105" s="316"/>
      <c r="KC105" s="316"/>
      <c r="KD105" s="316"/>
      <c r="KE105" s="316"/>
      <c r="KF105" s="316"/>
      <c r="KG105" s="316"/>
      <c r="KH105" s="316"/>
      <c r="KI105" s="316"/>
      <c r="KJ105" s="316"/>
      <c r="KK105" s="316"/>
      <c r="KL105" s="316"/>
      <c r="KM105" s="316"/>
      <c r="KN105" s="316"/>
      <c r="KO105" s="316"/>
      <c r="KP105" s="316"/>
      <c r="KQ105" s="316"/>
      <c r="KR105" s="316"/>
      <c r="KS105" s="316"/>
      <c r="KT105" s="316"/>
      <c r="KU105" s="316"/>
      <c r="KV105" s="322"/>
      <c r="KW105" s="316"/>
      <c r="KX105" s="316"/>
      <c r="KY105" s="316"/>
      <c r="KZ105" s="316"/>
      <c r="LA105" s="316"/>
      <c r="LB105" s="316"/>
      <c r="LC105" s="316"/>
      <c r="LD105" s="316"/>
      <c r="LE105" s="316"/>
      <c r="LF105" s="316"/>
      <c r="LG105" s="316"/>
      <c r="LH105" s="316"/>
      <c r="LI105" s="316"/>
      <c r="LJ105" s="316"/>
      <c r="LK105" s="316"/>
      <c r="LL105" s="316"/>
      <c r="LM105" s="316"/>
      <c r="LN105" s="316"/>
      <c r="LO105" s="316"/>
      <c r="LP105" s="316"/>
      <c r="LQ105" s="316"/>
      <c r="LR105" s="316"/>
      <c r="LS105" s="316"/>
      <c r="LT105" s="316"/>
      <c r="LU105" s="316"/>
      <c r="LV105" s="317"/>
    </row>
    <row r="106" spans="27:334" ht="15" customHeight="1" x14ac:dyDescent="0.25">
      <c r="AA106" s="176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221" t="s">
        <v>27</v>
      </c>
      <c r="AY106" s="306">
        <f>IF(AY107&lt;&gt;"",AY107-AY104,0)</f>
        <v>0</v>
      </c>
      <c r="AZ106" s="307">
        <f>IF(AZ107&lt;&gt;"",AZ107-AZ104,0)</f>
        <v>0</v>
      </c>
      <c r="BA106" s="242"/>
      <c r="BB106" s="141">
        <f>SUM(BB91:BD91)</f>
        <v>0</v>
      </c>
      <c r="BC106" s="211">
        <f>SUM(BB94:BD94)</f>
        <v>0</v>
      </c>
      <c r="BD106" s="308">
        <f>IF(BC109&lt;&gt;"",AVERAGE(BC106,BC109),BC106)</f>
        <v>0</v>
      </c>
      <c r="BE106" s="238"/>
      <c r="BF106" s="177"/>
      <c r="BG106" s="177"/>
      <c r="BH106" s="177"/>
      <c r="BI106" s="177"/>
      <c r="BJ106" s="177"/>
      <c r="BK106" s="177"/>
      <c r="BL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8"/>
      <c r="CM106" s="176"/>
      <c r="CN106" s="177"/>
      <c r="CO106" s="177"/>
      <c r="CP106" s="177"/>
      <c r="CQ106" s="177"/>
      <c r="CR106" s="177"/>
      <c r="CS106" s="177"/>
      <c r="CT106" s="177"/>
      <c r="CU106" s="177"/>
      <c r="CV106" s="177"/>
      <c r="CW106" s="177"/>
      <c r="CX106" s="177"/>
      <c r="CY106" s="177"/>
      <c r="CZ106" s="177"/>
      <c r="DA106" s="177"/>
      <c r="DB106" s="177"/>
      <c r="DC106" s="177"/>
      <c r="DD106" s="177"/>
      <c r="DE106" s="177"/>
      <c r="DF106" s="177"/>
      <c r="DG106" s="177"/>
      <c r="DH106" s="177"/>
      <c r="DI106" s="177"/>
      <c r="DJ106" s="221" t="s">
        <v>27</v>
      </c>
      <c r="DK106" s="306">
        <f>IF(DK107&lt;&gt;"",DK107-DK104,0)</f>
        <v>0</v>
      </c>
      <c r="DL106" s="307">
        <f>IF(DL107&lt;&gt;"",DL107-DL104,0)</f>
        <v>0</v>
      </c>
      <c r="DM106" s="242"/>
      <c r="DN106" s="141">
        <f>SUM(DN91:DP91)</f>
        <v>0</v>
      </c>
      <c r="DO106" s="211">
        <f>SUM(DN94:DP94)</f>
        <v>0</v>
      </c>
      <c r="DP106" s="308">
        <f>IF(DO109&lt;&gt;"",AVERAGE(DO106,DO109),DO106)</f>
        <v>0</v>
      </c>
      <c r="DQ106" s="238"/>
      <c r="DR106" s="177"/>
      <c r="DS106" s="177"/>
      <c r="DT106" s="177"/>
      <c r="DU106" s="177"/>
      <c r="DV106" s="177"/>
      <c r="DW106" s="177"/>
      <c r="DX106" s="177"/>
      <c r="DY106" s="177"/>
      <c r="DZ106" s="177"/>
      <c r="EA106" s="177"/>
      <c r="EB106" s="177"/>
      <c r="EC106" s="177"/>
      <c r="ED106" s="177"/>
      <c r="EE106" s="177"/>
      <c r="EF106" s="177"/>
      <c r="EG106" s="177"/>
      <c r="EH106" s="177"/>
      <c r="EI106" s="177"/>
      <c r="EJ106" s="177"/>
      <c r="EK106" s="177"/>
      <c r="EL106" s="177"/>
      <c r="EM106" s="178"/>
      <c r="EY106" s="176"/>
      <c r="EZ106" s="177"/>
      <c r="FA106" s="177"/>
      <c r="FB106" s="177"/>
      <c r="FC106" s="177"/>
      <c r="FD106" s="177"/>
      <c r="FE106" s="177"/>
      <c r="FF106" s="177"/>
      <c r="FG106" s="177"/>
      <c r="FH106" s="177"/>
      <c r="FI106" s="177"/>
      <c r="FJ106" s="177"/>
      <c r="FK106" s="177"/>
      <c r="FL106" s="177"/>
      <c r="FM106" s="177"/>
      <c r="FN106" s="177"/>
      <c r="FO106" s="177"/>
      <c r="FP106" s="177"/>
      <c r="FQ106" s="177"/>
      <c r="FR106" s="177"/>
      <c r="FS106" s="177"/>
      <c r="FT106" s="177"/>
      <c r="FU106" s="177"/>
      <c r="FV106" s="221" t="s">
        <v>27</v>
      </c>
      <c r="FW106" s="306">
        <f>IF(FW107&lt;&gt;"",FW107-FW104,0)</f>
        <v>0</v>
      </c>
      <c r="FX106" s="307">
        <f>IF(FX107&lt;&gt;"",FX107-FX104,0)</f>
        <v>0</v>
      </c>
      <c r="FY106" s="242"/>
      <c r="FZ106" s="141">
        <f>SUM(FZ91:GB91)</f>
        <v>0</v>
      </c>
      <c r="GA106" s="211">
        <f>SUM(FZ94:GB94)</f>
        <v>0</v>
      </c>
      <c r="GB106" s="308">
        <f>IF(GA109&lt;&gt;"",AVERAGE(GA106,GA109),GA106)</f>
        <v>0</v>
      </c>
      <c r="GC106" s="238"/>
      <c r="GD106" s="177"/>
      <c r="GE106" s="177"/>
      <c r="GF106" s="177"/>
      <c r="GG106" s="177"/>
      <c r="GH106" s="177"/>
      <c r="GI106" s="177"/>
      <c r="GJ106" s="177"/>
      <c r="GK106" s="177"/>
      <c r="GL106" s="177"/>
      <c r="GM106" s="177"/>
      <c r="GN106" s="177"/>
      <c r="GO106" s="177"/>
      <c r="GP106" s="177"/>
      <c r="GQ106" s="177"/>
      <c r="GR106" s="177"/>
      <c r="GS106" s="177"/>
      <c r="GT106" s="177"/>
      <c r="GU106" s="177"/>
      <c r="GV106" s="177"/>
      <c r="GW106" s="177"/>
      <c r="GX106" s="177"/>
      <c r="GY106" s="178"/>
      <c r="HK106" s="176"/>
      <c r="HL106" s="177"/>
      <c r="HM106" s="177"/>
      <c r="HN106" s="177"/>
      <c r="HO106" s="177"/>
      <c r="HP106" s="177"/>
      <c r="HQ106" s="177"/>
      <c r="HR106" s="177"/>
      <c r="HS106" s="177"/>
      <c r="HT106" s="177"/>
      <c r="HU106" s="177"/>
      <c r="HV106" s="177"/>
      <c r="HW106" s="177"/>
      <c r="HX106" s="177"/>
      <c r="HY106" s="177"/>
      <c r="HZ106" s="177"/>
      <c r="IA106" s="177"/>
      <c r="IB106" s="177"/>
      <c r="IC106" s="177"/>
      <c r="ID106" s="177"/>
      <c r="IE106" s="177"/>
      <c r="IF106" s="177"/>
      <c r="IG106" s="177"/>
      <c r="IH106" s="221" t="s">
        <v>27</v>
      </c>
      <c r="II106" s="306">
        <f>IF(II107&lt;&gt;"",II107-II104,0)</f>
        <v>0</v>
      </c>
      <c r="IJ106" s="307">
        <f>IF(IJ107&lt;&gt;"",IJ107-IJ104,0)</f>
        <v>0</v>
      </c>
      <c r="IK106" s="242"/>
      <c r="IL106" s="141">
        <f>SUM(IL91:IN91)</f>
        <v>0</v>
      </c>
      <c r="IM106" s="211">
        <f>SUM(IL94:IN94)</f>
        <v>0</v>
      </c>
      <c r="IN106" s="308">
        <f>IF(IM109&lt;&gt;"",AVERAGE(IM106,IM109),IM106)</f>
        <v>0</v>
      </c>
      <c r="IO106" s="238"/>
      <c r="IP106" s="177"/>
      <c r="IQ106" s="177"/>
      <c r="IR106" s="177"/>
      <c r="IS106" s="177"/>
      <c r="IT106" s="177"/>
      <c r="IU106" s="177"/>
      <c r="IV106" s="177"/>
      <c r="IW106" s="177"/>
      <c r="IX106" s="177"/>
      <c r="IY106" s="177"/>
      <c r="IZ106" s="177"/>
      <c r="JA106" s="177"/>
      <c r="JB106" s="177"/>
      <c r="JC106" s="177"/>
      <c r="JD106" s="177"/>
      <c r="JE106" s="177"/>
      <c r="JF106" s="177"/>
      <c r="JG106" s="177"/>
      <c r="JH106" s="177"/>
      <c r="JI106" s="177"/>
      <c r="JJ106" s="177"/>
      <c r="JK106" s="178"/>
      <c r="JV106" s="318"/>
      <c r="JW106" s="319"/>
      <c r="JX106" s="319"/>
      <c r="JY106" s="319"/>
      <c r="JZ106" s="319"/>
      <c r="KA106" s="319"/>
      <c r="KB106" s="319"/>
      <c r="KC106" s="319"/>
      <c r="KD106" s="319"/>
      <c r="KE106" s="319"/>
      <c r="KF106" s="319"/>
      <c r="KG106" s="319"/>
      <c r="KH106" s="319"/>
      <c r="KI106" s="319"/>
      <c r="KJ106" s="319"/>
      <c r="KK106" s="319"/>
      <c r="KL106" s="319"/>
      <c r="KM106" s="319"/>
      <c r="KN106" s="319"/>
      <c r="KO106" s="319"/>
      <c r="KP106" s="319"/>
      <c r="KQ106" s="319"/>
      <c r="KR106" s="319"/>
      <c r="KS106" s="319"/>
      <c r="KT106" s="319"/>
      <c r="KU106" s="319"/>
      <c r="KV106" s="325"/>
      <c r="KW106" s="319"/>
      <c r="KX106" s="319"/>
      <c r="KY106" s="319"/>
      <c r="KZ106" s="319"/>
      <c r="LA106" s="319"/>
      <c r="LB106" s="319"/>
      <c r="LC106" s="319"/>
      <c r="LD106" s="319"/>
      <c r="LE106" s="319"/>
      <c r="LF106" s="319"/>
      <c r="LG106" s="319"/>
      <c r="LH106" s="319"/>
      <c r="LI106" s="319"/>
      <c r="LJ106" s="319"/>
      <c r="LK106" s="319"/>
      <c r="LL106" s="319"/>
      <c r="LM106" s="319"/>
      <c r="LN106" s="319"/>
      <c r="LO106" s="319"/>
      <c r="LP106" s="319"/>
      <c r="LQ106" s="319"/>
      <c r="LR106" s="319"/>
      <c r="LS106" s="319"/>
      <c r="LT106" s="319"/>
      <c r="LU106" s="319"/>
      <c r="LV106" s="320"/>
    </row>
    <row r="119" spans="25:271" ht="15" customHeight="1" x14ac:dyDescent="0.2"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</row>
    <row r="120" spans="25:271" ht="15" customHeight="1" x14ac:dyDescent="0.2"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</row>
    <row r="121" spans="25:271" ht="15" customHeight="1" x14ac:dyDescent="0.2"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</row>
    <row r="122" spans="25:271" ht="15" customHeight="1" x14ac:dyDescent="0.2"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</row>
    <row r="123" spans="25:271" ht="15" customHeight="1" thickBot="1" x14ac:dyDescent="0.3">
      <c r="Y123"/>
      <c r="Z123"/>
      <c r="AA123" s="189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303">
        <f>IF(AY120&lt;&gt;"",AVERAGE(AY123,AY120),AY123)</f>
        <v>0</v>
      </c>
      <c r="AY123" s="224">
        <f>SUM(AX135:AZ135)</f>
        <v>0</v>
      </c>
      <c r="AZ123" s="142">
        <f>SUM(AX138:AZ138)</f>
        <v>0</v>
      </c>
      <c r="BA123" s="239"/>
      <c r="BB123" s="304">
        <f>IF(BB122&lt;&gt;"",BB122-BB125,0)</f>
        <v>0</v>
      </c>
      <c r="BC123" s="305">
        <f>IF(BC122&lt;&gt;"",BC122-BC125,0)</f>
        <v>0</v>
      </c>
      <c r="BD123" s="223" t="s">
        <v>27</v>
      </c>
      <c r="BE123" s="169"/>
      <c r="BF123" s="169"/>
      <c r="BG123" s="170"/>
      <c r="BH123" s="170"/>
      <c r="BI123" s="170"/>
      <c r="BJ123" s="170"/>
      <c r="BK123" s="170"/>
      <c r="BL123" s="170"/>
      <c r="BM123" s="170"/>
      <c r="BN123" s="170"/>
      <c r="BO123" s="169"/>
      <c r="BP123" s="169"/>
      <c r="BQ123" s="169"/>
      <c r="BR123" s="169"/>
      <c r="BS123" s="115"/>
      <c r="BT123" s="115"/>
      <c r="BU123" s="115"/>
      <c r="BV123" s="115"/>
      <c r="BW123" s="115"/>
      <c r="BX123" s="115"/>
      <c r="BY123" s="115"/>
      <c r="BZ123" s="115"/>
      <c r="CA123" s="108"/>
      <c r="CB123"/>
      <c r="CC123"/>
      <c r="CD123"/>
      <c r="CE123"/>
      <c r="CF123"/>
      <c r="CG123"/>
      <c r="CH123"/>
      <c r="CI123"/>
      <c r="CJ123"/>
      <c r="CK123"/>
      <c r="CL123"/>
      <c r="CM123" s="189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303">
        <f>IF(DK120&lt;&gt;"",AVERAGE(DK123,DK120),DK123)</f>
        <v>0</v>
      </c>
      <c r="DK123" s="224">
        <f>SUM(DJ135:DL135)</f>
        <v>0</v>
      </c>
      <c r="DL123" s="142">
        <f>SUM(DJ138:DL138)</f>
        <v>0</v>
      </c>
      <c r="DM123" s="239"/>
      <c r="DN123" s="304">
        <f>IF(DN122&lt;&gt;"",DN122-DN125,0)</f>
        <v>0</v>
      </c>
      <c r="DO123" s="305">
        <f>IF(DO122&lt;&gt;"",DO122-DO125,0)</f>
        <v>0</v>
      </c>
      <c r="DP123" s="223" t="s">
        <v>27</v>
      </c>
      <c r="DQ123" s="169"/>
      <c r="DR123" s="169"/>
      <c r="DS123" s="170"/>
      <c r="DT123" s="170"/>
      <c r="DU123" s="170"/>
      <c r="DV123" s="170"/>
      <c r="DW123" s="170"/>
      <c r="DX123" s="170"/>
      <c r="DY123" s="170"/>
      <c r="DZ123" s="170"/>
      <c r="EA123" s="169"/>
      <c r="EB123" s="169"/>
      <c r="EC123" s="169"/>
      <c r="ED123" s="169"/>
      <c r="EE123" s="115"/>
      <c r="EF123" s="115"/>
      <c r="EG123" s="115"/>
      <c r="EH123" s="115"/>
      <c r="EI123" s="115"/>
      <c r="EJ123" s="115"/>
      <c r="EK123" s="115"/>
      <c r="EL123" s="115"/>
      <c r="EM123" s="108"/>
      <c r="EN123"/>
      <c r="EO123"/>
      <c r="EP123"/>
      <c r="EQ123"/>
      <c r="ER123"/>
      <c r="ES123"/>
      <c r="ET123"/>
      <c r="EU123"/>
      <c r="EV123"/>
      <c r="EW123"/>
      <c r="EX123"/>
      <c r="EY123" s="189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69"/>
      <c r="FJ123" s="169"/>
      <c r="FK123" s="169"/>
      <c r="FL123" s="169"/>
      <c r="FM123" s="169"/>
      <c r="FN123" s="169"/>
      <c r="FO123" s="169"/>
      <c r="FP123" s="169"/>
      <c r="FQ123" s="169"/>
      <c r="FR123" s="169"/>
      <c r="FS123" s="169"/>
      <c r="FT123" s="169"/>
      <c r="FU123" s="169"/>
      <c r="FV123" s="303">
        <f>IF(FW120&lt;&gt;"",AVERAGE(FW123,FW120),FW123)</f>
        <v>0</v>
      </c>
      <c r="FW123" s="224">
        <f>SUM(FV135:FX135)</f>
        <v>0</v>
      </c>
      <c r="FX123" s="142">
        <f>SUM(FV138:FX138)</f>
        <v>0</v>
      </c>
      <c r="FY123" s="239"/>
      <c r="FZ123" s="304">
        <f>IF(FZ122&lt;&gt;"",FZ122-FZ125,0)</f>
        <v>0</v>
      </c>
      <c r="GA123" s="305">
        <f>IF(GA122&lt;&gt;"",GA122-GA125,0)</f>
        <v>0</v>
      </c>
      <c r="GB123" s="223" t="s">
        <v>27</v>
      </c>
      <c r="GC123" s="169"/>
      <c r="GD123" s="169"/>
      <c r="GE123" s="170"/>
      <c r="GF123" s="170"/>
      <c r="GG123" s="170"/>
      <c r="GH123" s="170"/>
      <c r="GI123" s="170"/>
      <c r="GJ123" s="170"/>
      <c r="GK123" s="170"/>
      <c r="GL123" s="170"/>
      <c r="GM123" s="169"/>
      <c r="GN123" s="169"/>
      <c r="GO123" s="169"/>
      <c r="GP123" s="169"/>
      <c r="GQ123" s="115"/>
      <c r="GR123" s="115"/>
      <c r="GS123" s="115"/>
      <c r="GT123" s="115"/>
      <c r="GU123" s="115"/>
      <c r="GV123" s="115"/>
      <c r="GW123" s="115"/>
      <c r="GX123" s="115"/>
      <c r="GY123" s="108"/>
      <c r="HK123" s="206"/>
      <c r="HL123" s="169"/>
      <c r="HM123" s="169"/>
      <c r="HN123" s="169"/>
      <c r="HO123" s="169"/>
      <c r="HP123" s="169"/>
      <c r="HQ123" s="169"/>
      <c r="HR123" s="169"/>
      <c r="HS123" s="169"/>
      <c r="HT123" s="115"/>
      <c r="HU123" s="169"/>
      <c r="HV123" s="169"/>
      <c r="HW123" s="169"/>
      <c r="HX123" s="169"/>
      <c r="HY123" s="169"/>
      <c r="HZ123" s="169"/>
      <c r="IA123" s="169"/>
      <c r="IB123" s="169"/>
      <c r="IC123" s="169"/>
      <c r="ID123" s="169"/>
      <c r="IE123" s="169"/>
      <c r="IF123" s="169"/>
      <c r="IG123" s="169"/>
      <c r="IH123" s="303">
        <f>IF(II120&lt;&gt;"",AVERAGE(II123,II120),II123)</f>
        <v>0</v>
      </c>
      <c r="II123" s="224">
        <f>SUM(IH135:IJ135)</f>
        <v>0</v>
      </c>
      <c r="IJ123" s="142">
        <f>SUM(IH138:IJ138)</f>
        <v>0</v>
      </c>
      <c r="IK123" s="239"/>
      <c r="IL123" s="304">
        <f>IF(IL122&lt;&gt;"",IL122-IL125,0)</f>
        <v>0</v>
      </c>
      <c r="IM123" s="305">
        <f>IF(IM122&lt;&gt;"",IM122-IM125,0)</f>
        <v>0</v>
      </c>
      <c r="IN123" s="223" t="s">
        <v>27</v>
      </c>
      <c r="IO123" s="169"/>
      <c r="IP123" s="169"/>
      <c r="IQ123" s="170"/>
      <c r="IR123" s="170"/>
      <c r="IS123" s="170"/>
      <c r="IT123" s="170"/>
      <c r="IU123" s="170"/>
      <c r="IV123" s="170"/>
      <c r="IW123" s="170"/>
      <c r="IX123" s="170"/>
      <c r="IY123" s="169"/>
      <c r="IZ123" s="169"/>
      <c r="JA123" s="169"/>
      <c r="JB123" s="169"/>
      <c r="JC123" s="169"/>
      <c r="JD123" s="169"/>
      <c r="JE123" s="169"/>
      <c r="JF123" s="169"/>
      <c r="JG123" s="169"/>
      <c r="JH123" s="169"/>
      <c r="JI123" s="169"/>
      <c r="JJ123" s="169"/>
      <c r="JK123" s="171"/>
    </row>
    <row r="124" spans="25:271" ht="15" customHeight="1" thickBot="1" x14ac:dyDescent="0.25">
      <c r="Y124"/>
      <c r="Z124"/>
      <c r="AA124" s="174"/>
      <c r="AB124" s="168"/>
      <c r="AC124" s="168"/>
      <c r="AD124" s="168"/>
      <c r="AE124" s="168"/>
      <c r="AF124" s="168"/>
      <c r="AG124" s="168"/>
      <c r="AH124" s="168"/>
      <c r="AI124" s="168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216" t="s">
        <v>21</v>
      </c>
      <c r="AY124" s="148" t="s">
        <v>2</v>
      </c>
      <c r="AZ124" s="147" t="s">
        <v>2</v>
      </c>
      <c r="BA124" s="168"/>
      <c r="BB124" s="147" t="s">
        <v>1</v>
      </c>
      <c r="BC124" s="231" t="s">
        <v>1</v>
      </c>
      <c r="BD124" s="217" t="s">
        <v>21</v>
      </c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8"/>
      <c r="BT124" s="168"/>
      <c r="BU124" s="168"/>
      <c r="BV124" s="168"/>
      <c r="BW124" s="168"/>
      <c r="BX124" s="168"/>
      <c r="BY124" s="168"/>
      <c r="BZ124" s="168"/>
      <c r="CA124" s="175"/>
      <c r="CB124"/>
      <c r="CC124"/>
      <c r="CD124"/>
      <c r="CE124"/>
      <c r="CF124"/>
      <c r="CG124"/>
      <c r="CH124"/>
      <c r="CI124"/>
      <c r="CJ124"/>
      <c r="CK124"/>
      <c r="CL124"/>
      <c r="CM124" s="174"/>
      <c r="CN124" s="168"/>
      <c r="CO124" s="168"/>
      <c r="CP124" s="168"/>
      <c r="CQ124" s="168"/>
      <c r="CR124" s="168"/>
      <c r="CS124" s="168"/>
      <c r="CT124" s="168"/>
      <c r="CU124" s="168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216" t="s">
        <v>21</v>
      </c>
      <c r="DK124" s="148" t="s">
        <v>2</v>
      </c>
      <c r="DL124" s="147" t="s">
        <v>2</v>
      </c>
      <c r="DM124" s="168"/>
      <c r="DN124" s="147" t="s">
        <v>1</v>
      </c>
      <c r="DO124" s="231" t="s">
        <v>1</v>
      </c>
      <c r="DP124" s="217" t="s">
        <v>21</v>
      </c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8"/>
      <c r="EF124" s="168"/>
      <c r="EG124" s="168"/>
      <c r="EH124" s="168"/>
      <c r="EI124" s="168"/>
      <c r="EJ124" s="168"/>
      <c r="EK124" s="168"/>
      <c r="EL124" s="168"/>
      <c r="EM124" s="175"/>
      <c r="EN124"/>
      <c r="EO124"/>
      <c r="EP124"/>
      <c r="EQ124"/>
      <c r="ER124"/>
      <c r="ES124"/>
      <c r="ET124"/>
      <c r="EU124"/>
      <c r="EV124"/>
      <c r="EW124"/>
      <c r="EX124"/>
      <c r="EY124" s="174"/>
      <c r="EZ124" s="168"/>
      <c r="FA124" s="168"/>
      <c r="FB124" s="168"/>
      <c r="FC124" s="168"/>
      <c r="FD124" s="168"/>
      <c r="FE124" s="168"/>
      <c r="FF124" s="168"/>
      <c r="FG124" s="168"/>
      <c r="FH124" s="163"/>
      <c r="FI124" s="163"/>
      <c r="FJ124" s="163"/>
      <c r="FK124" s="163"/>
      <c r="FL124" s="163"/>
      <c r="FM124" s="163"/>
      <c r="FN124" s="163"/>
      <c r="FO124" s="163"/>
      <c r="FP124" s="163"/>
      <c r="FQ124" s="163"/>
      <c r="FR124" s="163"/>
      <c r="FS124" s="163"/>
      <c r="FT124" s="163"/>
      <c r="FU124" s="163"/>
      <c r="FV124" s="216" t="s">
        <v>21</v>
      </c>
      <c r="FW124" s="148" t="s">
        <v>2</v>
      </c>
      <c r="FX124" s="147" t="s">
        <v>2</v>
      </c>
      <c r="FY124" s="168"/>
      <c r="FZ124" s="147" t="s">
        <v>1</v>
      </c>
      <c r="GA124" s="231" t="s">
        <v>1</v>
      </c>
      <c r="GB124" s="217" t="s">
        <v>21</v>
      </c>
      <c r="GC124" s="163"/>
      <c r="GD124" s="163"/>
      <c r="GE124" s="163"/>
      <c r="GF124" s="163"/>
      <c r="GG124" s="163"/>
      <c r="GH124" s="163"/>
      <c r="GI124" s="163"/>
      <c r="GJ124" s="163"/>
      <c r="GK124" s="163"/>
      <c r="GL124" s="163"/>
      <c r="GM124" s="163"/>
      <c r="GN124" s="163"/>
      <c r="GO124" s="163"/>
      <c r="GP124" s="163"/>
      <c r="GQ124" s="168"/>
      <c r="GR124" s="168"/>
      <c r="GS124" s="168"/>
      <c r="GT124" s="168"/>
      <c r="GU124" s="168"/>
      <c r="GV124" s="168"/>
      <c r="GW124" s="168"/>
      <c r="GX124" s="168"/>
      <c r="GY124" s="175"/>
      <c r="HK124" s="172"/>
      <c r="HL124" s="163"/>
      <c r="HM124" s="163"/>
      <c r="HN124" s="163"/>
      <c r="HO124" s="163"/>
      <c r="HP124" s="163"/>
      <c r="HQ124" s="163"/>
      <c r="HR124" s="163"/>
      <c r="HS124" s="163"/>
      <c r="HT124" s="163"/>
      <c r="HU124" s="163"/>
      <c r="HV124" s="163"/>
      <c r="HW124" s="163"/>
      <c r="HX124" s="163"/>
      <c r="HY124" s="163"/>
      <c r="HZ124" s="163"/>
      <c r="IA124" s="163"/>
      <c r="IB124" s="163"/>
      <c r="IC124" s="163"/>
      <c r="ID124" s="163"/>
      <c r="IE124" s="163"/>
      <c r="IF124" s="163"/>
      <c r="IG124" s="163"/>
      <c r="IH124" s="216" t="s">
        <v>21</v>
      </c>
      <c r="II124" s="148" t="s">
        <v>2</v>
      </c>
      <c r="IJ124" s="147" t="s">
        <v>2</v>
      </c>
      <c r="IK124" s="168"/>
      <c r="IL124" s="147" t="s">
        <v>1</v>
      </c>
      <c r="IM124" s="231" t="s">
        <v>1</v>
      </c>
      <c r="IN124" s="217" t="s">
        <v>21</v>
      </c>
      <c r="IO124" s="163"/>
      <c r="IP124" s="163"/>
      <c r="IQ124" s="163"/>
      <c r="IR124" s="163"/>
      <c r="IS124" s="163"/>
      <c r="IT124" s="163"/>
      <c r="IU124" s="163"/>
      <c r="IV124" s="163"/>
      <c r="IW124" s="163"/>
      <c r="IX124" s="163"/>
      <c r="IY124" s="163"/>
      <c r="IZ124" s="163"/>
      <c r="JA124" s="163"/>
      <c r="JB124" s="163"/>
      <c r="JC124" s="163"/>
      <c r="JD124" s="163"/>
      <c r="JE124" s="163"/>
      <c r="JF124" s="163"/>
      <c r="JG124" s="163"/>
      <c r="JH124" s="163"/>
      <c r="JI124" s="163"/>
      <c r="JJ124" s="163"/>
      <c r="JK124" s="173"/>
    </row>
    <row r="125" spans="25:271" ht="15" customHeight="1" thickBot="1" x14ac:dyDescent="0.3">
      <c r="Y125"/>
      <c r="Z125"/>
      <c r="AA125" s="174"/>
      <c r="AB125" s="168"/>
      <c r="AC125" s="168"/>
      <c r="AD125" s="168"/>
      <c r="AE125" s="168"/>
      <c r="AF125" s="168"/>
      <c r="AG125" s="168"/>
      <c r="AH125" s="168"/>
      <c r="AI125" s="168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8"/>
      <c r="BB125" s="137">
        <f>SUM(AZ138,BC142,BC137)</f>
        <v>0</v>
      </c>
      <c r="BC125" s="208">
        <f>SUM(AZ135,BC145,BF137)</f>
        <v>0</v>
      </c>
      <c r="BD125" s="218">
        <f>IF(BC122&lt;&gt;"",AVERAGE(BC125,BC122),BC125)</f>
        <v>0</v>
      </c>
      <c r="BE125" s="163"/>
      <c r="BF125" s="163"/>
      <c r="BG125" s="191"/>
      <c r="BH125" s="164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8"/>
      <c r="BT125" s="168"/>
      <c r="BU125" s="168"/>
      <c r="BV125" s="168"/>
      <c r="BW125" s="168"/>
      <c r="BX125" s="168"/>
      <c r="BY125" s="168"/>
      <c r="BZ125" s="168"/>
      <c r="CA125" s="175"/>
      <c r="CB125"/>
      <c r="CC125"/>
      <c r="CD125"/>
      <c r="CE125"/>
      <c r="CF125"/>
      <c r="CG125"/>
      <c r="CH125"/>
      <c r="CI125"/>
      <c r="CJ125"/>
      <c r="CK125"/>
      <c r="CL125"/>
      <c r="CM125" s="174"/>
      <c r="CN125" s="168"/>
      <c r="CO125" s="168"/>
      <c r="CP125" s="168"/>
      <c r="CQ125" s="168"/>
      <c r="CR125" s="168"/>
      <c r="CS125" s="168"/>
      <c r="CT125" s="168"/>
      <c r="CU125" s="168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8"/>
      <c r="DN125" s="137">
        <f>SUM(DL138,DO142,DO137)</f>
        <v>0</v>
      </c>
      <c r="DO125" s="208">
        <f>SUM(DL135,DO145,DR137)</f>
        <v>0</v>
      </c>
      <c r="DP125" s="218">
        <f>IF(DO122&lt;&gt;"",AVERAGE(DO125,DO122),DO125)</f>
        <v>0</v>
      </c>
      <c r="DQ125" s="163"/>
      <c r="DR125" s="163"/>
      <c r="DS125" s="191"/>
      <c r="DT125" s="164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8"/>
      <c r="EF125" s="168"/>
      <c r="EG125" s="168"/>
      <c r="EH125" s="168"/>
      <c r="EI125" s="168"/>
      <c r="EJ125" s="168"/>
      <c r="EK125" s="168"/>
      <c r="EL125" s="168"/>
      <c r="EM125" s="175"/>
      <c r="EN125"/>
      <c r="EO125"/>
      <c r="EP125"/>
      <c r="EQ125"/>
      <c r="ER125"/>
      <c r="ES125"/>
      <c r="ET125"/>
      <c r="EU125"/>
      <c r="EV125"/>
      <c r="EW125"/>
      <c r="EX125"/>
      <c r="EY125" s="174"/>
      <c r="EZ125" s="168"/>
      <c r="FA125" s="168"/>
      <c r="FB125" s="168"/>
      <c r="FC125" s="168"/>
      <c r="FD125" s="168"/>
      <c r="FE125" s="168"/>
      <c r="FF125" s="168"/>
      <c r="FG125" s="168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3"/>
      <c r="FT125" s="163"/>
      <c r="FU125" s="163"/>
      <c r="FV125" s="163"/>
      <c r="FW125" s="163"/>
      <c r="FX125" s="163"/>
      <c r="FY125" s="168"/>
      <c r="FZ125" s="137">
        <f>SUM(FX138,GA142,GA137)</f>
        <v>0</v>
      </c>
      <c r="GA125" s="208">
        <f>SUM(FX135,GA145,GD137)</f>
        <v>0</v>
      </c>
      <c r="GB125" s="218">
        <f>IF(GA122&lt;&gt;"",AVERAGE(GA125,GA122),GA125)</f>
        <v>0</v>
      </c>
      <c r="GC125" s="163"/>
      <c r="GD125" s="163"/>
      <c r="GE125" s="191"/>
      <c r="GF125" s="164"/>
      <c r="GG125" s="163"/>
      <c r="GH125" s="163"/>
      <c r="GI125" s="163"/>
      <c r="GJ125" s="163"/>
      <c r="GK125" s="163"/>
      <c r="GL125" s="163"/>
      <c r="GM125" s="163"/>
      <c r="GN125" s="163"/>
      <c r="GO125" s="163"/>
      <c r="GP125" s="163"/>
      <c r="GQ125" s="168"/>
      <c r="GR125" s="168"/>
      <c r="GS125" s="168"/>
      <c r="GT125" s="168"/>
      <c r="GU125" s="168"/>
      <c r="GV125" s="168"/>
      <c r="GW125" s="168"/>
      <c r="GX125" s="168"/>
      <c r="GY125" s="175"/>
      <c r="HK125" s="172"/>
      <c r="HL125" s="163"/>
      <c r="HM125" s="163"/>
      <c r="HN125" s="163"/>
      <c r="HO125" s="163"/>
      <c r="HP125" s="163"/>
      <c r="HQ125" s="163"/>
      <c r="HR125" s="163"/>
      <c r="HS125" s="163"/>
      <c r="HT125" s="163"/>
      <c r="HU125" s="163"/>
      <c r="HV125" s="163"/>
      <c r="HW125" s="163"/>
      <c r="HX125" s="163"/>
      <c r="HY125" s="163"/>
      <c r="HZ125" s="163"/>
      <c r="IA125" s="163"/>
      <c r="IB125" s="163"/>
      <c r="IC125" s="163"/>
      <c r="ID125" s="163"/>
      <c r="IE125" s="163"/>
      <c r="IF125" s="163"/>
      <c r="IG125" s="163"/>
      <c r="IH125" s="163"/>
      <c r="II125" s="163"/>
      <c r="IJ125" s="163"/>
      <c r="IK125" s="168"/>
      <c r="IL125" s="137">
        <f>SUM(IJ138,IN142,IM137)</f>
        <v>0</v>
      </c>
      <c r="IM125" s="208">
        <f>SUM(IJ135,IN145,IP137)</f>
        <v>0</v>
      </c>
      <c r="IN125" s="218">
        <f>IF(IM122&lt;&gt;"",AVERAGE(IM125,IM122),IM125)</f>
        <v>0</v>
      </c>
      <c r="IO125" s="163"/>
      <c r="IP125" s="163"/>
      <c r="IQ125" s="191"/>
      <c r="IR125" s="164"/>
      <c r="IS125" s="163"/>
      <c r="IT125" s="163"/>
      <c r="IU125" s="163"/>
      <c r="IV125" s="163"/>
      <c r="IW125" s="163"/>
      <c r="IX125" s="163"/>
      <c r="IY125" s="163"/>
      <c r="IZ125" s="163"/>
      <c r="JA125" s="163"/>
      <c r="JB125" s="163"/>
      <c r="JC125" s="163"/>
      <c r="JD125" s="163"/>
      <c r="JE125" s="163"/>
      <c r="JF125" s="163"/>
      <c r="JG125" s="163"/>
      <c r="JH125" s="163"/>
      <c r="JI125" s="163"/>
      <c r="JJ125" s="163"/>
      <c r="JK125" s="173"/>
    </row>
    <row r="126" spans="25:271" ht="15" customHeight="1" x14ac:dyDescent="0.3">
      <c r="Y126"/>
      <c r="Z126"/>
      <c r="AA126" s="174"/>
      <c r="AB126" s="168"/>
      <c r="AC126" s="168"/>
      <c r="AD126" s="168"/>
      <c r="AE126" s="168"/>
      <c r="AF126" s="168"/>
      <c r="AG126" s="168"/>
      <c r="AH126" s="168"/>
      <c r="AI126" s="168"/>
      <c r="AJ126" s="163"/>
      <c r="AK126" s="163"/>
      <c r="AL126" s="163"/>
      <c r="AM126" s="247" t="str">
        <f>CHOOSE(1,BA140&amp;":","IX_NAME",AN126)</f>
        <v>1:</v>
      </c>
      <c r="AN126" s="248" t="s">
        <v>36</v>
      </c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8"/>
      <c r="BB126" s="163"/>
      <c r="BC126" s="163"/>
      <c r="BD126" s="163"/>
      <c r="BE126" s="163"/>
      <c r="BF126" s="163"/>
      <c r="BG126" s="168"/>
      <c r="BH126" s="164"/>
      <c r="BI126" s="163"/>
      <c r="BQ126" s="179"/>
      <c r="BR126" s="163"/>
      <c r="BS126" s="168"/>
      <c r="BT126" s="168"/>
      <c r="BU126" s="168"/>
      <c r="BV126" s="168"/>
      <c r="BW126" s="168"/>
      <c r="BX126" s="168"/>
      <c r="BY126" s="168"/>
      <c r="BZ126" s="168"/>
      <c r="CA126" s="175"/>
      <c r="CB126"/>
      <c r="CC126"/>
      <c r="CD126"/>
      <c r="CE126"/>
      <c r="CF126"/>
      <c r="CG126"/>
      <c r="CH126"/>
      <c r="CI126"/>
      <c r="CJ126"/>
      <c r="CK126"/>
      <c r="CL126"/>
      <c r="CM126" s="174"/>
      <c r="CN126" s="168"/>
      <c r="CO126" s="168"/>
      <c r="CP126" s="168"/>
      <c r="CQ126" s="168"/>
      <c r="CR126" s="168"/>
      <c r="CS126" s="168"/>
      <c r="CT126" s="168"/>
      <c r="CU126" s="168"/>
      <c r="CV126" s="163"/>
      <c r="CW126" s="163"/>
      <c r="CX126" s="163"/>
      <c r="CY126" s="247" t="str">
        <f>CHOOSE(1,DM140&amp;":","IX_NAME",CZ126)</f>
        <v>1:</v>
      </c>
      <c r="CZ126" s="248" t="s">
        <v>36</v>
      </c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8"/>
      <c r="DN126" s="163"/>
      <c r="DO126" s="163"/>
      <c r="DP126" s="163"/>
      <c r="DQ126" s="163"/>
      <c r="DR126" s="163"/>
      <c r="DS126" s="168"/>
      <c r="DT126" s="164"/>
      <c r="DU126" s="163"/>
      <c r="EC126" s="179"/>
      <c r="ED126" s="163"/>
      <c r="EE126" s="168"/>
      <c r="EF126" s="168"/>
      <c r="EG126" s="168"/>
      <c r="EH126" s="168"/>
      <c r="EI126" s="168"/>
      <c r="EJ126" s="168"/>
      <c r="EK126" s="168"/>
      <c r="EL126" s="168"/>
      <c r="EM126" s="175"/>
      <c r="EN126"/>
      <c r="EO126"/>
      <c r="EP126"/>
      <c r="EQ126"/>
      <c r="ER126"/>
      <c r="ES126"/>
      <c r="ET126"/>
      <c r="EU126"/>
      <c r="EV126"/>
      <c r="EW126"/>
      <c r="EX126"/>
      <c r="EY126" s="174"/>
      <c r="EZ126" s="168"/>
      <c r="FA126" s="168"/>
      <c r="FB126" s="168"/>
      <c r="FC126" s="168"/>
      <c r="FD126" s="168"/>
      <c r="FE126" s="168"/>
      <c r="FF126" s="168"/>
      <c r="FG126" s="168"/>
      <c r="FH126" s="163"/>
      <c r="FI126" s="163"/>
      <c r="FJ126" s="163"/>
      <c r="FK126" s="247" t="str">
        <f>CHOOSE(1,FY140&amp;":","IX_NAME",FL126)</f>
        <v>1:</v>
      </c>
      <c r="FL126" s="248" t="s">
        <v>36</v>
      </c>
      <c r="FM126" s="163"/>
      <c r="FN126" s="163"/>
      <c r="FO126" s="163"/>
      <c r="FP126" s="163"/>
      <c r="FQ126" s="163"/>
      <c r="FR126" s="163"/>
      <c r="FS126" s="163"/>
      <c r="FT126" s="163"/>
      <c r="FU126" s="163"/>
      <c r="FV126" s="163"/>
      <c r="FW126" s="163"/>
      <c r="FX126" s="163"/>
      <c r="FY126" s="168"/>
      <c r="FZ126" s="163"/>
      <c r="GA126" s="163"/>
      <c r="GB126" s="163"/>
      <c r="GC126" s="163"/>
      <c r="GD126" s="163"/>
      <c r="GE126" s="168"/>
      <c r="GF126" s="164"/>
      <c r="GG126" s="163"/>
      <c r="GO126" s="179"/>
      <c r="GP126" s="163"/>
      <c r="GQ126" s="168"/>
      <c r="GR126" s="168"/>
      <c r="GS126" s="168"/>
      <c r="GT126" s="168"/>
      <c r="GU126" s="168"/>
      <c r="GV126" s="168"/>
      <c r="GW126" s="168"/>
      <c r="GX126" s="168"/>
      <c r="GY126" s="175"/>
      <c r="HK126" s="172"/>
      <c r="HL126" s="163"/>
      <c r="HM126" s="163"/>
      <c r="HN126" s="163"/>
      <c r="HO126" s="163"/>
      <c r="HP126" s="163"/>
      <c r="HQ126" s="163"/>
      <c r="HR126" s="163"/>
      <c r="HS126" s="163"/>
      <c r="HT126" s="163"/>
      <c r="HU126" s="163"/>
      <c r="HV126" s="163"/>
      <c r="HW126" s="247" t="str">
        <f>CHOOSE(1,IK140&amp;":","IX_NAME",HX126)</f>
        <v>1:</v>
      </c>
      <c r="HX126" s="248" t="s">
        <v>36</v>
      </c>
      <c r="HY126" s="163"/>
      <c r="HZ126" s="163"/>
      <c r="IA126" s="163"/>
      <c r="IB126" s="163"/>
      <c r="IC126" s="163"/>
      <c r="ID126" s="163"/>
      <c r="IE126" s="163"/>
      <c r="IF126" s="163"/>
      <c r="IG126" s="163"/>
      <c r="IH126" s="163"/>
      <c r="II126" s="163"/>
      <c r="IJ126" s="163"/>
      <c r="IK126" s="168"/>
      <c r="IL126" s="163"/>
      <c r="IM126" s="163"/>
      <c r="IN126" s="163"/>
      <c r="IO126" s="163"/>
      <c r="IP126" s="163"/>
      <c r="IQ126" s="168"/>
      <c r="IR126" s="164"/>
      <c r="IS126" s="163"/>
      <c r="IT126" s="179" t="s">
        <v>24</v>
      </c>
      <c r="IU126" s="179"/>
      <c r="IV126" s="179"/>
      <c r="IW126" s="179"/>
      <c r="IX126" s="179"/>
      <c r="IY126" s="179"/>
      <c r="IZ126" s="179"/>
      <c r="JA126" s="179"/>
      <c r="JB126" s="163"/>
      <c r="JC126" s="179" t="s">
        <v>23</v>
      </c>
      <c r="JD126" s="183"/>
      <c r="JE126" s="183"/>
      <c r="JF126" s="183"/>
      <c r="JG126" s="183"/>
      <c r="JH126" s="179"/>
      <c r="JI126" s="179"/>
      <c r="JJ126" s="179"/>
      <c r="JK126" s="173"/>
    </row>
    <row r="127" spans="25:271" ht="15" customHeight="1" x14ac:dyDescent="0.25">
      <c r="Y127"/>
      <c r="Z127"/>
      <c r="AA127" s="174"/>
      <c r="AB127" s="168"/>
      <c r="AC127" s="168"/>
      <c r="AD127" s="168"/>
      <c r="AE127" s="168"/>
      <c r="AF127" s="168"/>
      <c r="AG127" s="168"/>
      <c r="AH127" s="168"/>
      <c r="AI127" s="168"/>
      <c r="AJ127" s="163"/>
      <c r="AK127" s="163"/>
      <c r="AL127" s="163"/>
      <c r="AM127" s="163"/>
      <c r="AN127" s="193" t="s">
        <v>30</v>
      </c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8"/>
      <c r="BB127" s="163"/>
      <c r="BC127" s="163"/>
      <c r="BD127" s="163"/>
      <c r="BE127" s="163"/>
      <c r="BF127" s="163"/>
      <c r="BG127" s="168"/>
      <c r="BH127" s="164"/>
      <c r="BI127" s="163"/>
      <c r="BQ127" s="163"/>
      <c r="BR127" s="163"/>
      <c r="BS127" s="168"/>
      <c r="BT127" s="168"/>
      <c r="BU127" s="168"/>
      <c r="BV127" s="168"/>
      <c r="BW127" s="168"/>
      <c r="BX127" s="168"/>
      <c r="BY127" s="168"/>
      <c r="BZ127" s="168"/>
      <c r="CA127" s="175"/>
      <c r="CB127"/>
      <c r="CC127"/>
      <c r="CD127"/>
      <c r="CE127"/>
      <c r="CF127"/>
      <c r="CG127"/>
      <c r="CH127"/>
      <c r="CI127"/>
      <c r="CJ127"/>
      <c r="CK127"/>
      <c r="CL127"/>
      <c r="CM127" s="174"/>
      <c r="CN127" s="168"/>
      <c r="CO127" s="168"/>
      <c r="CP127" s="168"/>
      <c r="CQ127" s="168"/>
      <c r="CR127" s="168"/>
      <c r="CS127" s="168"/>
      <c r="CT127" s="168"/>
      <c r="CU127" s="168"/>
      <c r="CV127" s="163"/>
      <c r="CW127" s="163"/>
      <c r="CX127" s="163"/>
      <c r="CY127" s="163"/>
      <c r="CZ127" s="193" t="s">
        <v>30</v>
      </c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8"/>
      <c r="DN127" s="163"/>
      <c r="DO127" s="163"/>
      <c r="DP127" s="163"/>
      <c r="DQ127" s="163"/>
      <c r="DR127" s="163"/>
      <c r="DS127" s="168"/>
      <c r="DT127" s="164"/>
      <c r="DU127" s="163"/>
      <c r="EC127" s="163"/>
      <c r="ED127" s="163"/>
      <c r="EE127" s="168"/>
      <c r="EF127" s="168"/>
      <c r="EG127" s="168"/>
      <c r="EH127" s="168"/>
      <c r="EI127" s="168"/>
      <c r="EJ127" s="168"/>
      <c r="EK127" s="168"/>
      <c r="EL127" s="168"/>
      <c r="EM127" s="175"/>
      <c r="EN127"/>
      <c r="EO127"/>
      <c r="EP127"/>
      <c r="EQ127"/>
      <c r="ER127"/>
      <c r="ES127"/>
      <c r="ET127"/>
      <c r="EU127"/>
      <c r="EV127"/>
      <c r="EW127"/>
      <c r="EX127"/>
      <c r="EY127" s="174"/>
      <c r="EZ127" s="168"/>
      <c r="FA127" s="168"/>
      <c r="FB127" s="168"/>
      <c r="FC127" s="168"/>
      <c r="FD127" s="168"/>
      <c r="FE127" s="168"/>
      <c r="FF127" s="168"/>
      <c r="FG127" s="168"/>
      <c r="FH127" s="163"/>
      <c r="FI127" s="163"/>
      <c r="FJ127" s="163"/>
      <c r="FK127" s="163"/>
      <c r="FL127" s="193" t="s">
        <v>30</v>
      </c>
      <c r="FM127" s="163"/>
      <c r="FN127" s="163"/>
      <c r="FO127" s="163"/>
      <c r="FP127" s="163"/>
      <c r="FQ127" s="163"/>
      <c r="FR127" s="163"/>
      <c r="FS127" s="163"/>
      <c r="FT127" s="163"/>
      <c r="FU127" s="163"/>
      <c r="FV127" s="163"/>
      <c r="FW127" s="163"/>
      <c r="FX127" s="163"/>
      <c r="FY127" s="168"/>
      <c r="FZ127" s="163"/>
      <c r="GA127" s="163"/>
      <c r="GB127" s="163"/>
      <c r="GC127" s="163"/>
      <c r="GD127" s="163"/>
      <c r="GE127" s="168"/>
      <c r="GF127" s="164"/>
      <c r="GG127" s="163"/>
      <c r="GO127" s="163"/>
      <c r="GP127" s="163"/>
      <c r="GQ127" s="168"/>
      <c r="GR127" s="168"/>
      <c r="GS127" s="168"/>
      <c r="GT127" s="168"/>
      <c r="GU127" s="168"/>
      <c r="GV127" s="168"/>
      <c r="GW127" s="168"/>
      <c r="GX127" s="168"/>
      <c r="GY127" s="175"/>
      <c r="HK127" s="172"/>
      <c r="HL127" s="163"/>
      <c r="HM127" s="163"/>
      <c r="HN127" s="163"/>
      <c r="HO127" s="163"/>
      <c r="HP127" s="163"/>
      <c r="HQ127" s="163"/>
      <c r="HR127" s="163"/>
      <c r="HS127" s="163"/>
      <c r="HT127" s="163"/>
      <c r="HU127" s="163"/>
      <c r="HV127" s="163"/>
      <c r="HW127" s="163"/>
      <c r="HX127" s="193" t="s">
        <v>30</v>
      </c>
      <c r="HY127" s="163"/>
      <c r="HZ127" s="163"/>
      <c r="IA127" s="163"/>
      <c r="IB127" s="163"/>
      <c r="IC127" s="163"/>
      <c r="ID127" s="163"/>
      <c r="IE127" s="163"/>
      <c r="IF127" s="163"/>
      <c r="IG127" s="163"/>
      <c r="IH127" s="163"/>
      <c r="II127" s="163"/>
      <c r="IJ127" s="163"/>
      <c r="IK127" s="168"/>
      <c r="IL127" s="163"/>
      <c r="IM127" s="163"/>
      <c r="IN127" s="163"/>
      <c r="IO127" s="163"/>
      <c r="IP127" s="163"/>
      <c r="IQ127" s="168"/>
      <c r="IR127" s="164"/>
      <c r="IS127" s="163"/>
      <c r="IT127" s="230" t="str">
        <f>"local_od_raw_"&amp;IK140</f>
        <v>local_od_raw_1</v>
      </c>
      <c r="IU127" s="190">
        <v>1</v>
      </c>
      <c r="IV127" s="190">
        <v>2</v>
      </c>
      <c r="IW127" s="190">
        <v>3</v>
      </c>
      <c r="IX127" s="190">
        <v>4</v>
      </c>
      <c r="IY127" s="179" t="s">
        <v>17</v>
      </c>
      <c r="IZ127" s="179" t="s">
        <v>18</v>
      </c>
      <c r="JA127" s="179" t="s">
        <v>19</v>
      </c>
      <c r="JB127" s="163"/>
      <c r="JC127" s="230" t="str">
        <f>"local_od_est_"&amp;IK140</f>
        <v>local_od_est_1</v>
      </c>
      <c r="JD127" s="190">
        <v>1</v>
      </c>
      <c r="JE127" s="190">
        <v>2</v>
      </c>
      <c r="JF127" s="190">
        <v>3</v>
      </c>
      <c r="JG127" s="190">
        <v>4</v>
      </c>
      <c r="JH127" s="179" t="s">
        <v>17</v>
      </c>
      <c r="JI127" s="179" t="s">
        <v>18</v>
      </c>
      <c r="JJ127" s="179" t="s">
        <v>19</v>
      </c>
      <c r="JK127" s="173"/>
    </row>
    <row r="128" spans="25:271" ht="15" customHeight="1" x14ac:dyDescent="0.25">
      <c r="Y128"/>
      <c r="Z128"/>
      <c r="AA128" s="174"/>
      <c r="AB128" s="168"/>
      <c r="AC128" s="168"/>
      <c r="AD128" s="168"/>
      <c r="AE128" s="168"/>
      <c r="AF128" s="168"/>
      <c r="AG128" s="168"/>
      <c r="AH128" s="168"/>
      <c r="AI128" s="168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8"/>
      <c r="BB128" s="163"/>
      <c r="BC128" s="163"/>
      <c r="BD128" s="163"/>
      <c r="BE128" s="163"/>
      <c r="BF128" s="163"/>
      <c r="BG128" s="168"/>
      <c r="BH128" s="164"/>
      <c r="BI128" s="163"/>
      <c r="BQ128" s="163"/>
      <c r="BR128" s="163"/>
      <c r="BS128" s="168"/>
      <c r="BT128" s="168"/>
      <c r="BU128" s="168"/>
      <c r="BV128" s="168"/>
      <c r="BW128" s="168"/>
      <c r="BX128" s="168"/>
      <c r="BY128" s="168"/>
      <c r="BZ128" s="168"/>
      <c r="CA128" s="175"/>
      <c r="CB128"/>
      <c r="CC128"/>
      <c r="CD128"/>
      <c r="CE128"/>
      <c r="CF128"/>
      <c r="CG128"/>
      <c r="CH128"/>
      <c r="CI128"/>
      <c r="CJ128"/>
      <c r="CK128"/>
      <c r="CL128"/>
      <c r="CM128" s="174"/>
      <c r="CN128" s="168"/>
      <c r="CO128" s="168"/>
      <c r="CP128" s="168"/>
      <c r="CQ128" s="168"/>
      <c r="CR128" s="168"/>
      <c r="CS128" s="168"/>
      <c r="CT128" s="168"/>
      <c r="CU128" s="168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8"/>
      <c r="DN128" s="163"/>
      <c r="DO128" s="163"/>
      <c r="DP128" s="163"/>
      <c r="DQ128" s="163"/>
      <c r="DR128" s="163"/>
      <c r="DS128" s="168"/>
      <c r="DT128" s="164"/>
      <c r="DU128" s="163"/>
      <c r="EC128" s="163"/>
      <c r="ED128" s="163"/>
      <c r="EE128" s="168"/>
      <c r="EF128" s="168"/>
      <c r="EG128" s="168"/>
      <c r="EH128" s="168"/>
      <c r="EI128" s="168"/>
      <c r="EJ128" s="168"/>
      <c r="EK128" s="168"/>
      <c r="EL128" s="168"/>
      <c r="EM128" s="175"/>
      <c r="EN128"/>
      <c r="EO128"/>
      <c r="EP128"/>
      <c r="EQ128"/>
      <c r="ER128"/>
      <c r="ES128"/>
      <c r="ET128"/>
      <c r="EU128"/>
      <c r="EV128"/>
      <c r="EW128"/>
      <c r="EX128"/>
      <c r="EY128" s="174"/>
      <c r="EZ128" s="168"/>
      <c r="FA128" s="168"/>
      <c r="FB128" s="168"/>
      <c r="FC128" s="168"/>
      <c r="FD128" s="168"/>
      <c r="FE128" s="168"/>
      <c r="FF128" s="168"/>
      <c r="FG128" s="168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3"/>
      <c r="FT128" s="163"/>
      <c r="FU128" s="163"/>
      <c r="FV128" s="163"/>
      <c r="FW128" s="163"/>
      <c r="FX128" s="163"/>
      <c r="FY128" s="168"/>
      <c r="FZ128" s="163"/>
      <c r="GA128" s="163"/>
      <c r="GB128" s="163"/>
      <c r="GC128" s="163"/>
      <c r="GD128" s="163"/>
      <c r="GE128" s="168"/>
      <c r="GF128" s="164"/>
      <c r="GG128" s="163"/>
      <c r="GO128" s="163"/>
      <c r="GP128" s="163"/>
      <c r="GQ128" s="168"/>
      <c r="GR128" s="168"/>
      <c r="GS128" s="168"/>
      <c r="GT128" s="168"/>
      <c r="GU128" s="168"/>
      <c r="GV128" s="168"/>
      <c r="GW128" s="168"/>
      <c r="GX128" s="168"/>
      <c r="GY128" s="175"/>
      <c r="HK128" s="172"/>
      <c r="HL128" s="163"/>
      <c r="HM128" s="163"/>
      <c r="HN128" s="163"/>
      <c r="HO128" s="163"/>
      <c r="HP128" s="163"/>
      <c r="HQ128" s="163"/>
      <c r="HR128" s="163"/>
      <c r="HS128" s="163"/>
      <c r="HT128" s="163"/>
      <c r="HU128" s="163"/>
      <c r="HV128" s="163"/>
      <c r="HW128" s="163"/>
      <c r="HX128" s="163"/>
      <c r="HY128" s="163"/>
      <c r="HZ128" s="163"/>
      <c r="IA128" s="163"/>
      <c r="IB128" s="163"/>
      <c r="IC128" s="163"/>
      <c r="ID128" s="163"/>
      <c r="IE128" s="163"/>
      <c r="IF128" s="163"/>
      <c r="IG128" s="163"/>
      <c r="IH128" s="163"/>
      <c r="II128" s="163"/>
      <c r="IJ128" s="163"/>
      <c r="IK128" s="168"/>
      <c r="IL128" s="163"/>
      <c r="IM128" s="163"/>
      <c r="IN128" s="163"/>
      <c r="IO128" s="163"/>
      <c r="IP128" s="163"/>
      <c r="IQ128" s="168"/>
      <c r="IR128" s="164"/>
      <c r="IS128" s="163"/>
      <c r="IT128" s="190">
        <v>1</v>
      </c>
      <c r="IU128" s="180">
        <f>IL142</f>
        <v>0</v>
      </c>
      <c r="IV128" s="181">
        <v>0</v>
      </c>
      <c r="IW128" s="181">
        <f>IN142</f>
        <v>0</v>
      </c>
      <c r="IX128" s="182">
        <f>IM142</f>
        <v>0</v>
      </c>
      <c r="IY128" s="179">
        <f>SUM(IU128:IX128)</f>
        <v>0</v>
      </c>
      <c r="IZ128" s="179">
        <f>IN157</f>
        <v>0</v>
      </c>
      <c r="JA128" s="183">
        <f>IFERROR(ABS(IY128-IZ128)/IZ128,0)</f>
        <v>0</v>
      </c>
      <c r="JB128" s="163"/>
      <c r="JC128" s="190">
        <v>1</v>
      </c>
      <c r="JD128" s="180">
        <f t="shared" ref="JD128:JG131" si="68">IU128</f>
        <v>0</v>
      </c>
      <c r="JE128" s="181">
        <f t="shared" si="68"/>
        <v>0</v>
      </c>
      <c r="JF128" s="181">
        <f t="shared" si="68"/>
        <v>0</v>
      </c>
      <c r="JG128" s="182">
        <f t="shared" si="68"/>
        <v>0</v>
      </c>
      <c r="JH128" s="179">
        <f>SUM(JD128:JG128)</f>
        <v>0</v>
      </c>
      <c r="JI128" s="179">
        <f>IZ128</f>
        <v>0</v>
      </c>
      <c r="JJ128" s="183">
        <f>IFERROR(ABS(JH128-JI128)/JI128,0)</f>
        <v>0</v>
      </c>
      <c r="JK128" s="173"/>
    </row>
    <row r="129" spans="25:271" ht="15" customHeight="1" x14ac:dyDescent="0.3">
      <c r="Y129"/>
      <c r="Z129"/>
      <c r="AA129" s="174"/>
      <c r="AB129" s="168"/>
      <c r="AC129" s="168"/>
      <c r="AD129" s="168"/>
      <c r="AE129" s="168"/>
      <c r="AF129" s="168"/>
      <c r="AG129" s="168"/>
      <c r="AH129" s="168"/>
      <c r="AI129" s="168"/>
      <c r="AJ129" s="163"/>
      <c r="AK129" s="163"/>
      <c r="AL129" s="163"/>
      <c r="AM129" s="163"/>
      <c r="AN129" s="163"/>
      <c r="AO129" s="163"/>
      <c r="AP129" s="145"/>
      <c r="AQ129" s="145"/>
      <c r="AR129" s="145"/>
      <c r="AS129" s="145"/>
      <c r="AT129" s="145"/>
      <c r="AU129" s="145"/>
      <c r="AV129" s="145"/>
      <c r="AW129" s="166"/>
      <c r="AX129" s="163"/>
      <c r="AY129" s="163"/>
      <c r="AZ129" s="249" t="s">
        <v>32</v>
      </c>
      <c r="BA129" s="163"/>
      <c r="BB129" s="163"/>
      <c r="BC129" s="163"/>
      <c r="BD129" s="163"/>
      <c r="BE129" s="149"/>
      <c r="BF129" s="164"/>
      <c r="BG129" s="163"/>
      <c r="BH129" s="163"/>
      <c r="BI129" s="163"/>
      <c r="BQ129" s="163"/>
      <c r="BR129" s="163"/>
      <c r="BS129" s="168"/>
      <c r="BT129" s="168"/>
      <c r="BU129" s="168"/>
      <c r="BV129" s="168"/>
      <c r="BW129" s="168"/>
      <c r="BX129" s="168"/>
      <c r="BY129" s="168"/>
      <c r="BZ129" s="168"/>
      <c r="CA129" s="175"/>
      <c r="CB129"/>
      <c r="CC129"/>
      <c r="CD129"/>
      <c r="CE129"/>
      <c r="CF129"/>
      <c r="CG129"/>
      <c r="CH129"/>
      <c r="CI129"/>
      <c r="CJ129"/>
      <c r="CK129"/>
      <c r="CL129"/>
      <c r="CM129" s="174"/>
      <c r="CN129" s="168"/>
      <c r="CO129" s="168"/>
      <c r="CP129" s="168"/>
      <c r="CQ129" s="168"/>
      <c r="CR129" s="168"/>
      <c r="CS129" s="168"/>
      <c r="CT129" s="168"/>
      <c r="CU129" s="168"/>
      <c r="CV129" s="163"/>
      <c r="CW129" s="163"/>
      <c r="CX129" s="163"/>
      <c r="CY129" s="163"/>
      <c r="CZ129" s="163"/>
      <c r="DA129" s="163"/>
      <c r="DB129" s="145"/>
      <c r="DC129" s="145"/>
      <c r="DD129" s="145"/>
      <c r="DE129" s="145"/>
      <c r="DF129" s="145"/>
      <c r="DG129" s="145"/>
      <c r="DH129" s="145"/>
      <c r="DI129" s="166"/>
      <c r="DJ129" s="163"/>
      <c r="DK129" s="163"/>
      <c r="DL129" s="249" t="s">
        <v>32</v>
      </c>
      <c r="DM129" s="163"/>
      <c r="DN129" s="163"/>
      <c r="DO129" s="163"/>
      <c r="DP129" s="163"/>
      <c r="DQ129" s="149"/>
      <c r="DR129" s="164"/>
      <c r="DS129" s="163"/>
      <c r="DT129" s="163"/>
      <c r="DU129" s="163"/>
      <c r="EC129" s="163"/>
      <c r="ED129" s="163"/>
      <c r="EE129" s="168"/>
      <c r="EF129" s="168"/>
      <c r="EG129" s="168"/>
      <c r="EH129" s="168"/>
      <c r="EI129" s="168"/>
      <c r="EJ129" s="168"/>
      <c r="EK129" s="168"/>
      <c r="EL129" s="168"/>
      <c r="EM129" s="175"/>
      <c r="EN129"/>
      <c r="EO129"/>
      <c r="EP129"/>
      <c r="EQ129"/>
      <c r="ER129"/>
      <c r="ES129"/>
      <c r="ET129"/>
      <c r="EU129"/>
      <c r="EV129"/>
      <c r="EW129"/>
      <c r="EX129"/>
      <c r="EY129" s="174"/>
      <c r="EZ129" s="168"/>
      <c r="FA129" s="168"/>
      <c r="FB129" s="168"/>
      <c r="FC129" s="168"/>
      <c r="FD129" s="168"/>
      <c r="FE129" s="168"/>
      <c r="FF129" s="168"/>
      <c r="FG129" s="168"/>
      <c r="FH129" s="163"/>
      <c r="FI129" s="163"/>
      <c r="FJ129" s="163"/>
      <c r="FK129" s="163"/>
      <c r="FL129" s="163"/>
      <c r="FM129" s="163"/>
      <c r="FN129" s="145"/>
      <c r="FO129" s="145"/>
      <c r="FP129" s="145"/>
      <c r="FQ129" s="145"/>
      <c r="FR129" s="145"/>
      <c r="FS129" s="145"/>
      <c r="FT129" s="145"/>
      <c r="FU129" s="166"/>
      <c r="FV129" s="163"/>
      <c r="FW129" s="163"/>
      <c r="FX129" s="249" t="s">
        <v>32</v>
      </c>
      <c r="FY129" s="163"/>
      <c r="FZ129" s="163"/>
      <c r="GA129" s="163"/>
      <c r="GB129" s="163"/>
      <c r="GC129" s="149"/>
      <c r="GD129" s="164"/>
      <c r="GE129" s="163"/>
      <c r="GF129" s="163"/>
      <c r="GG129" s="163"/>
      <c r="GO129" s="163"/>
      <c r="GP129" s="163"/>
      <c r="GQ129" s="168"/>
      <c r="GR129" s="168"/>
      <c r="GS129" s="168"/>
      <c r="GT129" s="168"/>
      <c r="GU129" s="168"/>
      <c r="GV129" s="168"/>
      <c r="GW129" s="168"/>
      <c r="GX129" s="168"/>
      <c r="GY129" s="175"/>
      <c r="HK129" s="172"/>
      <c r="HL129" s="163"/>
      <c r="HM129" s="163"/>
      <c r="HN129" s="163"/>
      <c r="HO129" s="163"/>
      <c r="HP129" s="163"/>
      <c r="HQ129" s="163"/>
      <c r="HR129" s="163"/>
      <c r="HS129" s="163"/>
      <c r="HT129" s="163"/>
      <c r="HU129" s="163"/>
      <c r="HV129" s="163"/>
      <c r="HW129" s="163"/>
      <c r="HX129" s="163"/>
      <c r="HY129" s="163"/>
      <c r="HZ129" s="145"/>
      <c r="IA129" s="145"/>
      <c r="IB129" s="145"/>
      <c r="IC129" s="145"/>
      <c r="ID129" s="145"/>
      <c r="IE129" s="145"/>
      <c r="IF129" s="145"/>
      <c r="IG129" s="166"/>
      <c r="IH129" s="163"/>
      <c r="II129" s="163"/>
      <c r="IJ129" s="249" t="s">
        <v>32</v>
      </c>
      <c r="IK129" s="163"/>
      <c r="IL129" s="163"/>
      <c r="IM129" s="163"/>
      <c r="IN129" s="163"/>
      <c r="IO129" s="149"/>
      <c r="IP129" s="164"/>
      <c r="IQ129" s="163"/>
      <c r="IR129" s="163"/>
      <c r="IS129" s="163"/>
      <c r="IT129" s="190">
        <v>2</v>
      </c>
      <c r="IU129" s="184">
        <f>IM139</f>
        <v>0</v>
      </c>
      <c r="IV129" s="179">
        <v>0</v>
      </c>
      <c r="IW129" s="179">
        <f>IM137</f>
        <v>0</v>
      </c>
      <c r="IX129" s="185">
        <f>IM138</f>
        <v>0</v>
      </c>
      <c r="IY129" s="179">
        <f>SUM(IU129:IX129)</f>
        <v>0</v>
      </c>
      <c r="IZ129" s="179">
        <f>IV140</f>
        <v>0</v>
      </c>
      <c r="JA129" s="183">
        <f t="shared" ref="JA129:JA131" si="69">IFERROR(ABS(IY129-IZ129)/IZ129,0)</f>
        <v>0</v>
      </c>
      <c r="JB129" s="163"/>
      <c r="JC129" s="190">
        <v>2</v>
      </c>
      <c r="JD129" s="184">
        <f t="shared" si="68"/>
        <v>0</v>
      </c>
      <c r="JE129" s="179">
        <f t="shared" si="68"/>
        <v>0</v>
      </c>
      <c r="JF129" s="179">
        <f t="shared" si="68"/>
        <v>0</v>
      </c>
      <c r="JG129" s="185">
        <f t="shared" si="68"/>
        <v>0</v>
      </c>
      <c r="JH129" s="179">
        <f t="shared" ref="JH129:JH131" si="70">SUM(JD129:JG129)</f>
        <v>0</v>
      </c>
      <c r="JI129" s="179">
        <f>IZ129</f>
        <v>0</v>
      </c>
      <c r="JJ129" s="183">
        <f t="shared" ref="JJ129:JJ131" si="71">IFERROR(ABS(JH129-JI129)/JI129,0)</f>
        <v>0</v>
      </c>
      <c r="JK129" s="173"/>
    </row>
    <row r="130" spans="25:271" ht="15" customHeight="1" x14ac:dyDescent="0.25">
      <c r="Y130"/>
      <c r="Z130"/>
      <c r="AA130" s="174"/>
      <c r="AB130" s="168"/>
      <c r="AC130" s="168"/>
      <c r="AD130" s="168"/>
      <c r="AE130" s="168"/>
      <c r="AF130" s="168"/>
      <c r="AG130" s="168"/>
      <c r="AH130" s="168"/>
      <c r="AI130" s="168"/>
      <c r="AJ130" s="163"/>
      <c r="AK130" s="163"/>
      <c r="AL130" s="163"/>
      <c r="AM130" s="163"/>
      <c r="AN130" s="163"/>
      <c r="AO130" s="163"/>
      <c r="AP130" s="145"/>
      <c r="AQ130" s="145"/>
      <c r="AR130" s="145"/>
      <c r="AS130" s="145"/>
      <c r="AT130" s="145"/>
      <c r="AU130" s="145"/>
      <c r="AV130" s="145"/>
      <c r="AW130" s="146" t="s">
        <v>0</v>
      </c>
      <c r="AX130" s="163"/>
      <c r="AY130" s="163"/>
      <c r="AZ130" s="163"/>
      <c r="BA130" s="241"/>
      <c r="BB130" s="149"/>
      <c r="BC130" s="163"/>
      <c r="BD130" s="163"/>
      <c r="BE130" s="145"/>
      <c r="BF130" s="164"/>
      <c r="BG130" s="163"/>
      <c r="BH130" s="163"/>
      <c r="BI130" s="163"/>
      <c r="BQ130" s="163"/>
      <c r="BR130" s="163"/>
      <c r="BS130" s="168"/>
      <c r="BT130" s="168"/>
      <c r="BU130" s="168"/>
      <c r="BV130" s="168"/>
      <c r="BW130" s="168"/>
      <c r="BX130" s="168"/>
      <c r="BY130" s="168"/>
      <c r="BZ130" s="168"/>
      <c r="CA130" s="175"/>
      <c r="CB130"/>
      <c r="CC130"/>
      <c r="CD130"/>
      <c r="CE130"/>
      <c r="CF130"/>
      <c r="CG130"/>
      <c r="CH130"/>
      <c r="CI130"/>
      <c r="CJ130"/>
      <c r="CK130"/>
      <c r="CL130"/>
      <c r="CM130" s="174"/>
      <c r="CN130" s="168"/>
      <c r="CO130" s="168"/>
      <c r="CP130" s="168"/>
      <c r="CQ130" s="168"/>
      <c r="CR130" s="168"/>
      <c r="CS130" s="168"/>
      <c r="CT130" s="168"/>
      <c r="CU130" s="168"/>
      <c r="CV130" s="163"/>
      <c r="CW130" s="163"/>
      <c r="CX130" s="163"/>
      <c r="CY130" s="163"/>
      <c r="CZ130" s="163"/>
      <c r="DA130" s="163"/>
      <c r="DB130" s="145"/>
      <c r="DC130" s="145"/>
      <c r="DD130" s="145"/>
      <c r="DE130" s="145"/>
      <c r="DF130" s="145"/>
      <c r="DG130" s="145"/>
      <c r="DH130" s="145"/>
      <c r="DI130" s="146" t="s">
        <v>0</v>
      </c>
      <c r="DJ130" s="163"/>
      <c r="DK130" s="163"/>
      <c r="DL130" s="163"/>
      <c r="DM130" s="241"/>
      <c r="DN130" s="149"/>
      <c r="DO130" s="163"/>
      <c r="DP130" s="163"/>
      <c r="DQ130" s="145"/>
      <c r="DR130" s="164"/>
      <c r="DS130" s="163"/>
      <c r="DT130" s="163"/>
      <c r="DU130" s="163"/>
      <c r="EC130" s="163"/>
      <c r="ED130" s="163"/>
      <c r="EE130" s="168"/>
      <c r="EF130" s="168"/>
      <c r="EG130" s="168"/>
      <c r="EH130" s="168"/>
      <c r="EI130" s="168"/>
      <c r="EJ130" s="168"/>
      <c r="EK130" s="168"/>
      <c r="EL130" s="168"/>
      <c r="EM130" s="175"/>
      <c r="EN130"/>
      <c r="EO130"/>
      <c r="EP130"/>
      <c r="EQ130"/>
      <c r="ER130"/>
      <c r="ES130"/>
      <c r="ET130"/>
      <c r="EU130"/>
      <c r="EV130"/>
      <c r="EW130"/>
      <c r="EX130"/>
      <c r="EY130" s="174"/>
      <c r="EZ130" s="168"/>
      <c r="FA130" s="168"/>
      <c r="FB130" s="168"/>
      <c r="FC130" s="168"/>
      <c r="FD130" s="168"/>
      <c r="FE130" s="168"/>
      <c r="FF130" s="168"/>
      <c r="FG130" s="168"/>
      <c r="FH130" s="163"/>
      <c r="FI130" s="163"/>
      <c r="FJ130" s="163"/>
      <c r="FK130" s="163"/>
      <c r="FL130" s="163"/>
      <c r="FM130" s="163"/>
      <c r="FN130" s="145"/>
      <c r="FO130" s="145"/>
      <c r="FP130" s="145"/>
      <c r="FQ130" s="145"/>
      <c r="FR130" s="145"/>
      <c r="FS130" s="145"/>
      <c r="FT130" s="145"/>
      <c r="FU130" s="146" t="s">
        <v>0</v>
      </c>
      <c r="FV130" s="163"/>
      <c r="FW130" s="163"/>
      <c r="FX130" s="163"/>
      <c r="FY130" s="241"/>
      <c r="FZ130" s="149"/>
      <c r="GA130" s="163"/>
      <c r="GB130" s="163"/>
      <c r="GC130" s="145"/>
      <c r="GD130" s="164"/>
      <c r="GE130" s="163"/>
      <c r="GF130" s="163"/>
      <c r="GG130" s="163"/>
      <c r="GO130" s="163"/>
      <c r="GP130" s="163"/>
      <c r="GQ130" s="168"/>
      <c r="GR130" s="168"/>
      <c r="GS130" s="168"/>
      <c r="GT130" s="168"/>
      <c r="GU130" s="168"/>
      <c r="GV130" s="168"/>
      <c r="GW130" s="168"/>
      <c r="GX130" s="168"/>
      <c r="GY130" s="175"/>
      <c r="HK130" s="172"/>
      <c r="HL130" s="163"/>
      <c r="HM130" s="163"/>
      <c r="HN130" s="163"/>
      <c r="HO130" s="163"/>
      <c r="HP130" s="163"/>
      <c r="HQ130" s="163"/>
      <c r="HR130" s="163"/>
      <c r="HS130" s="163"/>
      <c r="HT130" s="163"/>
      <c r="HU130" s="163"/>
      <c r="HV130" s="163"/>
      <c r="HW130" s="163"/>
      <c r="HX130" s="163"/>
      <c r="HY130" s="163"/>
      <c r="HZ130" s="145"/>
      <c r="IA130" s="145"/>
      <c r="IB130" s="145"/>
      <c r="IC130" s="145"/>
      <c r="ID130" s="145"/>
      <c r="IE130" s="145"/>
      <c r="IF130" s="145"/>
      <c r="IG130" s="146" t="s">
        <v>0</v>
      </c>
      <c r="IH130" s="163"/>
      <c r="II130" s="163"/>
      <c r="IJ130" s="163"/>
      <c r="IK130" s="241"/>
      <c r="IL130" s="149"/>
      <c r="IM130" s="163"/>
      <c r="IN130" s="163"/>
      <c r="IO130" s="145"/>
      <c r="IP130" s="164"/>
      <c r="IQ130" s="163"/>
      <c r="IR130" s="163"/>
      <c r="IS130" s="163"/>
      <c r="IT130" s="190">
        <v>3</v>
      </c>
      <c r="IU130" s="184">
        <f>II138</f>
        <v>0</v>
      </c>
      <c r="IV130" s="179">
        <v>0</v>
      </c>
      <c r="IW130" s="179">
        <f>IJ138</f>
        <v>0</v>
      </c>
      <c r="IX130" s="185">
        <f>IH138</f>
        <v>0</v>
      </c>
      <c r="IY130" s="179">
        <f>SUM(IU130:IX130)</f>
        <v>0</v>
      </c>
      <c r="IZ130" s="179">
        <f>IH123</f>
        <v>0</v>
      </c>
      <c r="JA130" s="183">
        <f t="shared" si="69"/>
        <v>0</v>
      </c>
      <c r="JB130" s="163"/>
      <c r="JC130" s="190">
        <v>3</v>
      </c>
      <c r="JD130" s="184">
        <f t="shared" si="68"/>
        <v>0</v>
      </c>
      <c r="JE130" s="179">
        <f t="shared" si="68"/>
        <v>0</v>
      </c>
      <c r="JF130" s="179">
        <f t="shared" si="68"/>
        <v>0</v>
      </c>
      <c r="JG130" s="185">
        <f t="shared" si="68"/>
        <v>0</v>
      </c>
      <c r="JH130" s="179">
        <f t="shared" si="70"/>
        <v>0</v>
      </c>
      <c r="JI130" s="179">
        <f>IZ130</f>
        <v>0</v>
      </c>
      <c r="JJ130" s="183">
        <f t="shared" si="71"/>
        <v>0</v>
      </c>
      <c r="JK130" s="173"/>
    </row>
    <row r="131" spans="25:271" ht="15" customHeight="1" x14ac:dyDescent="0.25">
      <c r="Y131"/>
      <c r="Z131"/>
      <c r="AA131" s="174"/>
      <c r="AB131" s="168"/>
      <c r="AC131" s="168"/>
      <c r="AD131" s="168"/>
      <c r="AE131" s="168"/>
      <c r="AF131" s="168"/>
      <c r="AG131" s="168"/>
      <c r="AH131" s="168"/>
      <c r="AI131" s="168"/>
      <c r="AJ131" s="163"/>
      <c r="AK131" s="163"/>
      <c r="AL131" s="163"/>
      <c r="AM131" s="179" t="s">
        <v>24</v>
      </c>
      <c r="AN131" s="179"/>
      <c r="AO131" s="179"/>
      <c r="AP131" s="179"/>
      <c r="AQ131" s="179"/>
      <c r="AR131" s="179"/>
      <c r="AS131" s="179"/>
      <c r="AT131" s="145"/>
      <c r="AU131" s="145"/>
      <c r="AV131" s="145"/>
      <c r="AW131" s="145"/>
      <c r="AX131" s="145"/>
      <c r="AY131" s="145"/>
      <c r="AZ131" s="145"/>
      <c r="BA131" s="241"/>
      <c r="BB131" s="163"/>
      <c r="BC131" s="163"/>
      <c r="BD131" s="163"/>
      <c r="BE131" s="163"/>
      <c r="BF131" s="164"/>
      <c r="BG131" s="163"/>
      <c r="BH131" s="163"/>
      <c r="BI131" s="163"/>
      <c r="BQ131" s="183"/>
      <c r="BR131" s="163"/>
      <c r="BS131" s="168"/>
      <c r="BT131" s="168"/>
      <c r="BU131" s="168"/>
      <c r="BV131" s="168"/>
      <c r="BW131" s="168"/>
      <c r="BX131" s="168"/>
      <c r="BY131" s="168"/>
      <c r="BZ131" s="168"/>
      <c r="CA131" s="175"/>
      <c r="CB131"/>
      <c r="CC131"/>
      <c r="CD131"/>
      <c r="CE131"/>
      <c r="CF131"/>
      <c r="CG131"/>
      <c r="CH131"/>
      <c r="CI131"/>
      <c r="CJ131"/>
      <c r="CK131"/>
      <c r="CL131"/>
      <c r="CM131" s="174"/>
      <c r="CN131" s="168"/>
      <c r="CO131" s="168"/>
      <c r="CP131" s="168"/>
      <c r="CQ131" s="168"/>
      <c r="CR131" s="168"/>
      <c r="CS131" s="168"/>
      <c r="CT131" s="168"/>
      <c r="CU131" s="168"/>
      <c r="CV131" s="163"/>
      <c r="CW131" s="163"/>
      <c r="CX131" s="163"/>
      <c r="CY131" s="179" t="s">
        <v>24</v>
      </c>
      <c r="CZ131" s="179"/>
      <c r="DA131" s="179"/>
      <c r="DB131" s="179"/>
      <c r="DC131" s="179"/>
      <c r="DD131" s="179"/>
      <c r="DE131" s="179"/>
      <c r="DF131" s="145"/>
      <c r="DG131" s="145"/>
      <c r="DH131" s="145"/>
      <c r="DI131" s="145"/>
      <c r="DJ131" s="145"/>
      <c r="DK131" s="145"/>
      <c r="DL131" s="145"/>
      <c r="DM131" s="241"/>
      <c r="DN131" s="163"/>
      <c r="DO131" s="163"/>
      <c r="DP131" s="163"/>
      <c r="DQ131" s="163"/>
      <c r="DR131" s="164"/>
      <c r="DS131" s="163"/>
      <c r="DT131" s="163"/>
      <c r="DU131" s="163"/>
      <c r="EC131" s="183"/>
      <c r="ED131" s="163"/>
      <c r="EE131" s="168"/>
      <c r="EF131" s="168"/>
      <c r="EG131" s="168"/>
      <c r="EH131" s="168"/>
      <c r="EI131" s="168"/>
      <c r="EJ131" s="168"/>
      <c r="EK131" s="168"/>
      <c r="EL131" s="168"/>
      <c r="EM131" s="175"/>
      <c r="EN131"/>
      <c r="EO131"/>
      <c r="EP131"/>
      <c r="EQ131"/>
      <c r="ER131"/>
      <c r="ES131"/>
      <c r="ET131"/>
      <c r="EU131"/>
      <c r="EV131"/>
      <c r="EW131"/>
      <c r="EX131"/>
      <c r="EY131" s="174"/>
      <c r="EZ131" s="168"/>
      <c r="FA131" s="168"/>
      <c r="FB131" s="168"/>
      <c r="FC131" s="168"/>
      <c r="FD131" s="168"/>
      <c r="FE131" s="168"/>
      <c r="FF131" s="168"/>
      <c r="FG131" s="168"/>
      <c r="FH131" s="163"/>
      <c r="FI131" s="163"/>
      <c r="FJ131" s="163"/>
      <c r="FK131" s="179" t="s">
        <v>24</v>
      </c>
      <c r="FL131" s="179"/>
      <c r="FM131" s="179"/>
      <c r="FN131" s="179"/>
      <c r="FO131" s="179"/>
      <c r="FP131" s="179"/>
      <c r="FQ131" s="179"/>
      <c r="FR131" s="145"/>
      <c r="FS131" s="145"/>
      <c r="FT131" s="145"/>
      <c r="FU131" s="145"/>
      <c r="FV131" s="145"/>
      <c r="FW131" s="145"/>
      <c r="FX131" s="145"/>
      <c r="FY131" s="241"/>
      <c r="FZ131" s="163"/>
      <c r="GA131" s="163"/>
      <c r="GB131" s="163"/>
      <c r="GC131" s="163"/>
      <c r="GD131" s="164"/>
      <c r="GE131" s="163"/>
      <c r="GF131" s="163"/>
      <c r="GG131" s="163"/>
      <c r="GO131" s="183"/>
      <c r="GP131" s="163"/>
      <c r="GQ131" s="168"/>
      <c r="GR131" s="168"/>
      <c r="GS131" s="168"/>
      <c r="GT131" s="168"/>
      <c r="GU131" s="168"/>
      <c r="GV131" s="168"/>
      <c r="GW131" s="168"/>
      <c r="GX131" s="168"/>
      <c r="GY131" s="175"/>
      <c r="HK131" s="172"/>
      <c r="HL131" s="163"/>
      <c r="HM131" s="163"/>
      <c r="HN131" s="163"/>
      <c r="HO131" s="163"/>
      <c r="HP131" s="163"/>
      <c r="HQ131" s="163"/>
      <c r="HR131" s="163"/>
      <c r="HS131" s="163"/>
      <c r="HT131" s="163"/>
      <c r="HU131" s="163"/>
      <c r="HV131" s="163"/>
      <c r="HW131" s="163"/>
      <c r="HX131" s="163"/>
      <c r="HY131" s="163"/>
      <c r="HZ131" s="145"/>
      <c r="IA131" s="145"/>
      <c r="IB131" s="145"/>
      <c r="IC131" s="145"/>
      <c r="ID131" s="145"/>
      <c r="IE131" s="145"/>
      <c r="IF131" s="145"/>
      <c r="IG131" s="145"/>
      <c r="IH131" s="145"/>
      <c r="II131" s="145"/>
      <c r="IJ131" s="145"/>
      <c r="IK131" s="241"/>
      <c r="IL131" s="163"/>
      <c r="IM131" s="163"/>
      <c r="IN131" s="163"/>
      <c r="IO131" s="163"/>
      <c r="IP131" s="164"/>
      <c r="IQ131" s="163"/>
      <c r="IR131" s="163"/>
      <c r="IS131" s="163"/>
      <c r="IT131" s="190">
        <v>4</v>
      </c>
      <c r="IU131" s="186">
        <v>0</v>
      </c>
      <c r="IV131" s="187">
        <v>0</v>
      </c>
      <c r="IW131" s="187">
        <v>0</v>
      </c>
      <c r="IX131" s="188">
        <v>0</v>
      </c>
      <c r="IY131" s="179">
        <f>SUM(IU131:IX131)</f>
        <v>0</v>
      </c>
      <c r="IZ131" s="59">
        <v>0</v>
      </c>
      <c r="JA131" s="183">
        <f t="shared" si="69"/>
        <v>0</v>
      </c>
      <c r="JB131" s="163"/>
      <c r="JC131" s="190">
        <v>4</v>
      </c>
      <c r="JD131" s="186">
        <f t="shared" si="68"/>
        <v>0</v>
      </c>
      <c r="JE131" s="187">
        <f t="shared" si="68"/>
        <v>0</v>
      </c>
      <c r="JF131" s="187">
        <f t="shared" si="68"/>
        <v>0</v>
      </c>
      <c r="JG131" s="188">
        <f t="shared" si="68"/>
        <v>0</v>
      </c>
      <c r="JH131" s="179">
        <f t="shared" si="70"/>
        <v>0</v>
      </c>
      <c r="JI131" s="59">
        <f>IZ131</f>
        <v>0</v>
      </c>
      <c r="JJ131" s="183">
        <f t="shared" si="71"/>
        <v>0</v>
      </c>
      <c r="JK131" s="173"/>
    </row>
    <row r="132" spans="25:271" ht="15" customHeight="1" x14ac:dyDescent="0.25">
      <c r="Y132"/>
      <c r="Z132"/>
      <c r="AA132" s="174"/>
      <c r="AB132" s="168"/>
      <c r="AC132" s="168"/>
      <c r="AD132" s="168"/>
      <c r="AE132" s="168"/>
      <c r="AF132" s="168"/>
      <c r="AG132" s="168"/>
      <c r="AH132" s="168"/>
      <c r="AI132" s="168"/>
      <c r="AJ132" s="163"/>
      <c r="AK132" s="163"/>
      <c r="AL132" s="163"/>
      <c r="AM132" s="230" t="str">
        <f>"local_od_raw_"&amp;BA140</f>
        <v>local_od_raw_1</v>
      </c>
      <c r="AN132" s="190">
        <v>1</v>
      </c>
      <c r="AO132" s="190">
        <v>2</v>
      </c>
      <c r="AP132" s="190">
        <v>3</v>
      </c>
      <c r="AQ132" s="179" t="s">
        <v>17</v>
      </c>
      <c r="AR132" s="179" t="s">
        <v>18</v>
      </c>
      <c r="AS132" s="179" t="s">
        <v>19</v>
      </c>
      <c r="AT132" s="145"/>
      <c r="AU132" s="145"/>
      <c r="AV132" s="145"/>
      <c r="AW132" s="145"/>
      <c r="AX132" s="145"/>
      <c r="AY132" s="145"/>
      <c r="AZ132" s="145"/>
      <c r="BA132" s="241"/>
      <c r="BB132" s="16"/>
      <c r="BC132" s="16"/>
      <c r="BD132" s="17"/>
      <c r="BE132" s="17"/>
      <c r="BF132" s="164"/>
      <c r="BG132" s="163"/>
      <c r="BH132" s="163"/>
      <c r="BI132" s="163"/>
      <c r="BQ132" s="179"/>
      <c r="BR132" s="163"/>
      <c r="BS132" s="168"/>
      <c r="BT132" s="168"/>
      <c r="BU132" s="168"/>
      <c r="BV132" s="168"/>
      <c r="BW132" s="168"/>
      <c r="BX132" s="168"/>
      <c r="BY132" s="168"/>
      <c r="BZ132" s="168"/>
      <c r="CA132" s="175"/>
      <c r="CB132"/>
      <c r="CC132"/>
      <c r="CD132"/>
      <c r="CE132"/>
      <c r="CF132"/>
      <c r="CG132"/>
      <c r="CH132"/>
      <c r="CI132"/>
      <c r="CJ132"/>
      <c r="CK132"/>
      <c r="CL132"/>
      <c r="CM132" s="174"/>
      <c r="CN132" s="168"/>
      <c r="CO132" s="168"/>
      <c r="CP132" s="168"/>
      <c r="CQ132" s="168"/>
      <c r="CR132" s="168"/>
      <c r="CS132" s="168"/>
      <c r="CT132" s="168"/>
      <c r="CU132" s="168"/>
      <c r="CV132" s="163"/>
      <c r="CW132" s="163"/>
      <c r="CX132" s="163"/>
      <c r="CY132" s="230" t="str">
        <f>"local_od_raw_"&amp;DM140</f>
        <v>local_od_raw_1</v>
      </c>
      <c r="CZ132" s="190">
        <v>1</v>
      </c>
      <c r="DA132" s="190">
        <v>2</v>
      </c>
      <c r="DB132" s="190">
        <v>3</v>
      </c>
      <c r="DC132" s="179" t="s">
        <v>17</v>
      </c>
      <c r="DD132" s="179" t="s">
        <v>18</v>
      </c>
      <c r="DE132" s="179" t="s">
        <v>19</v>
      </c>
      <c r="DF132" s="145"/>
      <c r="DG132" s="145"/>
      <c r="DH132" s="145"/>
      <c r="DI132" s="145"/>
      <c r="DJ132" s="145"/>
      <c r="DK132" s="145"/>
      <c r="DL132" s="145"/>
      <c r="DM132" s="241"/>
      <c r="DN132" s="16"/>
      <c r="DO132" s="16"/>
      <c r="DP132" s="17"/>
      <c r="DQ132" s="17"/>
      <c r="DR132" s="164"/>
      <c r="DS132" s="163"/>
      <c r="DT132" s="163"/>
      <c r="DU132" s="163"/>
      <c r="EC132" s="179"/>
      <c r="ED132" s="163"/>
      <c r="EE132" s="168"/>
      <c r="EF132" s="168"/>
      <c r="EG132" s="168"/>
      <c r="EH132" s="168"/>
      <c r="EI132" s="168"/>
      <c r="EJ132" s="168"/>
      <c r="EK132" s="168"/>
      <c r="EL132" s="168"/>
      <c r="EM132" s="175"/>
      <c r="EN132"/>
      <c r="EO132"/>
      <c r="EP132"/>
      <c r="EQ132"/>
      <c r="ER132"/>
      <c r="ES132"/>
      <c r="ET132"/>
      <c r="EU132"/>
      <c r="EV132"/>
      <c r="EW132"/>
      <c r="EX132"/>
      <c r="EY132" s="174"/>
      <c r="EZ132" s="168"/>
      <c r="FA132" s="168"/>
      <c r="FB132" s="168"/>
      <c r="FC132" s="168"/>
      <c r="FD132" s="168"/>
      <c r="FE132" s="168"/>
      <c r="FF132" s="168"/>
      <c r="FG132" s="168"/>
      <c r="FH132" s="163"/>
      <c r="FI132" s="163"/>
      <c r="FJ132" s="163"/>
      <c r="FK132" s="230" t="str">
        <f>"local_od_raw_"&amp;FY140</f>
        <v>local_od_raw_1</v>
      </c>
      <c r="FL132" s="190">
        <v>1</v>
      </c>
      <c r="FM132" s="190">
        <v>2</v>
      </c>
      <c r="FN132" s="190">
        <v>3</v>
      </c>
      <c r="FO132" s="179" t="s">
        <v>17</v>
      </c>
      <c r="FP132" s="179" t="s">
        <v>18</v>
      </c>
      <c r="FQ132" s="179" t="s">
        <v>19</v>
      </c>
      <c r="FR132" s="145"/>
      <c r="FS132" s="145"/>
      <c r="FT132" s="145"/>
      <c r="FU132" s="145"/>
      <c r="FV132" s="145"/>
      <c r="FW132" s="145"/>
      <c r="FX132" s="145"/>
      <c r="FY132" s="241"/>
      <c r="FZ132" s="16"/>
      <c r="GA132" s="16"/>
      <c r="GB132" s="17"/>
      <c r="GC132" s="17"/>
      <c r="GD132" s="164"/>
      <c r="GE132" s="163"/>
      <c r="GF132" s="163"/>
      <c r="GG132" s="163"/>
      <c r="GO132" s="179"/>
      <c r="GP132" s="163"/>
      <c r="GQ132" s="168"/>
      <c r="GR132" s="168"/>
      <c r="GS132" s="168"/>
      <c r="GT132" s="168"/>
      <c r="GU132" s="168"/>
      <c r="GV132" s="168"/>
      <c r="GW132" s="168"/>
      <c r="GX132" s="168"/>
      <c r="GY132" s="175"/>
      <c r="HK132" s="172"/>
      <c r="HL132" s="163"/>
      <c r="HM132" s="163"/>
      <c r="HN132" s="163"/>
      <c r="HO132" s="163"/>
      <c r="HP132" s="163"/>
      <c r="HQ132" s="163"/>
      <c r="HR132" s="163"/>
      <c r="HS132" s="163"/>
      <c r="HT132" s="163"/>
      <c r="HU132" s="163"/>
      <c r="HV132" s="163"/>
      <c r="HW132" s="163"/>
      <c r="HX132" s="163"/>
      <c r="HY132" s="163"/>
      <c r="HZ132" s="167"/>
      <c r="IA132" s="145"/>
      <c r="IB132" s="145"/>
      <c r="IC132" s="145"/>
      <c r="ID132" s="145"/>
      <c r="IE132" s="145"/>
      <c r="IF132" s="145"/>
      <c r="IG132" s="145"/>
      <c r="IH132" s="145"/>
      <c r="II132" s="145"/>
      <c r="IJ132" s="145"/>
      <c r="IK132" s="241"/>
      <c r="IL132" s="16"/>
      <c r="IM132" s="16"/>
      <c r="IN132" s="17"/>
      <c r="IO132" s="17"/>
      <c r="IP132" s="164"/>
      <c r="IQ132" s="163"/>
      <c r="IR132" s="163"/>
      <c r="IS132" s="163"/>
      <c r="IT132" s="179" t="s">
        <v>17</v>
      </c>
      <c r="IU132" s="179">
        <f>SUM(IU128:IU131)</f>
        <v>0</v>
      </c>
      <c r="IV132" s="179">
        <f>SUM(IV128:IV131)</f>
        <v>0</v>
      </c>
      <c r="IW132" s="179">
        <f>SUM(IW128:IW131)</f>
        <v>0</v>
      </c>
      <c r="IX132" s="179">
        <f>SUM(IX128:IX131)</f>
        <v>0</v>
      </c>
      <c r="IY132" s="179"/>
      <c r="IZ132" s="179"/>
      <c r="JA132" s="179"/>
      <c r="JB132" s="163"/>
      <c r="JC132" s="179" t="s">
        <v>17</v>
      </c>
      <c r="JD132" s="179">
        <f>SUM(JD128:JD131)</f>
        <v>0</v>
      </c>
      <c r="JE132" s="179">
        <f t="shared" ref="JE132:JG132" si="72">SUM(JE128:JE131)</f>
        <v>0</v>
      </c>
      <c r="JF132" s="179">
        <f t="shared" si="72"/>
        <v>0</v>
      </c>
      <c r="JG132" s="179">
        <f t="shared" si="72"/>
        <v>0</v>
      </c>
      <c r="JH132" s="179"/>
      <c r="JI132" s="179"/>
      <c r="JJ132" s="179"/>
      <c r="JK132" s="173"/>
    </row>
    <row r="133" spans="25:271" ht="15" customHeight="1" x14ac:dyDescent="0.2">
      <c r="Y133"/>
      <c r="Z133"/>
      <c r="AA133" s="174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3"/>
      <c r="AL133" s="163"/>
      <c r="AM133" s="190">
        <v>1</v>
      </c>
      <c r="AN133" s="180">
        <f>BB142</f>
        <v>0</v>
      </c>
      <c r="AO133" s="181">
        <f>BD142</f>
        <v>0</v>
      </c>
      <c r="AP133" s="182">
        <f>BC142</f>
        <v>0</v>
      </c>
      <c r="AQ133" s="179">
        <f>SUM(AN133:AP133)</f>
        <v>0</v>
      </c>
      <c r="AR133" s="179">
        <f>BD157</f>
        <v>0</v>
      </c>
      <c r="AS133" s="183">
        <f>IFERROR(ABS(AQ133-AR133)/AR133,0)</f>
        <v>0</v>
      </c>
      <c r="AT133" s="145"/>
      <c r="AU133" s="145"/>
      <c r="AV133" s="163"/>
      <c r="AW133" s="197" t="s">
        <v>29</v>
      </c>
      <c r="AX133" s="196" t="str">
        <f t="shared" ref="AX133:AZ133" si="73">RNSE(AX135,AX138)</f>
        <v>-</v>
      </c>
      <c r="AY133" s="196" t="str">
        <f t="shared" si="73"/>
        <v>-</v>
      </c>
      <c r="AZ133" s="196" t="str">
        <f t="shared" si="73"/>
        <v>-</v>
      </c>
      <c r="BA133" s="241"/>
      <c r="BB133" s="18"/>
      <c r="BC133" s="18"/>
      <c r="BD133" s="19"/>
      <c r="BE133" s="19"/>
      <c r="BF133" s="163"/>
      <c r="BG133" s="145"/>
      <c r="BH133" s="163"/>
      <c r="BI133" s="163"/>
      <c r="BQ133" s="179"/>
      <c r="BR133" s="168"/>
      <c r="BS133" s="168"/>
      <c r="BT133" s="168"/>
      <c r="BU133" s="168"/>
      <c r="BV133" s="168"/>
      <c r="BW133" s="168"/>
      <c r="BX133" s="168"/>
      <c r="BY133" s="168"/>
      <c r="BZ133" s="168"/>
      <c r="CA133" s="175"/>
      <c r="CB133"/>
      <c r="CC133"/>
      <c r="CD133"/>
      <c r="CE133"/>
      <c r="CF133"/>
      <c r="CG133"/>
      <c r="CH133"/>
      <c r="CI133"/>
      <c r="CJ133"/>
      <c r="CK133"/>
      <c r="CL133"/>
      <c r="CM133" s="174"/>
      <c r="CN133" s="168"/>
      <c r="CO133" s="168"/>
      <c r="CP133" s="168"/>
      <c r="CQ133" s="168"/>
      <c r="CR133" s="168"/>
      <c r="CS133" s="168"/>
      <c r="CT133" s="168"/>
      <c r="CU133" s="168"/>
      <c r="CV133" s="168"/>
      <c r="CW133" s="163"/>
      <c r="CX133" s="163"/>
      <c r="CY133" s="190">
        <v>1</v>
      </c>
      <c r="CZ133" s="180">
        <f>DN142</f>
        <v>0</v>
      </c>
      <c r="DA133" s="181">
        <f>DP142</f>
        <v>0</v>
      </c>
      <c r="DB133" s="182">
        <f>DO142</f>
        <v>0</v>
      </c>
      <c r="DC133" s="179">
        <f>SUM(CZ133:DB133)</f>
        <v>0</v>
      </c>
      <c r="DD133" s="179">
        <f>DP157</f>
        <v>0</v>
      </c>
      <c r="DE133" s="183">
        <f>IFERROR(ABS(DC133-DD133)/DD133,0)</f>
        <v>0</v>
      </c>
      <c r="DF133" s="145"/>
      <c r="DG133" s="145"/>
      <c r="DH133" s="163"/>
      <c r="DI133" s="197" t="s">
        <v>29</v>
      </c>
      <c r="DJ133" s="196" t="str">
        <f t="shared" ref="DJ133:DL133" si="74">RNSE(DJ135,DJ138)</f>
        <v>-</v>
      </c>
      <c r="DK133" s="196" t="str">
        <f t="shared" si="74"/>
        <v>-</v>
      </c>
      <c r="DL133" s="196" t="str">
        <f t="shared" si="74"/>
        <v>-</v>
      </c>
      <c r="DM133" s="241"/>
      <c r="DN133" s="18"/>
      <c r="DO133" s="18"/>
      <c r="DP133" s="19"/>
      <c r="DQ133" s="19"/>
      <c r="DR133" s="163"/>
      <c r="DS133" s="145"/>
      <c r="DT133" s="163"/>
      <c r="DU133" s="163"/>
      <c r="EC133" s="179"/>
      <c r="ED133" s="168"/>
      <c r="EE133" s="168"/>
      <c r="EF133" s="168"/>
      <c r="EG133" s="168"/>
      <c r="EH133" s="168"/>
      <c r="EI133" s="168"/>
      <c r="EJ133" s="168"/>
      <c r="EK133" s="168"/>
      <c r="EL133" s="168"/>
      <c r="EM133" s="175"/>
      <c r="EN133"/>
      <c r="EO133"/>
      <c r="EP133"/>
      <c r="EQ133"/>
      <c r="ER133"/>
      <c r="ES133"/>
      <c r="ET133"/>
      <c r="EU133"/>
      <c r="EV133"/>
      <c r="EW133"/>
      <c r="EX133"/>
      <c r="EY133" s="174"/>
      <c r="EZ133" s="168"/>
      <c r="FA133" s="168"/>
      <c r="FB133" s="168"/>
      <c r="FC133" s="168"/>
      <c r="FD133" s="168"/>
      <c r="FE133" s="168"/>
      <c r="FF133" s="168"/>
      <c r="FG133" s="168"/>
      <c r="FH133" s="168"/>
      <c r="FI133" s="163"/>
      <c r="FJ133" s="163"/>
      <c r="FK133" s="190">
        <v>1</v>
      </c>
      <c r="FL133" s="180">
        <f>FZ142</f>
        <v>0</v>
      </c>
      <c r="FM133" s="181">
        <f>GB142</f>
        <v>0</v>
      </c>
      <c r="FN133" s="182">
        <f>GA142</f>
        <v>0</v>
      </c>
      <c r="FO133" s="179">
        <f>SUM(FL133:FN133)</f>
        <v>0</v>
      </c>
      <c r="FP133" s="179">
        <f>GB157</f>
        <v>0</v>
      </c>
      <c r="FQ133" s="183">
        <f>IFERROR(ABS(FO133-FP133)/FP133,0)</f>
        <v>0</v>
      </c>
      <c r="FR133" s="145"/>
      <c r="FS133" s="145"/>
      <c r="FT133" s="163"/>
      <c r="FU133" s="197" t="s">
        <v>29</v>
      </c>
      <c r="FV133" s="196" t="str">
        <f t="shared" ref="FV133:FX133" si="75">RNSE(FV135,FV138)</f>
        <v>-</v>
      </c>
      <c r="FW133" s="196" t="str">
        <f t="shared" si="75"/>
        <v>-</v>
      </c>
      <c r="FX133" s="196" t="str">
        <f t="shared" si="75"/>
        <v>-</v>
      </c>
      <c r="FY133" s="241"/>
      <c r="FZ133" s="18"/>
      <c r="GA133" s="18"/>
      <c r="GB133" s="19"/>
      <c r="GC133" s="19"/>
      <c r="GD133" s="163"/>
      <c r="GE133" s="145"/>
      <c r="GF133" s="163"/>
      <c r="GG133" s="163"/>
      <c r="GO133" s="179"/>
      <c r="GP133" s="168"/>
      <c r="GQ133" s="168"/>
      <c r="GR133" s="168"/>
      <c r="GS133" s="168"/>
      <c r="GT133" s="168"/>
      <c r="GU133" s="168"/>
      <c r="GV133" s="168"/>
      <c r="GW133" s="168"/>
      <c r="GX133" s="168"/>
      <c r="GY133" s="175"/>
      <c r="HK133" s="172"/>
      <c r="HL133" s="163"/>
      <c r="HM133" s="163"/>
      <c r="HN133" s="163"/>
      <c r="HO133" s="163"/>
      <c r="HP133" s="163"/>
      <c r="HQ133" s="163"/>
      <c r="HR133" s="163"/>
      <c r="HS133" s="163"/>
      <c r="HT133" s="168"/>
      <c r="HU133" s="163"/>
      <c r="HV133" s="163"/>
      <c r="HW133" s="163"/>
      <c r="HX133" s="192"/>
      <c r="HY133" s="168"/>
      <c r="HZ133" s="167"/>
      <c r="IA133" s="145"/>
      <c r="IB133" s="145"/>
      <c r="IC133" s="145"/>
      <c r="ID133" s="145"/>
      <c r="IE133" s="145"/>
      <c r="IF133" s="163"/>
      <c r="IG133" s="197" t="s">
        <v>29</v>
      </c>
      <c r="IH133" s="196" t="str">
        <f>RNSE(IH135,IH138)</f>
        <v>-</v>
      </c>
      <c r="II133" s="196" t="str">
        <f>RNSE(II135,II138)</f>
        <v>-</v>
      </c>
      <c r="IJ133" s="196" t="str">
        <f t="shared" ref="IJ133" si="76">RNSE(IJ135,IJ138)</f>
        <v>-</v>
      </c>
      <c r="IK133" s="241"/>
      <c r="IL133" s="18"/>
      <c r="IM133" s="18"/>
      <c r="IN133" s="19"/>
      <c r="IO133" s="19"/>
      <c r="IP133" s="163"/>
      <c r="IQ133" s="145"/>
      <c r="IR133" s="163"/>
      <c r="IS133" s="163"/>
      <c r="IT133" s="179" t="s">
        <v>18</v>
      </c>
      <c r="IU133" s="179">
        <f>IH155</f>
        <v>0</v>
      </c>
      <c r="IV133" s="179">
        <v>0</v>
      </c>
      <c r="IW133" s="179">
        <f>IN125</f>
        <v>0</v>
      </c>
      <c r="IX133" s="179">
        <f>IB140</f>
        <v>0</v>
      </c>
      <c r="IY133" s="179"/>
      <c r="IZ133" s="179"/>
      <c r="JA133" s="179"/>
      <c r="JB133" s="168"/>
      <c r="JC133" s="179" t="s">
        <v>18</v>
      </c>
      <c r="JD133" s="179">
        <f>IU133</f>
        <v>0</v>
      </c>
      <c r="JE133" s="179">
        <f>IV133</f>
        <v>0</v>
      </c>
      <c r="JF133" s="179">
        <f>IW133</f>
        <v>0</v>
      </c>
      <c r="JG133" s="179">
        <f>IX133</f>
        <v>0</v>
      </c>
      <c r="JH133" s="179"/>
      <c r="JI133" s="179"/>
      <c r="JJ133" s="179"/>
      <c r="JK133" s="173"/>
    </row>
    <row r="134" spans="25:271" ht="15" customHeight="1" x14ac:dyDescent="0.2">
      <c r="Y134"/>
      <c r="Z134"/>
      <c r="AA134" s="174"/>
      <c r="AB134" s="168"/>
      <c r="AC134" s="168"/>
      <c r="AD134" s="168"/>
      <c r="AE134" s="168"/>
      <c r="AF134" s="168"/>
      <c r="AG134" s="168"/>
      <c r="AH134" s="168"/>
      <c r="AI134" s="168"/>
      <c r="AJ134" s="163"/>
      <c r="AK134" s="163"/>
      <c r="AL134" s="163"/>
      <c r="AM134" s="190">
        <v>2</v>
      </c>
      <c r="AN134" s="184">
        <f>BC138</f>
        <v>0</v>
      </c>
      <c r="AO134" s="179">
        <f>BC139</f>
        <v>0</v>
      </c>
      <c r="AP134" s="185">
        <f>BC137</f>
        <v>0</v>
      </c>
      <c r="AQ134" s="179">
        <f>SUM(AN134:AP134)</f>
        <v>0</v>
      </c>
      <c r="AR134" s="179">
        <f>BL136</f>
        <v>0</v>
      </c>
      <c r="AS134" s="183">
        <f t="shared" ref="AS134:AS135" si="77">IFERROR(ABS(AQ134-AR134)/AR134,0)</f>
        <v>0</v>
      </c>
      <c r="AT134" s="145"/>
      <c r="AU134" s="145"/>
      <c r="AV134" s="163"/>
      <c r="AW134" s="194" t="s">
        <v>20</v>
      </c>
      <c r="AX134" s="74" t="e">
        <f>AX135/AY123</f>
        <v>#DIV/0!</v>
      </c>
      <c r="AY134" s="74" t="e">
        <f>AY135/AY123</f>
        <v>#DIV/0!</v>
      </c>
      <c r="AZ134" s="74" t="e">
        <f>AZ135/AY123</f>
        <v>#DIV/0!</v>
      </c>
      <c r="BA134" s="241"/>
      <c r="BB134" s="144"/>
      <c r="BC134" s="144"/>
      <c r="BD134" s="144"/>
      <c r="BE134" s="144"/>
      <c r="BF134" s="144"/>
      <c r="BG134" s="145"/>
      <c r="BH134" s="145"/>
      <c r="BI134" s="145"/>
      <c r="BJ134" s="163"/>
      <c r="BK134" s="163"/>
      <c r="BL134" s="163"/>
      <c r="BM134" s="163"/>
      <c r="BN134" s="163"/>
      <c r="BO134" s="179"/>
      <c r="BP134" s="179"/>
      <c r="BQ134" s="163"/>
      <c r="BR134" s="163"/>
      <c r="BS134" s="168"/>
      <c r="BT134" s="168"/>
      <c r="BU134" s="168"/>
      <c r="BV134" s="168"/>
      <c r="BW134" s="168"/>
      <c r="BX134" s="168"/>
      <c r="BY134" s="168"/>
      <c r="BZ134" s="168"/>
      <c r="CA134" s="175"/>
      <c r="CB134"/>
      <c r="CC134"/>
      <c r="CD134"/>
      <c r="CE134"/>
      <c r="CF134"/>
      <c r="CG134"/>
      <c r="CH134"/>
      <c r="CI134"/>
      <c r="CJ134"/>
      <c r="CK134"/>
      <c r="CL134"/>
      <c r="CM134" s="174"/>
      <c r="CN134" s="168"/>
      <c r="CO134" s="168"/>
      <c r="CP134" s="168"/>
      <c r="CQ134" s="168"/>
      <c r="CR134" s="168"/>
      <c r="CS134" s="168"/>
      <c r="CT134" s="168"/>
      <c r="CU134" s="168"/>
      <c r="CV134" s="163"/>
      <c r="CW134" s="163"/>
      <c r="CX134" s="163"/>
      <c r="CY134" s="190">
        <v>2</v>
      </c>
      <c r="CZ134" s="184">
        <f>DO138</f>
        <v>0</v>
      </c>
      <c r="DA134" s="179">
        <f>DO139</f>
        <v>0</v>
      </c>
      <c r="DB134" s="185">
        <f>DO137</f>
        <v>0</v>
      </c>
      <c r="DC134" s="179">
        <f>SUM(CZ134:DB134)</f>
        <v>0</v>
      </c>
      <c r="DD134" s="179">
        <f>DX136</f>
        <v>0</v>
      </c>
      <c r="DE134" s="183">
        <f t="shared" ref="DE134:DE135" si="78">IFERROR(ABS(DC134-DD134)/DD134,0)</f>
        <v>0</v>
      </c>
      <c r="DF134" s="145"/>
      <c r="DG134" s="145"/>
      <c r="DH134" s="163"/>
      <c r="DI134" s="194" t="s">
        <v>20</v>
      </c>
      <c r="DJ134" s="74" t="e">
        <f>DJ135/DK123</f>
        <v>#DIV/0!</v>
      </c>
      <c r="DK134" s="74" t="e">
        <f>DK135/DK123</f>
        <v>#DIV/0!</v>
      </c>
      <c r="DL134" s="74" t="e">
        <f>DL135/DK123</f>
        <v>#DIV/0!</v>
      </c>
      <c r="DM134" s="241"/>
      <c r="DN134" s="144"/>
      <c r="DO134" s="144"/>
      <c r="DP134" s="144"/>
      <c r="DQ134" s="144"/>
      <c r="DR134" s="144"/>
      <c r="DS134" s="145"/>
      <c r="DT134" s="145"/>
      <c r="DU134" s="145"/>
      <c r="DV134" s="163"/>
      <c r="DW134" s="163"/>
      <c r="DX134" s="163"/>
      <c r="DY134" s="163"/>
      <c r="DZ134" s="163"/>
      <c r="EA134" s="179"/>
      <c r="EB134" s="179"/>
      <c r="EC134" s="163"/>
      <c r="ED134" s="163"/>
      <c r="EE134" s="168"/>
      <c r="EF134" s="168"/>
      <c r="EG134" s="168"/>
      <c r="EH134" s="168"/>
      <c r="EI134" s="168"/>
      <c r="EJ134" s="168"/>
      <c r="EK134" s="168"/>
      <c r="EL134" s="168"/>
      <c r="EM134" s="175"/>
      <c r="EN134"/>
      <c r="EO134"/>
      <c r="EP134"/>
      <c r="EQ134"/>
      <c r="ER134"/>
      <c r="ES134"/>
      <c r="ET134"/>
      <c r="EU134"/>
      <c r="EV134"/>
      <c r="EW134"/>
      <c r="EX134"/>
      <c r="EY134" s="174"/>
      <c r="EZ134" s="168"/>
      <c r="FA134" s="168"/>
      <c r="FB134" s="168"/>
      <c r="FC134" s="168"/>
      <c r="FD134" s="168"/>
      <c r="FE134" s="168"/>
      <c r="FF134" s="168"/>
      <c r="FG134" s="168"/>
      <c r="FH134" s="163"/>
      <c r="FI134" s="163"/>
      <c r="FJ134" s="163"/>
      <c r="FK134" s="190">
        <v>2</v>
      </c>
      <c r="FL134" s="184">
        <f>GA138</f>
        <v>0</v>
      </c>
      <c r="FM134" s="179">
        <f>GA139</f>
        <v>0</v>
      </c>
      <c r="FN134" s="185">
        <f>GA137</f>
        <v>0</v>
      </c>
      <c r="FO134" s="179">
        <f>SUM(FL134:FN134)</f>
        <v>0</v>
      </c>
      <c r="FP134" s="179">
        <f>GJ136</f>
        <v>0</v>
      </c>
      <c r="FQ134" s="183">
        <f t="shared" ref="FQ134:FQ135" si="79">IFERROR(ABS(FO134-FP134)/FP134,0)</f>
        <v>0</v>
      </c>
      <c r="FR134" s="145"/>
      <c r="FS134" s="145"/>
      <c r="FT134" s="163"/>
      <c r="FU134" s="194" t="s">
        <v>20</v>
      </c>
      <c r="FV134" s="74" t="e">
        <f>FV135/FW123</f>
        <v>#DIV/0!</v>
      </c>
      <c r="FW134" s="74" t="e">
        <f>FW135/FW123</f>
        <v>#DIV/0!</v>
      </c>
      <c r="FX134" s="74" t="e">
        <f>FX135/FW123</f>
        <v>#DIV/0!</v>
      </c>
      <c r="FY134" s="241"/>
      <c r="FZ134" s="144"/>
      <c r="GA134" s="144"/>
      <c r="GB134" s="144"/>
      <c r="GC134" s="144"/>
      <c r="GD134" s="144"/>
      <c r="GE134" s="145"/>
      <c r="GF134" s="145"/>
      <c r="GG134" s="145"/>
      <c r="GH134" s="163"/>
      <c r="GI134" s="163"/>
      <c r="GJ134" s="163"/>
      <c r="GK134" s="163"/>
      <c r="GL134" s="163"/>
      <c r="GM134" s="179"/>
      <c r="GN134" s="179"/>
      <c r="GO134" s="163"/>
      <c r="GP134" s="163"/>
      <c r="GQ134" s="168"/>
      <c r="GR134" s="168"/>
      <c r="GS134" s="168"/>
      <c r="GT134" s="168"/>
      <c r="GU134" s="168"/>
      <c r="GV134" s="168"/>
      <c r="GW134" s="168"/>
      <c r="GX134" s="168"/>
      <c r="GY134" s="175"/>
      <c r="HK134" s="172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63"/>
      <c r="HV134" s="163"/>
      <c r="HW134" s="163"/>
      <c r="HX134" s="163"/>
      <c r="HY134" s="163"/>
      <c r="HZ134" s="145"/>
      <c r="IA134" s="145"/>
      <c r="IB134" s="145"/>
      <c r="IC134" s="145"/>
      <c r="ID134" s="145"/>
      <c r="IE134" s="145"/>
      <c r="IF134" s="163"/>
      <c r="IG134" s="194" t="s">
        <v>20</v>
      </c>
      <c r="IH134" s="74" t="e">
        <f>IH135/II123</f>
        <v>#DIV/0!</v>
      </c>
      <c r="II134" s="74" t="e">
        <f>II135/II123</f>
        <v>#DIV/0!</v>
      </c>
      <c r="IJ134" s="74" t="e">
        <f>IJ135/II123</f>
        <v>#DIV/0!</v>
      </c>
      <c r="IK134" s="241"/>
      <c r="IL134" s="144"/>
      <c r="IM134" s="144"/>
      <c r="IN134" s="144"/>
      <c r="IO134" s="144"/>
      <c r="IP134" s="144"/>
      <c r="IQ134" s="145"/>
      <c r="IR134" s="145"/>
      <c r="IS134" s="145"/>
      <c r="IT134" s="179" t="s">
        <v>19</v>
      </c>
      <c r="IU134" s="183">
        <f>IFERROR(ABS(IU132-IU133)/IU133,0)</f>
        <v>0</v>
      </c>
      <c r="IV134" s="183">
        <f t="shared" ref="IV134:IX134" si="80">IFERROR(ABS(IV132-IV133)/IV133,0)</f>
        <v>0</v>
      </c>
      <c r="IW134" s="183">
        <f t="shared" si="80"/>
        <v>0</v>
      </c>
      <c r="IX134" s="183">
        <f t="shared" si="80"/>
        <v>0</v>
      </c>
      <c r="IY134" s="179"/>
      <c r="IZ134" s="179"/>
      <c r="JA134" s="183">
        <f>SUM(IU134:IX134,JA128:JA131)</f>
        <v>0</v>
      </c>
      <c r="JB134" s="163"/>
      <c r="JC134" s="179" t="s">
        <v>19</v>
      </c>
      <c r="JD134" s="183">
        <f>IFERROR(ABS(JD132-JD133)/JD133,0)</f>
        <v>0</v>
      </c>
      <c r="JE134" s="183">
        <f t="shared" ref="JE134:JG134" si="81">IFERROR(ABS(JE132-JE133)/JE133,0)</f>
        <v>0</v>
      </c>
      <c r="JF134" s="183">
        <f t="shared" si="81"/>
        <v>0</v>
      </c>
      <c r="JG134" s="183">
        <f t="shared" si="81"/>
        <v>0</v>
      </c>
      <c r="JH134" s="179"/>
      <c r="JI134" s="179"/>
      <c r="JJ134" s="183">
        <f>SUM(JD134:JG134,JJ128:JJ131)</f>
        <v>0</v>
      </c>
      <c r="JK134" s="173"/>
    </row>
    <row r="135" spans="25:271" ht="15" customHeight="1" thickBot="1" x14ac:dyDescent="0.3">
      <c r="Y135"/>
      <c r="Z135"/>
      <c r="AA135" s="174"/>
      <c r="AB135" s="168"/>
      <c r="AC135" s="168"/>
      <c r="AD135" s="168"/>
      <c r="AE135" s="168"/>
      <c r="AF135" s="168"/>
      <c r="AG135" s="168"/>
      <c r="AH135" s="168"/>
      <c r="AI135" s="168"/>
      <c r="AJ135" s="163"/>
      <c r="AK135" s="163"/>
      <c r="AL135" s="163"/>
      <c r="AM135" s="190">
        <v>3</v>
      </c>
      <c r="AN135" s="186">
        <f>AX138</f>
        <v>0</v>
      </c>
      <c r="AO135" s="187">
        <f>AY138</f>
        <v>0</v>
      </c>
      <c r="AP135" s="188">
        <f>AZ138</f>
        <v>0</v>
      </c>
      <c r="AQ135" s="179">
        <f>SUM(AN135:AP135)</f>
        <v>0</v>
      </c>
      <c r="AR135" s="179">
        <f>AX123</f>
        <v>0</v>
      </c>
      <c r="AS135" s="183">
        <f t="shared" si="77"/>
        <v>0</v>
      </c>
      <c r="AT135" s="163"/>
      <c r="AU135" s="144"/>
      <c r="AV135" s="163"/>
      <c r="AW135" s="198" t="s">
        <v>3</v>
      </c>
      <c r="AX135" s="208">
        <f>AN146</f>
        <v>0</v>
      </c>
      <c r="AY135" s="208">
        <f>AO146</f>
        <v>0</v>
      </c>
      <c r="AZ135" s="208">
        <f>AP146</f>
        <v>0</v>
      </c>
      <c r="BA135" s="241"/>
      <c r="BB135" s="163"/>
      <c r="BC135" s="163"/>
      <c r="BD135" s="163"/>
      <c r="BE135" s="163"/>
      <c r="BF135" s="163"/>
      <c r="BG135" s="163"/>
      <c r="BH135" s="163"/>
      <c r="BI135" s="145"/>
      <c r="BJ135" s="145"/>
      <c r="BK135" s="145"/>
      <c r="BL135" s="145"/>
      <c r="BM135" s="163"/>
      <c r="BN135" s="163"/>
      <c r="BO135" s="163"/>
      <c r="BP135" s="163"/>
      <c r="BQ135" s="163"/>
      <c r="BR135" s="163"/>
      <c r="BS135" s="168"/>
      <c r="BT135" s="168"/>
      <c r="BU135" s="168"/>
      <c r="BV135" s="168"/>
      <c r="BW135" s="168"/>
      <c r="BX135" s="168"/>
      <c r="BY135" s="168"/>
      <c r="BZ135" s="168"/>
      <c r="CA135" s="175"/>
      <c r="CB135"/>
      <c r="CC135"/>
      <c r="CD135"/>
      <c r="CE135"/>
      <c r="CF135"/>
      <c r="CG135"/>
      <c r="CH135"/>
      <c r="CI135"/>
      <c r="CJ135"/>
      <c r="CK135"/>
      <c r="CL135"/>
      <c r="CM135" s="174"/>
      <c r="CN135" s="168"/>
      <c r="CO135" s="168"/>
      <c r="CP135" s="168"/>
      <c r="CQ135" s="168"/>
      <c r="CR135" s="168"/>
      <c r="CS135" s="168"/>
      <c r="CT135" s="168"/>
      <c r="CU135" s="168"/>
      <c r="CV135" s="163"/>
      <c r="CW135" s="163"/>
      <c r="CX135" s="163"/>
      <c r="CY135" s="190">
        <v>3</v>
      </c>
      <c r="CZ135" s="186">
        <f>DJ138</f>
        <v>0</v>
      </c>
      <c r="DA135" s="187">
        <f>DK138</f>
        <v>0</v>
      </c>
      <c r="DB135" s="188">
        <f>DL138</f>
        <v>0</v>
      </c>
      <c r="DC135" s="179">
        <f>SUM(CZ135:DB135)</f>
        <v>0</v>
      </c>
      <c r="DD135" s="179">
        <f>DJ123</f>
        <v>0</v>
      </c>
      <c r="DE135" s="183">
        <f t="shared" si="78"/>
        <v>0</v>
      </c>
      <c r="DF135" s="163"/>
      <c r="DG135" s="144"/>
      <c r="DH135" s="163"/>
      <c r="DI135" s="198" t="s">
        <v>3</v>
      </c>
      <c r="DJ135" s="208">
        <f>CZ146</f>
        <v>0</v>
      </c>
      <c r="DK135" s="208">
        <f>DA146</f>
        <v>0</v>
      </c>
      <c r="DL135" s="208">
        <f>DB146</f>
        <v>0</v>
      </c>
      <c r="DM135" s="241"/>
      <c r="DN135" s="163"/>
      <c r="DO135" s="163"/>
      <c r="DP135" s="163"/>
      <c r="DQ135" s="163"/>
      <c r="DR135" s="163"/>
      <c r="DS135" s="163"/>
      <c r="DT135" s="163"/>
      <c r="DU135" s="145"/>
      <c r="DV135" s="145"/>
      <c r="DW135" s="145"/>
      <c r="DX135" s="145"/>
      <c r="DY135" s="163"/>
      <c r="DZ135" s="163"/>
      <c r="EA135" s="163"/>
      <c r="EB135" s="163"/>
      <c r="EC135" s="163"/>
      <c r="ED135" s="163"/>
      <c r="EE135" s="168"/>
      <c r="EF135" s="168"/>
      <c r="EG135" s="168"/>
      <c r="EH135" s="168"/>
      <c r="EI135" s="168"/>
      <c r="EJ135" s="168"/>
      <c r="EK135" s="168"/>
      <c r="EL135" s="168"/>
      <c r="EM135" s="175"/>
      <c r="EN135"/>
      <c r="EO135"/>
      <c r="EP135"/>
      <c r="EQ135"/>
      <c r="ER135"/>
      <c r="ES135"/>
      <c r="ET135"/>
      <c r="EU135"/>
      <c r="EV135"/>
      <c r="EW135"/>
      <c r="EX135"/>
      <c r="EY135" s="174"/>
      <c r="EZ135" s="168"/>
      <c r="FA135" s="168"/>
      <c r="FB135" s="168"/>
      <c r="FC135" s="168"/>
      <c r="FD135" s="168"/>
      <c r="FE135" s="168"/>
      <c r="FF135" s="168"/>
      <c r="FG135" s="168"/>
      <c r="FH135" s="163"/>
      <c r="FI135" s="163"/>
      <c r="FJ135" s="163"/>
      <c r="FK135" s="190">
        <v>3</v>
      </c>
      <c r="FL135" s="186">
        <f>FV138</f>
        <v>0</v>
      </c>
      <c r="FM135" s="187">
        <f>FW138</f>
        <v>0</v>
      </c>
      <c r="FN135" s="188">
        <f>FX138</f>
        <v>0</v>
      </c>
      <c r="FO135" s="179">
        <f>SUM(FL135:FN135)</f>
        <v>0</v>
      </c>
      <c r="FP135" s="179">
        <f>FV123</f>
        <v>0</v>
      </c>
      <c r="FQ135" s="183">
        <f t="shared" si="79"/>
        <v>0</v>
      </c>
      <c r="FR135" s="163"/>
      <c r="FS135" s="144"/>
      <c r="FT135" s="163"/>
      <c r="FU135" s="198" t="s">
        <v>3</v>
      </c>
      <c r="FV135" s="208">
        <f>FL146</f>
        <v>0</v>
      </c>
      <c r="FW135" s="208">
        <f>FM146</f>
        <v>0</v>
      </c>
      <c r="FX135" s="208">
        <f>FN146</f>
        <v>0</v>
      </c>
      <c r="FY135" s="241"/>
      <c r="FZ135" s="163"/>
      <c r="GA135" s="163"/>
      <c r="GB135" s="163"/>
      <c r="GC135" s="163"/>
      <c r="GD135" s="163"/>
      <c r="GE135" s="163"/>
      <c r="GF135" s="163"/>
      <c r="GG135" s="145"/>
      <c r="GH135" s="145"/>
      <c r="GI135" s="145"/>
      <c r="GJ135" s="145"/>
      <c r="GK135" s="163"/>
      <c r="GL135" s="163"/>
      <c r="GM135" s="163"/>
      <c r="GN135" s="163"/>
      <c r="GO135" s="163"/>
      <c r="GP135" s="163"/>
      <c r="GQ135" s="168"/>
      <c r="GR135" s="168"/>
      <c r="GS135" s="168"/>
      <c r="GT135" s="168"/>
      <c r="GU135" s="168"/>
      <c r="GV135" s="168"/>
      <c r="GW135" s="168"/>
      <c r="GX135" s="168"/>
      <c r="GY135" s="175"/>
      <c r="HK135" s="172"/>
      <c r="HL135" s="163"/>
      <c r="HM135" s="163"/>
      <c r="HN135" s="163"/>
      <c r="HO135" s="163"/>
      <c r="HP135" s="163"/>
      <c r="HQ135" s="163"/>
      <c r="HR135" s="163"/>
      <c r="HS135" s="163"/>
      <c r="HT135" s="163"/>
      <c r="HU135" s="163"/>
      <c r="HV135" s="163"/>
      <c r="HW135" s="163"/>
      <c r="HX135" s="163"/>
      <c r="HY135" s="163"/>
      <c r="HZ135" s="167"/>
      <c r="IA135" s="145"/>
      <c r="IB135" s="163"/>
      <c r="IC135" s="163"/>
      <c r="ID135" s="163"/>
      <c r="IE135" s="144"/>
      <c r="IF135" s="163"/>
      <c r="IG135" s="198" t="s">
        <v>3</v>
      </c>
      <c r="IH135" s="208">
        <f>JG130</f>
        <v>0</v>
      </c>
      <c r="II135" s="208">
        <f>JD130</f>
        <v>0</v>
      </c>
      <c r="IJ135" s="208">
        <f>JF130</f>
        <v>0</v>
      </c>
      <c r="IK135" s="241"/>
      <c r="IL135" s="163"/>
      <c r="IM135" s="163"/>
      <c r="IN135" s="163"/>
      <c r="IO135" s="163"/>
      <c r="IP135" s="163"/>
      <c r="IQ135" s="163"/>
      <c r="IR135" s="163"/>
      <c r="IS135" s="145"/>
      <c r="IT135" s="145"/>
      <c r="IU135" s="145"/>
      <c r="IV135" s="145"/>
      <c r="IW135" s="163"/>
      <c r="IX135" s="163"/>
      <c r="IY135" s="163"/>
      <c r="IZ135" s="163"/>
      <c r="JA135" s="163"/>
      <c r="JB135" s="163"/>
      <c r="JC135" s="163"/>
      <c r="JD135" s="163"/>
      <c r="JE135" s="163"/>
      <c r="JF135" s="163"/>
      <c r="JG135" s="163"/>
      <c r="JH135" s="163"/>
      <c r="JI135" s="163"/>
      <c r="JJ135" s="163"/>
      <c r="JK135" s="173"/>
    </row>
    <row r="136" spans="25:271" ht="15" customHeight="1" thickBot="1" x14ac:dyDescent="0.25">
      <c r="Y136"/>
      <c r="Z136"/>
      <c r="AA136" s="174"/>
      <c r="AB136" s="168"/>
      <c r="AC136" s="168"/>
      <c r="AD136" s="168"/>
      <c r="AE136" s="168"/>
      <c r="AF136" s="168"/>
      <c r="AG136" s="168"/>
      <c r="AH136" s="168"/>
      <c r="AI136" s="168"/>
      <c r="AJ136" s="163"/>
      <c r="AK136" s="163"/>
      <c r="AL136" s="163"/>
      <c r="AM136" s="179" t="s">
        <v>17</v>
      </c>
      <c r="AN136" s="179">
        <f>SUM(AN133:AN135)</f>
        <v>0</v>
      </c>
      <c r="AO136" s="179">
        <f>SUM(AO133:AO135)</f>
        <v>0</v>
      </c>
      <c r="AP136" s="179">
        <f>SUM(AP133:AP135)</f>
        <v>0</v>
      </c>
      <c r="AQ136" s="179"/>
      <c r="AR136" s="179"/>
      <c r="AS136" s="59"/>
      <c r="AT136" s="163"/>
      <c r="AU136" s="144"/>
      <c r="AV136" s="163"/>
      <c r="AW136" s="199"/>
      <c r="AX136" s="148" t="s">
        <v>2</v>
      </c>
      <c r="AY136" s="148">
        <v>9</v>
      </c>
      <c r="AZ136" s="148" t="s">
        <v>5</v>
      </c>
      <c r="BA136" s="241"/>
      <c r="BB136" s="138"/>
      <c r="BC136" s="151" t="s">
        <v>4</v>
      </c>
      <c r="BD136" s="201" t="s">
        <v>20</v>
      </c>
      <c r="BE136" s="152"/>
      <c r="BF136" s="150" t="s">
        <v>3</v>
      </c>
      <c r="BG136" s="194" t="s">
        <v>20</v>
      </c>
      <c r="BH136" s="197" t="s">
        <v>29</v>
      </c>
      <c r="BI136" s="145"/>
      <c r="BJ136" s="145"/>
      <c r="BK136" s="213" t="s">
        <v>21</v>
      </c>
      <c r="BL136" s="214">
        <f>IF(BO137&lt;&gt;"",BO137,BL137)</f>
        <v>0</v>
      </c>
      <c r="BM136" s="225" t="s">
        <v>27</v>
      </c>
      <c r="BN136"/>
      <c r="BO136" s="253" t="s">
        <v>28</v>
      </c>
      <c r="BP136" s="163"/>
      <c r="BQ136" s="163"/>
      <c r="BR136" s="163"/>
      <c r="BS136" s="168"/>
      <c r="BT136" s="168"/>
      <c r="BU136" s="168"/>
      <c r="BV136" s="168"/>
      <c r="BW136" s="168"/>
      <c r="BX136" s="168"/>
      <c r="BY136" s="168"/>
      <c r="BZ136" s="168"/>
      <c r="CA136" s="175"/>
      <c r="CB136"/>
      <c r="CC136"/>
      <c r="CD136"/>
      <c r="CE136"/>
      <c r="CF136"/>
      <c r="CG136"/>
      <c r="CH136"/>
      <c r="CI136"/>
      <c r="CJ136"/>
      <c r="CK136"/>
      <c r="CL136"/>
      <c r="CM136" s="174"/>
      <c r="CN136" s="168"/>
      <c r="CO136" s="168"/>
      <c r="CP136" s="168"/>
      <c r="CQ136" s="168"/>
      <c r="CR136" s="168"/>
      <c r="CS136" s="168"/>
      <c r="CT136" s="168"/>
      <c r="CU136" s="168"/>
      <c r="CV136" s="163"/>
      <c r="CW136" s="163"/>
      <c r="CX136" s="163"/>
      <c r="CY136" s="179" t="s">
        <v>17</v>
      </c>
      <c r="CZ136" s="179">
        <f>SUM(CZ133:CZ135)</f>
        <v>0</v>
      </c>
      <c r="DA136" s="179">
        <f>SUM(DA133:DA135)</f>
        <v>0</v>
      </c>
      <c r="DB136" s="179">
        <f>SUM(DB133:DB135)</f>
        <v>0</v>
      </c>
      <c r="DC136" s="179"/>
      <c r="DD136" s="179"/>
      <c r="DE136" s="59"/>
      <c r="DF136" s="163"/>
      <c r="DG136" s="144"/>
      <c r="DH136" s="163"/>
      <c r="DI136" s="199"/>
      <c r="DJ136" s="148" t="s">
        <v>2</v>
      </c>
      <c r="DK136" s="148">
        <v>9</v>
      </c>
      <c r="DL136" s="148" t="s">
        <v>5</v>
      </c>
      <c r="DM136" s="241"/>
      <c r="DN136" s="138"/>
      <c r="DO136" s="151" t="s">
        <v>4</v>
      </c>
      <c r="DP136" s="201" t="s">
        <v>20</v>
      </c>
      <c r="DQ136" s="152"/>
      <c r="DR136" s="150" t="s">
        <v>3</v>
      </c>
      <c r="DS136" s="194" t="s">
        <v>20</v>
      </c>
      <c r="DT136" s="197" t="s">
        <v>29</v>
      </c>
      <c r="DU136" s="145"/>
      <c r="DV136" s="145"/>
      <c r="DW136" s="213" t="s">
        <v>21</v>
      </c>
      <c r="DX136" s="214">
        <f>IF(EA137&lt;&gt;"",EA137,DX137)</f>
        <v>0</v>
      </c>
      <c r="DY136" s="225" t="s">
        <v>27</v>
      </c>
      <c r="EA136" s="253" t="s">
        <v>28</v>
      </c>
      <c r="EB136" s="163"/>
      <c r="EC136" s="163"/>
      <c r="ED136" s="163"/>
      <c r="EE136" s="168"/>
      <c r="EF136" s="168"/>
      <c r="EG136" s="168"/>
      <c r="EH136" s="168"/>
      <c r="EI136" s="168"/>
      <c r="EJ136" s="168"/>
      <c r="EK136" s="168"/>
      <c r="EL136" s="168"/>
      <c r="EM136" s="175"/>
      <c r="EN136"/>
      <c r="EO136"/>
      <c r="EP136"/>
      <c r="EQ136"/>
      <c r="ER136"/>
      <c r="ES136"/>
      <c r="ET136"/>
      <c r="EU136"/>
      <c r="EV136"/>
      <c r="EW136"/>
      <c r="EX136"/>
      <c r="EY136" s="174"/>
      <c r="EZ136" s="168"/>
      <c r="FA136" s="168"/>
      <c r="FB136" s="168"/>
      <c r="FC136" s="168"/>
      <c r="FD136" s="168"/>
      <c r="FE136" s="168"/>
      <c r="FF136" s="168"/>
      <c r="FG136" s="168"/>
      <c r="FH136" s="163"/>
      <c r="FI136" s="163"/>
      <c r="FJ136" s="163"/>
      <c r="FK136" s="179" t="s">
        <v>17</v>
      </c>
      <c r="FL136" s="179">
        <f>SUM(FL133:FL135)</f>
        <v>0</v>
      </c>
      <c r="FM136" s="179">
        <f>SUM(FM133:FM135)</f>
        <v>0</v>
      </c>
      <c r="FN136" s="179">
        <f>SUM(FN133:FN135)</f>
        <v>0</v>
      </c>
      <c r="FO136" s="179"/>
      <c r="FP136" s="179"/>
      <c r="FQ136" s="59"/>
      <c r="FR136" s="163"/>
      <c r="FS136" s="144"/>
      <c r="FT136" s="163"/>
      <c r="FU136" s="199"/>
      <c r="FV136" s="148" t="s">
        <v>2</v>
      </c>
      <c r="FW136" s="148">
        <v>9</v>
      </c>
      <c r="FX136" s="148" t="s">
        <v>5</v>
      </c>
      <c r="FY136" s="241"/>
      <c r="FZ136" s="138"/>
      <c r="GA136" s="151" t="s">
        <v>4</v>
      </c>
      <c r="GB136" s="201" t="s">
        <v>20</v>
      </c>
      <c r="GC136" s="152"/>
      <c r="GD136" s="150" t="s">
        <v>3</v>
      </c>
      <c r="GE136" s="194" t="s">
        <v>20</v>
      </c>
      <c r="GF136" s="197" t="s">
        <v>29</v>
      </c>
      <c r="GG136" s="145"/>
      <c r="GH136" s="145"/>
      <c r="GI136" s="213" t="s">
        <v>21</v>
      </c>
      <c r="GJ136" s="214">
        <f>IF(GM137&lt;&gt;"",GM137,GJ137)</f>
        <v>0</v>
      </c>
      <c r="GK136" s="225" t="s">
        <v>27</v>
      </c>
      <c r="GM136" s="253" t="s">
        <v>28</v>
      </c>
      <c r="GN136" s="163"/>
      <c r="GO136" s="163"/>
      <c r="GP136" s="163"/>
      <c r="GQ136" s="168"/>
      <c r="GR136" s="168"/>
      <c r="GS136" s="168"/>
      <c r="GT136" s="168"/>
      <c r="GU136" s="168"/>
      <c r="GV136" s="168"/>
      <c r="GW136" s="168"/>
      <c r="GX136" s="168"/>
      <c r="GY136" s="175"/>
      <c r="HK136" s="172"/>
      <c r="HL136" s="163"/>
      <c r="HM136" s="163"/>
      <c r="HN136" s="163"/>
      <c r="HO136" s="163"/>
      <c r="HP136" s="163"/>
      <c r="HQ136" s="163"/>
      <c r="HR136" s="163"/>
      <c r="HS136" s="163"/>
      <c r="HT136" s="163"/>
      <c r="HU136" s="163"/>
      <c r="HV136" s="163"/>
      <c r="HW136" s="163"/>
      <c r="HX136" s="163"/>
      <c r="HY136" s="163"/>
      <c r="HZ136" s="145"/>
      <c r="IA136" s="145"/>
      <c r="IB136" s="163"/>
      <c r="IC136" s="163"/>
      <c r="ID136" s="163"/>
      <c r="IE136" s="144"/>
      <c r="IF136" s="163"/>
      <c r="IG136" s="199"/>
      <c r="IH136" s="148">
        <v>8</v>
      </c>
      <c r="II136" s="148" t="s">
        <v>2</v>
      </c>
      <c r="IJ136" s="148" t="s">
        <v>5</v>
      </c>
      <c r="IK136" s="241"/>
      <c r="IL136" s="138"/>
      <c r="IM136" s="151" t="s">
        <v>4</v>
      </c>
      <c r="IN136" s="201" t="s">
        <v>20</v>
      </c>
      <c r="IO136" s="152"/>
      <c r="IP136" s="150" t="s">
        <v>3</v>
      </c>
      <c r="IQ136" s="194" t="s">
        <v>20</v>
      </c>
      <c r="IR136" s="197" t="s">
        <v>29</v>
      </c>
      <c r="IS136" s="145"/>
      <c r="IT136" s="145"/>
      <c r="IU136" s="153" t="s">
        <v>0</v>
      </c>
      <c r="IV136" s="153"/>
      <c r="IW136" s="163"/>
      <c r="IX136" s="163"/>
      <c r="IY136" s="163"/>
      <c r="IZ136" s="163"/>
      <c r="JA136" s="163"/>
      <c r="JB136" s="163"/>
      <c r="JC136" s="163"/>
      <c r="JD136" s="163"/>
      <c r="JE136" s="163"/>
      <c r="JF136" s="163"/>
      <c r="JG136" s="163"/>
      <c r="JH136" s="163"/>
      <c r="JI136" s="163"/>
      <c r="JJ136" s="163"/>
      <c r="JK136" s="173"/>
    </row>
    <row r="137" spans="25:271" ht="15" customHeight="1" x14ac:dyDescent="0.25">
      <c r="Y137"/>
      <c r="Z137"/>
      <c r="AA137" s="174"/>
      <c r="AB137" s="168"/>
      <c r="AC137" s="168"/>
      <c r="AD137" s="168"/>
      <c r="AE137" s="168"/>
      <c r="AF137" s="168"/>
      <c r="AG137" s="168"/>
      <c r="AH137" s="168"/>
      <c r="AI137" s="168"/>
      <c r="AJ137" s="163"/>
      <c r="AK137" s="163"/>
      <c r="AL137" s="163"/>
      <c r="AM137" s="179" t="s">
        <v>18</v>
      </c>
      <c r="AN137" s="179">
        <f>AX155</f>
        <v>0</v>
      </c>
      <c r="AO137" s="179">
        <f>BI149</f>
        <v>0</v>
      </c>
      <c r="AP137" s="179">
        <f>BD125</f>
        <v>0</v>
      </c>
      <c r="AQ137" s="179"/>
      <c r="AR137" s="179"/>
      <c r="AS137" s="179"/>
      <c r="AT137" s="163"/>
      <c r="AU137" s="144"/>
      <c r="AV137" s="163"/>
      <c r="AW137" s="203" t="s">
        <v>20</v>
      </c>
      <c r="AX137" s="79" t="e">
        <f>AX138/AZ123</f>
        <v>#DIV/0!</v>
      </c>
      <c r="AY137" s="79" t="e">
        <f>AY138/AZ123</f>
        <v>#DIV/0!</v>
      </c>
      <c r="AZ137" s="79" t="e">
        <f>AZ138/AZ123</f>
        <v>#DIV/0!</v>
      </c>
      <c r="BA137" s="241"/>
      <c r="BB137" s="232" t="str">
        <f>CHOOSE(1,"&lt;","TURN",8,BA140,BC137,BF137)</f>
        <v>&lt;</v>
      </c>
      <c r="BC137" s="205">
        <v>0</v>
      </c>
      <c r="BD137" s="65" t="e">
        <f>BC137/BL138</f>
        <v>#DIV/0!</v>
      </c>
      <c r="BE137" s="148" t="s">
        <v>6</v>
      </c>
      <c r="BF137" s="209">
        <f>AP145</f>
        <v>0</v>
      </c>
      <c r="BG137" s="67" t="e">
        <f>BF137/BL137</f>
        <v>#DIV/0!</v>
      </c>
      <c r="BH137" s="196" t="str">
        <f>RNSE(BF137,BC137)</f>
        <v>-</v>
      </c>
      <c r="BI137" s="145"/>
      <c r="BJ137" s="163"/>
      <c r="BK137" s="148" t="s">
        <v>7</v>
      </c>
      <c r="BL137" s="210">
        <f>SUM(BF137:BF139)</f>
        <v>0</v>
      </c>
      <c r="BM137" s="234">
        <f>IF(BO137&lt;&gt;"",BL137-BO137,0)</f>
        <v>0</v>
      </c>
      <c r="BN137" s="251" t="str">
        <f>CHOOSE(1,"!","LINK",BO136,BO137)</f>
        <v>!</v>
      </c>
      <c r="BO137" s="266"/>
      <c r="BP137" s="144"/>
      <c r="BV137" s="168"/>
      <c r="BW137" s="168"/>
      <c r="BX137" s="168"/>
      <c r="BY137" s="168"/>
      <c r="BZ137" s="168"/>
      <c r="CA137" s="175"/>
      <c r="CB137"/>
      <c r="CC137"/>
      <c r="CD137"/>
      <c r="CE137"/>
      <c r="CF137"/>
      <c r="CG137"/>
      <c r="CH137"/>
      <c r="CI137"/>
      <c r="CJ137"/>
      <c r="CK137"/>
      <c r="CL137"/>
      <c r="CM137" s="174"/>
      <c r="CN137" s="168"/>
      <c r="CO137" s="168"/>
      <c r="CP137" s="168"/>
      <c r="CQ137" s="168"/>
      <c r="CR137" s="168"/>
      <c r="CS137" s="168"/>
      <c r="CT137" s="168"/>
      <c r="CU137" s="168"/>
      <c r="CV137" s="163"/>
      <c r="CW137" s="163"/>
      <c r="CX137" s="163"/>
      <c r="CY137" s="179" t="s">
        <v>18</v>
      </c>
      <c r="CZ137" s="179">
        <f>DJ155</f>
        <v>0</v>
      </c>
      <c r="DA137" s="179">
        <f>DU149</f>
        <v>0</v>
      </c>
      <c r="DB137" s="179">
        <f>DP125</f>
        <v>0</v>
      </c>
      <c r="DC137" s="179"/>
      <c r="DD137" s="179"/>
      <c r="DE137" s="179"/>
      <c r="DF137" s="163"/>
      <c r="DG137" s="144"/>
      <c r="DH137" s="163"/>
      <c r="DI137" s="203" t="s">
        <v>20</v>
      </c>
      <c r="DJ137" s="79" t="e">
        <f>DJ138/DL123</f>
        <v>#DIV/0!</v>
      </c>
      <c r="DK137" s="79" t="e">
        <f>DK138/DL123</f>
        <v>#DIV/0!</v>
      </c>
      <c r="DL137" s="79" t="e">
        <f>DL138/DL123</f>
        <v>#DIV/0!</v>
      </c>
      <c r="DM137" s="241"/>
      <c r="DN137" s="232" t="str">
        <f>CHOOSE(1,"&lt;","TURN",8,DM140,DO137,DR137)</f>
        <v>&lt;</v>
      </c>
      <c r="DO137" s="205">
        <v>0</v>
      </c>
      <c r="DP137" s="65" t="e">
        <f>DO137/DX138</f>
        <v>#DIV/0!</v>
      </c>
      <c r="DQ137" s="148" t="s">
        <v>6</v>
      </c>
      <c r="DR137" s="209">
        <f>DB145</f>
        <v>0</v>
      </c>
      <c r="DS137" s="67" t="e">
        <f>DR137/DX137</f>
        <v>#DIV/0!</v>
      </c>
      <c r="DT137" s="196" t="str">
        <f>RNSE(DR137,DO137)</f>
        <v>-</v>
      </c>
      <c r="DU137" s="145"/>
      <c r="DV137" s="163"/>
      <c r="DW137" s="148" t="s">
        <v>7</v>
      </c>
      <c r="DX137" s="210">
        <f>SUM(DR137:DR139)</f>
        <v>0</v>
      </c>
      <c r="DY137" s="234">
        <f>IF(EA137&lt;&gt;"",DX137-EA137,0)</f>
        <v>0</v>
      </c>
      <c r="DZ137" s="251" t="str">
        <f>CHOOSE(1,"!","LINK",EA136,EA137)</f>
        <v>!</v>
      </c>
      <c r="EA137" s="266"/>
      <c r="EB137" s="144"/>
      <c r="EH137" s="168"/>
      <c r="EI137" s="168"/>
      <c r="EJ137" s="168"/>
      <c r="EK137" s="168"/>
      <c r="EL137" s="168"/>
      <c r="EM137" s="175"/>
      <c r="EN137"/>
      <c r="EO137"/>
      <c r="EP137"/>
      <c r="EQ137"/>
      <c r="ER137"/>
      <c r="ES137"/>
      <c r="ET137"/>
      <c r="EU137"/>
      <c r="EV137"/>
      <c r="EW137"/>
      <c r="EX137"/>
      <c r="EY137" s="174"/>
      <c r="EZ137" s="168"/>
      <c r="FA137" s="168"/>
      <c r="FB137" s="168"/>
      <c r="FC137" s="168"/>
      <c r="FD137" s="168"/>
      <c r="FE137" s="168"/>
      <c r="FF137" s="168"/>
      <c r="FG137" s="168"/>
      <c r="FH137" s="163"/>
      <c r="FI137" s="163"/>
      <c r="FJ137" s="163"/>
      <c r="FK137" s="179" t="s">
        <v>18</v>
      </c>
      <c r="FL137" s="179">
        <f>FV155</f>
        <v>0</v>
      </c>
      <c r="FM137" s="179">
        <f>GG149</f>
        <v>0</v>
      </c>
      <c r="FN137" s="179">
        <f>GB125</f>
        <v>0</v>
      </c>
      <c r="FO137" s="179"/>
      <c r="FP137" s="179"/>
      <c r="FQ137" s="179"/>
      <c r="FR137" s="163"/>
      <c r="FS137" s="144"/>
      <c r="FT137" s="163"/>
      <c r="FU137" s="203" t="s">
        <v>20</v>
      </c>
      <c r="FV137" s="79" t="e">
        <f>FV138/FX123</f>
        <v>#DIV/0!</v>
      </c>
      <c r="FW137" s="79" t="e">
        <f>FW138/FX123</f>
        <v>#DIV/0!</v>
      </c>
      <c r="FX137" s="79" t="e">
        <f>FX138/FX123</f>
        <v>#DIV/0!</v>
      </c>
      <c r="FY137" s="241"/>
      <c r="FZ137" s="232" t="str">
        <f>CHOOSE(1,"&lt;","TURN",8,FY140,GA137,GD137)</f>
        <v>&lt;</v>
      </c>
      <c r="GA137" s="205">
        <v>0</v>
      </c>
      <c r="GB137" s="65" t="e">
        <f>GA137/GJ138</f>
        <v>#DIV/0!</v>
      </c>
      <c r="GC137" s="148" t="s">
        <v>6</v>
      </c>
      <c r="GD137" s="209">
        <f>FN145</f>
        <v>0</v>
      </c>
      <c r="GE137" s="67" t="e">
        <f>GD137/GJ137</f>
        <v>#DIV/0!</v>
      </c>
      <c r="GF137" s="196" t="str">
        <f>RNSE(GD137,GA137)</f>
        <v>-</v>
      </c>
      <c r="GG137" s="145"/>
      <c r="GH137" s="163"/>
      <c r="GI137" s="148" t="s">
        <v>7</v>
      </c>
      <c r="GJ137" s="210">
        <f>SUM(GD137:GD139)</f>
        <v>0</v>
      </c>
      <c r="GK137" s="234">
        <f>IF(GM137&lt;&gt;"",GJ137-GM137,0)</f>
        <v>0</v>
      </c>
      <c r="GL137" s="251" t="str">
        <f>CHOOSE(1,"!","LINK",GM136,GM137)</f>
        <v>!</v>
      </c>
      <c r="GM137" s="266"/>
      <c r="GN137" s="144"/>
      <c r="GT137" s="168"/>
      <c r="GU137" s="168"/>
      <c r="GV137" s="168"/>
      <c r="GW137" s="168"/>
      <c r="GX137" s="168"/>
      <c r="GY137" s="175"/>
      <c r="HK137" s="172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44"/>
      <c r="IF137" s="163"/>
      <c r="IG137" s="203" t="s">
        <v>20</v>
      </c>
      <c r="IH137" s="79" t="e">
        <f>IH138/IJ123</f>
        <v>#DIV/0!</v>
      </c>
      <c r="II137" s="79" t="e">
        <f>II138/IJ123</f>
        <v>#DIV/0!</v>
      </c>
      <c r="IJ137" s="79" t="e">
        <f>IJ138/IJ123</f>
        <v>#DIV/0!</v>
      </c>
      <c r="IK137" s="241"/>
      <c r="IL137" s="232" t="str">
        <f>CHOOSE(1,"&lt;","TURN",8,IK140,IM137,IP137)</f>
        <v>&lt;</v>
      </c>
      <c r="IM137" s="205">
        <v>0</v>
      </c>
      <c r="IN137" s="65" t="e">
        <f>IM137/IV142</f>
        <v>#DIV/0!</v>
      </c>
      <c r="IO137" s="148" t="s">
        <v>6</v>
      </c>
      <c r="IP137" s="209">
        <f>JF129</f>
        <v>0</v>
      </c>
      <c r="IQ137" s="67" t="e">
        <f>IP137/IV141</f>
        <v>#DIV/0!</v>
      </c>
      <c r="IR137" s="196" t="str">
        <f>RNSE(IP137,IM137)</f>
        <v>-</v>
      </c>
      <c r="IS137" s="145"/>
      <c r="IT137" s="163"/>
      <c r="IU137" s="163"/>
      <c r="IV137" s="163"/>
      <c r="IW137" s="163"/>
      <c r="IX137" s="163"/>
      <c r="IY137" s="163"/>
      <c r="IZ137" s="163"/>
      <c r="JA137" s="163"/>
      <c r="JB137" s="163"/>
      <c r="JC137" s="163"/>
      <c r="JD137" s="163"/>
      <c r="JE137" s="163"/>
      <c r="JF137" s="163"/>
      <c r="JG137" s="163"/>
      <c r="JH137" s="163"/>
      <c r="JI137" s="163"/>
      <c r="JJ137" s="163"/>
      <c r="JK137" s="173"/>
    </row>
    <row r="138" spans="25:271" ht="15" customHeight="1" thickBot="1" x14ac:dyDescent="0.3">
      <c r="Y138"/>
      <c r="Z138"/>
      <c r="AA138" s="174"/>
      <c r="AB138" s="168"/>
      <c r="AC138" s="168"/>
      <c r="AD138" s="168"/>
      <c r="AE138" s="168"/>
      <c r="AF138" s="168"/>
      <c r="AG138" s="168"/>
      <c r="AH138" s="168"/>
      <c r="AI138" s="168"/>
      <c r="AJ138" s="163"/>
      <c r="AK138" s="163"/>
      <c r="AL138" s="163"/>
      <c r="AM138" s="179" t="s">
        <v>19</v>
      </c>
      <c r="AN138" s="183">
        <f>IFERROR(ABS(AN136-AN137)/AN137,0)</f>
        <v>0</v>
      </c>
      <c r="AO138" s="183">
        <f>IFERROR(ABS(AO136-AO137)/AO137,0)</f>
        <v>0</v>
      </c>
      <c r="AP138" s="183">
        <f>IFERROR(ABS(AP136-AP137)/AP137,0)</f>
        <v>0</v>
      </c>
      <c r="AQ138" s="183"/>
      <c r="AR138" s="179"/>
      <c r="AS138" s="183">
        <f>SUM(AN138:AQ138,BQ128:BQ131)</f>
        <v>0</v>
      </c>
      <c r="AT138" s="163"/>
      <c r="AU138" s="144"/>
      <c r="AV138" s="163"/>
      <c r="AW138" s="204" t="s">
        <v>4</v>
      </c>
      <c r="AX138" s="143">
        <v>0</v>
      </c>
      <c r="AY138" s="143">
        <v>0</v>
      </c>
      <c r="AZ138" s="143">
        <v>0</v>
      </c>
      <c r="BA138" s="241"/>
      <c r="BB138" s="232" t="str">
        <f>CHOOSE(1,"&gt;","TURN",6,BA140,BC138,BF138)</f>
        <v>&gt;</v>
      </c>
      <c r="BC138" s="205">
        <v>0</v>
      </c>
      <c r="BD138" s="65" t="e">
        <f>BC138/BL138</f>
        <v>#DIV/0!</v>
      </c>
      <c r="BE138" s="148" t="s">
        <v>8</v>
      </c>
      <c r="BF138" s="209">
        <f>AN145</f>
        <v>0</v>
      </c>
      <c r="BG138" s="67" t="e">
        <f>BF138/BL137</f>
        <v>#DIV/0!</v>
      </c>
      <c r="BH138" s="196" t="str">
        <f t="shared" ref="BH138:BH139" si="82">RNSE(BF138,BC138)</f>
        <v>-</v>
      </c>
      <c r="BI138" s="145"/>
      <c r="BJ138" s="163"/>
      <c r="BK138" s="147" t="s">
        <v>7</v>
      </c>
      <c r="BL138" s="138">
        <f>SUM(BC137:BC139)</f>
        <v>0</v>
      </c>
      <c r="BM138" s="226">
        <f>IF(BO137&lt;&gt;"",BL138-BO137,0)</f>
        <v>0</v>
      </c>
      <c r="BN138"/>
      <c r="BP138" s="163"/>
      <c r="BV138" s="168"/>
      <c r="BW138" s="168"/>
      <c r="BX138" s="168"/>
      <c r="BY138" s="168"/>
      <c r="BZ138" s="168"/>
      <c r="CA138" s="175"/>
      <c r="CB138"/>
      <c r="CC138"/>
      <c r="CD138"/>
      <c r="CE138"/>
      <c r="CF138"/>
      <c r="CG138"/>
      <c r="CH138"/>
      <c r="CI138"/>
      <c r="CJ138"/>
      <c r="CK138"/>
      <c r="CL138"/>
      <c r="CM138" s="174"/>
      <c r="CN138" s="168"/>
      <c r="CO138" s="168"/>
      <c r="CP138" s="168"/>
      <c r="CQ138" s="168"/>
      <c r="CR138" s="168"/>
      <c r="CS138" s="168"/>
      <c r="CT138" s="168"/>
      <c r="CU138" s="168"/>
      <c r="CV138" s="163"/>
      <c r="CW138" s="163"/>
      <c r="CX138" s="163"/>
      <c r="CY138" s="179" t="s">
        <v>19</v>
      </c>
      <c r="CZ138" s="183">
        <f>IFERROR(ABS(CZ136-CZ137)/CZ137,0)</f>
        <v>0</v>
      </c>
      <c r="DA138" s="183">
        <f>IFERROR(ABS(DA136-DA137)/DA137,0)</f>
        <v>0</v>
      </c>
      <c r="DB138" s="183">
        <f>IFERROR(ABS(DB136-DB137)/DB137,0)</f>
        <v>0</v>
      </c>
      <c r="DC138" s="183"/>
      <c r="DD138" s="179"/>
      <c r="DE138" s="183">
        <f>SUM(CZ138:DC138,EC128:EC131)</f>
        <v>0</v>
      </c>
      <c r="DF138" s="163"/>
      <c r="DG138" s="144"/>
      <c r="DH138" s="163"/>
      <c r="DI138" s="204" t="s">
        <v>4</v>
      </c>
      <c r="DJ138" s="143">
        <v>0</v>
      </c>
      <c r="DK138" s="143">
        <v>0</v>
      </c>
      <c r="DL138" s="143">
        <v>0</v>
      </c>
      <c r="DM138" s="241"/>
      <c r="DN138" s="232" t="str">
        <f>CHOOSE(1,"&gt;","TURN",6,DM140,DO138,DR138)</f>
        <v>&gt;</v>
      </c>
      <c r="DO138" s="205">
        <v>0</v>
      </c>
      <c r="DP138" s="65" t="e">
        <f>DO138/DX138</f>
        <v>#DIV/0!</v>
      </c>
      <c r="DQ138" s="148" t="s">
        <v>8</v>
      </c>
      <c r="DR138" s="209">
        <f>CZ145</f>
        <v>0</v>
      </c>
      <c r="DS138" s="67" t="e">
        <f>DR138/DX137</f>
        <v>#DIV/0!</v>
      </c>
      <c r="DT138" s="196" t="str">
        <f t="shared" ref="DT138:DT139" si="83">RNSE(DR138,DO138)</f>
        <v>-</v>
      </c>
      <c r="DU138" s="145"/>
      <c r="DV138" s="163"/>
      <c r="DW138" s="147" t="s">
        <v>7</v>
      </c>
      <c r="DX138" s="138">
        <f>SUM(DO137:DO139)</f>
        <v>0</v>
      </c>
      <c r="DY138" s="226">
        <f>IF(EA137&lt;&gt;"",DX138-EA137,0)</f>
        <v>0</v>
      </c>
      <c r="EB138" s="163"/>
      <c r="EH138" s="168"/>
      <c r="EI138" s="168"/>
      <c r="EJ138" s="168"/>
      <c r="EK138" s="168"/>
      <c r="EL138" s="168"/>
      <c r="EM138" s="175"/>
      <c r="EN138"/>
      <c r="EO138"/>
      <c r="EP138"/>
      <c r="EQ138"/>
      <c r="ER138"/>
      <c r="ES138"/>
      <c r="ET138"/>
      <c r="EU138"/>
      <c r="EV138"/>
      <c r="EW138"/>
      <c r="EX138"/>
      <c r="EY138" s="174"/>
      <c r="EZ138" s="168"/>
      <c r="FA138" s="168"/>
      <c r="FB138" s="168"/>
      <c r="FC138" s="168"/>
      <c r="FD138" s="168"/>
      <c r="FE138" s="168"/>
      <c r="FF138" s="168"/>
      <c r="FG138" s="168"/>
      <c r="FH138" s="163"/>
      <c r="FI138" s="163"/>
      <c r="FJ138" s="163"/>
      <c r="FK138" s="179" t="s">
        <v>19</v>
      </c>
      <c r="FL138" s="183">
        <f>IFERROR(ABS(FL136-FL137)/FL137,0)</f>
        <v>0</v>
      </c>
      <c r="FM138" s="183">
        <f>IFERROR(ABS(FM136-FM137)/FM137,0)</f>
        <v>0</v>
      </c>
      <c r="FN138" s="183">
        <f>IFERROR(ABS(FN136-FN137)/FN137,0)</f>
        <v>0</v>
      </c>
      <c r="FO138" s="183"/>
      <c r="FP138" s="179"/>
      <c r="FQ138" s="183">
        <f>SUM(FL138:FO138,GO128:GO131)</f>
        <v>0</v>
      </c>
      <c r="FR138" s="163"/>
      <c r="FS138" s="144"/>
      <c r="FT138" s="163"/>
      <c r="FU138" s="204" t="s">
        <v>4</v>
      </c>
      <c r="FV138" s="143">
        <v>0</v>
      </c>
      <c r="FW138" s="143">
        <v>0</v>
      </c>
      <c r="FX138" s="143">
        <v>0</v>
      </c>
      <c r="FY138" s="241"/>
      <c r="FZ138" s="232" t="str">
        <f>CHOOSE(1,"&gt;","TURN",6,FY140,GA138,GD138)</f>
        <v>&gt;</v>
      </c>
      <c r="GA138" s="205">
        <v>0</v>
      </c>
      <c r="GB138" s="65" t="e">
        <f>GA138/GJ138</f>
        <v>#DIV/0!</v>
      </c>
      <c r="GC138" s="148" t="s">
        <v>8</v>
      </c>
      <c r="GD138" s="209">
        <f>FL145</f>
        <v>0</v>
      </c>
      <c r="GE138" s="67" t="e">
        <f>GD138/GJ137</f>
        <v>#DIV/0!</v>
      </c>
      <c r="GF138" s="196" t="str">
        <f t="shared" ref="GF138:GF139" si="84">RNSE(GD138,GA138)</f>
        <v>-</v>
      </c>
      <c r="GG138" s="145"/>
      <c r="GH138" s="163"/>
      <c r="GI138" s="147" t="s">
        <v>7</v>
      </c>
      <c r="GJ138" s="138">
        <f>SUM(GA137:GA139)</f>
        <v>0</v>
      </c>
      <c r="GK138" s="226">
        <f>IF(GM137&lt;&gt;"",GJ138-GM137,0)</f>
        <v>0</v>
      </c>
      <c r="GN138" s="163"/>
      <c r="GT138" s="168"/>
      <c r="GU138" s="168"/>
      <c r="GV138" s="168"/>
      <c r="GW138" s="168"/>
      <c r="GX138" s="168"/>
      <c r="GY138" s="175"/>
      <c r="HK138" s="172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44"/>
      <c r="IF138" s="163"/>
      <c r="IG138" s="204" t="s">
        <v>4</v>
      </c>
      <c r="IH138" s="143">
        <v>0</v>
      </c>
      <c r="II138" s="143">
        <v>0</v>
      </c>
      <c r="IJ138" s="143">
        <v>0</v>
      </c>
      <c r="IK138" s="241"/>
      <c r="IL138" s="232" t="str">
        <f>CHOOSE(1,"!","TURN",7,IK140,IM138,IP138)</f>
        <v>!</v>
      </c>
      <c r="IM138" s="205">
        <v>0</v>
      </c>
      <c r="IN138" s="65" t="e">
        <f>IM138/IV142</f>
        <v>#DIV/0!</v>
      </c>
      <c r="IO138" s="148" t="s">
        <v>7</v>
      </c>
      <c r="IP138" s="209">
        <f>JG129</f>
        <v>0</v>
      </c>
      <c r="IQ138" s="67" t="e">
        <f>IP138/IV141</f>
        <v>#DIV/0!</v>
      </c>
      <c r="IR138" s="196" t="str">
        <f>RNSE(IP138,IM138)</f>
        <v>-</v>
      </c>
      <c r="IS138" s="145"/>
      <c r="IT138" s="163"/>
      <c r="IU138" s="163"/>
      <c r="IV138" s="163"/>
      <c r="IW138" s="163"/>
      <c r="IX138" s="163"/>
      <c r="IY138" s="163"/>
      <c r="IZ138" s="163"/>
      <c r="JA138" s="163"/>
      <c r="JB138" s="163"/>
      <c r="JC138" s="163"/>
      <c r="JD138" s="163"/>
      <c r="JE138" s="163"/>
      <c r="JF138" s="163"/>
      <c r="JG138" s="163"/>
      <c r="JH138" s="163"/>
      <c r="JI138" s="163"/>
      <c r="JJ138" s="163"/>
      <c r="JK138" s="173"/>
    </row>
    <row r="139" spans="25:271" ht="15" customHeight="1" thickBot="1" x14ac:dyDescent="0.35">
      <c r="Y139"/>
      <c r="Z139"/>
      <c r="AA139" s="174"/>
      <c r="AB139" s="168"/>
      <c r="AC139" s="168"/>
      <c r="AD139" s="168"/>
      <c r="AE139" s="168"/>
      <c r="AF139" s="168"/>
      <c r="AG139" s="168"/>
      <c r="AH139" s="168"/>
      <c r="AI139" s="168"/>
      <c r="AJ139" s="163"/>
      <c r="AK139" s="163"/>
      <c r="AL139" s="163"/>
      <c r="AM139" s="163"/>
      <c r="AN139" s="163"/>
      <c r="AO139" s="163"/>
      <c r="AP139" s="163"/>
      <c r="AQ139" s="145"/>
      <c r="AR139" s="163"/>
      <c r="AS139" s="163"/>
      <c r="AT139" s="163"/>
      <c r="AU139" s="144"/>
      <c r="AV139" s="163"/>
      <c r="AW139" s="145"/>
      <c r="AX139" s="232" t="str">
        <f>CHOOSE(1,"$","TURN",11,BA140,AX138,AX135)</f>
        <v>$</v>
      </c>
      <c r="AY139" s="232" t="str">
        <f>CHOOSE(1,"9","TURN",10,BA140,AY138,AY135)</f>
        <v>9</v>
      </c>
      <c r="AZ139" s="232" t="str">
        <f>CHOOSE(1,"M","TURN",9,BA140,AZ138,AZ135)</f>
        <v>M</v>
      </c>
      <c r="BA139" s="241"/>
      <c r="BB139" s="147" t="str">
        <f>CHOOSE(1,"N","TURN",5,BA140,BC139,BF139)</f>
        <v>N</v>
      </c>
      <c r="BC139" s="138">
        <v>0</v>
      </c>
      <c r="BD139" s="65" t="e">
        <f>BC139/BL138</f>
        <v>#DIV/0!</v>
      </c>
      <c r="BE139" s="148" t="s">
        <v>9</v>
      </c>
      <c r="BF139" s="209">
        <f>AO145</f>
        <v>0</v>
      </c>
      <c r="BG139" s="67" t="e">
        <f>BF139/BL137</f>
        <v>#DIV/0!</v>
      </c>
      <c r="BH139" s="196" t="str">
        <f t="shared" si="82"/>
        <v>-</v>
      </c>
      <c r="BI139" s="145"/>
      <c r="BJ139" s="163"/>
      <c r="BK139" s="163"/>
      <c r="BL139" s="163"/>
      <c r="BM139" s="249"/>
      <c r="BN139" s="163"/>
      <c r="BO139" s="163"/>
      <c r="BP139" s="145"/>
      <c r="BV139" s="168"/>
      <c r="BW139" s="168"/>
      <c r="BX139" s="168"/>
      <c r="BY139" s="168"/>
      <c r="BZ139" s="168"/>
      <c r="CA139" s="175"/>
      <c r="CB139"/>
      <c r="CC139"/>
      <c r="CD139"/>
      <c r="CE139"/>
      <c r="CF139"/>
      <c r="CG139"/>
      <c r="CH139"/>
      <c r="CI139"/>
      <c r="CJ139"/>
      <c r="CK139"/>
      <c r="CL139"/>
      <c r="CM139" s="174"/>
      <c r="CN139" s="168"/>
      <c r="CO139" s="168"/>
      <c r="CP139" s="168"/>
      <c r="CQ139" s="168"/>
      <c r="CR139" s="168"/>
      <c r="CS139" s="168"/>
      <c r="CT139" s="168"/>
      <c r="CU139" s="168"/>
      <c r="CV139" s="163"/>
      <c r="CW139" s="163"/>
      <c r="CX139" s="163"/>
      <c r="CY139" s="163"/>
      <c r="CZ139" s="163"/>
      <c r="DA139" s="163"/>
      <c r="DB139" s="163"/>
      <c r="DC139" s="145"/>
      <c r="DD139" s="163"/>
      <c r="DE139" s="163"/>
      <c r="DF139" s="163"/>
      <c r="DG139" s="144"/>
      <c r="DH139" s="163"/>
      <c r="DI139" s="145"/>
      <c r="DJ139" s="232" t="str">
        <f>CHOOSE(1,"$","TURN",11,DM140,DJ138,DJ135)</f>
        <v>$</v>
      </c>
      <c r="DK139" s="232" t="str">
        <f>CHOOSE(1,"9","TURN",10,DM140,DK138,DK135)</f>
        <v>9</v>
      </c>
      <c r="DL139" s="232" t="str">
        <f>CHOOSE(1,"M","TURN",9,DM140,DL138,DL135)</f>
        <v>M</v>
      </c>
      <c r="DM139" s="241"/>
      <c r="DN139" s="147" t="str">
        <f>CHOOSE(1,"N","TURN",5,DM140,DO139,DR139)</f>
        <v>N</v>
      </c>
      <c r="DO139" s="138">
        <v>0</v>
      </c>
      <c r="DP139" s="65" t="e">
        <f>DO139/DX138</f>
        <v>#DIV/0!</v>
      </c>
      <c r="DQ139" s="148" t="s">
        <v>9</v>
      </c>
      <c r="DR139" s="209">
        <f>DA145</f>
        <v>0</v>
      </c>
      <c r="DS139" s="67" t="e">
        <f>DR139/DX137</f>
        <v>#DIV/0!</v>
      </c>
      <c r="DT139" s="196" t="str">
        <f t="shared" si="83"/>
        <v>-</v>
      </c>
      <c r="DU139" s="145"/>
      <c r="DV139" s="163"/>
      <c r="DW139" s="163"/>
      <c r="DX139" s="163"/>
      <c r="DY139" s="249"/>
      <c r="DZ139" s="163"/>
      <c r="EA139" s="163"/>
      <c r="EB139" s="145"/>
      <c r="EH139" s="168"/>
      <c r="EI139" s="168"/>
      <c r="EJ139" s="168"/>
      <c r="EK139" s="168"/>
      <c r="EL139" s="168"/>
      <c r="EM139" s="175"/>
      <c r="EN139"/>
      <c r="EO139"/>
      <c r="EP139"/>
      <c r="EQ139"/>
      <c r="ER139"/>
      <c r="ES139"/>
      <c r="ET139"/>
      <c r="EU139"/>
      <c r="EV139"/>
      <c r="EW139"/>
      <c r="EX139"/>
      <c r="EY139" s="174"/>
      <c r="EZ139" s="168"/>
      <c r="FA139" s="168"/>
      <c r="FB139" s="168"/>
      <c r="FC139" s="168"/>
      <c r="FD139" s="168"/>
      <c r="FE139" s="168"/>
      <c r="FF139" s="168"/>
      <c r="FG139" s="168"/>
      <c r="FH139" s="163"/>
      <c r="FI139" s="163"/>
      <c r="FJ139" s="163"/>
      <c r="FK139" s="163"/>
      <c r="FL139" s="163"/>
      <c r="FM139" s="163"/>
      <c r="FN139" s="163"/>
      <c r="FO139" s="145"/>
      <c r="FP139" s="163"/>
      <c r="FQ139" s="163"/>
      <c r="FR139" s="163"/>
      <c r="FS139" s="144"/>
      <c r="FT139" s="163"/>
      <c r="FU139" s="145"/>
      <c r="FV139" s="232" t="str">
        <f>CHOOSE(1,"$","TURN",11,FY140,FV138,FV135)</f>
        <v>$</v>
      </c>
      <c r="FW139" s="232" t="str">
        <f>CHOOSE(1,"9","TURN",10,FY140,FW138,FW135)</f>
        <v>9</v>
      </c>
      <c r="FX139" s="232" t="str">
        <f>CHOOSE(1,"M","TURN",9,FY140,FX138,FX135)</f>
        <v>M</v>
      </c>
      <c r="FY139" s="241"/>
      <c r="FZ139" s="147" t="str">
        <f>CHOOSE(1,"N","TURN",5,FY140,GA139,GD139)</f>
        <v>N</v>
      </c>
      <c r="GA139" s="138">
        <v>0</v>
      </c>
      <c r="GB139" s="65" t="e">
        <f>GA139/GJ138</f>
        <v>#DIV/0!</v>
      </c>
      <c r="GC139" s="148" t="s">
        <v>9</v>
      </c>
      <c r="GD139" s="209">
        <f>FM145</f>
        <v>0</v>
      </c>
      <c r="GE139" s="67" t="e">
        <f>GD139/GJ137</f>
        <v>#DIV/0!</v>
      </c>
      <c r="GF139" s="196" t="str">
        <f t="shared" si="84"/>
        <v>-</v>
      </c>
      <c r="GG139" s="145"/>
      <c r="GH139" s="163"/>
      <c r="GI139" s="163"/>
      <c r="GJ139" s="163"/>
      <c r="GK139" s="249"/>
      <c r="GL139" s="163"/>
      <c r="GM139" s="163"/>
      <c r="GN139" s="145"/>
      <c r="GT139" s="168"/>
      <c r="GU139" s="168"/>
      <c r="GV139" s="168"/>
      <c r="GW139" s="168"/>
      <c r="GX139" s="168"/>
      <c r="GY139" s="175"/>
      <c r="HK139" s="172"/>
      <c r="HL139" s="163"/>
      <c r="HM139" s="163"/>
      <c r="HN139" s="163"/>
      <c r="HO139" s="163"/>
      <c r="HP139" s="163"/>
      <c r="HQ139" s="163"/>
      <c r="HR139" s="163"/>
      <c r="HS139" s="163"/>
      <c r="HT139" s="163"/>
      <c r="HU139" s="163"/>
      <c r="HV139" s="163"/>
      <c r="HW139" s="163"/>
      <c r="HX139" s="163"/>
      <c r="HY139" s="163"/>
      <c r="HZ139" s="163"/>
      <c r="IA139" s="163"/>
      <c r="IB139" s="163"/>
      <c r="IC139" s="163"/>
      <c r="ID139" s="163"/>
      <c r="IE139" s="144"/>
      <c r="IF139" s="163"/>
      <c r="IG139" s="145"/>
      <c r="IH139" s="147">
        <f>CHOOSE(1,8,"TURN",12,IK140,IH138,IH135)</f>
        <v>8</v>
      </c>
      <c r="II139" s="232" t="str">
        <f>CHOOSE(1,"$","TURN",11,IK140,II138,II135)</f>
        <v>$</v>
      </c>
      <c r="IJ139" s="232" t="str">
        <f>CHOOSE(1,"M","TURN",9,IK140,IJ138,IJ135)</f>
        <v>M</v>
      </c>
      <c r="IK139" s="241"/>
      <c r="IL139" s="232" t="str">
        <f>CHOOSE(1,"&gt;","TURN",6,IK140,IM139,IP139)</f>
        <v>&gt;</v>
      </c>
      <c r="IM139" s="205">
        <v>0</v>
      </c>
      <c r="IN139" s="65" t="e">
        <f>IM139/IV142</f>
        <v>#DIV/0!</v>
      </c>
      <c r="IO139" s="148" t="s">
        <v>8</v>
      </c>
      <c r="IP139" s="209">
        <f>JD129</f>
        <v>0</v>
      </c>
      <c r="IQ139" s="67" t="e">
        <f>IP139/IV141</f>
        <v>#DIV/0!</v>
      </c>
      <c r="IR139" s="196" t="str">
        <f>RNSE(IP139,IM139)</f>
        <v>-</v>
      </c>
      <c r="IS139" s="145"/>
      <c r="IT139" s="163"/>
      <c r="IU139" s="163"/>
      <c r="IV139" s="163"/>
      <c r="IW139" s="163"/>
      <c r="IX139" s="163"/>
      <c r="IY139" s="163"/>
      <c r="IZ139" s="163"/>
      <c r="JA139" s="144"/>
      <c r="JB139" s="163"/>
      <c r="JC139" s="163"/>
      <c r="JD139" s="163"/>
      <c r="JE139" s="163"/>
      <c r="JF139" s="163"/>
      <c r="JG139" s="163"/>
      <c r="JH139" s="163"/>
      <c r="JI139" s="163"/>
      <c r="JJ139" s="163"/>
      <c r="JK139" s="173"/>
    </row>
    <row r="140" spans="25:271" ht="15" customHeight="1" thickBot="1" x14ac:dyDescent="0.25">
      <c r="Y140"/>
      <c r="Z140"/>
      <c r="AA140" s="174"/>
      <c r="AB140" s="168"/>
      <c r="AC140" s="168"/>
      <c r="AD140" s="168"/>
      <c r="AE140" s="168"/>
      <c r="AF140" s="168"/>
      <c r="AG140" s="168"/>
      <c r="AH140" s="168"/>
      <c r="AI140" s="168"/>
      <c r="AJ140" s="163"/>
      <c r="AK140" s="163"/>
      <c r="AL140" s="163"/>
      <c r="AM140" s="163"/>
      <c r="AN140" s="168"/>
      <c r="AO140" s="168"/>
      <c r="AP140" s="240"/>
      <c r="AQ140" s="244"/>
      <c r="AR140" s="244"/>
      <c r="AS140" s="244"/>
      <c r="AT140" s="244"/>
      <c r="AU140" s="244"/>
      <c r="AV140" s="244"/>
      <c r="AW140" s="244"/>
      <c r="AX140" s="244"/>
      <c r="AY140" s="244"/>
      <c r="AZ140" s="244"/>
      <c r="BA140" s="246">
        <v>1</v>
      </c>
      <c r="BB140" s="244"/>
      <c r="BC140" s="244"/>
      <c r="BD140" s="244"/>
      <c r="BE140" s="244"/>
      <c r="BF140" s="244"/>
      <c r="BG140" s="244"/>
      <c r="BH140" s="244"/>
      <c r="BI140" s="244"/>
      <c r="BJ140" s="244"/>
      <c r="BK140" s="244"/>
      <c r="BL140" s="240"/>
      <c r="BM140" s="168"/>
      <c r="BN140" s="168"/>
      <c r="BO140" s="168"/>
      <c r="BP140"/>
      <c r="BQ140"/>
      <c r="BR140"/>
      <c r="BS140"/>
      <c r="BT140"/>
      <c r="BU140" s="168"/>
      <c r="BV140" s="168"/>
      <c r="BW140" s="168"/>
      <c r="BX140" s="168"/>
      <c r="BY140" s="168"/>
      <c r="BZ140" s="168"/>
      <c r="CA140" s="175"/>
      <c r="CB140"/>
      <c r="CC140"/>
      <c r="CD140"/>
      <c r="CE140"/>
      <c r="CF140"/>
      <c r="CG140"/>
      <c r="CH140"/>
      <c r="CI140"/>
      <c r="CJ140"/>
      <c r="CK140"/>
      <c r="CL140"/>
      <c r="CM140" s="174"/>
      <c r="CN140" s="168"/>
      <c r="CO140" s="168"/>
      <c r="CP140" s="168"/>
      <c r="CQ140" s="168"/>
      <c r="CR140" s="168"/>
      <c r="CS140" s="168"/>
      <c r="CT140" s="168"/>
      <c r="CU140" s="168"/>
      <c r="CV140" s="163"/>
      <c r="CW140" s="163"/>
      <c r="CX140" s="163"/>
      <c r="CY140" s="163"/>
      <c r="CZ140" s="168"/>
      <c r="DA140" s="168"/>
      <c r="DB140" s="240"/>
      <c r="DC140" s="244"/>
      <c r="DD140" s="244"/>
      <c r="DE140" s="244"/>
      <c r="DF140" s="244"/>
      <c r="DG140" s="244"/>
      <c r="DH140" s="244"/>
      <c r="DI140" s="244"/>
      <c r="DJ140" s="244"/>
      <c r="DK140" s="244"/>
      <c r="DL140" s="244"/>
      <c r="DM140" s="246">
        <v>1</v>
      </c>
      <c r="DN140" s="244"/>
      <c r="DO140" s="244"/>
      <c r="DP140" s="244"/>
      <c r="DQ140" s="244"/>
      <c r="DR140" s="244"/>
      <c r="DS140" s="244"/>
      <c r="DT140" s="244"/>
      <c r="DU140" s="244"/>
      <c r="DV140" s="244"/>
      <c r="DW140" s="244"/>
      <c r="DX140" s="240"/>
      <c r="DY140" s="168"/>
      <c r="DZ140" s="168"/>
      <c r="EA140" s="168"/>
      <c r="EG140" s="168"/>
      <c r="EH140" s="168"/>
      <c r="EI140" s="168"/>
      <c r="EJ140" s="168"/>
      <c r="EK140" s="168"/>
      <c r="EL140" s="168"/>
      <c r="EM140" s="175"/>
      <c r="EN140"/>
      <c r="EO140"/>
      <c r="EP140"/>
      <c r="EQ140"/>
      <c r="ER140"/>
      <c r="ES140"/>
      <c r="ET140"/>
      <c r="EU140"/>
      <c r="EV140"/>
      <c r="EW140"/>
      <c r="EX140"/>
      <c r="EY140" s="174"/>
      <c r="EZ140" s="168"/>
      <c r="FA140" s="168"/>
      <c r="FB140" s="168"/>
      <c r="FC140" s="168"/>
      <c r="FD140" s="168"/>
      <c r="FE140" s="168"/>
      <c r="FF140" s="168"/>
      <c r="FG140" s="168"/>
      <c r="FH140" s="163"/>
      <c r="FI140" s="163"/>
      <c r="FJ140" s="163"/>
      <c r="FK140" s="163"/>
      <c r="FL140" s="168"/>
      <c r="FM140" s="168"/>
      <c r="FN140" s="240"/>
      <c r="FO140" s="244"/>
      <c r="FP140" s="244"/>
      <c r="FQ140" s="244"/>
      <c r="FR140" s="244"/>
      <c r="FS140" s="244"/>
      <c r="FT140" s="244"/>
      <c r="FU140" s="244"/>
      <c r="FV140" s="244"/>
      <c r="FW140" s="244"/>
      <c r="FX140" s="244"/>
      <c r="FY140" s="246">
        <v>1</v>
      </c>
      <c r="FZ140" s="244"/>
      <c r="GA140" s="244"/>
      <c r="GB140" s="244"/>
      <c r="GC140" s="244"/>
      <c r="GD140" s="244"/>
      <c r="GE140" s="244"/>
      <c r="GF140" s="244"/>
      <c r="GG140" s="244"/>
      <c r="GH140" s="244"/>
      <c r="GI140" s="244"/>
      <c r="GJ140" s="240"/>
      <c r="GK140" s="168"/>
      <c r="GL140" s="168"/>
      <c r="GM140" s="168"/>
      <c r="GS140" s="168"/>
      <c r="GT140" s="168"/>
      <c r="GU140" s="168"/>
      <c r="GV140" s="168"/>
      <c r="GW140" s="168"/>
      <c r="GX140" s="168"/>
      <c r="GY140" s="175"/>
      <c r="HK140" s="172"/>
      <c r="HL140" s="163"/>
      <c r="HM140" s="163"/>
      <c r="HN140" s="163"/>
      <c r="HO140" s="163"/>
      <c r="HP140" s="163"/>
      <c r="HQ140" s="163"/>
      <c r="HR140" s="163"/>
      <c r="HS140" s="163"/>
      <c r="HT140" s="163"/>
      <c r="HU140" s="163"/>
      <c r="HV140" s="163"/>
      <c r="HW140" s="168"/>
      <c r="HX140" s="252" t="s">
        <v>28</v>
      </c>
      <c r="HY140" s="163"/>
      <c r="HZ140" s="263" t="s">
        <v>27</v>
      </c>
      <c r="IA140" s="213" t="s">
        <v>21</v>
      </c>
      <c r="IB140" s="214">
        <f>IF(HY141&lt;&gt;"",HY141,IB141)</f>
        <v>0</v>
      </c>
      <c r="IC140" s="163"/>
      <c r="ID140" s="244"/>
      <c r="IE140" s="244"/>
      <c r="IF140" s="244"/>
      <c r="IG140" s="244"/>
      <c r="IH140" s="244"/>
      <c r="II140" s="244"/>
      <c r="IJ140" s="244"/>
      <c r="IK140" s="246">
        <v>1</v>
      </c>
      <c r="IL140" s="244"/>
      <c r="IM140" s="244"/>
      <c r="IN140" s="244"/>
      <c r="IO140" s="244"/>
      <c r="IP140" s="244"/>
      <c r="IQ140" s="244"/>
      <c r="IR140" s="244"/>
      <c r="IS140" s="244"/>
      <c r="IT140" s="244"/>
      <c r="IU140" s="213" t="s">
        <v>21</v>
      </c>
      <c r="IV140" s="214">
        <f>IF(IY141&lt;&gt;"",IY141,IV141)</f>
        <v>0</v>
      </c>
      <c r="IW140" s="225" t="s">
        <v>27</v>
      </c>
      <c r="IX140" s="163"/>
      <c r="IY140" s="253" t="s">
        <v>28</v>
      </c>
      <c r="IZ140" s="163"/>
      <c r="JA140" s="163"/>
      <c r="JB140" s="163"/>
      <c r="JC140" s="163"/>
      <c r="JD140" s="163"/>
      <c r="JE140" s="163"/>
      <c r="JF140" s="163"/>
      <c r="JG140" s="163"/>
      <c r="JH140" s="163"/>
      <c r="JI140" s="163"/>
      <c r="JJ140" s="163"/>
      <c r="JK140" s="173"/>
    </row>
    <row r="141" spans="25:271" ht="15" customHeight="1" thickBot="1" x14ac:dyDescent="0.3">
      <c r="Y141"/>
      <c r="Z141"/>
      <c r="AA141" s="174"/>
      <c r="AB141" s="168"/>
      <c r="AC141" s="168"/>
      <c r="AD141" s="168"/>
      <c r="AE141" s="168"/>
      <c r="AF141" s="168"/>
      <c r="AG141" s="168"/>
      <c r="AH141" s="168"/>
      <c r="AI141" s="168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49"/>
      <c r="AT141" s="163"/>
      <c r="AU141" s="163"/>
      <c r="AV141" s="163"/>
      <c r="AW141" s="163"/>
      <c r="AX141" s="163"/>
      <c r="AY141" s="163"/>
      <c r="AZ141" s="163"/>
      <c r="BA141" s="241"/>
      <c r="BB141" s="232" t="str">
        <f>CHOOSE(1,"L","TURN",1,BA140,BB142,BB145)</f>
        <v>L</v>
      </c>
      <c r="BC141" s="232" t="str">
        <f>CHOOSE(1,"#","TURN",3,BA140,BC142,BC145)</f>
        <v>#</v>
      </c>
      <c r="BD141" s="232" t="str">
        <f>CHOOSE(1,";","TURN",4,BA140,BD142,BD145)</f>
        <v>;</v>
      </c>
      <c r="BE141" s="138"/>
      <c r="BF141" s="163"/>
      <c r="BG141" s="144"/>
      <c r="BH141" s="19"/>
      <c r="BI141" s="17"/>
      <c r="BJ141" s="163"/>
      <c r="BK141" s="149"/>
      <c r="BL141" s="149"/>
      <c r="BM141" s="163"/>
      <c r="BN141" s="163"/>
      <c r="BO141" s="163"/>
      <c r="BP141"/>
      <c r="BQ141"/>
      <c r="BR141"/>
      <c r="BS141"/>
      <c r="BT141"/>
      <c r="BU141" s="168"/>
      <c r="BV141" s="168"/>
      <c r="BW141" s="168"/>
      <c r="BX141" s="168"/>
      <c r="BY141" s="168"/>
      <c r="BZ141" s="168"/>
      <c r="CA141" s="175"/>
      <c r="CB141"/>
      <c r="CC141"/>
      <c r="CD141"/>
      <c r="CE141"/>
      <c r="CF141"/>
      <c r="CG141"/>
      <c r="CH141"/>
      <c r="CI141"/>
      <c r="CJ141"/>
      <c r="CK141"/>
      <c r="CL141"/>
      <c r="CM141" s="174"/>
      <c r="CN141" s="168"/>
      <c r="CO141" s="168"/>
      <c r="CP141" s="168"/>
      <c r="CQ141" s="168"/>
      <c r="CR141" s="168"/>
      <c r="CS141" s="168"/>
      <c r="CT141" s="168"/>
      <c r="CU141" s="168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49"/>
      <c r="DF141" s="163"/>
      <c r="DG141" s="163"/>
      <c r="DH141" s="163"/>
      <c r="DI141" s="163"/>
      <c r="DJ141" s="163"/>
      <c r="DK141" s="163"/>
      <c r="DL141" s="163"/>
      <c r="DM141" s="241"/>
      <c r="DN141" s="232" t="str">
        <f>CHOOSE(1,"L","TURN",1,DM140,DN142,DN145)</f>
        <v>L</v>
      </c>
      <c r="DO141" s="232" t="str">
        <f>CHOOSE(1,"#","TURN",3,DM140,DO142,DO145)</f>
        <v>#</v>
      </c>
      <c r="DP141" s="232" t="str">
        <f>CHOOSE(1,";","TURN",4,DM140,DP142,DP145)</f>
        <v>;</v>
      </c>
      <c r="DQ141" s="138"/>
      <c r="DR141" s="163"/>
      <c r="DS141" s="144"/>
      <c r="DT141" s="19"/>
      <c r="DU141" s="17"/>
      <c r="DV141" s="163"/>
      <c r="DW141" s="149"/>
      <c r="DX141" s="149"/>
      <c r="DY141" s="163"/>
      <c r="DZ141" s="163"/>
      <c r="EA141" s="163"/>
      <c r="EG141" s="168"/>
      <c r="EH141" s="168"/>
      <c r="EI141" s="168"/>
      <c r="EJ141" s="168"/>
      <c r="EK141" s="168"/>
      <c r="EL141" s="168"/>
      <c r="EM141" s="175"/>
      <c r="EN141"/>
      <c r="EO141"/>
      <c r="EP141"/>
      <c r="EQ141"/>
      <c r="ER141"/>
      <c r="ES141"/>
      <c r="ET141"/>
      <c r="EU141"/>
      <c r="EV141"/>
      <c r="EW141"/>
      <c r="EX141"/>
      <c r="EY141" s="174"/>
      <c r="EZ141" s="168"/>
      <c r="FA141" s="168"/>
      <c r="FB141" s="168"/>
      <c r="FC141" s="168"/>
      <c r="FD141" s="168"/>
      <c r="FE141" s="168"/>
      <c r="FF141" s="168"/>
      <c r="FG141" s="168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49"/>
      <c r="FR141" s="163"/>
      <c r="FS141" s="163"/>
      <c r="FT141" s="163"/>
      <c r="FU141" s="163"/>
      <c r="FV141" s="163"/>
      <c r="FW141" s="163"/>
      <c r="FX141" s="163"/>
      <c r="FY141" s="241"/>
      <c r="FZ141" s="232" t="str">
        <f>CHOOSE(1,"L","TURN",1,FY140,FZ142,FZ145)</f>
        <v>L</v>
      </c>
      <c r="GA141" s="232" t="str">
        <f>CHOOSE(1,"#","TURN",3,FY140,GA142,GA145)</f>
        <v>#</v>
      </c>
      <c r="GB141" s="232" t="str">
        <f>CHOOSE(1,";","TURN",4,FY140,GB142,GB145)</f>
        <v>;</v>
      </c>
      <c r="GC141" s="138"/>
      <c r="GD141" s="163"/>
      <c r="GE141" s="144"/>
      <c r="GF141" s="19"/>
      <c r="GG141" s="17"/>
      <c r="GH141" s="163"/>
      <c r="GI141" s="149"/>
      <c r="GJ141" s="149"/>
      <c r="GK141" s="163"/>
      <c r="GL141" s="163"/>
      <c r="GM141" s="163"/>
      <c r="GS141" s="168"/>
      <c r="GT141" s="168"/>
      <c r="GU141" s="168"/>
      <c r="GV141" s="168"/>
      <c r="GW141" s="168"/>
      <c r="GX141" s="168"/>
      <c r="GY141" s="175"/>
      <c r="HK141" s="172"/>
      <c r="HL141" s="163"/>
      <c r="HM141" s="163"/>
      <c r="HN141" s="163"/>
      <c r="HO141" s="163"/>
      <c r="HP141" s="163"/>
      <c r="HQ141" s="163"/>
      <c r="HR141" s="163"/>
      <c r="HS141" s="163"/>
      <c r="HT141" s="163"/>
      <c r="HU141" s="163"/>
      <c r="HV141" s="163"/>
      <c r="HW141" s="163"/>
      <c r="HX141" s="251" t="str">
        <f>CHOOSE(1,"!","LINK",HX140,HY141)</f>
        <v>!</v>
      </c>
      <c r="HY141" s="266"/>
      <c r="HZ141" s="280">
        <f>IF(HY141&lt;&gt;"",HY141-IB141,0)</f>
        <v>0</v>
      </c>
      <c r="IA141" s="250" t="s">
        <v>7</v>
      </c>
      <c r="IB141" s="210">
        <f>SUM(IM145,IH135,IP138)</f>
        <v>0</v>
      </c>
      <c r="IC141" s="163"/>
      <c r="ID141" s="163"/>
      <c r="IE141" s="163"/>
      <c r="IF141" s="163"/>
      <c r="IG141" s="163"/>
      <c r="IH141" s="163"/>
      <c r="II141" s="163"/>
      <c r="IJ141" s="163"/>
      <c r="IK141" s="241"/>
      <c r="IL141" s="232" t="str">
        <f>CHOOSE(1,"L","TURN",1,IK140,IL142,IL145)</f>
        <v>L</v>
      </c>
      <c r="IM141" s="232" t="str">
        <f>CHOOSE(1,":","TURN",2,IK140,IM142,IM145)</f>
        <v>:</v>
      </c>
      <c r="IN141" s="232" t="str">
        <f>CHOOSE(1,"#","TURN",3,IK140,IN142,IN145)</f>
        <v>#</v>
      </c>
      <c r="IO141" s="232"/>
      <c r="IP141" s="138"/>
      <c r="IQ141" s="144"/>
      <c r="IR141" s="19"/>
      <c r="IS141" s="17"/>
      <c r="IT141" s="163"/>
      <c r="IU141" s="148" t="s">
        <v>7</v>
      </c>
      <c r="IV141" s="210">
        <f>SUM(IP137:IP139)</f>
        <v>0</v>
      </c>
      <c r="IW141" s="234">
        <f>IF(IY141&lt;&gt;"",IV141-IY141,0)</f>
        <v>0</v>
      </c>
      <c r="IX141" s="251" t="str">
        <f>CHOOSE(1,"!","LINK",IY140,IY141)</f>
        <v>!</v>
      </c>
      <c r="IY141" s="266"/>
      <c r="IZ141" s="163"/>
      <c r="JA141" s="163"/>
      <c r="JB141" s="163"/>
      <c r="JC141" s="163"/>
      <c r="JD141" s="163"/>
      <c r="JE141" s="163"/>
      <c r="JF141" s="163"/>
      <c r="JG141" s="163"/>
      <c r="JH141" s="163"/>
      <c r="JI141" s="163"/>
      <c r="JJ141" s="163"/>
      <c r="JK141" s="173"/>
    </row>
    <row r="142" spans="25:271" ht="15" customHeight="1" thickBot="1" x14ac:dyDescent="0.25">
      <c r="Y142"/>
      <c r="Z142"/>
      <c r="AA142" s="174"/>
      <c r="AB142" s="168"/>
      <c r="AC142" s="168"/>
      <c r="AD142" s="168"/>
      <c r="AE142" s="168"/>
      <c r="AF142" s="168"/>
      <c r="AG142" s="168"/>
      <c r="AH142" s="168"/>
      <c r="AI142" s="168"/>
      <c r="AJ142" s="163"/>
      <c r="AK142" s="163"/>
      <c r="AL142" s="163"/>
      <c r="AM142" s="179" t="s">
        <v>23</v>
      </c>
      <c r="AN142" s="183"/>
      <c r="AO142" s="183"/>
      <c r="AP142" s="183"/>
      <c r="AQ142" s="183"/>
      <c r="AR142" s="179"/>
      <c r="AS142" s="179"/>
      <c r="AT142" s="163"/>
      <c r="AU142" s="163"/>
      <c r="AV142" s="163"/>
      <c r="AW142" s="163"/>
      <c r="AX142" s="163"/>
      <c r="AY142" s="163"/>
      <c r="AZ142" s="163"/>
      <c r="BA142" s="241"/>
      <c r="BB142" s="143">
        <v>0</v>
      </c>
      <c r="BC142" s="143">
        <v>0</v>
      </c>
      <c r="BD142" s="143">
        <v>0</v>
      </c>
      <c r="BE142" s="159" t="s">
        <v>4</v>
      </c>
      <c r="BF142" s="163"/>
      <c r="BG142" s="144"/>
      <c r="BH142" s="19"/>
      <c r="BI142" s="17"/>
      <c r="BJ142" s="163"/>
      <c r="BK142" s="163"/>
      <c r="BL142" s="163"/>
      <c r="BM142" s="163"/>
      <c r="BN142" s="163"/>
      <c r="BO142" s="163"/>
      <c r="BP142"/>
      <c r="BQ142"/>
      <c r="BR142"/>
      <c r="BS142"/>
      <c r="BT142"/>
      <c r="BU142" s="168"/>
      <c r="BV142" s="168"/>
      <c r="BW142" s="168"/>
      <c r="BX142" s="168"/>
      <c r="BY142" s="168"/>
      <c r="BZ142" s="168"/>
      <c r="CA142" s="175"/>
      <c r="CB142"/>
      <c r="CC142"/>
      <c r="CD142"/>
      <c r="CE142"/>
      <c r="CF142"/>
      <c r="CG142"/>
      <c r="CH142"/>
      <c r="CI142"/>
      <c r="CJ142"/>
      <c r="CK142"/>
      <c r="CL142"/>
      <c r="CM142" s="174"/>
      <c r="CN142" s="168"/>
      <c r="CO142" s="168"/>
      <c r="CP142" s="168"/>
      <c r="CQ142" s="168"/>
      <c r="CR142" s="168"/>
      <c r="CS142" s="168"/>
      <c r="CT142" s="168"/>
      <c r="CU142" s="168"/>
      <c r="CV142" s="163"/>
      <c r="CW142" s="163"/>
      <c r="CX142" s="163"/>
      <c r="CY142" s="179" t="s">
        <v>23</v>
      </c>
      <c r="CZ142" s="183"/>
      <c r="DA142" s="183"/>
      <c r="DB142" s="183"/>
      <c r="DC142" s="183"/>
      <c r="DD142" s="179"/>
      <c r="DE142" s="179"/>
      <c r="DF142" s="163"/>
      <c r="DG142" s="163"/>
      <c r="DH142" s="163"/>
      <c r="DI142" s="163"/>
      <c r="DJ142" s="163"/>
      <c r="DK142" s="163"/>
      <c r="DL142" s="163"/>
      <c r="DM142" s="241"/>
      <c r="DN142" s="143">
        <v>0</v>
      </c>
      <c r="DO142" s="143">
        <v>0</v>
      </c>
      <c r="DP142" s="143">
        <v>0</v>
      </c>
      <c r="DQ142" s="159" t="s">
        <v>4</v>
      </c>
      <c r="DR142" s="163"/>
      <c r="DS142" s="144"/>
      <c r="DT142" s="19"/>
      <c r="DU142" s="17"/>
      <c r="DV142" s="163"/>
      <c r="DW142" s="163"/>
      <c r="DX142" s="163"/>
      <c r="DY142" s="163"/>
      <c r="DZ142" s="163"/>
      <c r="EA142" s="163"/>
      <c r="EG142" s="168"/>
      <c r="EH142" s="168"/>
      <c r="EI142" s="168"/>
      <c r="EJ142" s="168"/>
      <c r="EK142" s="168"/>
      <c r="EL142" s="168"/>
      <c r="EM142" s="175"/>
      <c r="EN142"/>
      <c r="EO142"/>
      <c r="EP142"/>
      <c r="EQ142"/>
      <c r="ER142"/>
      <c r="ES142"/>
      <c r="ET142"/>
      <c r="EU142"/>
      <c r="EV142"/>
      <c r="EW142"/>
      <c r="EX142"/>
      <c r="EY142" s="174"/>
      <c r="EZ142" s="168"/>
      <c r="FA142" s="168"/>
      <c r="FB142" s="168"/>
      <c r="FC142" s="168"/>
      <c r="FD142" s="168"/>
      <c r="FE142" s="168"/>
      <c r="FF142" s="168"/>
      <c r="FG142" s="168"/>
      <c r="FH142" s="163"/>
      <c r="FI142" s="163"/>
      <c r="FJ142" s="163"/>
      <c r="FK142" s="179" t="s">
        <v>23</v>
      </c>
      <c r="FL142" s="183"/>
      <c r="FM142" s="183"/>
      <c r="FN142" s="183"/>
      <c r="FO142" s="183"/>
      <c r="FP142" s="179"/>
      <c r="FQ142" s="179"/>
      <c r="FR142" s="163"/>
      <c r="FS142" s="163"/>
      <c r="FT142" s="163"/>
      <c r="FU142" s="163"/>
      <c r="FV142" s="163"/>
      <c r="FW142" s="163"/>
      <c r="FX142" s="163"/>
      <c r="FY142" s="241"/>
      <c r="FZ142" s="143">
        <v>0</v>
      </c>
      <c r="GA142" s="143">
        <v>0</v>
      </c>
      <c r="GB142" s="143">
        <v>0</v>
      </c>
      <c r="GC142" s="159" t="s">
        <v>4</v>
      </c>
      <c r="GD142" s="163"/>
      <c r="GE142" s="144"/>
      <c r="GF142" s="19"/>
      <c r="GG142" s="17"/>
      <c r="GH142" s="163"/>
      <c r="GI142" s="163"/>
      <c r="GJ142" s="163"/>
      <c r="GK142" s="163"/>
      <c r="GL142" s="163"/>
      <c r="GM142" s="163"/>
      <c r="GS142" s="168"/>
      <c r="GT142" s="168"/>
      <c r="GU142" s="168"/>
      <c r="GV142" s="168"/>
      <c r="GW142" s="168"/>
      <c r="GX142" s="168"/>
      <c r="GY142" s="175"/>
      <c r="HK142" s="172"/>
      <c r="HL142" s="163"/>
      <c r="HM142" s="163"/>
      <c r="HN142" s="163"/>
      <c r="HO142" s="163"/>
      <c r="HP142" s="163"/>
      <c r="HQ142" s="163"/>
      <c r="HR142" s="163"/>
      <c r="HS142" s="163"/>
      <c r="HT142" s="163"/>
      <c r="HU142" s="163"/>
      <c r="HV142" s="163"/>
      <c r="HW142" s="163"/>
      <c r="HX142" s="163"/>
      <c r="HY142" s="163"/>
      <c r="HZ142" s="292">
        <f>IF(HY141&lt;&gt;"",HY141-IB142,0)</f>
        <v>0</v>
      </c>
      <c r="IA142" s="154" t="s">
        <v>7</v>
      </c>
      <c r="IB142" s="136">
        <f>SUM(IM142,IH138,IM138)</f>
        <v>0</v>
      </c>
      <c r="IC142" s="149"/>
      <c r="ID142" s="163"/>
      <c r="IE142" s="163"/>
      <c r="IF142" s="163"/>
      <c r="IG142" s="163"/>
      <c r="IH142" s="163"/>
      <c r="II142" s="163"/>
      <c r="IJ142" s="163"/>
      <c r="IK142" s="241"/>
      <c r="IL142" s="143">
        <v>0</v>
      </c>
      <c r="IM142" s="143">
        <v>0</v>
      </c>
      <c r="IN142" s="143">
        <v>0</v>
      </c>
      <c r="IO142" s="159" t="s">
        <v>4</v>
      </c>
      <c r="IP142" s="163"/>
      <c r="IQ142" s="144"/>
      <c r="IR142" s="19"/>
      <c r="IS142" s="17"/>
      <c r="IT142" s="163"/>
      <c r="IU142" s="147" t="s">
        <v>7</v>
      </c>
      <c r="IV142" s="138">
        <f>SUM(IM137:IM139)</f>
        <v>0</v>
      </c>
      <c r="IW142" s="226">
        <f>IF(IY141&lt;&gt;"",IV142-IY141,0)</f>
        <v>0</v>
      </c>
      <c r="IX142" s="163"/>
      <c r="IY142" s="163"/>
      <c r="IZ142" s="163"/>
      <c r="JA142" s="163"/>
      <c r="JB142" s="163"/>
      <c r="JC142" s="163"/>
      <c r="JD142" s="163"/>
      <c r="JE142" s="163"/>
      <c r="JF142" s="163"/>
      <c r="JG142" s="163"/>
      <c r="JH142" s="163"/>
      <c r="JI142" s="163"/>
      <c r="JJ142" s="163"/>
      <c r="JK142" s="173"/>
    </row>
    <row r="143" spans="25:271" ht="15" customHeight="1" x14ac:dyDescent="0.2">
      <c r="Y143"/>
      <c r="Z143"/>
      <c r="AA143" s="174"/>
      <c r="AB143" s="168"/>
      <c r="AC143" s="168"/>
      <c r="AD143" s="168"/>
      <c r="AE143" s="168"/>
      <c r="AF143" s="168"/>
      <c r="AG143" s="168"/>
      <c r="AH143" s="168"/>
      <c r="AI143" s="168"/>
      <c r="AJ143" s="163"/>
      <c r="AK143" s="163"/>
      <c r="AL143" s="163"/>
      <c r="AM143" s="230" t="str">
        <f>"local_od_est_"&amp;BA140</f>
        <v>local_od_est_1</v>
      </c>
      <c r="AN143" s="190">
        <v>1</v>
      </c>
      <c r="AO143" s="190">
        <v>2</v>
      </c>
      <c r="AP143" s="190">
        <v>3</v>
      </c>
      <c r="AQ143" s="179" t="s">
        <v>17</v>
      </c>
      <c r="AR143" s="179" t="s">
        <v>18</v>
      </c>
      <c r="AS143" s="179" t="s">
        <v>19</v>
      </c>
      <c r="AT143" s="163"/>
      <c r="AU143" s="163"/>
      <c r="AV143" s="163"/>
      <c r="AW143" s="163"/>
      <c r="AX143" s="163"/>
      <c r="AY143" s="163"/>
      <c r="AZ143" s="163"/>
      <c r="BA143" s="241"/>
      <c r="BB143" s="80" t="e">
        <f>BB142/BB157</f>
        <v>#DIV/0!</v>
      </c>
      <c r="BC143" s="80" t="e">
        <f>BC142/BB157</f>
        <v>#DIV/0!</v>
      </c>
      <c r="BD143" s="80" t="e">
        <f>BD142/BB157</f>
        <v>#DIV/0!</v>
      </c>
      <c r="BE143" s="202" t="s">
        <v>20</v>
      </c>
      <c r="BF143" s="163"/>
      <c r="BG143" s="144"/>
      <c r="BH143" s="19"/>
      <c r="BI143" s="17"/>
      <c r="BJ143" s="163"/>
      <c r="BK143" s="163"/>
      <c r="BL143" s="163"/>
      <c r="BM143" s="163"/>
      <c r="BN143" s="163"/>
      <c r="BO143" s="163"/>
      <c r="BP143"/>
      <c r="BQ143"/>
      <c r="BR143"/>
      <c r="BS143"/>
      <c r="BT143"/>
      <c r="BU143" s="168"/>
      <c r="BV143" s="168"/>
      <c r="BW143" s="168"/>
      <c r="BX143" s="168"/>
      <c r="BY143" s="168"/>
      <c r="BZ143" s="168"/>
      <c r="CA143" s="175"/>
      <c r="CB143"/>
      <c r="CC143"/>
      <c r="CD143"/>
      <c r="CE143"/>
      <c r="CF143"/>
      <c r="CG143"/>
      <c r="CH143"/>
      <c r="CI143"/>
      <c r="CJ143"/>
      <c r="CK143"/>
      <c r="CL143"/>
      <c r="CM143" s="174"/>
      <c r="CN143" s="168"/>
      <c r="CO143" s="168"/>
      <c r="CP143" s="168"/>
      <c r="CQ143" s="168"/>
      <c r="CR143" s="168"/>
      <c r="CS143" s="168"/>
      <c r="CT143" s="168"/>
      <c r="CU143" s="168"/>
      <c r="CV143" s="163"/>
      <c r="CW143" s="163"/>
      <c r="CX143" s="163"/>
      <c r="CY143" s="230" t="str">
        <f>"local_od_est_"&amp;DM140</f>
        <v>local_od_est_1</v>
      </c>
      <c r="CZ143" s="190">
        <v>1</v>
      </c>
      <c r="DA143" s="190">
        <v>2</v>
      </c>
      <c r="DB143" s="190">
        <v>3</v>
      </c>
      <c r="DC143" s="179" t="s">
        <v>17</v>
      </c>
      <c r="DD143" s="179" t="s">
        <v>18</v>
      </c>
      <c r="DE143" s="179" t="s">
        <v>19</v>
      </c>
      <c r="DF143" s="163"/>
      <c r="DG143" s="163"/>
      <c r="DH143" s="163"/>
      <c r="DI143" s="163"/>
      <c r="DJ143" s="163"/>
      <c r="DK143" s="163"/>
      <c r="DL143" s="163"/>
      <c r="DM143" s="241"/>
      <c r="DN143" s="80" t="e">
        <f>DN142/DN157</f>
        <v>#DIV/0!</v>
      </c>
      <c r="DO143" s="80" t="e">
        <f>DO142/DN157</f>
        <v>#DIV/0!</v>
      </c>
      <c r="DP143" s="80" t="e">
        <f>DP142/DN157</f>
        <v>#DIV/0!</v>
      </c>
      <c r="DQ143" s="202" t="s">
        <v>20</v>
      </c>
      <c r="DR143" s="163"/>
      <c r="DS143" s="144"/>
      <c r="DT143" s="19"/>
      <c r="DU143" s="17"/>
      <c r="DV143" s="163"/>
      <c r="DW143" s="163"/>
      <c r="DX143" s="163"/>
      <c r="DY143" s="163"/>
      <c r="DZ143" s="163"/>
      <c r="EA143" s="163"/>
      <c r="EG143" s="168"/>
      <c r="EH143" s="168"/>
      <c r="EI143" s="168"/>
      <c r="EJ143" s="168"/>
      <c r="EK143" s="168"/>
      <c r="EL143" s="168"/>
      <c r="EM143" s="175"/>
      <c r="EN143"/>
      <c r="EO143"/>
      <c r="EP143"/>
      <c r="EQ143"/>
      <c r="ER143"/>
      <c r="ES143"/>
      <c r="ET143"/>
      <c r="EU143"/>
      <c r="EV143"/>
      <c r="EW143"/>
      <c r="EX143"/>
      <c r="EY143" s="174"/>
      <c r="EZ143" s="168"/>
      <c r="FA143" s="168"/>
      <c r="FB143" s="168"/>
      <c r="FC143" s="168"/>
      <c r="FD143" s="168"/>
      <c r="FE143" s="168"/>
      <c r="FF143" s="168"/>
      <c r="FG143" s="168"/>
      <c r="FH143" s="163"/>
      <c r="FI143" s="163"/>
      <c r="FJ143" s="163"/>
      <c r="FK143" s="230" t="str">
        <f>"local_od_est_"&amp;FY140</f>
        <v>local_od_est_1</v>
      </c>
      <c r="FL143" s="190">
        <v>1</v>
      </c>
      <c r="FM143" s="190">
        <v>2</v>
      </c>
      <c r="FN143" s="190">
        <v>3</v>
      </c>
      <c r="FO143" s="179" t="s">
        <v>17</v>
      </c>
      <c r="FP143" s="179" t="s">
        <v>18</v>
      </c>
      <c r="FQ143" s="179" t="s">
        <v>19</v>
      </c>
      <c r="FR143" s="163"/>
      <c r="FS143" s="163"/>
      <c r="FT143" s="163"/>
      <c r="FU143" s="163"/>
      <c r="FV143" s="163"/>
      <c r="FW143" s="163"/>
      <c r="FX143" s="163"/>
      <c r="FY143" s="241"/>
      <c r="FZ143" s="80" t="e">
        <f>FZ142/FZ157</f>
        <v>#DIV/0!</v>
      </c>
      <c r="GA143" s="80" t="e">
        <f>GA142/FZ157</f>
        <v>#DIV/0!</v>
      </c>
      <c r="GB143" s="80" t="e">
        <f>GB142/FZ157</f>
        <v>#DIV/0!</v>
      </c>
      <c r="GC143" s="202" t="s">
        <v>20</v>
      </c>
      <c r="GD143" s="163"/>
      <c r="GE143" s="144"/>
      <c r="GF143" s="19"/>
      <c r="GG143" s="17"/>
      <c r="GH143" s="163"/>
      <c r="GI143" s="163"/>
      <c r="GJ143" s="163"/>
      <c r="GK143" s="163"/>
      <c r="GL143" s="163"/>
      <c r="GM143" s="163"/>
      <c r="GS143" s="168"/>
      <c r="GT143" s="168"/>
      <c r="GU143" s="168"/>
      <c r="GV143" s="168"/>
      <c r="GW143" s="168"/>
      <c r="GX143" s="168"/>
      <c r="GY143" s="175"/>
      <c r="HK143" s="172"/>
      <c r="HL143" s="163"/>
      <c r="HM143" s="163"/>
      <c r="HN143" s="163"/>
      <c r="HO143" s="163"/>
      <c r="HP143" s="163"/>
      <c r="HQ143" s="163"/>
      <c r="HR143" s="163"/>
      <c r="HS143" s="163"/>
      <c r="HT143" s="163"/>
      <c r="HU143" s="163"/>
      <c r="HV143" s="163"/>
      <c r="HW143" s="163"/>
      <c r="HX143" s="163"/>
      <c r="HY143" s="163"/>
      <c r="HZ143" s="163"/>
      <c r="IA143" s="163"/>
      <c r="IB143" s="149"/>
      <c r="IC143" s="149"/>
      <c r="ID143" s="163"/>
      <c r="IE143" s="163"/>
      <c r="IF143" s="163"/>
      <c r="IG143" s="163"/>
      <c r="IH143" s="163"/>
      <c r="II143" s="163"/>
      <c r="IJ143" s="163"/>
      <c r="IK143" s="241"/>
      <c r="IL143" s="80" t="e">
        <f>IL142/IL157</f>
        <v>#DIV/0!</v>
      </c>
      <c r="IM143" s="80" t="e">
        <f>IM142/IL157</f>
        <v>#DIV/0!</v>
      </c>
      <c r="IN143" s="80" t="e">
        <f>IN142/IL157</f>
        <v>#DIV/0!</v>
      </c>
      <c r="IO143" s="202" t="s">
        <v>20</v>
      </c>
      <c r="IP143" s="163"/>
      <c r="IQ143" s="144"/>
      <c r="IR143" s="19"/>
      <c r="IS143" s="17"/>
      <c r="IT143" s="163"/>
      <c r="IU143" s="163"/>
      <c r="IV143" s="163"/>
      <c r="IW143" s="163"/>
      <c r="IX143" s="163"/>
      <c r="IY143" s="163"/>
      <c r="IZ143" s="163"/>
      <c r="JA143" s="163"/>
      <c r="JB143" s="163"/>
      <c r="JC143" s="163"/>
      <c r="JD143" s="163"/>
      <c r="JE143" s="163"/>
      <c r="JF143" s="163"/>
      <c r="JG143" s="163"/>
      <c r="JH143" s="163"/>
      <c r="JI143" s="163"/>
      <c r="JJ143" s="163"/>
      <c r="JK143" s="173"/>
    </row>
    <row r="144" spans="25:271" ht="15" customHeight="1" x14ac:dyDescent="0.2">
      <c r="Y144"/>
      <c r="Z144"/>
      <c r="AA144" s="174"/>
      <c r="AB144" s="168"/>
      <c r="AC144" s="168"/>
      <c r="AD144" s="168"/>
      <c r="AE144" s="168"/>
      <c r="AF144" s="168"/>
      <c r="AG144" s="168"/>
      <c r="AH144" s="168"/>
      <c r="AI144" s="168"/>
      <c r="AJ144" s="163"/>
      <c r="AK144" s="163"/>
      <c r="AL144" s="163"/>
      <c r="AM144" s="190">
        <v>1</v>
      </c>
      <c r="AN144" s="180">
        <f t="shared" ref="AN144:AP146" si="85">AN133</f>
        <v>0</v>
      </c>
      <c r="AO144" s="181">
        <f t="shared" si="85"/>
        <v>0</v>
      </c>
      <c r="AP144" s="182">
        <f t="shared" si="85"/>
        <v>0</v>
      </c>
      <c r="AQ144" s="179">
        <f>SUM(AN144:AP144)</f>
        <v>0</v>
      </c>
      <c r="AR144" s="179">
        <f>AR133</f>
        <v>0</v>
      </c>
      <c r="AS144" s="183">
        <f>IFERROR(ABS(AQ144-AR144)/AR144,0)</f>
        <v>0</v>
      </c>
      <c r="AT144" s="163"/>
      <c r="AU144" s="163"/>
      <c r="AV144" s="163"/>
      <c r="AW144" s="163"/>
      <c r="AX144" s="163"/>
      <c r="AY144" s="163"/>
      <c r="AZ144" s="163"/>
      <c r="BA144" s="241"/>
      <c r="BB144" s="148" t="s">
        <v>11</v>
      </c>
      <c r="BC144" s="148" t="s">
        <v>1</v>
      </c>
      <c r="BD144" s="148" t="s">
        <v>13</v>
      </c>
      <c r="BE144" s="152"/>
      <c r="BF144" s="163"/>
      <c r="BG144" s="144"/>
      <c r="BH144" s="163"/>
      <c r="BI144" s="163"/>
      <c r="BJ144" s="163"/>
      <c r="BK144" s="163"/>
      <c r="BL144" s="163"/>
      <c r="BM144" s="163"/>
      <c r="BN144" s="163"/>
      <c r="BO144" s="163"/>
      <c r="BP144"/>
      <c r="BQ144"/>
      <c r="BR144"/>
      <c r="BS144"/>
      <c r="BT144"/>
      <c r="BU144" s="168"/>
      <c r="BV144" s="168"/>
      <c r="BW144" s="168"/>
      <c r="BX144" s="168"/>
      <c r="BY144" s="168"/>
      <c r="BZ144" s="168"/>
      <c r="CA144" s="175"/>
      <c r="CB144"/>
      <c r="CC144"/>
      <c r="CD144"/>
      <c r="CE144"/>
      <c r="CF144"/>
      <c r="CG144"/>
      <c r="CH144"/>
      <c r="CI144"/>
      <c r="CJ144"/>
      <c r="CK144"/>
      <c r="CL144"/>
      <c r="CM144" s="174"/>
      <c r="CN144" s="168"/>
      <c r="CO144" s="168"/>
      <c r="CP144" s="168"/>
      <c r="CQ144" s="168"/>
      <c r="CR144" s="168"/>
      <c r="CS144" s="168"/>
      <c r="CT144" s="168"/>
      <c r="CU144" s="168"/>
      <c r="CV144" s="163"/>
      <c r="CW144" s="163"/>
      <c r="CX144" s="163"/>
      <c r="CY144" s="190">
        <v>1</v>
      </c>
      <c r="CZ144" s="180">
        <f t="shared" ref="CZ144:DB146" si="86">CZ133</f>
        <v>0</v>
      </c>
      <c r="DA144" s="181">
        <f t="shared" si="86"/>
        <v>0</v>
      </c>
      <c r="DB144" s="182">
        <f t="shared" si="86"/>
        <v>0</v>
      </c>
      <c r="DC144" s="179">
        <f>SUM(CZ144:DB144)</f>
        <v>0</v>
      </c>
      <c r="DD144" s="179">
        <f>DD133</f>
        <v>0</v>
      </c>
      <c r="DE144" s="183">
        <f>IFERROR(ABS(DC144-DD144)/DD144,0)</f>
        <v>0</v>
      </c>
      <c r="DF144" s="163"/>
      <c r="DG144" s="163"/>
      <c r="DH144" s="163"/>
      <c r="DI144" s="163"/>
      <c r="DJ144" s="163"/>
      <c r="DK144" s="163"/>
      <c r="DL144" s="163"/>
      <c r="DM144" s="241"/>
      <c r="DN144" s="148" t="s">
        <v>11</v>
      </c>
      <c r="DO144" s="148" t="s">
        <v>1</v>
      </c>
      <c r="DP144" s="148" t="s">
        <v>13</v>
      </c>
      <c r="DQ144" s="152"/>
      <c r="DR144" s="163"/>
      <c r="DS144" s="144"/>
      <c r="DT144" s="163"/>
      <c r="DU144" s="163"/>
      <c r="DV144" s="163"/>
      <c r="DW144" s="163"/>
      <c r="DX144" s="163"/>
      <c r="DY144" s="163"/>
      <c r="DZ144" s="163"/>
      <c r="EA144" s="163"/>
      <c r="EG144" s="168"/>
      <c r="EH144" s="168"/>
      <c r="EI144" s="168"/>
      <c r="EJ144" s="168"/>
      <c r="EK144" s="168"/>
      <c r="EL144" s="168"/>
      <c r="EM144" s="175"/>
      <c r="EN144"/>
      <c r="EO144"/>
      <c r="EP144"/>
      <c r="EQ144"/>
      <c r="ER144"/>
      <c r="ES144"/>
      <c r="ET144"/>
      <c r="EU144"/>
      <c r="EV144"/>
      <c r="EW144"/>
      <c r="EX144"/>
      <c r="EY144" s="174"/>
      <c r="EZ144" s="168"/>
      <c r="FA144" s="168"/>
      <c r="FB144" s="168"/>
      <c r="FC144" s="168"/>
      <c r="FD144" s="168"/>
      <c r="FE144" s="168"/>
      <c r="FF144" s="168"/>
      <c r="FG144" s="168"/>
      <c r="FH144" s="163"/>
      <c r="FI144" s="163"/>
      <c r="FJ144" s="163"/>
      <c r="FK144" s="190">
        <v>1</v>
      </c>
      <c r="FL144" s="180">
        <f t="shared" ref="FL144:FN146" si="87">FL133</f>
        <v>0</v>
      </c>
      <c r="FM144" s="181">
        <f t="shared" si="87"/>
        <v>0</v>
      </c>
      <c r="FN144" s="182">
        <f t="shared" si="87"/>
        <v>0</v>
      </c>
      <c r="FO144" s="179">
        <f>SUM(FL144:FN144)</f>
        <v>0</v>
      </c>
      <c r="FP144" s="179">
        <f>FP133</f>
        <v>0</v>
      </c>
      <c r="FQ144" s="183">
        <f>IFERROR(ABS(FO144-FP144)/FP144,0)</f>
        <v>0</v>
      </c>
      <c r="FR144" s="163"/>
      <c r="FS144" s="163"/>
      <c r="FT144" s="163"/>
      <c r="FU144" s="163"/>
      <c r="FV144" s="163"/>
      <c r="FW144" s="163"/>
      <c r="FX144" s="163"/>
      <c r="FY144" s="241"/>
      <c r="FZ144" s="148" t="s">
        <v>11</v>
      </c>
      <c r="GA144" s="148" t="s">
        <v>1</v>
      </c>
      <c r="GB144" s="148" t="s">
        <v>13</v>
      </c>
      <c r="GC144" s="152"/>
      <c r="GD144" s="163"/>
      <c r="GE144" s="144"/>
      <c r="GF144" s="163"/>
      <c r="GG144" s="163"/>
      <c r="GH144" s="163"/>
      <c r="GI144" s="163"/>
      <c r="GJ144" s="163"/>
      <c r="GK144" s="163"/>
      <c r="GL144" s="163"/>
      <c r="GM144" s="163"/>
      <c r="GS144" s="168"/>
      <c r="GT144" s="168"/>
      <c r="GU144" s="168"/>
      <c r="GV144" s="168"/>
      <c r="GW144" s="168"/>
      <c r="GX144" s="168"/>
      <c r="GY144" s="175"/>
      <c r="HK144" s="172"/>
      <c r="HL144" s="163"/>
      <c r="HM144" s="163"/>
      <c r="HN144" s="163"/>
      <c r="HO144" s="163"/>
      <c r="HP144" s="163"/>
      <c r="HQ144" s="163"/>
      <c r="HR144" s="163"/>
      <c r="HS144" s="163"/>
      <c r="HT144" s="163"/>
      <c r="HU144" s="163"/>
      <c r="HV144" s="163"/>
      <c r="HW144" s="163"/>
      <c r="HX144" s="163"/>
      <c r="HY144" s="163"/>
      <c r="HZ144" s="166"/>
      <c r="IA144" s="153" t="s">
        <v>0</v>
      </c>
      <c r="IB144" s="149"/>
      <c r="IC144" s="149"/>
      <c r="ID144" s="163"/>
      <c r="IE144" s="163"/>
      <c r="IF144" s="163"/>
      <c r="IG144" s="163"/>
      <c r="IH144" s="163"/>
      <c r="II144" s="163"/>
      <c r="IJ144" s="163"/>
      <c r="IK144" s="241"/>
      <c r="IL144" s="148" t="s">
        <v>11</v>
      </c>
      <c r="IM144" s="148" t="s">
        <v>12</v>
      </c>
      <c r="IN144" s="148" t="s">
        <v>1</v>
      </c>
      <c r="IO144" s="152"/>
      <c r="IP144" s="163"/>
      <c r="IQ144" s="144"/>
      <c r="IR144" s="163"/>
      <c r="IS144" s="163"/>
      <c r="IT144" s="163"/>
      <c r="IU144" s="163"/>
      <c r="IV144" s="163"/>
      <c r="IW144" s="163"/>
      <c r="IX144" s="163"/>
      <c r="IY144" s="163"/>
      <c r="IZ144" s="163"/>
      <c r="JA144" s="193"/>
      <c r="JB144" s="138"/>
      <c r="JC144" s="163"/>
      <c r="JD144" s="163"/>
      <c r="JE144" s="163"/>
      <c r="JF144" s="163"/>
      <c r="JG144" s="163"/>
      <c r="JH144" s="163"/>
      <c r="JI144" s="163"/>
      <c r="JJ144" s="163"/>
      <c r="JK144" s="173"/>
    </row>
    <row r="145" spans="25:271" ht="15" customHeight="1" x14ac:dyDescent="0.25">
      <c r="Y145"/>
      <c r="Z145"/>
      <c r="AA145" s="174"/>
      <c r="AB145" s="168"/>
      <c r="AC145" s="168"/>
      <c r="AD145" s="168"/>
      <c r="AE145" s="168"/>
      <c r="AF145" s="168"/>
      <c r="AG145" s="168"/>
      <c r="AH145" s="168"/>
      <c r="AI145" s="168"/>
      <c r="AJ145" s="163"/>
      <c r="AK145" s="163"/>
      <c r="AL145" s="163"/>
      <c r="AM145" s="190">
        <v>2</v>
      </c>
      <c r="AN145" s="184">
        <f t="shared" si="85"/>
        <v>0</v>
      </c>
      <c r="AO145" s="179">
        <f t="shared" si="85"/>
        <v>0</v>
      </c>
      <c r="AP145" s="185">
        <f t="shared" si="85"/>
        <v>0</v>
      </c>
      <c r="AQ145" s="179">
        <f>SUM(AN145:AP145)</f>
        <v>0</v>
      </c>
      <c r="AR145" s="179">
        <f>AR134</f>
        <v>0</v>
      </c>
      <c r="AS145" s="183">
        <f t="shared" ref="AS145:AS146" si="88">IFERROR(ABS(AQ145-AR145)/AR145,0)</f>
        <v>0</v>
      </c>
      <c r="AT145" s="163"/>
      <c r="AU145" s="163"/>
      <c r="AV145" s="163"/>
      <c r="AW145" s="163"/>
      <c r="AX145" s="163"/>
      <c r="AY145" s="163"/>
      <c r="AZ145" s="163"/>
      <c r="BA145" s="241"/>
      <c r="BB145" s="208">
        <f>AN144</f>
        <v>0</v>
      </c>
      <c r="BC145" s="208">
        <f>AP144</f>
        <v>0</v>
      </c>
      <c r="BD145" s="208">
        <f>AO144</f>
        <v>0</v>
      </c>
      <c r="BE145" s="150" t="s">
        <v>3</v>
      </c>
      <c r="BF145" s="163"/>
      <c r="BG145" s="144"/>
      <c r="BH145" s="163"/>
      <c r="BI145" s="163"/>
      <c r="BP145"/>
      <c r="BQ145"/>
      <c r="BR145"/>
      <c r="BS145"/>
      <c r="BT145"/>
      <c r="BU145" s="168"/>
      <c r="BV145" s="168"/>
      <c r="BW145" s="168"/>
      <c r="BX145" s="168"/>
      <c r="BY145" s="168"/>
      <c r="BZ145" s="168"/>
      <c r="CA145" s="175"/>
      <c r="CB145"/>
      <c r="CC145"/>
      <c r="CD145"/>
      <c r="CE145"/>
      <c r="CF145"/>
      <c r="CG145"/>
      <c r="CH145"/>
      <c r="CI145"/>
      <c r="CJ145"/>
      <c r="CK145"/>
      <c r="CL145"/>
      <c r="CM145" s="174"/>
      <c r="CN145" s="168"/>
      <c r="CO145" s="168"/>
      <c r="CP145" s="168"/>
      <c r="CQ145" s="168"/>
      <c r="CR145" s="168"/>
      <c r="CS145" s="168"/>
      <c r="CT145" s="168"/>
      <c r="CU145" s="168"/>
      <c r="CV145" s="163"/>
      <c r="CW145" s="163"/>
      <c r="CX145" s="163"/>
      <c r="CY145" s="190">
        <v>2</v>
      </c>
      <c r="CZ145" s="184">
        <f t="shared" si="86"/>
        <v>0</v>
      </c>
      <c r="DA145" s="179">
        <f t="shared" si="86"/>
        <v>0</v>
      </c>
      <c r="DB145" s="185">
        <f t="shared" si="86"/>
        <v>0</v>
      </c>
      <c r="DC145" s="179">
        <f>SUM(CZ145:DB145)</f>
        <v>0</v>
      </c>
      <c r="DD145" s="179">
        <f>DD134</f>
        <v>0</v>
      </c>
      <c r="DE145" s="183">
        <f t="shared" ref="DE145:DE146" si="89">IFERROR(ABS(DC145-DD145)/DD145,0)</f>
        <v>0</v>
      </c>
      <c r="DF145" s="163"/>
      <c r="DG145" s="163"/>
      <c r="DH145" s="163"/>
      <c r="DI145" s="163"/>
      <c r="DJ145" s="163"/>
      <c r="DK145" s="163"/>
      <c r="DL145" s="163"/>
      <c r="DM145" s="241"/>
      <c r="DN145" s="208">
        <f>CZ144</f>
        <v>0</v>
      </c>
      <c r="DO145" s="208">
        <f>DB144</f>
        <v>0</v>
      </c>
      <c r="DP145" s="208">
        <f>DA144</f>
        <v>0</v>
      </c>
      <c r="DQ145" s="150" t="s">
        <v>3</v>
      </c>
      <c r="DR145" s="163"/>
      <c r="DS145" s="144"/>
      <c r="DT145" s="163"/>
      <c r="DU145" s="163"/>
      <c r="EG145" s="168"/>
      <c r="EH145" s="168"/>
      <c r="EI145" s="168"/>
      <c r="EJ145" s="168"/>
      <c r="EK145" s="168"/>
      <c r="EL145" s="168"/>
      <c r="EM145" s="175"/>
      <c r="EN145"/>
      <c r="EO145"/>
      <c r="EP145"/>
      <c r="EQ145"/>
      <c r="ER145"/>
      <c r="ES145"/>
      <c r="ET145"/>
      <c r="EU145"/>
      <c r="EV145"/>
      <c r="EW145"/>
      <c r="EX145"/>
      <c r="EY145" s="174"/>
      <c r="EZ145" s="168"/>
      <c r="FA145" s="168"/>
      <c r="FB145" s="168"/>
      <c r="FC145" s="168"/>
      <c r="FD145" s="168"/>
      <c r="FE145" s="168"/>
      <c r="FF145" s="168"/>
      <c r="FG145" s="168"/>
      <c r="FH145" s="163"/>
      <c r="FI145" s="163"/>
      <c r="FJ145" s="163"/>
      <c r="FK145" s="190">
        <v>2</v>
      </c>
      <c r="FL145" s="184">
        <f t="shared" si="87"/>
        <v>0</v>
      </c>
      <c r="FM145" s="179">
        <f t="shared" si="87"/>
        <v>0</v>
      </c>
      <c r="FN145" s="185">
        <f t="shared" si="87"/>
        <v>0</v>
      </c>
      <c r="FO145" s="179">
        <f>SUM(FL145:FN145)</f>
        <v>0</v>
      </c>
      <c r="FP145" s="179">
        <f>FP134</f>
        <v>0</v>
      </c>
      <c r="FQ145" s="183">
        <f t="shared" ref="FQ145:FQ146" si="90">IFERROR(ABS(FO145-FP145)/FP145,0)</f>
        <v>0</v>
      </c>
      <c r="FR145" s="163"/>
      <c r="FS145" s="163"/>
      <c r="FT145" s="163"/>
      <c r="FU145" s="163"/>
      <c r="FV145" s="163"/>
      <c r="FW145" s="163"/>
      <c r="FX145" s="163"/>
      <c r="FY145" s="241"/>
      <c r="FZ145" s="208">
        <f>FL144</f>
        <v>0</v>
      </c>
      <c r="GA145" s="208">
        <f>FN144</f>
        <v>0</v>
      </c>
      <c r="GB145" s="208">
        <f>FM144</f>
        <v>0</v>
      </c>
      <c r="GC145" s="150" t="s">
        <v>3</v>
      </c>
      <c r="GD145" s="163"/>
      <c r="GE145" s="144"/>
      <c r="GF145" s="163"/>
      <c r="GG145" s="163"/>
      <c r="GS145" s="168"/>
      <c r="GT145" s="168"/>
      <c r="GU145" s="168"/>
      <c r="GV145" s="168"/>
      <c r="GW145" s="168"/>
      <c r="GX145" s="168"/>
      <c r="GY145" s="175"/>
      <c r="HK145" s="172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63"/>
      <c r="HV145" s="163"/>
      <c r="HW145" s="163"/>
      <c r="HX145" s="163"/>
      <c r="HY145" s="163"/>
      <c r="HZ145" s="149"/>
      <c r="IA145" s="149"/>
      <c r="IB145" s="149"/>
      <c r="IC145" s="149"/>
      <c r="ID145" s="163"/>
      <c r="IE145" s="163"/>
      <c r="IF145" s="163"/>
      <c r="IG145" s="163"/>
      <c r="IH145" s="163"/>
      <c r="II145" s="163"/>
      <c r="IJ145" s="163"/>
      <c r="IK145" s="241"/>
      <c r="IL145" s="208">
        <f>JD128</f>
        <v>0</v>
      </c>
      <c r="IM145" s="208">
        <f>JG128</f>
        <v>0</v>
      </c>
      <c r="IN145" s="208">
        <f>JF128</f>
        <v>0</v>
      </c>
      <c r="IO145" s="150" t="s">
        <v>3</v>
      </c>
      <c r="IP145" s="163"/>
      <c r="IQ145" s="144"/>
      <c r="IR145" s="163"/>
      <c r="IS145" s="163"/>
      <c r="JB145" s="149"/>
      <c r="JC145" s="163"/>
      <c r="JD145" s="163"/>
      <c r="JE145" s="163"/>
      <c r="JF145" s="163"/>
      <c r="JG145" s="163"/>
      <c r="JH145" s="163"/>
      <c r="JI145" s="163"/>
      <c r="JJ145" s="163"/>
      <c r="JK145" s="173"/>
    </row>
    <row r="146" spans="25:271" ht="15" customHeight="1" x14ac:dyDescent="0.2">
      <c r="Y146"/>
      <c r="Z146"/>
      <c r="AA146" s="174"/>
      <c r="AB146" s="168"/>
      <c r="AC146" s="168"/>
      <c r="AD146" s="168"/>
      <c r="AE146" s="168"/>
      <c r="AF146" s="168"/>
      <c r="AG146" s="168"/>
      <c r="AH146" s="168"/>
      <c r="AI146" s="168"/>
      <c r="AJ146" s="163"/>
      <c r="AK146" s="163"/>
      <c r="AL146" s="163"/>
      <c r="AM146" s="190">
        <v>3</v>
      </c>
      <c r="AN146" s="186">
        <f t="shared" si="85"/>
        <v>0</v>
      </c>
      <c r="AO146" s="187">
        <f t="shared" si="85"/>
        <v>0</v>
      </c>
      <c r="AP146" s="188">
        <f t="shared" si="85"/>
        <v>0</v>
      </c>
      <c r="AQ146" s="179">
        <f>SUM(AN146:AP146)</f>
        <v>0</v>
      </c>
      <c r="AR146" s="179">
        <f>AR135</f>
        <v>0</v>
      </c>
      <c r="AS146" s="183">
        <f t="shared" si="88"/>
        <v>0</v>
      </c>
      <c r="AT146" s="149"/>
      <c r="AU146" s="149"/>
      <c r="AV146" s="144"/>
      <c r="AW146" s="144"/>
      <c r="AX146" s="144"/>
      <c r="AY146" s="144"/>
      <c r="AZ146" s="144"/>
      <c r="BA146" s="241"/>
      <c r="BB146" s="74" t="e">
        <f>BB145/BC157</f>
        <v>#DIV/0!</v>
      </c>
      <c r="BC146" s="74" t="e">
        <f>BC145/BC157</f>
        <v>#DIV/0!</v>
      </c>
      <c r="BD146" s="74" t="e">
        <f>BD145/BC157</f>
        <v>#DIV/0!</v>
      </c>
      <c r="BE146" s="195" t="s">
        <v>20</v>
      </c>
      <c r="BF146" s="163"/>
      <c r="BG146" s="163"/>
      <c r="BH146" s="163"/>
      <c r="BI146" s="163"/>
      <c r="BQ146" s="163"/>
      <c r="BR146" s="163"/>
      <c r="BS146" s="168"/>
      <c r="BT146" s="168"/>
      <c r="BU146" s="168"/>
      <c r="BV146" s="168"/>
      <c r="BW146" s="168"/>
      <c r="BX146" s="168"/>
      <c r="BY146" s="168"/>
      <c r="BZ146" s="168"/>
      <c r="CA146" s="175"/>
      <c r="CB146"/>
      <c r="CC146"/>
      <c r="CD146"/>
      <c r="CE146"/>
      <c r="CF146"/>
      <c r="CG146"/>
      <c r="CH146"/>
      <c r="CI146"/>
      <c r="CJ146"/>
      <c r="CK146"/>
      <c r="CL146"/>
      <c r="CM146" s="174"/>
      <c r="CN146" s="168"/>
      <c r="CO146" s="168"/>
      <c r="CP146" s="168"/>
      <c r="CQ146" s="168"/>
      <c r="CR146" s="168"/>
      <c r="CS146" s="168"/>
      <c r="CT146" s="168"/>
      <c r="CU146" s="168"/>
      <c r="CV146" s="163"/>
      <c r="CW146" s="163"/>
      <c r="CX146" s="163"/>
      <c r="CY146" s="190">
        <v>3</v>
      </c>
      <c r="CZ146" s="186">
        <f t="shared" si="86"/>
        <v>0</v>
      </c>
      <c r="DA146" s="187">
        <f t="shared" si="86"/>
        <v>0</v>
      </c>
      <c r="DB146" s="188">
        <f t="shared" si="86"/>
        <v>0</v>
      </c>
      <c r="DC146" s="179">
        <f>SUM(CZ146:DB146)</f>
        <v>0</v>
      </c>
      <c r="DD146" s="179">
        <f>DD135</f>
        <v>0</v>
      </c>
      <c r="DE146" s="183">
        <f t="shared" si="89"/>
        <v>0</v>
      </c>
      <c r="DF146" s="149"/>
      <c r="DG146" s="149"/>
      <c r="DH146" s="144"/>
      <c r="DI146" s="144"/>
      <c r="DJ146" s="144"/>
      <c r="DK146" s="144"/>
      <c r="DL146" s="144"/>
      <c r="DM146" s="241"/>
      <c r="DN146" s="74" t="e">
        <f>DN145/DO157</f>
        <v>#DIV/0!</v>
      </c>
      <c r="DO146" s="74" t="e">
        <f>DO145/DO157</f>
        <v>#DIV/0!</v>
      </c>
      <c r="DP146" s="74" t="e">
        <f>DP145/DO157</f>
        <v>#DIV/0!</v>
      </c>
      <c r="DQ146" s="195" t="s">
        <v>20</v>
      </c>
      <c r="DR146" s="163"/>
      <c r="DS146" s="163"/>
      <c r="DT146" s="163"/>
      <c r="DU146" s="163"/>
      <c r="EC146" s="163"/>
      <c r="ED146" s="163"/>
      <c r="EE146" s="168"/>
      <c r="EF146" s="168"/>
      <c r="EG146" s="168"/>
      <c r="EH146" s="168"/>
      <c r="EI146" s="168"/>
      <c r="EJ146" s="168"/>
      <c r="EK146" s="168"/>
      <c r="EL146" s="168"/>
      <c r="EM146" s="175"/>
      <c r="EN146"/>
      <c r="EO146"/>
      <c r="EP146"/>
      <c r="EQ146"/>
      <c r="ER146"/>
      <c r="ES146"/>
      <c r="ET146"/>
      <c r="EU146"/>
      <c r="EV146"/>
      <c r="EW146"/>
      <c r="EX146"/>
      <c r="EY146" s="174"/>
      <c r="EZ146" s="168"/>
      <c r="FA146" s="168"/>
      <c r="FB146" s="168"/>
      <c r="FC146" s="168"/>
      <c r="FD146" s="168"/>
      <c r="FE146" s="168"/>
      <c r="FF146" s="168"/>
      <c r="FG146" s="168"/>
      <c r="FH146" s="163"/>
      <c r="FI146" s="163"/>
      <c r="FJ146" s="163"/>
      <c r="FK146" s="190">
        <v>3</v>
      </c>
      <c r="FL146" s="186">
        <f t="shared" si="87"/>
        <v>0</v>
      </c>
      <c r="FM146" s="187">
        <f t="shared" si="87"/>
        <v>0</v>
      </c>
      <c r="FN146" s="188">
        <f t="shared" si="87"/>
        <v>0</v>
      </c>
      <c r="FO146" s="179">
        <f>SUM(FL146:FN146)</f>
        <v>0</v>
      </c>
      <c r="FP146" s="179">
        <f>FP135</f>
        <v>0</v>
      </c>
      <c r="FQ146" s="183">
        <f t="shared" si="90"/>
        <v>0</v>
      </c>
      <c r="FR146" s="149"/>
      <c r="FS146" s="149"/>
      <c r="FT146" s="144"/>
      <c r="FU146" s="144"/>
      <c r="FV146" s="144"/>
      <c r="FW146" s="144"/>
      <c r="FX146" s="144"/>
      <c r="FY146" s="241"/>
      <c r="FZ146" s="74" t="e">
        <f>FZ145/GA157</f>
        <v>#DIV/0!</v>
      </c>
      <c r="GA146" s="74" t="e">
        <f>GA145/GA157</f>
        <v>#DIV/0!</v>
      </c>
      <c r="GB146" s="74" t="e">
        <f>GB145/GA157</f>
        <v>#DIV/0!</v>
      </c>
      <c r="GC146" s="195" t="s">
        <v>20</v>
      </c>
      <c r="GD146" s="163"/>
      <c r="GE146" s="163"/>
      <c r="GF146" s="163"/>
      <c r="GG146" s="163"/>
      <c r="GO146" s="163"/>
      <c r="GP146" s="163"/>
      <c r="GQ146" s="168"/>
      <c r="GR146" s="168"/>
      <c r="GS146" s="168"/>
      <c r="GT146" s="168"/>
      <c r="GU146" s="168"/>
      <c r="GV146" s="168"/>
      <c r="GW146" s="168"/>
      <c r="GX146" s="168"/>
      <c r="GY146" s="175"/>
      <c r="HK146" s="172"/>
      <c r="HL146" s="163"/>
      <c r="HM146" s="163"/>
      <c r="HN146" s="163"/>
      <c r="HO146" s="163"/>
      <c r="HP146" s="163"/>
      <c r="HQ146" s="163"/>
      <c r="HR146" s="163"/>
      <c r="HS146" s="163"/>
      <c r="HT146" s="163"/>
      <c r="HU146" s="163"/>
      <c r="HV146" s="163"/>
      <c r="HW146" s="163"/>
      <c r="HX146" s="163"/>
      <c r="HY146" s="163"/>
      <c r="HZ146" s="149"/>
      <c r="IA146" s="149"/>
      <c r="IB146" s="149"/>
      <c r="IC146" s="149"/>
      <c r="ID146" s="149"/>
      <c r="IE146" s="149"/>
      <c r="IF146" s="144"/>
      <c r="IG146" s="144"/>
      <c r="IH146" s="144"/>
      <c r="II146" s="144"/>
      <c r="IJ146" s="144"/>
      <c r="IK146" s="241"/>
      <c r="IL146" s="74" t="e">
        <f>IL145/IM157</f>
        <v>#DIV/0!</v>
      </c>
      <c r="IM146" s="74" t="e">
        <f>IM145/IM157</f>
        <v>#DIV/0!</v>
      </c>
      <c r="IN146" s="74" t="e">
        <f>IN145/IM157</f>
        <v>#DIV/0!</v>
      </c>
      <c r="IO146" s="195" t="s">
        <v>20</v>
      </c>
      <c r="IP146" s="163"/>
      <c r="IQ146" s="163"/>
      <c r="IR146" s="163"/>
      <c r="IS146" s="163"/>
      <c r="JB146" s="163"/>
      <c r="JC146" s="163"/>
      <c r="JD146" s="163"/>
      <c r="JE146" s="163"/>
      <c r="JF146" s="163"/>
      <c r="JG146" s="163"/>
      <c r="JH146" s="163"/>
      <c r="JI146" s="163"/>
      <c r="JJ146" s="163"/>
      <c r="JK146" s="173"/>
    </row>
    <row r="147" spans="25:271" ht="15" customHeight="1" thickBot="1" x14ac:dyDescent="0.3">
      <c r="Y147"/>
      <c r="Z147"/>
      <c r="AA147" s="174"/>
      <c r="AB147" s="168"/>
      <c r="AC147" s="168"/>
      <c r="AD147" s="168"/>
      <c r="AE147" s="168"/>
      <c r="AF147" s="168"/>
      <c r="AG147" s="168"/>
      <c r="AH147" s="168"/>
      <c r="AI147" s="168"/>
      <c r="AJ147" s="163"/>
      <c r="AK147" s="163"/>
      <c r="AL147" s="163"/>
      <c r="AM147" s="179" t="s">
        <v>17</v>
      </c>
      <c r="AN147" s="179">
        <f>SUM(AN144:AN146)</f>
        <v>0</v>
      </c>
      <c r="AO147" s="179">
        <f>SUM(AO144:AO146)</f>
        <v>0</v>
      </c>
      <c r="AP147" s="179">
        <f>SUM(AP144:AP146)</f>
        <v>0</v>
      </c>
      <c r="AQ147" s="179"/>
      <c r="AR147" s="179"/>
      <c r="AS147" s="179"/>
      <c r="AT147" s="149"/>
      <c r="AU147" s="149"/>
      <c r="AV147" s="163"/>
      <c r="AW147" s="18"/>
      <c r="AX147" s="18"/>
      <c r="AY147" s="18"/>
      <c r="AZ147" s="18"/>
      <c r="BA147" s="241"/>
      <c r="BB147" s="200" t="str">
        <f t="shared" ref="BB147" si="91">RNSE(BB145,BB142)</f>
        <v>-</v>
      </c>
      <c r="BC147" s="200" t="str">
        <f>RNSE(BC145,BC142)</f>
        <v>-</v>
      </c>
      <c r="BD147" s="200" t="str">
        <f>RNSE(BD145,BD142)</f>
        <v>-</v>
      </c>
      <c r="BE147" s="197" t="s">
        <v>29</v>
      </c>
      <c r="BF147" s="163"/>
      <c r="BG147" s="164"/>
      <c r="BH147" s="163"/>
      <c r="BI147" s="252" t="s">
        <v>28</v>
      </c>
      <c r="BJ147" s="251" t="str">
        <f>CHOOSE(1,"?","LINK",BI147,BK147)</f>
        <v>?</v>
      </c>
      <c r="BK147" s="266"/>
      <c r="BL147" s="163"/>
      <c r="BQ147" s="163"/>
      <c r="BR147" s="163"/>
      <c r="BS147" s="168"/>
      <c r="BT147" s="168"/>
      <c r="BU147" s="168"/>
      <c r="BV147" s="168"/>
      <c r="BW147" s="168"/>
      <c r="BX147" s="168"/>
      <c r="BY147" s="168"/>
      <c r="BZ147" s="168"/>
      <c r="CA147" s="175"/>
      <c r="CB147"/>
      <c r="CC147"/>
      <c r="CD147"/>
      <c r="CE147"/>
      <c r="CF147"/>
      <c r="CG147"/>
      <c r="CH147"/>
      <c r="CI147"/>
      <c r="CJ147"/>
      <c r="CK147"/>
      <c r="CL147"/>
      <c r="CM147" s="174"/>
      <c r="CN147" s="168"/>
      <c r="CO147" s="168"/>
      <c r="CP147" s="168"/>
      <c r="CQ147" s="168"/>
      <c r="CR147" s="168"/>
      <c r="CS147" s="168"/>
      <c r="CT147" s="168"/>
      <c r="CU147" s="168"/>
      <c r="CV147" s="163"/>
      <c r="CW147" s="163"/>
      <c r="CX147" s="163"/>
      <c r="CY147" s="179" t="s">
        <v>17</v>
      </c>
      <c r="CZ147" s="179">
        <f>SUM(CZ144:CZ146)</f>
        <v>0</v>
      </c>
      <c r="DA147" s="179">
        <f>SUM(DA144:DA146)</f>
        <v>0</v>
      </c>
      <c r="DB147" s="179">
        <f>SUM(DB144:DB146)</f>
        <v>0</v>
      </c>
      <c r="DC147" s="179"/>
      <c r="DD147" s="179"/>
      <c r="DE147" s="179"/>
      <c r="DF147" s="149"/>
      <c r="DG147" s="149"/>
      <c r="DH147" s="163"/>
      <c r="DI147" s="18"/>
      <c r="DJ147" s="18"/>
      <c r="DK147" s="18"/>
      <c r="DL147" s="18"/>
      <c r="DM147" s="241"/>
      <c r="DN147" s="200" t="str">
        <f t="shared" ref="DN147" si="92">RNSE(DN145,DN142)</f>
        <v>-</v>
      </c>
      <c r="DO147" s="200" t="str">
        <f>RNSE(DO145,DO142)</f>
        <v>-</v>
      </c>
      <c r="DP147" s="200" t="str">
        <f>RNSE(DP145,DP142)</f>
        <v>-</v>
      </c>
      <c r="DQ147" s="197" t="s">
        <v>29</v>
      </c>
      <c r="DR147" s="163"/>
      <c r="DS147" s="164"/>
      <c r="DT147" s="163"/>
      <c r="DU147" s="252" t="s">
        <v>28</v>
      </c>
      <c r="DV147" s="251" t="str">
        <f>CHOOSE(1,"?","LINK",DU147,DW147)</f>
        <v>?</v>
      </c>
      <c r="DW147" s="266"/>
      <c r="DX147" s="163"/>
      <c r="EC147" s="163"/>
      <c r="ED147" s="163"/>
      <c r="EE147" s="168"/>
      <c r="EF147" s="168"/>
      <c r="EG147" s="168"/>
      <c r="EH147" s="168"/>
      <c r="EI147" s="168"/>
      <c r="EJ147" s="168"/>
      <c r="EK147" s="168"/>
      <c r="EL147" s="168"/>
      <c r="EM147" s="175"/>
      <c r="EN147"/>
      <c r="EO147"/>
      <c r="EP147"/>
      <c r="EQ147"/>
      <c r="ER147"/>
      <c r="ES147"/>
      <c r="ET147"/>
      <c r="EU147"/>
      <c r="EV147"/>
      <c r="EW147"/>
      <c r="EX147"/>
      <c r="EY147" s="174"/>
      <c r="EZ147" s="168"/>
      <c r="FA147" s="168"/>
      <c r="FB147" s="168"/>
      <c r="FC147" s="168"/>
      <c r="FD147" s="168"/>
      <c r="FE147" s="168"/>
      <c r="FF147" s="168"/>
      <c r="FG147" s="168"/>
      <c r="FH147" s="163"/>
      <c r="FI147" s="163"/>
      <c r="FJ147" s="163"/>
      <c r="FK147" s="179" t="s">
        <v>17</v>
      </c>
      <c r="FL147" s="179">
        <f>SUM(FL144:FL146)</f>
        <v>0</v>
      </c>
      <c r="FM147" s="179">
        <f>SUM(FM144:FM146)</f>
        <v>0</v>
      </c>
      <c r="FN147" s="179">
        <f>SUM(FN144:FN146)</f>
        <v>0</v>
      </c>
      <c r="FO147" s="179"/>
      <c r="FP147" s="179"/>
      <c r="FQ147" s="179"/>
      <c r="FR147" s="149"/>
      <c r="FS147" s="149"/>
      <c r="FT147" s="163"/>
      <c r="FU147" s="18"/>
      <c r="FV147" s="18"/>
      <c r="FW147" s="18"/>
      <c r="FX147" s="18"/>
      <c r="FY147" s="241"/>
      <c r="FZ147" s="200" t="str">
        <f t="shared" ref="FZ147" si="93">RNSE(FZ145,FZ142)</f>
        <v>-</v>
      </c>
      <c r="GA147" s="200" t="str">
        <f>RNSE(GA145,GA142)</f>
        <v>-</v>
      </c>
      <c r="GB147" s="200" t="str">
        <f>RNSE(GB145,GB142)</f>
        <v>-</v>
      </c>
      <c r="GC147" s="197" t="s">
        <v>29</v>
      </c>
      <c r="GD147" s="163"/>
      <c r="GE147" s="164"/>
      <c r="GF147" s="163"/>
      <c r="GG147" s="252" t="s">
        <v>28</v>
      </c>
      <c r="GH147" s="251" t="str">
        <f>CHOOSE(1,"?","LINK",GG147,GI147)</f>
        <v>?</v>
      </c>
      <c r="GI147" s="266"/>
      <c r="GJ147" s="163"/>
      <c r="GO147" s="163"/>
      <c r="GP147" s="163"/>
      <c r="GQ147" s="168"/>
      <c r="GR147" s="168"/>
      <c r="GS147" s="168"/>
      <c r="GT147" s="168"/>
      <c r="GU147" s="168"/>
      <c r="GV147" s="168"/>
      <c r="GW147" s="168"/>
      <c r="GX147" s="168"/>
      <c r="GY147" s="175"/>
      <c r="HK147" s="172"/>
      <c r="HL147" s="163"/>
      <c r="HM147" s="163"/>
      <c r="HN147" s="163"/>
      <c r="HO147" s="163"/>
      <c r="HP147" s="163"/>
      <c r="HQ147" s="163"/>
      <c r="HR147" s="163"/>
      <c r="HS147" s="163"/>
      <c r="HT147" s="163"/>
      <c r="HU147" s="163"/>
      <c r="HV147" s="163"/>
      <c r="HW147" s="163"/>
      <c r="HX147" s="163"/>
      <c r="HY147" s="163"/>
      <c r="HZ147" s="149"/>
      <c r="IA147" s="149"/>
      <c r="IB147" s="149"/>
      <c r="IC147" s="149"/>
      <c r="ID147" s="149"/>
      <c r="IE147" s="149"/>
      <c r="IF147" s="163"/>
      <c r="IG147" s="18"/>
      <c r="IH147" s="18"/>
      <c r="II147" s="18"/>
      <c r="IJ147" s="18"/>
      <c r="IK147" s="241"/>
      <c r="IL147" s="200" t="str">
        <f t="shared" ref="IL147:IN147" si="94">RNSE(IL145,IL142)</f>
        <v>-</v>
      </c>
      <c r="IM147" s="200" t="str">
        <f t="shared" si="94"/>
        <v>-</v>
      </c>
      <c r="IN147" s="200" t="str">
        <f t="shared" si="94"/>
        <v>-</v>
      </c>
      <c r="IO147" s="197" t="s">
        <v>29</v>
      </c>
      <c r="IP147" s="163"/>
      <c r="IQ147" s="164"/>
      <c r="IR147" s="163"/>
      <c r="IS147" s="163"/>
      <c r="JB147" s="163"/>
      <c r="JC147" s="163"/>
      <c r="JD147" s="163"/>
      <c r="JE147" s="163"/>
      <c r="JF147" s="163"/>
      <c r="JG147" s="163"/>
      <c r="JH147" s="163"/>
      <c r="JI147" s="163"/>
      <c r="JJ147" s="163"/>
      <c r="JK147" s="173"/>
    </row>
    <row r="148" spans="25:271" ht="15" customHeight="1" thickBot="1" x14ac:dyDescent="0.3">
      <c r="Y148"/>
      <c r="Z148"/>
      <c r="AA148" s="174"/>
      <c r="AB148" s="168"/>
      <c r="AC148" s="168"/>
      <c r="AD148" s="168"/>
      <c r="AE148" s="168"/>
      <c r="AF148" s="168"/>
      <c r="AG148" s="168"/>
      <c r="AH148" s="168"/>
      <c r="AI148" s="168"/>
      <c r="AJ148" s="163"/>
      <c r="AK148" s="163"/>
      <c r="AL148" s="163"/>
      <c r="AM148" s="179" t="s">
        <v>18</v>
      </c>
      <c r="AN148" s="179">
        <f>AN137</f>
        <v>0</v>
      </c>
      <c r="AO148" s="179">
        <f>AO137</f>
        <v>0</v>
      </c>
      <c r="AP148" s="179">
        <f>AP137</f>
        <v>0</v>
      </c>
      <c r="AQ148" s="179"/>
      <c r="AR148" s="179"/>
      <c r="AS148" s="179"/>
      <c r="AT148" s="149"/>
      <c r="AU148" s="149"/>
      <c r="AV148" s="163"/>
      <c r="AW148" s="16"/>
      <c r="AX148" s="16"/>
      <c r="AY148" s="16"/>
      <c r="AZ148" s="16"/>
      <c r="BA148" s="241"/>
      <c r="BB148" s="149"/>
      <c r="BC148" s="149"/>
      <c r="BD148" s="149"/>
      <c r="BE148" s="149"/>
      <c r="BF148" s="163"/>
      <c r="BG148" s="164"/>
      <c r="BH148" s="163"/>
      <c r="BI148" s="163"/>
      <c r="BJ148" s="263" t="s">
        <v>27</v>
      </c>
      <c r="BK148" s="297">
        <f>IF(BK147&lt;&gt;"",BK149-BK147,0)</f>
        <v>0</v>
      </c>
      <c r="BL148" s="292">
        <f>IF(BK147&lt;&gt;"",BK149-BK147,0)</f>
        <v>0</v>
      </c>
      <c r="BQ148" s="163"/>
      <c r="BR148" s="163"/>
      <c r="BS148" s="168"/>
      <c r="BT148" s="168"/>
      <c r="BU148" s="168"/>
      <c r="BV148" s="168"/>
      <c r="BW148" s="168"/>
      <c r="BX148" s="168"/>
      <c r="BY148" s="168"/>
      <c r="BZ148" s="168"/>
      <c r="CA148" s="175"/>
      <c r="CB148"/>
      <c r="CC148"/>
      <c r="CD148"/>
      <c r="CE148"/>
      <c r="CF148"/>
      <c r="CG148"/>
      <c r="CH148"/>
      <c r="CI148"/>
      <c r="CJ148"/>
      <c r="CK148"/>
      <c r="CL148"/>
      <c r="CM148" s="174"/>
      <c r="CN148" s="168"/>
      <c r="CO148" s="168"/>
      <c r="CP148" s="168"/>
      <c r="CQ148" s="168"/>
      <c r="CR148" s="168"/>
      <c r="CS148" s="168"/>
      <c r="CT148" s="168"/>
      <c r="CU148" s="168"/>
      <c r="CV148" s="163"/>
      <c r="CW148" s="163"/>
      <c r="CX148" s="163"/>
      <c r="CY148" s="179" t="s">
        <v>18</v>
      </c>
      <c r="CZ148" s="179">
        <f>CZ137</f>
        <v>0</v>
      </c>
      <c r="DA148" s="179">
        <f>DA137</f>
        <v>0</v>
      </c>
      <c r="DB148" s="179">
        <f>DB137</f>
        <v>0</v>
      </c>
      <c r="DC148" s="179"/>
      <c r="DD148" s="179"/>
      <c r="DE148" s="179"/>
      <c r="DF148" s="149"/>
      <c r="DG148" s="149"/>
      <c r="DH148" s="163"/>
      <c r="DI148" s="16"/>
      <c r="DJ148" s="16"/>
      <c r="DK148" s="16"/>
      <c r="DL148" s="16"/>
      <c r="DM148" s="241"/>
      <c r="DN148" s="149"/>
      <c r="DO148" s="149"/>
      <c r="DP148" s="149"/>
      <c r="DQ148" s="149"/>
      <c r="DR148" s="163"/>
      <c r="DS148" s="164"/>
      <c r="DT148" s="163"/>
      <c r="DU148" s="163"/>
      <c r="DV148" s="263" t="s">
        <v>27</v>
      </c>
      <c r="DW148" s="297">
        <f>IF(DW147&lt;&gt;"",DW149-DW147,0)</f>
        <v>0</v>
      </c>
      <c r="DX148" s="292">
        <f>IF(DW147&lt;&gt;"",DW149-DW147,0)</f>
        <v>0</v>
      </c>
      <c r="EC148" s="163"/>
      <c r="ED148" s="163"/>
      <c r="EE148" s="168"/>
      <c r="EF148" s="168"/>
      <c r="EG148" s="168"/>
      <c r="EH148" s="168"/>
      <c r="EI148" s="168"/>
      <c r="EJ148" s="168"/>
      <c r="EK148" s="168"/>
      <c r="EL148" s="168"/>
      <c r="EM148" s="175"/>
      <c r="EN148"/>
      <c r="EO148"/>
      <c r="EP148"/>
      <c r="EQ148"/>
      <c r="ER148"/>
      <c r="ES148"/>
      <c r="ET148"/>
      <c r="EU148"/>
      <c r="EV148"/>
      <c r="EW148"/>
      <c r="EX148"/>
      <c r="EY148" s="174"/>
      <c r="EZ148" s="168"/>
      <c r="FA148" s="168"/>
      <c r="FB148" s="168"/>
      <c r="FC148" s="168"/>
      <c r="FD148" s="168"/>
      <c r="FE148" s="168"/>
      <c r="FF148" s="168"/>
      <c r="FG148" s="168"/>
      <c r="FH148" s="163"/>
      <c r="FI148" s="163"/>
      <c r="FJ148" s="163"/>
      <c r="FK148" s="179" t="s">
        <v>18</v>
      </c>
      <c r="FL148" s="179">
        <f>FL137</f>
        <v>0</v>
      </c>
      <c r="FM148" s="179">
        <f>FM137</f>
        <v>0</v>
      </c>
      <c r="FN148" s="179">
        <f>FN137</f>
        <v>0</v>
      </c>
      <c r="FO148" s="179"/>
      <c r="FP148" s="179"/>
      <c r="FQ148" s="179"/>
      <c r="FR148" s="149"/>
      <c r="FS148" s="149"/>
      <c r="FT148" s="163"/>
      <c r="FU148" s="16"/>
      <c r="FV148" s="16"/>
      <c r="FW148" s="16"/>
      <c r="FX148" s="16"/>
      <c r="FY148" s="241"/>
      <c r="FZ148" s="149"/>
      <c r="GA148" s="149"/>
      <c r="GB148" s="149"/>
      <c r="GC148" s="149"/>
      <c r="GD148" s="163"/>
      <c r="GE148" s="164"/>
      <c r="GF148" s="163"/>
      <c r="GG148" s="163"/>
      <c r="GH148" s="263" t="s">
        <v>27</v>
      </c>
      <c r="GI148" s="297">
        <f>IF(GI147&lt;&gt;"",GI149-GI147,0)</f>
        <v>0</v>
      </c>
      <c r="GJ148" s="292">
        <f>IF(GI147&lt;&gt;"",GI149-GI147,0)</f>
        <v>0</v>
      </c>
      <c r="GO148" s="163"/>
      <c r="GP148" s="163"/>
      <c r="GQ148" s="168"/>
      <c r="GR148" s="168"/>
      <c r="GS148" s="168"/>
      <c r="GT148" s="168"/>
      <c r="GU148" s="168"/>
      <c r="GV148" s="168"/>
      <c r="GW148" s="168"/>
      <c r="GX148" s="168"/>
      <c r="GY148" s="175"/>
      <c r="HK148" s="172"/>
      <c r="HL148" s="163"/>
      <c r="HM148" s="163"/>
      <c r="HN148" s="163"/>
      <c r="HO148" s="163"/>
      <c r="HP148" s="163"/>
      <c r="HQ148" s="163"/>
      <c r="HR148" s="163"/>
      <c r="HS148" s="163"/>
      <c r="HT148" s="163"/>
      <c r="HU148" s="163"/>
      <c r="HV148" s="163"/>
      <c r="HW148" s="163"/>
      <c r="HX148" s="163"/>
      <c r="HY148" s="163"/>
      <c r="HZ148" s="149"/>
      <c r="IA148" s="149"/>
      <c r="IB148" s="149"/>
      <c r="IC148" s="149"/>
      <c r="ID148" s="149"/>
      <c r="IE148" s="149"/>
      <c r="IF148" s="163"/>
      <c r="IG148" s="16"/>
      <c r="IH148" s="16"/>
      <c r="II148" s="16"/>
      <c r="IJ148" s="16"/>
      <c r="IK148" s="241"/>
      <c r="IL148" s="149"/>
      <c r="IM148" s="149"/>
      <c r="IN148" s="149"/>
      <c r="IO148" s="149"/>
      <c r="IP148" s="163"/>
      <c r="IQ148" s="164"/>
      <c r="IR148" s="163"/>
      <c r="IS148" s="163"/>
      <c r="JB148" s="163"/>
      <c r="JC148" s="163"/>
      <c r="JD148" s="163"/>
      <c r="JE148" s="163"/>
      <c r="JF148" s="163"/>
      <c r="JG148" s="163"/>
      <c r="JH148" s="163"/>
      <c r="JI148" s="163"/>
      <c r="JJ148" s="163"/>
      <c r="JK148" s="173"/>
    </row>
    <row r="149" spans="25:271" ht="15" customHeight="1" thickBot="1" x14ac:dyDescent="0.3">
      <c r="Y149"/>
      <c r="Z149"/>
      <c r="AA149" s="174"/>
      <c r="AB149" s="168"/>
      <c r="AC149" s="168"/>
      <c r="AD149" s="168"/>
      <c r="AE149" s="168"/>
      <c r="AF149" s="168"/>
      <c r="AG149" s="168"/>
      <c r="AH149" s="168"/>
      <c r="AI149" s="168"/>
      <c r="AJ149" s="163"/>
      <c r="AK149" s="163"/>
      <c r="AL149" s="163"/>
      <c r="AM149" s="179" t="s">
        <v>19</v>
      </c>
      <c r="AN149" s="183">
        <f>IFERROR(ABS(AN147-AN148)/AN148,0)</f>
        <v>0</v>
      </c>
      <c r="AO149" s="183">
        <f t="shared" ref="AO149:AP149" si="95">IFERROR(ABS(AO147-AO148)/AO148,0)</f>
        <v>0</v>
      </c>
      <c r="AP149" s="183">
        <f t="shared" si="95"/>
        <v>0</v>
      </c>
      <c r="AQ149" s="179"/>
      <c r="AR149" s="179"/>
      <c r="AS149" s="183">
        <f>SUM(AN149:AP149,AS144:AS146)</f>
        <v>0</v>
      </c>
      <c r="AT149" s="149"/>
      <c r="AU149" s="149"/>
      <c r="AV149" s="155"/>
      <c r="AW149" s="163"/>
      <c r="AX149" s="163"/>
      <c r="AY149" s="163"/>
      <c r="AZ149" s="163"/>
      <c r="BA149" s="241"/>
      <c r="BB149" s="149"/>
      <c r="BC149" s="149"/>
      <c r="BD149" s="149"/>
      <c r="BE149" s="149"/>
      <c r="BF149" s="163"/>
      <c r="BG149" s="165"/>
      <c r="BH149" s="213" t="s">
        <v>21</v>
      </c>
      <c r="BI149" s="281">
        <f>IF(BK147&lt;&gt;"",BK147,BK149)</f>
        <v>0</v>
      </c>
      <c r="BJ149" s="148" t="s">
        <v>16</v>
      </c>
      <c r="BK149" s="210">
        <f>SUM(BD145,AY135,BF139)</f>
        <v>0</v>
      </c>
      <c r="BL149" s="163"/>
      <c r="BQ149" s="163"/>
      <c r="BR149" s="163"/>
      <c r="BS149" s="168"/>
      <c r="BT149" s="168"/>
      <c r="BU149" s="168"/>
      <c r="BV149" s="168"/>
      <c r="BW149" s="168"/>
      <c r="BX149" s="168"/>
      <c r="BY149" s="168"/>
      <c r="BZ149" s="168"/>
      <c r="CA149" s="175"/>
      <c r="CB149"/>
      <c r="CC149"/>
      <c r="CD149"/>
      <c r="CE149"/>
      <c r="CF149"/>
      <c r="CG149"/>
      <c r="CH149"/>
      <c r="CI149"/>
      <c r="CJ149"/>
      <c r="CK149"/>
      <c r="CL149"/>
      <c r="CM149" s="174"/>
      <c r="CN149" s="168"/>
      <c r="CO149" s="168"/>
      <c r="CP149" s="168"/>
      <c r="CQ149" s="168"/>
      <c r="CR149" s="168"/>
      <c r="CS149" s="168"/>
      <c r="CT149" s="168"/>
      <c r="CU149" s="168"/>
      <c r="CV149" s="163"/>
      <c r="CW149" s="163"/>
      <c r="CX149" s="163"/>
      <c r="CY149" s="179" t="s">
        <v>19</v>
      </c>
      <c r="CZ149" s="183">
        <f>IFERROR(ABS(CZ147-CZ148)/CZ148,0)</f>
        <v>0</v>
      </c>
      <c r="DA149" s="183">
        <f t="shared" ref="DA149:DB149" si="96">IFERROR(ABS(DA147-DA148)/DA148,0)</f>
        <v>0</v>
      </c>
      <c r="DB149" s="183">
        <f t="shared" si="96"/>
        <v>0</v>
      </c>
      <c r="DC149" s="179"/>
      <c r="DD149" s="179"/>
      <c r="DE149" s="183">
        <f>SUM(CZ149:DB149,DE144:DE146)</f>
        <v>0</v>
      </c>
      <c r="DF149" s="149"/>
      <c r="DG149" s="149"/>
      <c r="DH149" s="155"/>
      <c r="DI149" s="163"/>
      <c r="DJ149" s="163"/>
      <c r="DK149" s="163"/>
      <c r="DL149" s="163"/>
      <c r="DM149" s="241"/>
      <c r="DN149" s="149"/>
      <c r="DO149" s="149"/>
      <c r="DP149" s="149"/>
      <c r="DQ149" s="149"/>
      <c r="DR149" s="163"/>
      <c r="DS149" s="165"/>
      <c r="DT149" s="213" t="s">
        <v>21</v>
      </c>
      <c r="DU149" s="281">
        <f>IF(DW147&lt;&gt;"",DW147,DW149)</f>
        <v>0</v>
      </c>
      <c r="DV149" s="148" t="s">
        <v>16</v>
      </c>
      <c r="DW149" s="210">
        <f>SUM(DP145,DK135,DR139)</f>
        <v>0</v>
      </c>
      <c r="DX149" s="163"/>
      <c r="EC149" s="163"/>
      <c r="ED149" s="163"/>
      <c r="EE149" s="168"/>
      <c r="EF149" s="168"/>
      <c r="EG149" s="168"/>
      <c r="EH149" s="168"/>
      <c r="EI149" s="168"/>
      <c r="EJ149" s="168"/>
      <c r="EK149" s="168"/>
      <c r="EL149" s="168"/>
      <c r="EM149" s="175"/>
      <c r="EN149"/>
      <c r="EO149"/>
      <c r="EP149"/>
      <c r="EQ149"/>
      <c r="ER149"/>
      <c r="ES149"/>
      <c r="ET149"/>
      <c r="EU149"/>
      <c r="EV149"/>
      <c r="EW149"/>
      <c r="EX149"/>
      <c r="EY149" s="174"/>
      <c r="EZ149" s="168"/>
      <c r="FA149" s="168"/>
      <c r="FB149" s="168"/>
      <c r="FC149" s="168"/>
      <c r="FD149" s="168"/>
      <c r="FE149" s="168"/>
      <c r="FF149" s="168"/>
      <c r="FG149" s="168"/>
      <c r="FH149" s="163"/>
      <c r="FI149" s="163"/>
      <c r="FJ149" s="163"/>
      <c r="FK149" s="179" t="s">
        <v>19</v>
      </c>
      <c r="FL149" s="183">
        <f>IFERROR(ABS(FL147-FL148)/FL148,0)</f>
        <v>0</v>
      </c>
      <c r="FM149" s="183">
        <f t="shared" ref="FM149:FN149" si="97">IFERROR(ABS(FM147-FM148)/FM148,0)</f>
        <v>0</v>
      </c>
      <c r="FN149" s="183">
        <f t="shared" si="97"/>
        <v>0</v>
      </c>
      <c r="FO149" s="179"/>
      <c r="FP149" s="179"/>
      <c r="FQ149" s="183">
        <f>SUM(FL149:FN149,FQ144:FQ146)</f>
        <v>0</v>
      </c>
      <c r="FR149" s="149"/>
      <c r="FS149" s="149"/>
      <c r="FT149" s="155"/>
      <c r="FU149" s="163"/>
      <c r="FV149" s="163"/>
      <c r="FW149" s="163"/>
      <c r="FX149" s="163"/>
      <c r="FY149" s="241"/>
      <c r="FZ149" s="149"/>
      <c r="GA149" s="149"/>
      <c r="GB149" s="149"/>
      <c r="GC149" s="149"/>
      <c r="GD149" s="163"/>
      <c r="GE149" s="165"/>
      <c r="GF149" s="213" t="s">
        <v>21</v>
      </c>
      <c r="GG149" s="281">
        <f>IF(GI147&lt;&gt;"",GI147,GI149)</f>
        <v>0</v>
      </c>
      <c r="GH149" s="148" t="s">
        <v>16</v>
      </c>
      <c r="GI149" s="210">
        <f>SUM(GB145,FW135,GD139)</f>
        <v>0</v>
      </c>
      <c r="GJ149" s="163"/>
      <c r="GO149" s="163"/>
      <c r="GP149" s="163"/>
      <c r="GQ149" s="168"/>
      <c r="GR149" s="168"/>
      <c r="GS149" s="168"/>
      <c r="GT149" s="168"/>
      <c r="GU149" s="168"/>
      <c r="GV149" s="168"/>
      <c r="GW149" s="168"/>
      <c r="GX149" s="168"/>
      <c r="GY149" s="175"/>
      <c r="HK149" s="172"/>
      <c r="HL149" s="163"/>
      <c r="HM149" s="163"/>
      <c r="HN149" s="163"/>
      <c r="HO149" s="163"/>
      <c r="HP149" s="163"/>
      <c r="HQ149" s="163"/>
      <c r="HR149" s="163"/>
      <c r="HS149" s="163"/>
      <c r="HT149" s="163"/>
      <c r="HU149" s="163"/>
      <c r="HV149" s="163"/>
      <c r="HW149" s="163"/>
      <c r="HX149" s="163"/>
      <c r="HY149" s="163"/>
      <c r="HZ149" s="149"/>
      <c r="IA149" s="149"/>
      <c r="IB149" s="149"/>
      <c r="IC149" s="149"/>
      <c r="ID149" s="149"/>
      <c r="IE149" s="149"/>
      <c r="IF149" s="155"/>
      <c r="IG149" s="163"/>
      <c r="IH149" s="163"/>
      <c r="II149" s="163"/>
      <c r="IJ149" s="163"/>
      <c r="IK149" s="241"/>
      <c r="IL149" s="149"/>
      <c r="IM149" s="149"/>
      <c r="IN149" s="149"/>
      <c r="IO149" s="149"/>
      <c r="IP149" s="163"/>
      <c r="IQ149" s="165"/>
      <c r="IR149" s="163"/>
      <c r="IS149" s="163"/>
      <c r="JB149" s="163"/>
      <c r="JC149" s="163"/>
      <c r="JD149" s="163"/>
      <c r="JE149" s="163"/>
      <c r="JF149" s="163"/>
      <c r="JG149" s="163"/>
      <c r="JH149" s="163"/>
      <c r="JI149" s="163"/>
      <c r="JJ149" s="163"/>
      <c r="JK149" s="173"/>
    </row>
    <row r="150" spans="25:271" ht="15" customHeight="1" x14ac:dyDescent="0.25">
      <c r="Y150"/>
      <c r="Z150"/>
      <c r="AA150" s="174"/>
      <c r="AB150" s="168"/>
      <c r="AC150" s="168"/>
      <c r="AD150" s="168"/>
      <c r="AE150" s="168"/>
      <c r="AF150" s="168"/>
      <c r="AG150" s="168"/>
      <c r="AH150" s="168"/>
      <c r="AI150" s="168"/>
      <c r="AJ150" s="163"/>
      <c r="AK150" s="163"/>
      <c r="AL150" s="163"/>
      <c r="AM150" s="163"/>
      <c r="AN150" s="163"/>
      <c r="AO150" s="163"/>
      <c r="AP150" s="149"/>
      <c r="AQ150" s="149"/>
      <c r="AR150" s="149"/>
      <c r="AS150" s="149"/>
      <c r="AT150" s="149"/>
      <c r="AU150" s="149"/>
      <c r="AV150" s="149"/>
      <c r="AW150" s="149"/>
      <c r="AX150" s="163"/>
      <c r="AY150" s="163"/>
      <c r="AZ150" s="163"/>
      <c r="BA150" s="241"/>
      <c r="BB150" s="163"/>
      <c r="BC150" s="163"/>
      <c r="BD150" s="163"/>
      <c r="BE150" s="153" t="s">
        <v>0</v>
      </c>
      <c r="BF150" s="163"/>
      <c r="BG150" s="165"/>
      <c r="BH150" s="145"/>
      <c r="BI150" s="145"/>
      <c r="BJ150" s="147" t="s">
        <v>16</v>
      </c>
      <c r="BK150" s="138">
        <f>SUM(BD142,AY138,BC139)</f>
        <v>0</v>
      </c>
      <c r="BL150" s="163"/>
      <c r="BQ150" s="163"/>
      <c r="BR150" s="163"/>
      <c r="BS150" s="168"/>
      <c r="BT150" s="168"/>
      <c r="BU150" s="168"/>
      <c r="BV150" s="168"/>
      <c r="BW150" s="168"/>
      <c r="BX150" s="168"/>
      <c r="BY150" s="168"/>
      <c r="BZ150" s="168"/>
      <c r="CA150" s="175"/>
      <c r="CB150"/>
      <c r="CC150"/>
      <c r="CD150"/>
      <c r="CE150"/>
      <c r="CF150"/>
      <c r="CG150"/>
      <c r="CH150"/>
      <c r="CI150"/>
      <c r="CJ150"/>
      <c r="CK150"/>
      <c r="CL150"/>
      <c r="CM150" s="174"/>
      <c r="CN150" s="168"/>
      <c r="CO150" s="168"/>
      <c r="CP150" s="168"/>
      <c r="CQ150" s="168"/>
      <c r="CR150" s="168"/>
      <c r="CS150" s="168"/>
      <c r="CT150" s="168"/>
      <c r="CU150" s="168"/>
      <c r="CV150" s="163"/>
      <c r="CW150" s="163"/>
      <c r="CX150" s="163"/>
      <c r="CY150" s="163"/>
      <c r="CZ150" s="163"/>
      <c r="DA150" s="163"/>
      <c r="DB150" s="149"/>
      <c r="DC150" s="149"/>
      <c r="DD150" s="149"/>
      <c r="DE150" s="149"/>
      <c r="DF150" s="149"/>
      <c r="DG150" s="149"/>
      <c r="DH150" s="149"/>
      <c r="DI150" s="149"/>
      <c r="DJ150" s="163"/>
      <c r="DK150" s="163"/>
      <c r="DL150" s="163"/>
      <c r="DM150" s="241"/>
      <c r="DN150" s="163"/>
      <c r="DO150" s="163"/>
      <c r="DP150" s="163"/>
      <c r="DQ150" s="153" t="s">
        <v>0</v>
      </c>
      <c r="DR150" s="163"/>
      <c r="DS150" s="165"/>
      <c r="DT150" s="145"/>
      <c r="DU150" s="145"/>
      <c r="DV150" s="147" t="s">
        <v>16</v>
      </c>
      <c r="DW150" s="138">
        <f>SUM(DP142,DK138,DO139)</f>
        <v>0</v>
      </c>
      <c r="DX150" s="163"/>
      <c r="EC150" s="163"/>
      <c r="ED150" s="163"/>
      <c r="EE150" s="168"/>
      <c r="EF150" s="168"/>
      <c r="EG150" s="168"/>
      <c r="EH150" s="168"/>
      <c r="EI150" s="168"/>
      <c r="EJ150" s="168"/>
      <c r="EK150" s="168"/>
      <c r="EL150" s="168"/>
      <c r="EM150" s="175"/>
      <c r="EN150"/>
      <c r="EO150"/>
      <c r="EP150"/>
      <c r="EQ150"/>
      <c r="ER150"/>
      <c r="ES150"/>
      <c r="ET150"/>
      <c r="EU150"/>
      <c r="EV150"/>
      <c r="EW150"/>
      <c r="EX150"/>
      <c r="EY150" s="174"/>
      <c r="EZ150" s="168"/>
      <c r="FA150" s="168"/>
      <c r="FB150" s="168"/>
      <c r="FC150" s="168"/>
      <c r="FD150" s="168"/>
      <c r="FE150" s="168"/>
      <c r="FF150" s="168"/>
      <c r="FG150" s="168"/>
      <c r="FH150" s="163"/>
      <c r="FI150" s="163"/>
      <c r="FJ150" s="163"/>
      <c r="FK150" s="163"/>
      <c r="FL150" s="163"/>
      <c r="FM150" s="163"/>
      <c r="FN150" s="149"/>
      <c r="FO150" s="149"/>
      <c r="FP150" s="149"/>
      <c r="FQ150" s="149"/>
      <c r="FR150" s="149"/>
      <c r="FS150" s="149"/>
      <c r="FT150" s="149"/>
      <c r="FU150" s="149"/>
      <c r="FV150" s="163"/>
      <c r="FW150" s="163"/>
      <c r="FX150" s="163"/>
      <c r="FY150" s="241"/>
      <c r="FZ150" s="163"/>
      <c r="GA150" s="163"/>
      <c r="GB150" s="163"/>
      <c r="GC150" s="153" t="s">
        <v>0</v>
      </c>
      <c r="GD150" s="163"/>
      <c r="GE150" s="165"/>
      <c r="GF150" s="145"/>
      <c r="GG150" s="145"/>
      <c r="GH150" s="147" t="s">
        <v>16</v>
      </c>
      <c r="GI150" s="138">
        <f>SUM(GB142,FW138,GA139)</f>
        <v>0</v>
      </c>
      <c r="GJ150" s="163"/>
      <c r="GO150" s="163"/>
      <c r="GP150" s="163"/>
      <c r="GQ150" s="168"/>
      <c r="GR150" s="168"/>
      <c r="GS150" s="168"/>
      <c r="GT150" s="168"/>
      <c r="GU150" s="168"/>
      <c r="GV150" s="168"/>
      <c r="GW150" s="168"/>
      <c r="GX150" s="168"/>
      <c r="GY150" s="175"/>
      <c r="HK150" s="172"/>
      <c r="HL150" s="163"/>
      <c r="HM150" s="163"/>
      <c r="HN150" s="163"/>
      <c r="HO150" s="163"/>
      <c r="HP150" s="163"/>
      <c r="HQ150" s="163"/>
      <c r="HR150" s="163"/>
      <c r="HS150" s="163"/>
      <c r="HT150" s="163"/>
      <c r="HU150" s="163"/>
      <c r="HV150" s="163"/>
      <c r="HW150" s="163"/>
      <c r="HX150" s="163"/>
      <c r="HY150" s="163"/>
      <c r="HZ150" s="149"/>
      <c r="IA150" s="149"/>
      <c r="IB150" s="149"/>
      <c r="IC150" s="149"/>
      <c r="ID150" s="149"/>
      <c r="IE150" s="149"/>
      <c r="IF150" s="149"/>
      <c r="IG150" s="149"/>
      <c r="IH150" s="163"/>
      <c r="II150" s="163"/>
      <c r="IJ150" s="163"/>
      <c r="IK150" s="241"/>
      <c r="IL150" s="163"/>
      <c r="IM150" s="163"/>
      <c r="IN150" s="163"/>
      <c r="IO150" s="153" t="s">
        <v>0</v>
      </c>
      <c r="IP150" s="163"/>
      <c r="IQ150" s="165"/>
      <c r="IR150" s="163"/>
      <c r="IS150" s="163"/>
      <c r="JB150" s="163"/>
      <c r="JC150" s="163"/>
      <c r="JD150" s="163"/>
      <c r="JE150" s="163"/>
      <c r="JF150" s="163"/>
      <c r="JG150" s="163"/>
      <c r="JH150" s="163"/>
      <c r="JI150" s="163"/>
      <c r="JJ150" s="163"/>
      <c r="JK150" s="173"/>
    </row>
    <row r="151" spans="25:271" ht="15" customHeight="1" x14ac:dyDescent="0.25">
      <c r="Y151"/>
      <c r="Z151"/>
      <c r="AA151" s="174"/>
      <c r="AB151" s="168"/>
      <c r="AC151" s="168"/>
      <c r="AD151" s="168"/>
      <c r="AE151" s="168"/>
      <c r="AF151" s="168"/>
      <c r="AG151" s="168"/>
      <c r="AH151" s="168"/>
      <c r="AI151" s="168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240"/>
      <c r="BB151" s="163"/>
      <c r="BC151" s="163"/>
      <c r="BD151" s="163"/>
      <c r="BE151" s="166"/>
      <c r="BF151" s="163"/>
      <c r="BG151" s="165"/>
      <c r="BH151" s="163"/>
      <c r="BI151" s="163"/>
      <c r="BQ151" s="163"/>
      <c r="BR151" s="163"/>
      <c r="BS151" s="168"/>
      <c r="BT151" s="168"/>
      <c r="BU151" s="168"/>
      <c r="BV151" s="168"/>
      <c r="BW151" s="168"/>
      <c r="BX151" s="168"/>
      <c r="BY151" s="168"/>
      <c r="BZ151" s="168"/>
      <c r="CA151" s="175"/>
      <c r="CB151"/>
      <c r="CC151"/>
      <c r="CD151"/>
      <c r="CE151"/>
      <c r="CF151"/>
      <c r="CG151"/>
      <c r="CH151"/>
      <c r="CI151"/>
      <c r="CJ151"/>
      <c r="CK151"/>
      <c r="CL151"/>
      <c r="CM151" s="174"/>
      <c r="CN151" s="168"/>
      <c r="CO151" s="168"/>
      <c r="CP151" s="168"/>
      <c r="CQ151" s="168"/>
      <c r="CR151" s="168"/>
      <c r="CS151" s="168"/>
      <c r="CT151" s="168"/>
      <c r="CU151" s="168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240"/>
      <c r="DN151" s="163"/>
      <c r="DO151" s="163"/>
      <c r="DP151" s="163"/>
      <c r="DQ151" s="166"/>
      <c r="DR151" s="163"/>
      <c r="DS151" s="165"/>
      <c r="DT151" s="163"/>
      <c r="DU151" s="163"/>
      <c r="EC151" s="163"/>
      <c r="ED151" s="163"/>
      <c r="EE151" s="168"/>
      <c r="EF151" s="168"/>
      <c r="EG151" s="168"/>
      <c r="EH151" s="168"/>
      <c r="EI151" s="168"/>
      <c r="EJ151" s="168"/>
      <c r="EK151" s="168"/>
      <c r="EL151" s="168"/>
      <c r="EM151" s="175"/>
      <c r="EN151"/>
      <c r="EO151"/>
      <c r="EP151"/>
      <c r="EQ151"/>
      <c r="ER151"/>
      <c r="ES151"/>
      <c r="ET151"/>
      <c r="EU151"/>
      <c r="EV151"/>
      <c r="EW151"/>
      <c r="EX151"/>
      <c r="EY151" s="174"/>
      <c r="EZ151" s="168"/>
      <c r="FA151" s="168"/>
      <c r="FB151" s="168"/>
      <c r="FC151" s="168"/>
      <c r="FD151" s="168"/>
      <c r="FE151" s="168"/>
      <c r="FF151" s="168"/>
      <c r="FG151" s="168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3"/>
      <c r="FT151" s="163"/>
      <c r="FU151" s="163"/>
      <c r="FV151" s="163"/>
      <c r="FW151" s="163"/>
      <c r="FX151" s="163"/>
      <c r="FY151" s="240"/>
      <c r="FZ151" s="163"/>
      <c r="GA151" s="163"/>
      <c r="GB151" s="163"/>
      <c r="GC151" s="166"/>
      <c r="GD151" s="163"/>
      <c r="GE151" s="165"/>
      <c r="GF151" s="163"/>
      <c r="GG151" s="163"/>
      <c r="GO151" s="163"/>
      <c r="GP151" s="163"/>
      <c r="GQ151" s="168"/>
      <c r="GR151" s="168"/>
      <c r="GS151" s="168"/>
      <c r="GT151" s="168"/>
      <c r="GU151" s="168"/>
      <c r="GV151" s="168"/>
      <c r="GW151" s="168"/>
      <c r="GX151" s="168"/>
      <c r="GY151" s="175"/>
      <c r="HK151" s="172"/>
      <c r="HL151" s="163"/>
      <c r="HM151" s="163"/>
      <c r="HN151" s="163"/>
      <c r="HO151" s="163"/>
      <c r="HP151" s="163"/>
      <c r="HQ151" s="163"/>
      <c r="HR151" s="163"/>
      <c r="HS151" s="163"/>
      <c r="HT151" s="163"/>
      <c r="HU151" s="163"/>
      <c r="HV151" s="163"/>
      <c r="HW151" s="163"/>
      <c r="HX151" s="163"/>
      <c r="HY151" s="163"/>
      <c r="HZ151" s="163"/>
      <c r="IA151" s="163"/>
      <c r="IB151" s="163"/>
      <c r="IC151" s="163"/>
      <c r="ID151" s="163"/>
      <c r="IE151" s="163"/>
      <c r="IF151" s="163"/>
      <c r="IG151" s="163"/>
      <c r="IH151" s="163"/>
      <c r="II151" s="163"/>
      <c r="IJ151" s="163"/>
      <c r="IK151" s="240"/>
      <c r="IL151" s="163"/>
      <c r="IM151" s="163"/>
      <c r="IN151" s="163"/>
      <c r="IO151" s="166"/>
      <c r="IP151" s="163"/>
      <c r="IQ151" s="165"/>
      <c r="IR151" s="163"/>
      <c r="IS151" s="163"/>
      <c r="JB151" s="163"/>
      <c r="JC151" s="163"/>
      <c r="JD151" s="163"/>
      <c r="JE151" s="163"/>
      <c r="JF151" s="163"/>
      <c r="JG151" s="163"/>
      <c r="JH151" s="163"/>
      <c r="JI151" s="163"/>
      <c r="JJ151" s="163"/>
      <c r="JK151" s="173"/>
    </row>
    <row r="152" spans="25:271" ht="15" customHeight="1" x14ac:dyDescent="0.25">
      <c r="Y152"/>
      <c r="Z152"/>
      <c r="AA152" s="174"/>
      <c r="AB152" s="168"/>
      <c r="AC152" s="168"/>
      <c r="AD152" s="168"/>
      <c r="AE152" s="168"/>
      <c r="AF152" s="168"/>
      <c r="AG152" s="168"/>
      <c r="AH152" s="168"/>
      <c r="AI152" s="168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8"/>
      <c r="BB152" s="163"/>
      <c r="BC152" s="163"/>
      <c r="BD152" s="163"/>
      <c r="BE152" s="168"/>
      <c r="BF152" s="163"/>
      <c r="BG152" s="165"/>
      <c r="BH152" s="163"/>
      <c r="BI152" s="163"/>
      <c r="BQ152" s="163"/>
      <c r="BR152" s="163"/>
      <c r="BS152" s="168"/>
      <c r="BT152" s="168"/>
      <c r="BU152" s="168"/>
      <c r="BV152" s="168"/>
      <c r="BW152" s="168"/>
      <c r="BX152" s="168"/>
      <c r="BY152" s="168"/>
      <c r="BZ152" s="168"/>
      <c r="CA152" s="175"/>
      <c r="CB152"/>
      <c r="CC152"/>
      <c r="CD152"/>
      <c r="CE152"/>
      <c r="CF152"/>
      <c r="CG152"/>
      <c r="CH152"/>
      <c r="CI152"/>
      <c r="CJ152"/>
      <c r="CK152"/>
      <c r="CL152"/>
      <c r="CM152" s="174"/>
      <c r="CN152" s="168"/>
      <c r="CO152" s="168"/>
      <c r="CP152" s="168"/>
      <c r="CQ152" s="168"/>
      <c r="CR152" s="168"/>
      <c r="CS152" s="168"/>
      <c r="CT152" s="168"/>
      <c r="CU152" s="168"/>
      <c r="CV152" s="163"/>
      <c r="CW152" s="163"/>
      <c r="CX152" s="163"/>
      <c r="CY152" s="163"/>
      <c r="CZ152" s="163"/>
      <c r="DA152" s="163"/>
      <c r="DB152" s="163"/>
      <c r="DC152" s="163"/>
      <c r="DD152" s="163"/>
      <c r="DE152" s="163"/>
      <c r="DF152" s="163"/>
      <c r="DG152" s="163"/>
      <c r="DH152" s="163"/>
      <c r="DI152" s="163"/>
      <c r="DJ152" s="163"/>
      <c r="DK152" s="163"/>
      <c r="DL152" s="163"/>
      <c r="DM152" s="168"/>
      <c r="DN152" s="163"/>
      <c r="DO152" s="163"/>
      <c r="DP152" s="163"/>
      <c r="DQ152" s="168"/>
      <c r="DR152" s="163"/>
      <c r="DS152" s="165"/>
      <c r="DT152" s="163"/>
      <c r="DU152" s="163"/>
      <c r="EC152" s="163"/>
      <c r="ED152" s="163"/>
      <c r="EE152" s="168"/>
      <c r="EF152" s="168"/>
      <c r="EG152" s="168"/>
      <c r="EH152" s="168"/>
      <c r="EI152" s="168"/>
      <c r="EJ152" s="168"/>
      <c r="EK152" s="168"/>
      <c r="EL152" s="168"/>
      <c r="EM152" s="175"/>
      <c r="EN152"/>
      <c r="EO152"/>
      <c r="EP152"/>
      <c r="EQ152"/>
      <c r="ER152"/>
      <c r="ES152"/>
      <c r="ET152"/>
      <c r="EU152"/>
      <c r="EV152"/>
      <c r="EW152"/>
      <c r="EX152"/>
      <c r="EY152" s="174"/>
      <c r="EZ152" s="168"/>
      <c r="FA152" s="168"/>
      <c r="FB152" s="168"/>
      <c r="FC152" s="168"/>
      <c r="FD152" s="168"/>
      <c r="FE152" s="168"/>
      <c r="FF152" s="168"/>
      <c r="FG152" s="168"/>
      <c r="FH152" s="163"/>
      <c r="FI152" s="163"/>
      <c r="FJ152" s="163"/>
      <c r="FK152" s="163"/>
      <c r="FL152" s="163"/>
      <c r="FM152" s="163"/>
      <c r="FN152" s="163"/>
      <c r="FO152" s="163"/>
      <c r="FP152" s="163"/>
      <c r="FQ152" s="163"/>
      <c r="FR152" s="163"/>
      <c r="FS152" s="163"/>
      <c r="FT152" s="163"/>
      <c r="FU152" s="163"/>
      <c r="FV152" s="163"/>
      <c r="FW152" s="163"/>
      <c r="FX152" s="163"/>
      <c r="FY152" s="168"/>
      <c r="FZ152" s="163"/>
      <c r="GA152" s="163"/>
      <c r="GB152" s="163"/>
      <c r="GC152" s="168"/>
      <c r="GD152" s="163"/>
      <c r="GE152" s="165"/>
      <c r="GF152" s="163"/>
      <c r="GG152" s="163"/>
      <c r="GO152" s="163"/>
      <c r="GP152" s="163"/>
      <c r="GQ152" s="168"/>
      <c r="GR152" s="168"/>
      <c r="GS152" s="168"/>
      <c r="GT152" s="168"/>
      <c r="GU152" s="168"/>
      <c r="GV152" s="168"/>
      <c r="GW152" s="168"/>
      <c r="GX152" s="168"/>
      <c r="GY152" s="175"/>
      <c r="HK152" s="172"/>
      <c r="HL152" s="163"/>
      <c r="HM152" s="163"/>
      <c r="HN152" s="163"/>
      <c r="HO152" s="163"/>
      <c r="HP152" s="163"/>
      <c r="HQ152" s="163"/>
      <c r="HR152" s="163"/>
      <c r="HS152" s="163"/>
      <c r="HT152" s="163"/>
      <c r="HU152" s="163"/>
      <c r="HV152" s="163"/>
      <c r="HW152" s="163"/>
      <c r="HX152" s="163"/>
      <c r="HY152" s="163"/>
      <c r="HZ152" s="163"/>
      <c r="IA152" s="163"/>
      <c r="IB152" s="163"/>
      <c r="IC152" s="163"/>
      <c r="ID152" s="163"/>
      <c r="IE152" s="163"/>
      <c r="IF152" s="163"/>
      <c r="IG152" s="163"/>
      <c r="IH152" s="163"/>
      <c r="II152" s="163"/>
      <c r="IJ152" s="163"/>
      <c r="IK152" s="168"/>
      <c r="IL152" s="163"/>
      <c r="IM152" s="163"/>
      <c r="IN152" s="163"/>
      <c r="IO152" s="168"/>
      <c r="IP152" s="163"/>
      <c r="IQ152" s="165"/>
      <c r="IR152" s="163"/>
      <c r="IS152" s="163"/>
      <c r="JB152" s="163"/>
      <c r="JC152" s="163"/>
      <c r="JD152" s="163"/>
      <c r="JE152" s="163"/>
      <c r="JF152" s="163"/>
      <c r="JG152" s="163"/>
      <c r="JH152" s="163"/>
      <c r="JI152" s="163"/>
      <c r="JJ152" s="163"/>
      <c r="JK152" s="173"/>
    </row>
    <row r="153" spans="25:271" ht="15" customHeight="1" x14ac:dyDescent="0.25">
      <c r="Y153"/>
      <c r="Z153"/>
      <c r="AA153" s="174"/>
      <c r="AB153" s="168"/>
      <c r="AC153" s="168"/>
      <c r="AD153" s="168"/>
      <c r="AE153" s="168"/>
      <c r="AF153" s="168"/>
      <c r="AG153" s="168"/>
      <c r="AH153" s="168"/>
      <c r="AI153" s="168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8"/>
      <c r="BB153" s="163"/>
      <c r="BC153" s="163"/>
      <c r="BD153" s="163"/>
      <c r="BE153" s="168"/>
      <c r="BF153" s="163"/>
      <c r="BG153" s="164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8"/>
      <c r="BT153" s="168"/>
      <c r="BU153" s="168"/>
      <c r="BV153" s="168"/>
      <c r="BW153" s="168"/>
      <c r="BX153" s="168"/>
      <c r="BY153" s="168"/>
      <c r="BZ153" s="168"/>
      <c r="CA153" s="175"/>
      <c r="CB153"/>
      <c r="CC153"/>
      <c r="CD153"/>
      <c r="CE153"/>
      <c r="CF153"/>
      <c r="CG153"/>
      <c r="CH153"/>
      <c r="CI153"/>
      <c r="CJ153"/>
      <c r="CK153"/>
      <c r="CL153"/>
      <c r="CM153" s="174"/>
      <c r="CN153" s="168"/>
      <c r="CO153" s="168"/>
      <c r="CP153" s="168"/>
      <c r="CQ153" s="168"/>
      <c r="CR153" s="168"/>
      <c r="CS153" s="168"/>
      <c r="CT153" s="168"/>
      <c r="CU153" s="168"/>
      <c r="CV153" s="163"/>
      <c r="CW153" s="163"/>
      <c r="CX153" s="163"/>
      <c r="CY153" s="163"/>
      <c r="CZ153" s="163"/>
      <c r="DA153" s="163"/>
      <c r="DB153" s="163"/>
      <c r="DC153" s="163"/>
      <c r="DD153" s="163"/>
      <c r="DE153" s="163"/>
      <c r="DF153" s="163"/>
      <c r="DG153" s="163"/>
      <c r="DH153" s="163"/>
      <c r="DI153" s="163"/>
      <c r="DJ153" s="163"/>
      <c r="DK153" s="163"/>
      <c r="DL153" s="163"/>
      <c r="DM153" s="168"/>
      <c r="DN153" s="163"/>
      <c r="DO153" s="163"/>
      <c r="DP153" s="163"/>
      <c r="DQ153" s="168"/>
      <c r="DR153" s="163"/>
      <c r="DS153" s="164"/>
      <c r="DT153" s="163"/>
      <c r="DU153" s="163"/>
      <c r="DV153" s="163"/>
      <c r="DW153" s="163"/>
      <c r="DX153" s="163"/>
      <c r="DY153" s="163"/>
      <c r="DZ153" s="163"/>
      <c r="EA153" s="163"/>
      <c r="EB153" s="163"/>
      <c r="EC153" s="163"/>
      <c r="ED153" s="163"/>
      <c r="EE153" s="168"/>
      <c r="EF153" s="168"/>
      <c r="EG153" s="168"/>
      <c r="EH153" s="168"/>
      <c r="EI153" s="168"/>
      <c r="EJ153" s="168"/>
      <c r="EK153" s="168"/>
      <c r="EL153" s="168"/>
      <c r="EM153" s="175"/>
      <c r="EN153"/>
      <c r="EO153"/>
      <c r="EP153"/>
      <c r="EQ153"/>
      <c r="ER153"/>
      <c r="ES153"/>
      <c r="ET153"/>
      <c r="EU153"/>
      <c r="EV153"/>
      <c r="EW153"/>
      <c r="EX153"/>
      <c r="EY153" s="174"/>
      <c r="EZ153" s="168"/>
      <c r="FA153" s="168"/>
      <c r="FB153" s="168"/>
      <c r="FC153" s="168"/>
      <c r="FD153" s="168"/>
      <c r="FE153" s="168"/>
      <c r="FF153" s="168"/>
      <c r="FG153" s="168"/>
      <c r="FH153" s="163"/>
      <c r="FI153" s="163"/>
      <c r="FJ153" s="163"/>
      <c r="FK153" s="163"/>
      <c r="FL153" s="163"/>
      <c r="FM153" s="163"/>
      <c r="FN153" s="163"/>
      <c r="FO153" s="163"/>
      <c r="FP153" s="163"/>
      <c r="FQ153" s="163"/>
      <c r="FR153" s="163"/>
      <c r="FS153" s="163"/>
      <c r="FT153" s="163"/>
      <c r="FU153" s="163"/>
      <c r="FV153" s="163"/>
      <c r="FW153" s="163"/>
      <c r="FX153" s="163"/>
      <c r="FY153" s="168"/>
      <c r="FZ153" s="163"/>
      <c r="GA153" s="163"/>
      <c r="GB153" s="163"/>
      <c r="GC153" s="168"/>
      <c r="GD153" s="163"/>
      <c r="GE153" s="164"/>
      <c r="GF153" s="163"/>
      <c r="GG153" s="163"/>
      <c r="GH153" s="163"/>
      <c r="GI153" s="163"/>
      <c r="GJ153" s="163"/>
      <c r="GK153" s="163"/>
      <c r="GL153" s="163"/>
      <c r="GM153" s="163"/>
      <c r="GN153" s="163"/>
      <c r="GO153" s="163"/>
      <c r="GP153" s="163"/>
      <c r="GQ153" s="168"/>
      <c r="GR153" s="168"/>
      <c r="GS153" s="168"/>
      <c r="GT153" s="168"/>
      <c r="GU153" s="168"/>
      <c r="GV153" s="168"/>
      <c r="GW153" s="168"/>
      <c r="GX153" s="168"/>
      <c r="GY153" s="175"/>
      <c r="HK153" s="172"/>
      <c r="HL153" s="163"/>
      <c r="HM153" s="163"/>
      <c r="HN153" s="163"/>
      <c r="HO153" s="163"/>
      <c r="HP153" s="163"/>
      <c r="HQ153" s="163"/>
      <c r="HR153" s="163"/>
      <c r="HS153" s="163"/>
      <c r="HT153" s="163"/>
      <c r="HU153" s="163"/>
      <c r="HV153" s="163"/>
      <c r="HW153" s="163"/>
      <c r="HX153" s="163"/>
      <c r="HY153" s="163"/>
      <c r="HZ153" s="163"/>
      <c r="IA153" s="163"/>
      <c r="IB153" s="163"/>
      <c r="IC153" s="163"/>
      <c r="ID153" s="163"/>
      <c r="IE153" s="163"/>
      <c r="IF153" s="163"/>
      <c r="IG153" s="163"/>
      <c r="IH153" s="163"/>
      <c r="II153" s="163"/>
      <c r="IJ153" s="163"/>
      <c r="IK153" s="168"/>
      <c r="IL153" s="163"/>
      <c r="IM153" s="163"/>
      <c r="IN153" s="163"/>
      <c r="IO153" s="168"/>
      <c r="IP153" s="163"/>
      <c r="IQ153" s="164"/>
      <c r="IR153" s="163"/>
      <c r="IS153" s="163"/>
      <c r="JB153" s="163"/>
      <c r="JC153" s="163"/>
      <c r="JD153" s="163"/>
      <c r="JE153" s="163"/>
      <c r="JF153" s="163"/>
      <c r="JG153" s="163"/>
      <c r="JH153" s="163"/>
      <c r="JI153" s="163"/>
      <c r="JJ153" s="163"/>
      <c r="JK153" s="173"/>
    </row>
    <row r="154" spans="25:271" ht="15" customHeight="1" thickBot="1" x14ac:dyDescent="0.3">
      <c r="Y154"/>
      <c r="Z154"/>
      <c r="AA154" s="174"/>
      <c r="AB154" s="168"/>
      <c r="AC154" s="168"/>
      <c r="AD154" s="168"/>
      <c r="AE154" s="168"/>
      <c r="AF154" s="168"/>
      <c r="AG154" s="168"/>
      <c r="AH154" s="168"/>
      <c r="AI154" s="168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8"/>
      <c r="BB154" s="163"/>
      <c r="BC154" s="163"/>
      <c r="BD154" s="163"/>
      <c r="BE154" s="168"/>
      <c r="BF154" s="163"/>
      <c r="BG154" s="164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8"/>
      <c r="BT154" s="168"/>
      <c r="BU154" s="168"/>
      <c r="BV154" s="168"/>
      <c r="BW154" s="168"/>
      <c r="BX154" s="168"/>
      <c r="BY154" s="168"/>
      <c r="BZ154" s="168"/>
      <c r="CA154" s="175"/>
      <c r="CB154"/>
      <c r="CC154"/>
      <c r="CD154"/>
      <c r="CE154"/>
      <c r="CF154"/>
      <c r="CG154"/>
      <c r="CH154"/>
      <c r="CI154"/>
      <c r="CJ154"/>
      <c r="CK154"/>
      <c r="CL154"/>
      <c r="CM154" s="174"/>
      <c r="CN154" s="168"/>
      <c r="CO154" s="168"/>
      <c r="CP154" s="168"/>
      <c r="CQ154" s="168"/>
      <c r="CR154" s="168"/>
      <c r="CS154" s="168"/>
      <c r="CT154" s="168"/>
      <c r="CU154" s="168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8"/>
      <c r="DN154" s="163"/>
      <c r="DO154" s="163"/>
      <c r="DP154" s="163"/>
      <c r="DQ154" s="168"/>
      <c r="DR154" s="163"/>
      <c r="DS154" s="164"/>
      <c r="DT154" s="163"/>
      <c r="DU154" s="163"/>
      <c r="DV154" s="163"/>
      <c r="DW154" s="163"/>
      <c r="DX154" s="163"/>
      <c r="DY154" s="163"/>
      <c r="DZ154" s="163"/>
      <c r="EA154" s="163"/>
      <c r="EB154" s="163"/>
      <c r="EC154" s="163"/>
      <c r="ED154" s="163"/>
      <c r="EE154" s="168"/>
      <c r="EF154" s="168"/>
      <c r="EG154" s="168"/>
      <c r="EH154" s="168"/>
      <c r="EI154" s="168"/>
      <c r="EJ154" s="168"/>
      <c r="EK154" s="168"/>
      <c r="EL154" s="168"/>
      <c r="EM154" s="175"/>
      <c r="EN154"/>
      <c r="EO154"/>
      <c r="EP154"/>
      <c r="EQ154"/>
      <c r="ER154"/>
      <c r="ES154"/>
      <c r="ET154"/>
      <c r="EU154"/>
      <c r="EV154"/>
      <c r="EW154"/>
      <c r="EX154"/>
      <c r="EY154" s="174"/>
      <c r="EZ154" s="168"/>
      <c r="FA154" s="168"/>
      <c r="FB154" s="168"/>
      <c r="FC154" s="168"/>
      <c r="FD154" s="168"/>
      <c r="FE154" s="168"/>
      <c r="FF154" s="168"/>
      <c r="FG154" s="168"/>
      <c r="FH154" s="163"/>
      <c r="FI154" s="163"/>
      <c r="FJ154" s="163"/>
      <c r="FK154" s="163"/>
      <c r="FL154" s="163"/>
      <c r="FM154" s="163"/>
      <c r="FN154" s="163"/>
      <c r="FO154" s="163"/>
      <c r="FP154" s="163"/>
      <c r="FQ154" s="163"/>
      <c r="FR154" s="163"/>
      <c r="FS154" s="163"/>
      <c r="FT154" s="163"/>
      <c r="FU154" s="163"/>
      <c r="FV154" s="163"/>
      <c r="FW154" s="163"/>
      <c r="FX154" s="163"/>
      <c r="FY154" s="168"/>
      <c r="FZ154" s="163"/>
      <c r="GA154" s="163"/>
      <c r="GB154" s="163"/>
      <c r="GC154" s="168"/>
      <c r="GD154" s="163"/>
      <c r="GE154" s="164"/>
      <c r="GF154" s="163"/>
      <c r="GG154" s="163"/>
      <c r="GH154" s="163"/>
      <c r="GI154" s="163"/>
      <c r="GJ154" s="163"/>
      <c r="GK154" s="163"/>
      <c r="GL154" s="163"/>
      <c r="GM154" s="163"/>
      <c r="GN154" s="163"/>
      <c r="GO154" s="163"/>
      <c r="GP154" s="163"/>
      <c r="GQ154" s="168"/>
      <c r="GR154" s="168"/>
      <c r="GS154" s="168"/>
      <c r="GT154" s="168"/>
      <c r="GU154" s="168"/>
      <c r="GV154" s="168"/>
      <c r="GW154" s="168"/>
      <c r="GX154" s="168"/>
      <c r="GY154" s="175"/>
      <c r="HK154" s="172"/>
      <c r="HL154" s="163"/>
      <c r="HM154" s="163"/>
      <c r="HN154" s="163"/>
      <c r="HO154" s="163"/>
      <c r="HP154" s="163"/>
      <c r="HQ154" s="163"/>
      <c r="HR154" s="163"/>
      <c r="HS154" s="163"/>
      <c r="HT154" s="163"/>
      <c r="HU154" s="163"/>
      <c r="HV154" s="163"/>
      <c r="HW154" s="163"/>
      <c r="HX154" s="163"/>
      <c r="HY154" s="163"/>
      <c r="HZ154" s="163"/>
      <c r="IA154" s="163"/>
      <c r="IB154" s="163"/>
      <c r="IC154" s="163"/>
      <c r="ID154" s="163"/>
      <c r="IE154" s="163"/>
      <c r="IF154" s="163"/>
      <c r="IG154" s="163"/>
      <c r="IH154" s="163"/>
      <c r="II154" s="163"/>
      <c r="IJ154" s="163"/>
      <c r="IK154" s="168"/>
      <c r="IL154" s="163"/>
      <c r="IM154" s="163"/>
      <c r="IN154" s="163"/>
      <c r="IO154" s="168"/>
      <c r="IP154" s="163"/>
      <c r="IQ154" s="164"/>
      <c r="IR154" s="163"/>
      <c r="IS154" s="163"/>
      <c r="IT154" s="163"/>
      <c r="IU154" s="163"/>
      <c r="IV154" s="163"/>
      <c r="IW154" s="163"/>
      <c r="IX154" s="163"/>
      <c r="IY154" s="163"/>
      <c r="IZ154" s="163"/>
      <c r="JA154" s="163"/>
      <c r="JB154" s="163"/>
      <c r="JC154" s="163"/>
      <c r="JD154" s="163"/>
      <c r="JE154" s="163"/>
      <c r="JF154" s="163"/>
      <c r="JG154" s="163"/>
      <c r="JH154" s="163"/>
      <c r="JI154" s="163"/>
      <c r="JJ154" s="163"/>
      <c r="JK154" s="173"/>
    </row>
    <row r="155" spans="25:271" ht="15" customHeight="1" thickBot="1" x14ac:dyDescent="0.3">
      <c r="Y155"/>
      <c r="Z155"/>
      <c r="AA155" s="174"/>
      <c r="AB155" s="168"/>
      <c r="AC155" s="168"/>
      <c r="AD155" s="168"/>
      <c r="AE155" s="168"/>
      <c r="AF155" s="168"/>
      <c r="AG155" s="168"/>
      <c r="AH155" s="168"/>
      <c r="AI155" s="168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215">
        <f>IF(AY158&lt;&gt;"",AVERAGE(AY155,AY158),AY155)</f>
        <v>0</v>
      </c>
      <c r="AY155" s="208">
        <f>SUM(BB145,BF138,AX135)</f>
        <v>0</v>
      </c>
      <c r="AZ155" s="143">
        <f>SUM(BB142,BC138,AX138)</f>
        <v>0</v>
      </c>
      <c r="BA155" s="168"/>
      <c r="BB155" s="163"/>
      <c r="BC155" s="163"/>
      <c r="BD155" s="163"/>
      <c r="BE155" s="168"/>
      <c r="BF155" s="163"/>
      <c r="BG155" s="164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8"/>
      <c r="BT155" s="168"/>
      <c r="BU155" s="168"/>
      <c r="BV155" s="168"/>
      <c r="BW155" s="168"/>
      <c r="BX155" s="168"/>
      <c r="BY155" s="168"/>
      <c r="BZ155" s="168"/>
      <c r="CA155" s="175"/>
      <c r="CB155"/>
      <c r="CC155"/>
      <c r="CD155"/>
      <c r="CE155"/>
      <c r="CF155"/>
      <c r="CG155"/>
      <c r="CH155"/>
      <c r="CI155"/>
      <c r="CJ155"/>
      <c r="CK155"/>
      <c r="CL155"/>
      <c r="CM155" s="174"/>
      <c r="CN155" s="168"/>
      <c r="CO155" s="168"/>
      <c r="CP155" s="168"/>
      <c r="CQ155" s="168"/>
      <c r="CR155" s="168"/>
      <c r="CS155" s="168"/>
      <c r="CT155" s="168"/>
      <c r="CU155" s="168"/>
      <c r="CV155" s="163"/>
      <c r="CW155" s="163"/>
      <c r="CX155" s="163"/>
      <c r="CY155" s="163"/>
      <c r="CZ155" s="163"/>
      <c r="DA155" s="163"/>
      <c r="DB155" s="163"/>
      <c r="DC155" s="163"/>
      <c r="DD155" s="163"/>
      <c r="DE155" s="163"/>
      <c r="DF155" s="163"/>
      <c r="DG155" s="163"/>
      <c r="DH155" s="163"/>
      <c r="DI155" s="163"/>
      <c r="DJ155" s="215">
        <f>IF(DK158&lt;&gt;"",AVERAGE(DK155,DK158),DK155)</f>
        <v>0</v>
      </c>
      <c r="DK155" s="208">
        <f>SUM(DN145,DR138,DJ135)</f>
        <v>0</v>
      </c>
      <c r="DL155" s="143">
        <f>SUM(DN142,DO138,DJ138)</f>
        <v>0</v>
      </c>
      <c r="DM155" s="168"/>
      <c r="DN155" s="163"/>
      <c r="DO155" s="163"/>
      <c r="DP155" s="163"/>
      <c r="DQ155" s="168"/>
      <c r="DR155" s="163"/>
      <c r="DS155" s="164"/>
      <c r="DT155" s="163"/>
      <c r="DU155" s="163"/>
      <c r="DV155" s="163"/>
      <c r="DW155" s="163"/>
      <c r="DX155" s="163"/>
      <c r="DY155" s="163"/>
      <c r="DZ155" s="163"/>
      <c r="EA155" s="163"/>
      <c r="EB155" s="163"/>
      <c r="EC155" s="163"/>
      <c r="ED155" s="163"/>
      <c r="EE155" s="168"/>
      <c r="EF155" s="168"/>
      <c r="EG155" s="168"/>
      <c r="EH155" s="168"/>
      <c r="EI155" s="168"/>
      <c r="EJ155" s="168"/>
      <c r="EK155" s="168"/>
      <c r="EL155" s="168"/>
      <c r="EM155" s="175"/>
      <c r="EN155"/>
      <c r="EO155"/>
      <c r="EP155"/>
      <c r="EQ155"/>
      <c r="ER155"/>
      <c r="ES155"/>
      <c r="ET155"/>
      <c r="EU155"/>
      <c r="EV155"/>
      <c r="EW155"/>
      <c r="EX155"/>
      <c r="EY155" s="174"/>
      <c r="EZ155" s="168"/>
      <c r="FA155" s="168"/>
      <c r="FB155" s="168"/>
      <c r="FC155" s="168"/>
      <c r="FD155" s="168"/>
      <c r="FE155" s="168"/>
      <c r="FF155" s="168"/>
      <c r="FG155" s="168"/>
      <c r="FH155" s="163"/>
      <c r="FI155" s="163"/>
      <c r="FJ155" s="163"/>
      <c r="FK155" s="163"/>
      <c r="FL155" s="163"/>
      <c r="FM155" s="163"/>
      <c r="FN155" s="163"/>
      <c r="FO155" s="163"/>
      <c r="FP155" s="163"/>
      <c r="FQ155" s="163"/>
      <c r="FR155" s="163"/>
      <c r="FS155" s="163"/>
      <c r="FT155" s="163"/>
      <c r="FU155" s="163"/>
      <c r="FV155" s="215">
        <f>IF(FW158&lt;&gt;"",AVERAGE(FW155,FW158),FW155)</f>
        <v>0</v>
      </c>
      <c r="FW155" s="208">
        <f>SUM(FZ145,GD138,FV135)</f>
        <v>0</v>
      </c>
      <c r="FX155" s="143">
        <f>SUM(FZ142,GA138,FV138)</f>
        <v>0</v>
      </c>
      <c r="FY155" s="168"/>
      <c r="FZ155" s="163"/>
      <c r="GA155" s="163"/>
      <c r="GB155" s="163"/>
      <c r="GC155" s="168"/>
      <c r="GD155" s="163"/>
      <c r="GE155" s="164"/>
      <c r="GF155" s="163"/>
      <c r="GG155" s="163"/>
      <c r="GH155" s="163"/>
      <c r="GI155" s="163"/>
      <c r="GJ155" s="163"/>
      <c r="GK155" s="163"/>
      <c r="GL155" s="163"/>
      <c r="GM155" s="163"/>
      <c r="GN155" s="163"/>
      <c r="GO155" s="163"/>
      <c r="GP155" s="163"/>
      <c r="GQ155" s="168"/>
      <c r="GR155" s="168"/>
      <c r="GS155" s="168"/>
      <c r="GT155" s="168"/>
      <c r="GU155" s="168"/>
      <c r="GV155" s="168"/>
      <c r="GW155" s="168"/>
      <c r="GX155" s="168"/>
      <c r="GY155" s="175"/>
      <c r="HK155" s="172"/>
      <c r="HL155" s="163"/>
      <c r="HM155" s="163"/>
      <c r="HN155" s="163"/>
      <c r="HO155" s="163"/>
      <c r="HP155" s="163"/>
      <c r="HQ155" s="163"/>
      <c r="HR155" s="163"/>
      <c r="HS155" s="163"/>
      <c r="HT155" s="163"/>
      <c r="HU155" s="163"/>
      <c r="HV155" s="163"/>
      <c r="HW155" s="163"/>
      <c r="HX155" s="163"/>
      <c r="HY155" s="163"/>
      <c r="HZ155" s="163"/>
      <c r="IA155" s="163"/>
      <c r="IB155" s="163"/>
      <c r="IC155" s="163"/>
      <c r="ID155" s="163"/>
      <c r="IE155" s="163"/>
      <c r="IF155" s="163"/>
      <c r="IG155" s="163"/>
      <c r="IH155" s="215">
        <f>IF(II158&lt;&gt;"",AVERAGE(II155,II158),II155)</f>
        <v>0</v>
      </c>
      <c r="II155" s="208">
        <f>SUM(IL145,IP139,II135,IF144)</f>
        <v>0</v>
      </c>
      <c r="IJ155" s="143">
        <f>SUM(IL142,IM139,II138,II144)</f>
        <v>0</v>
      </c>
      <c r="IK155" s="168"/>
      <c r="IL155" s="163"/>
      <c r="IM155" s="163"/>
      <c r="IN155" s="163"/>
      <c r="IO155" s="168"/>
      <c r="IP155" s="163"/>
      <c r="IQ155" s="164"/>
      <c r="IR155" s="163"/>
      <c r="IS155" s="163"/>
      <c r="IT155" s="163"/>
      <c r="IU155" s="163"/>
      <c r="IV155" s="163"/>
      <c r="IW155" s="163"/>
      <c r="IX155" s="163"/>
      <c r="IY155" s="163"/>
      <c r="IZ155" s="163"/>
      <c r="JA155" s="163"/>
      <c r="JB155" s="163"/>
      <c r="JC155" s="163"/>
      <c r="JD155" s="163"/>
      <c r="JE155" s="163"/>
      <c r="JF155" s="163"/>
      <c r="JG155" s="163"/>
      <c r="JH155" s="163"/>
      <c r="JI155" s="163"/>
      <c r="JJ155" s="163"/>
      <c r="JK155" s="173"/>
    </row>
    <row r="156" spans="25:271" ht="15" customHeight="1" thickBot="1" x14ac:dyDescent="0.25">
      <c r="Y156"/>
      <c r="Z156"/>
      <c r="AA156" s="174"/>
      <c r="AB156" s="168"/>
      <c r="AC156" s="168"/>
      <c r="AD156" s="168"/>
      <c r="AE156" s="168"/>
      <c r="AF156" s="168"/>
      <c r="AG156" s="168"/>
      <c r="AH156" s="168"/>
      <c r="AI156" s="168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216" t="s">
        <v>21</v>
      </c>
      <c r="AY156" s="148" t="s">
        <v>2</v>
      </c>
      <c r="AZ156" s="162" t="s">
        <v>2</v>
      </c>
      <c r="BA156" s="168"/>
      <c r="BB156" s="147" t="s">
        <v>1</v>
      </c>
      <c r="BC156" s="148" t="s">
        <v>1</v>
      </c>
      <c r="BD156" s="217" t="s">
        <v>21</v>
      </c>
      <c r="BE156" s="207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8"/>
      <c r="BT156" s="168"/>
      <c r="BU156" s="168"/>
      <c r="BV156" s="168"/>
      <c r="BW156" s="168"/>
      <c r="BX156" s="168"/>
      <c r="BY156" s="168"/>
      <c r="BZ156" s="168"/>
      <c r="CA156" s="175"/>
      <c r="CB156"/>
      <c r="CC156"/>
      <c r="CD156"/>
      <c r="CE156"/>
      <c r="CF156"/>
      <c r="CG156"/>
      <c r="CH156"/>
      <c r="CI156"/>
      <c r="CJ156"/>
      <c r="CK156"/>
      <c r="CL156"/>
      <c r="CM156" s="174"/>
      <c r="CN156" s="168"/>
      <c r="CO156" s="168"/>
      <c r="CP156" s="168"/>
      <c r="CQ156" s="168"/>
      <c r="CR156" s="168"/>
      <c r="CS156" s="168"/>
      <c r="CT156" s="168"/>
      <c r="CU156" s="168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216" t="s">
        <v>21</v>
      </c>
      <c r="DK156" s="148" t="s">
        <v>2</v>
      </c>
      <c r="DL156" s="162" t="s">
        <v>2</v>
      </c>
      <c r="DM156" s="168"/>
      <c r="DN156" s="147" t="s">
        <v>1</v>
      </c>
      <c r="DO156" s="148" t="s">
        <v>1</v>
      </c>
      <c r="DP156" s="217" t="s">
        <v>21</v>
      </c>
      <c r="DQ156" s="207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63"/>
      <c r="ED156" s="163"/>
      <c r="EE156" s="168"/>
      <c r="EF156" s="168"/>
      <c r="EG156" s="168"/>
      <c r="EH156" s="168"/>
      <c r="EI156" s="168"/>
      <c r="EJ156" s="168"/>
      <c r="EK156" s="168"/>
      <c r="EL156" s="168"/>
      <c r="EM156" s="175"/>
      <c r="EN156"/>
      <c r="EO156"/>
      <c r="EP156"/>
      <c r="EQ156"/>
      <c r="ER156"/>
      <c r="ES156"/>
      <c r="ET156"/>
      <c r="EU156"/>
      <c r="EV156"/>
      <c r="EW156"/>
      <c r="EX156"/>
      <c r="EY156" s="174"/>
      <c r="EZ156" s="168"/>
      <c r="FA156" s="168"/>
      <c r="FB156" s="168"/>
      <c r="FC156" s="168"/>
      <c r="FD156" s="168"/>
      <c r="FE156" s="168"/>
      <c r="FF156" s="168"/>
      <c r="FG156" s="168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3"/>
      <c r="FT156" s="163"/>
      <c r="FU156" s="163"/>
      <c r="FV156" s="216" t="s">
        <v>21</v>
      </c>
      <c r="FW156" s="148" t="s">
        <v>2</v>
      </c>
      <c r="FX156" s="162" t="s">
        <v>2</v>
      </c>
      <c r="FY156" s="168"/>
      <c r="FZ156" s="147" t="s">
        <v>1</v>
      </c>
      <c r="GA156" s="148" t="s">
        <v>1</v>
      </c>
      <c r="GB156" s="217" t="s">
        <v>21</v>
      </c>
      <c r="GC156" s="207"/>
      <c r="GD156" s="163"/>
      <c r="GE156" s="163"/>
      <c r="GF156" s="163"/>
      <c r="GG156" s="163"/>
      <c r="GH156" s="163"/>
      <c r="GI156" s="163"/>
      <c r="GJ156" s="163"/>
      <c r="GK156" s="163"/>
      <c r="GL156" s="163"/>
      <c r="GM156" s="163"/>
      <c r="GN156" s="163"/>
      <c r="GO156" s="163"/>
      <c r="GP156" s="163"/>
      <c r="GQ156" s="168"/>
      <c r="GR156" s="168"/>
      <c r="GS156" s="168"/>
      <c r="GT156" s="168"/>
      <c r="GU156" s="168"/>
      <c r="GV156" s="168"/>
      <c r="GW156" s="168"/>
      <c r="GX156" s="168"/>
      <c r="GY156" s="175"/>
      <c r="HK156" s="172"/>
      <c r="HL156" s="163"/>
      <c r="HM156" s="163"/>
      <c r="HN156" s="163"/>
      <c r="HO156" s="163"/>
      <c r="HP156" s="163"/>
      <c r="HQ156" s="163"/>
      <c r="HR156" s="163"/>
      <c r="HS156" s="163"/>
      <c r="HT156" s="163"/>
      <c r="HU156" s="163"/>
      <c r="HV156" s="163"/>
      <c r="HW156" s="163"/>
      <c r="HX156" s="163"/>
      <c r="HY156" s="163"/>
      <c r="HZ156" s="163"/>
      <c r="IA156" s="163"/>
      <c r="IB156" s="163"/>
      <c r="IC156" s="163"/>
      <c r="ID156" s="163"/>
      <c r="IE156" s="163"/>
      <c r="IF156" s="163"/>
      <c r="IG156" s="163"/>
      <c r="IH156" s="216" t="s">
        <v>21</v>
      </c>
      <c r="II156" s="148" t="s">
        <v>2</v>
      </c>
      <c r="IJ156" s="162" t="s">
        <v>2</v>
      </c>
      <c r="IK156" s="168"/>
      <c r="IL156" s="147" t="s">
        <v>1</v>
      </c>
      <c r="IM156" s="148" t="s">
        <v>1</v>
      </c>
      <c r="IN156" s="217" t="s">
        <v>21</v>
      </c>
      <c r="IO156" s="207"/>
      <c r="IP156" s="163"/>
      <c r="IQ156" s="163"/>
      <c r="IR156" s="163"/>
      <c r="IS156" s="163"/>
      <c r="IT156" s="163"/>
      <c r="IU156" s="163"/>
      <c r="IV156" s="163"/>
      <c r="IW156" s="163"/>
      <c r="IX156" s="163"/>
      <c r="IY156" s="163"/>
      <c r="IZ156" s="163"/>
      <c r="JA156" s="163"/>
      <c r="JB156" s="163"/>
      <c r="JC156" s="163"/>
      <c r="JD156" s="163"/>
      <c r="JE156" s="163"/>
      <c r="JF156" s="163"/>
      <c r="JG156" s="163"/>
      <c r="JH156" s="163"/>
      <c r="JI156" s="163"/>
      <c r="JJ156" s="163"/>
      <c r="JK156" s="173"/>
    </row>
    <row r="157" spans="25:271" ht="15" customHeight="1" thickBot="1" x14ac:dyDescent="0.3">
      <c r="Y157"/>
      <c r="Z157"/>
      <c r="AA157" s="174"/>
      <c r="AB157" s="168"/>
      <c r="AC157" s="168"/>
      <c r="AD157" s="168"/>
      <c r="AE157" s="168"/>
      <c r="AF157" s="168"/>
      <c r="AG157" s="168"/>
      <c r="AH157" s="168"/>
      <c r="AI157" s="168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263" t="s">
        <v>27</v>
      </c>
      <c r="AY157" s="287">
        <f>IF(AY158&lt;&gt;"",AY158-AY155,0)</f>
        <v>0</v>
      </c>
      <c r="AZ157" s="292">
        <f>IF(AZ158&lt;&gt;"",AZ158-AZ155,0)</f>
        <v>0</v>
      </c>
      <c r="BA157" s="265"/>
      <c r="BB157" s="137">
        <f>SUM(BB142:BD142)</f>
        <v>0</v>
      </c>
      <c r="BC157" s="208">
        <f>SUM(BB145:BD145)</f>
        <v>0</v>
      </c>
      <c r="BD157" s="218">
        <f>IF(BC160&lt;&gt;"",AVERAGE(BC157,BC160),BC157)</f>
        <v>0</v>
      </c>
      <c r="BE157" s="207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8"/>
      <c r="BT157" s="168"/>
      <c r="BU157" s="168"/>
      <c r="BV157" s="168"/>
      <c r="BW157" s="168"/>
      <c r="BX157" s="168"/>
      <c r="BY157" s="168"/>
      <c r="BZ157" s="168"/>
      <c r="CA157" s="175"/>
      <c r="CB157"/>
      <c r="CC157"/>
      <c r="CD157"/>
      <c r="CE157"/>
      <c r="CF157"/>
      <c r="CG157"/>
      <c r="CH157"/>
      <c r="CI157"/>
      <c r="CJ157"/>
      <c r="CK157"/>
      <c r="CL157"/>
      <c r="CM157" s="174"/>
      <c r="CN157" s="168"/>
      <c r="CO157" s="168"/>
      <c r="CP157" s="168"/>
      <c r="CQ157" s="168"/>
      <c r="CR157" s="168"/>
      <c r="CS157" s="168"/>
      <c r="CT157" s="168"/>
      <c r="CU157" s="168"/>
      <c r="CV157" s="163"/>
      <c r="CW157" s="163"/>
      <c r="CX157" s="163"/>
      <c r="CY157" s="163"/>
      <c r="CZ157" s="163"/>
      <c r="DA157" s="163"/>
      <c r="DB157" s="163"/>
      <c r="DC157" s="163"/>
      <c r="DD157" s="163"/>
      <c r="DE157" s="163"/>
      <c r="DF157" s="163"/>
      <c r="DG157" s="163"/>
      <c r="DH157" s="163"/>
      <c r="DI157" s="163"/>
      <c r="DJ157" s="263" t="s">
        <v>27</v>
      </c>
      <c r="DK157" s="287">
        <f>IF(DK158&lt;&gt;"",DK158-DK155,0)</f>
        <v>0</v>
      </c>
      <c r="DL157" s="292">
        <f>IF(DL158&lt;&gt;"",DL158-DL155,0)</f>
        <v>0</v>
      </c>
      <c r="DM157" s="265"/>
      <c r="DN157" s="137">
        <f>SUM(DN142:DP142)</f>
        <v>0</v>
      </c>
      <c r="DO157" s="208">
        <f>SUM(DN145:DP145)</f>
        <v>0</v>
      </c>
      <c r="DP157" s="218">
        <f>IF(DO160&lt;&gt;"",AVERAGE(DO157,DO160),DO157)</f>
        <v>0</v>
      </c>
      <c r="DQ157" s="207"/>
      <c r="DR157" s="163"/>
      <c r="DS157" s="163"/>
      <c r="DT157" s="163"/>
      <c r="DU157" s="163"/>
      <c r="DV157" s="163"/>
      <c r="DW157" s="163"/>
      <c r="DX157" s="163"/>
      <c r="DY157" s="163"/>
      <c r="DZ157" s="163"/>
      <c r="EA157" s="163"/>
      <c r="EB157" s="163"/>
      <c r="EC157" s="163"/>
      <c r="ED157" s="163"/>
      <c r="EE157" s="168"/>
      <c r="EF157" s="168"/>
      <c r="EG157" s="168"/>
      <c r="EH157" s="168"/>
      <c r="EI157" s="168"/>
      <c r="EJ157" s="168"/>
      <c r="EK157" s="168"/>
      <c r="EL157" s="168"/>
      <c r="EM157" s="175"/>
      <c r="EN157"/>
      <c r="EO157"/>
      <c r="EP157"/>
      <c r="EQ157"/>
      <c r="ER157"/>
      <c r="ES157"/>
      <c r="ET157"/>
      <c r="EU157"/>
      <c r="EV157"/>
      <c r="EW157"/>
      <c r="EX157"/>
      <c r="EY157" s="174"/>
      <c r="EZ157" s="168"/>
      <c r="FA157" s="168"/>
      <c r="FB157" s="168"/>
      <c r="FC157" s="168"/>
      <c r="FD157" s="168"/>
      <c r="FE157" s="168"/>
      <c r="FF157" s="168"/>
      <c r="FG157" s="168"/>
      <c r="FH157" s="163"/>
      <c r="FI157" s="163"/>
      <c r="FJ157" s="163"/>
      <c r="FK157" s="163"/>
      <c r="FL157" s="163"/>
      <c r="FM157" s="163"/>
      <c r="FN157" s="163"/>
      <c r="FO157" s="163"/>
      <c r="FP157" s="163"/>
      <c r="FQ157" s="163"/>
      <c r="FR157" s="163"/>
      <c r="FS157" s="163"/>
      <c r="FT157" s="163"/>
      <c r="FU157" s="163"/>
      <c r="FV157" s="263" t="s">
        <v>27</v>
      </c>
      <c r="FW157" s="287">
        <f>IF(FW158&lt;&gt;"",FW158-FW155,0)</f>
        <v>0</v>
      </c>
      <c r="FX157" s="292">
        <f>IF(FX158&lt;&gt;"",FX158-FX155,0)</f>
        <v>0</v>
      </c>
      <c r="FY157" s="265"/>
      <c r="FZ157" s="137">
        <f>SUM(FZ142:GB142)</f>
        <v>0</v>
      </c>
      <c r="GA157" s="208">
        <f>SUM(FZ145:GB145)</f>
        <v>0</v>
      </c>
      <c r="GB157" s="218">
        <f>IF(GA160&lt;&gt;"",AVERAGE(GA157,GA160),GA157)</f>
        <v>0</v>
      </c>
      <c r="GC157" s="207"/>
      <c r="GD157" s="163"/>
      <c r="GE157" s="163"/>
      <c r="GF157" s="163"/>
      <c r="GG157" s="163"/>
      <c r="GH157" s="163"/>
      <c r="GI157" s="163"/>
      <c r="GJ157" s="163"/>
      <c r="GK157" s="163"/>
      <c r="GL157" s="163"/>
      <c r="GM157" s="163"/>
      <c r="GN157" s="163"/>
      <c r="GO157" s="163"/>
      <c r="GP157" s="163"/>
      <c r="GQ157" s="168"/>
      <c r="GR157" s="168"/>
      <c r="GS157" s="168"/>
      <c r="GT157" s="168"/>
      <c r="GU157" s="168"/>
      <c r="GV157" s="168"/>
      <c r="GW157" s="168"/>
      <c r="GX157" s="168"/>
      <c r="GY157" s="175"/>
      <c r="HK157" s="172"/>
      <c r="HL157" s="163"/>
      <c r="HM157" s="163"/>
      <c r="HN157" s="163"/>
      <c r="HO157" s="163"/>
      <c r="HP157" s="163"/>
      <c r="HQ157" s="163"/>
      <c r="HR157" s="163"/>
      <c r="HS157" s="163"/>
      <c r="HT157" s="163"/>
      <c r="HU157" s="163"/>
      <c r="HV157" s="163"/>
      <c r="HW157" s="163"/>
      <c r="HX157" s="163"/>
      <c r="HY157" s="163"/>
      <c r="HZ157" s="163"/>
      <c r="IA157" s="163"/>
      <c r="IB157" s="163"/>
      <c r="IC157" s="163"/>
      <c r="ID157" s="163"/>
      <c r="IE157" s="163"/>
      <c r="IF157" s="163"/>
      <c r="IG157" s="163"/>
      <c r="IH157" s="263" t="s">
        <v>27</v>
      </c>
      <c r="II157" s="287">
        <f>IF(II158&lt;&gt;"",II158-II155,0)</f>
        <v>0</v>
      </c>
      <c r="IJ157" s="288">
        <f>IF(IJ158&lt;&gt;"",IJ158-IJ155,0)</f>
        <v>0</v>
      </c>
      <c r="IK157" s="265"/>
      <c r="IL157" s="137">
        <f>SUM(IL142:IO142)</f>
        <v>0</v>
      </c>
      <c r="IM157" s="208">
        <f>SUM(IL145:IO145)</f>
        <v>0</v>
      </c>
      <c r="IN157" s="289">
        <f>IF(IM160&lt;&gt;"",AVERAGE(IM157,IM160),IM157)</f>
        <v>0</v>
      </c>
      <c r="IO157" s="207"/>
      <c r="IP157" s="163"/>
      <c r="IQ157" s="163"/>
      <c r="IR157" s="163"/>
      <c r="IS157" s="163"/>
      <c r="IT157" s="163"/>
      <c r="IU157" s="163"/>
      <c r="IV157" s="163"/>
      <c r="IW157" s="163"/>
      <c r="IX157" s="163"/>
      <c r="IY157" s="163"/>
      <c r="IZ157" s="163"/>
      <c r="JA157" s="163"/>
      <c r="JB157" s="163"/>
      <c r="JC157" s="163"/>
      <c r="JD157" s="163"/>
      <c r="JE157" s="163"/>
      <c r="JF157" s="163"/>
      <c r="JG157" s="163"/>
      <c r="JH157" s="163"/>
      <c r="JI157" s="163"/>
      <c r="JJ157" s="163"/>
      <c r="JK157" s="173"/>
    </row>
    <row r="158" spans="25:271" ht="15" customHeight="1" thickBot="1" x14ac:dyDescent="0.3">
      <c r="Y158"/>
      <c r="Z158"/>
      <c r="AA158" s="172"/>
      <c r="AB158" s="163"/>
      <c r="AC158" s="163"/>
      <c r="AD158" s="163"/>
      <c r="AE158" s="163"/>
      <c r="AF158" s="163"/>
      <c r="AG158" s="163"/>
      <c r="AH158" s="163"/>
      <c r="AI158" s="163"/>
      <c r="AJ158" s="168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215">
        <f>IF(AY155&lt;&gt;"",AVERAGE(AY158,AY155),AY158)</f>
        <v>0</v>
      </c>
      <c r="AY158" s="208">
        <f>SUM(AX170:AZ170)</f>
        <v>0</v>
      </c>
      <c r="AZ158" s="137">
        <f>SUM(AX173:AZ173)</f>
        <v>0</v>
      </c>
      <c r="BA158" s="262"/>
      <c r="BB158" s="292">
        <f>IF(BB157&lt;&gt;"",BB157-BB160,0)</f>
        <v>0</v>
      </c>
      <c r="BC158" s="236">
        <f>IF(BC157&lt;&gt;"",BC157-BC160,0)</f>
        <v>0</v>
      </c>
      <c r="BD158" s="263" t="s">
        <v>27</v>
      </c>
      <c r="BE158" s="163"/>
      <c r="BF158" s="163"/>
      <c r="BG158" s="164"/>
      <c r="BH158" s="164"/>
      <c r="BI158" s="164"/>
      <c r="BJ158" s="164"/>
      <c r="BK158" s="164"/>
      <c r="BL158" s="164"/>
      <c r="BM158" s="164"/>
      <c r="BN158" s="164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73"/>
      <c r="CB158"/>
      <c r="CC158"/>
      <c r="CD158"/>
      <c r="CE158"/>
      <c r="CF158"/>
      <c r="CG158"/>
      <c r="CH158"/>
      <c r="CI158"/>
      <c r="CJ158"/>
      <c r="CK158"/>
      <c r="CL158"/>
      <c r="CM158" s="172"/>
      <c r="CN158" s="163"/>
      <c r="CO158" s="163"/>
      <c r="CP158" s="163"/>
      <c r="CQ158" s="163"/>
      <c r="CR158" s="163"/>
      <c r="CS158" s="163"/>
      <c r="CT158" s="163"/>
      <c r="CU158" s="163"/>
      <c r="CV158" s="168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215">
        <f>IF(DK155&lt;&gt;"",AVERAGE(DK158,DK155),DK158)</f>
        <v>0</v>
      </c>
      <c r="DK158" s="224">
        <f>SUM(DJ170:DL170)</f>
        <v>0</v>
      </c>
      <c r="DL158" s="142">
        <f>SUM(DJ173:DL173)</f>
        <v>0</v>
      </c>
      <c r="DM158" s="262"/>
      <c r="DN158" s="227">
        <f>IF(DN157&lt;&gt;"",DN157-DN160,0)</f>
        <v>0</v>
      </c>
      <c r="DO158" s="235">
        <f>IF(DO157&lt;&gt;"",DO157-DO160,0)</f>
        <v>0</v>
      </c>
      <c r="DP158" s="223" t="s">
        <v>27</v>
      </c>
      <c r="DQ158" s="163"/>
      <c r="DR158" s="163"/>
      <c r="DS158" s="164"/>
      <c r="DT158" s="164"/>
      <c r="DU158" s="164"/>
      <c r="DV158" s="164"/>
      <c r="DW158" s="164"/>
      <c r="DX158" s="164"/>
      <c r="DY158" s="164"/>
      <c r="DZ158" s="164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73"/>
      <c r="EN158"/>
      <c r="EO158"/>
      <c r="EP158"/>
      <c r="EQ158"/>
      <c r="ER158"/>
      <c r="ES158"/>
      <c r="ET158"/>
      <c r="EU158"/>
      <c r="EV158"/>
      <c r="EW158"/>
      <c r="EX158"/>
      <c r="EY158" s="172"/>
      <c r="EZ158" s="163"/>
      <c r="FA158" s="163"/>
      <c r="FB158" s="163"/>
      <c r="FC158" s="163"/>
      <c r="FD158" s="163"/>
      <c r="FE158" s="163"/>
      <c r="FF158" s="163"/>
      <c r="FG158" s="163"/>
      <c r="FH158" s="168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3"/>
      <c r="FT158" s="163"/>
      <c r="FU158" s="163"/>
      <c r="FV158" s="289">
        <f>IF(FW155&lt;&gt;"",AVERAGE(FW158,FW155),FW158)</f>
        <v>0</v>
      </c>
      <c r="FW158" s="208">
        <f>SUM(FU170:FX170)</f>
        <v>0</v>
      </c>
      <c r="FX158" s="137">
        <f>SUM(FU173:FX173)</f>
        <v>0</v>
      </c>
      <c r="FY158" s="262"/>
      <c r="FZ158" s="309">
        <f>IF(FZ157&lt;&gt;"",FZ157-FZ160,0)</f>
        <v>0</v>
      </c>
      <c r="GA158" s="310">
        <f>IF(GA157&lt;&gt;"",GA157-GA160,0)</f>
        <v>0</v>
      </c>
      <c r="GB158" s="263" t="s">
        <v>27</v>
      </c>
      <c r="GC158" s="163"/>
      <c r="GD158" s="163"/>
      <c r="GE158" s="164"/>
      <c r="GF158" s="164"/>
      <c r="GG158" s="164"/>
      <c r="GH158" s="164"/>
      <c r="GI158" s="164"/>
      <c r="GJ158" s="164"/>
      <c r="GK158" s="164"/>
      <c r="GL158" s="164"/>
      <c r="GM158" s="163"/>
      <c r="GN158" s="163"/>
      <c r="GO158" s="163"/>
      <c r="GP158" s="163"/>
      <c r="GQ158" s="163"/>
      <c r="GR158" s="163"/>
      <c r="GS158" s="163"/>
      <c r="GT158" s="163"/>
      <c r="GU158" s="163"/>
      <c r="GV158" s="163"/>
      <c r="GW158" s="163"/>
      <c r="GX158" s="163"/>
      <c r="GY158" s="173"/>
      <c r="HK158" s="172"/>
      <c r="HL158" s="163"/>
      <c r="HM158" s="163"/>
      <c r="HN158" s="163"/>
      <c r="HO158" s="163"/>
      <c r="HP158" s="163"/>
      <c r="HQ158" s="163"/>
      <c r="HR158" s="163"/>
      <c r="HS158" s="163"/>
      <c r="HT158" s="168"/>
      <c r="HU158" s="163"/>
      <c r="HV158" s="163"/>
      <c r="HW158" s="163"/>
      <c r="HX158" s="163"/>
      <c r="HY158" s="163"/>
      <c r="HZ158" s="163"/>
      <c r="IA158" s="163"/>
      <c r="IB158" s="163"/>
      <c r="IC158" s="163"/>
      <c r="ID158" s="163"/>
      <c r="IE158" s="163"/>
      <c r="IF158" s="163"/>
      <c r="IG158" s="163"/>
      <c r="IH158" s="215">
        <f>IF(II155&lt;&gt;"",AVERAGE(II158,II155),II158)</f>
        <v>0</v>
      </c>
      <c r="II158" s="224">
        <f>SUM(IH170:IJ170)</f>
        <v>0</v>
      </c>
      <c r="IJ158" s="142">
        <f>SUM(IH173:IJ173)</f>
        <v>0</v>
      </c>
      <c r="IK158" s="262"/>
      <c r="IL158" s="227">
        <f>IF(IL157&lt;&gt;"",IL157-IL160,0)</f>
        <v>0</v>
      </c>
      <c r="IM158" s="235">
        <f>IF(IM157&lt;&gt;"",IM157-IM160,0)</f>
        <v>0</v>
      </c>
      <c r="IN158" s="223" t="s">
        <v>27</v>
      </c>
      <c r="IO158" s="163"/>
      <c r="IP158" s="163"/>
      <c r="IQ158" s="164"/>
      <c r="IR158" s="164"/>
      <c r="IS158" s="164"/>
      <c r="IT158" s="164"/>
      <c r="IU158" s="164"/>
      <c r="IV158" s="164"/>
      <c r="IW158" s="164"/>
      <c r="IX158" s="164"/>
      <c r="IY158" s="163"/>
      <c r="IZ158" s="163"/>
      <c r="JA158" s="163"/>
      <c r="JB158" s="163"/>
      <c r="JC158" s="163"/>
      <c r="JD158" s="163"/>
      <c r="JE158" s="163"/>
      <c r="JF158" s="163"/>
      <c r="JG158" s="163"/>
      <c r="JH158" s="163"/>
      <c r="JI158" s="163"/>
      <c r="JJ158" s="163"/>
      <c r="JK158" s="173"/>
    </row>
    <row r="159" spans="25:271" ht="15" customHeight="1" thickBot="1" x14ac:dyDescent="0.25">
      <c r="Y159"/>
      <c r="Z159"/>
      <c r="AA159" s="172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216" t="s">
        <v>21</v>
      </c>
      <c r="AY159" s="148" t="s">
        <v>2</v>
      </c>
      <c r="AZ159" s="147" t="s">
        <v>2</v>
      </c>
      <c r="BA159" s="168"/>
      <c r="BB159" s="147" t="s">
        <v>1</v>
      </c>
      <c r="BC159" s="231" t="s">
        <v>1</v>
      </c>
      <c r="BD159" s="217" t="s">
        <v>21</v>
      </c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73"/>
      <c r="CB159"/>
      <c r="CC159"/>
      <c r="CD159"/>
      <c r="CE159"/>
      <c r="CF159"/>
      <c r="CG159"/>
      <c r="CH159"/>
      <c r="CI159"/>
      <c r="CJ159"/>
      <c r="CK159"/>
      <c r="CL159"/>
      <c r="CM159" s="172"/>
      <c r="CN159" s="163"/>
      <c r="CO159" s="163"/>
      <c r="CP159" s="163"/>
      <c r="CQ159" s="163"/>
      <c r="CR159" s="163"/>
      <c r="CS159" s="163"/>
      <c r="CT159" s="163"/>
      <c r="CU159" s="163"/>
      <c r="CV159" s="163"/>
      <c r="CW159" s="163"/>
      <c r="CX159" s="163"/>
      <c r="CY159" s="163"/>
      <c r="CZ159" s="163"/>
      <c r="DA159" s="163"/>
      <c r="DB159" s="163"/>
      <c r="DC159" s="163"/>
      <c r="DD159" s="163"/>
      <c r="DE159" s="163"/>
      <c r="DF159" s="163"/>
      <c r="DG159" s="163"/>
      <c r="DH159" s="163"/>
      <c r="DI159" s="163"/>
      <c r="DJ159" s="216" t="s">
        <v>21</v>
      </c>
      <c r="DK159" s="148" t="s">
        <v>2</v>
      </c>
      <c r="DL159" s="147" t="s">
        <v>2</v>
      </c>
      <c r="DM159" s="168"/>
      <c r="DN159" s="147" t="s">
        <v>1</v>
      </c>
      <c r="DO159" s="231" t="s">
        <v>1</v>
      </c>
      <c r="DP159" s="217" t="s">
        <v>21</v>
      </c>
      <c r="DQ159" s="163"/>
      <c r="DR159" s="163"/>
      <c r="DS159" s="163"/>
      <c r="DT159" s="163"/>
      <c r="DU159" s="163"/>
      <c r="DV159" s="163"/>
      <c r="DW159" s="163"/>
      <c r="DX159" s="163"/>
      <c r="DY159" s="163"/>
      <c r="DZ159" s="163"/>
      <c r="EA159" s="163"/>
      <c r="EB159" s="163"/>
      <c r="EC159" s="163"/>
      <c r="ED159" s="163"/>
      <c r="EE159" s="163"/>
      <c r="EF159" s="163"/>
      <c r="EG159" s="163"/>
      <c r="EH159" s="163"/>
      <c r="EI159" s="163"/>
      <c r="EJ159" s="163"/>
      <c r="EK159" s="163"/>
      <c r="EL159" s="163"/>
      <c r="EM159" s="173"/>
      <c r="EN159"/>
      <c r="EO159"/>
      <c r="EP159"/>
      <c r="EQ159"/>
      <c r="ER159"/>
      <c r="ES159"/>
      <c r="ET159"/>
      <c r="EU159"/>
      <c r="EV159"/>
      <c r="EW159"/>
      <c r="EX159"/>
      <c r="EY159" s="172"/>
      <c r="EZ159" s="163"/>
      <c r="FA159" s="163"/>
      <c r="FB159" s="163"/>
      <c r="FC159" s="163"/>
      <c r="FD159" s="163"/>
      <c r="FE159" s="163"/>
      <c r="FF159" s="163"/>
      <c r="FG159" s="163"/>
      <c r="FH159" s="163"/>
      <c r="FI159" s="163"/>
      <c r="FJ159" s="163"/>
      <c r="FK159" s="163"/>
      <c r="FL159" s="163"/>
      <c r="FM159" s="163"/>
      <c r="FN159" s="163"/>
      <c r="FO159" s="163"/>
      <c r="FP159" s="163"/>
      <c r="FQ159" s="163"/>
      <c r="FR159" s="163"/>
      <c r="FS159" s="163"/>
      <c r="FT159" s="163"/>
      <c r="FU159" s="163"/>
      <c r="FV159" s="216" t="s">
        <v>21</v>
      </c>
      <c r="FW159" s="148" t="s">
        <v>2</v>
      </c>
      <c r="FX159" s="147" t="s">
        <v>2</v>
      </c>
      <c r="FY159" s="168"/>
      <c r="FZ159" s="147" t="s">
        <v>1</v>
      </c>
      <c r="GA159" s="231" t="s">
        <v>1</v>
      </c>
      <c r="GB159" s="217" t="s">
        <v>21</v>
      </c>
      <c r="GC159" s="163"/>
      <c r="GD159" s="163"/>
      <c r="GE159" s="163"/>
      <c r="GF159" s="163"/>
      <c r="GG159" s="163"/>
      <c r="GH159" s="163"/>
      <c r="GI159" s="163"/>
      <c r="GJ159" s="163"/>
      <c r="GK159" s="163"/>
      <c r="GL159" s="163"/>
      <c r="GM159" s="163"/>
      <c r="GN159" s="163"/>
      <c r="GO159" s="163"/>
      <c r="GP159" s="163"/>
      <c r="GQ159" s="163"/>
      <c r="GR159" s="163"/>
      <c r="GS159" s="163"/>
      <c r="GT159" s="163"/>
      <c r="GU159" s="163"/>
      <c r="GV159" s="163"/>
      <c r="GW159" s="163"/>
      <c r="GX159" s="163"/>
      <c r="GY159" s="173"/>
      <c r="HK159" s="172"/>
      <c r="HL159" s="163"/>
      <c r="HM159" s="163"/>
      <c r="HN159" s="163"/>
      <c r="HO159" s="163"/>
      <c r="HP159" s="163"/>
      <c r="HQ159" s="163"/>
      <c r="HR159" s="163"/>
      <c r="HS159" s="163"/>
      <c r="HT159" s="163"/>
      <c r="HU159" s="163"/>
      <c r="HV159" s="163"/>
      <c r="HW159" s="163"/>
      <c r="HX159" s="163"/>
      <c r="HY159" s="163"/>
      <c r="HZ159" s="163"/>
      <c r="IA159" s="163"/>
      <c r="IB159" s="163"/>
      <c r="IC159" s="163"/>
      <c r="ID159" s="163"/>
      <c r="IE159" s="163"/>
      <c r="IF159" s="163"/>
      <c r="IG159" s="163"/>
      <c r="IH159" s="216" t="s">
        <v>21</v>
      </c>
      <c r="II159" s="148" t="s">
        <v>2</v>
      </c>
      <c r="IJ159" s="147" t="s">
        <v>2</v>
      </c>
      <c r="IK159" s="168"/>
      <c r="IL159" s="147" t="s">
        <v>1</v>
      </c>
      <c r="IM159" s="231" t="s">
        <v>1</v>
      </c>
      <c r="IN159" s="217" t="s">
        <v>21</v>
      </c>
      <c r="IO159" s="163"/>
      <c r="IP159" s="163"/>
      <c r="IQ159" s="163"/>
      <c r="IR159" s="163"/>
      <c r="IS159" s="163"/>
      <c r="IT159" s="163"/>
      <c r="IU159" s="163"/>
      <c r="IV159" s="163"/>
      <c r="IW159" s="163"/>
      <c r="IX159" s="163"/>
      <c r="IY159" s="163"/>
      <c r="IZ159" s="163"/>
      <c r="JA159" s="163"/>
      <c r="JB159" s="163"/>
      <c r="JC159" s="163"/>
      <c r="JD159" s="163"/>
      <c r="JE159" s="163"/>
      <c r="JF159" s="163"/>
      <c r="JG159" s="163"/>
      <c r="JH159" s="163"/>
      <c r="JI159" s="163"/>
      <c r="JJ159" s="163"/>
      <c r="JK159" s="173"/>
    </row>
    <row r="160" spans="25:271" ht="15" customHeight="1" thickBot="1" x14ac:dyDescent="0.3">
      <c r="Y160"/>
      <c r="Z160"/>
      <c r="AA160" s="172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8"/>
      <c r="BB160" s="137">
        <f>SUM(AZ173,BC177,BC172)</f>
        <v>0</v>
      </c>
      <c r="BC160" s="208">
        <f>SUM(AZ170,BC180,BF172)</f>
        <v>0</v>
      </c>
      <c r="BD160" s="218">
        <f>IF(BC157&lt;&gt;"",AVERAGE(BC160,BC157),BC160)</f>
        <v>0</v>
      </c>
      <c r="BE160" s="163"/>
      <c r="BF160" s="163"/>
      <c r="BG160" s="191"/>
      <c r="BH160" s="164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73"/>
      <c r="CB160"/>
      <c r="CC160"/>
      <c r="CD160"/>
      <c r="CE160"/>
      <c r="CF160"/>
      <c r="CG160"/>
      <c r="CH160"/>
      <c r="CI160"/>
      <c r="CJ160"/>
      <c r="CK160"/>
      <c r="CL160"/>
      <c r="CM160" s="172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8"/>
      <c r="DN160" s="137">
        <f>SUM(DL173,DK177,DP177)</f>
        <v>0</v>
      </c>
      <c r="DO160" s="208">
        <f>SUM(DL170,DH177,DP180)</f>
        <v>0</v>
      </c>
      <c r="DP160" s="218">
        <f>IF(DO157&lt;&gt;"",AVERAGE(DO160,DO157),DO160)</f>
        <v>0</v>
      </c>
      <c r="DQ160" s="163"/>
      <c r="DR160" s="163"/>
      <c r="DS160" s="191"/>
      <c r="DT160" s="164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73"/>
      <c r="EN160"/>
      <c r="EO160"/>
      <c r="EP160"/>
      <c r="EQ160"/>
      <c r="ER160"/>
      <c r="ES160"/>
      <c r="ET160"/>
      <c r="EU160"/>
      <c r="EV160"/>
      <c r="EW160"/>
      <c r="EX160"/>
      <c r="EY160" s="172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68"/>
      <c r="FZ160" s="137">
        <f>SUM(FX173,FW176,GA177,GA171)</f>
        <v>0</v>
      </c>
      <c r="GA160" s="208">
        <f>SUM(FX170,FT176,GA180,GD171)</f>
        <v>0</v>
      </c>
      <c r="GB160" s="218">
        <f>IF(GA157&lt;&gt;"",AVERAGE(GA160,GA157),GA160)</f>
        <v>0</v>
      </c>
      <c r="GC160" s="163"/>
      <c r="GD160" s="163"/>
      <c r="GE160" s="191"/>
      <c r="GF160" s="164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73"/>
      <c r="HK160" s="172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63"/>
      <c r="HV160" s="163"/>
      <c r="HW160" s="163"/>
      <c r="HX160" s="163"/>
      <c r="HY160" s="163"/>
      <c r="HZ160" s="163"/>
      <c r="IA160" s="163"/>
      <c r="IB160" s="163"/>
      <c r="IC160" s="163"/>
      <c r="ID160" s="163"/>
      <c r="IE160" s="163"/>
      <c r="IF160" s="163"/>
      <c r="IG160" s="163"/>
      <c r="IH160" s="163"/>
      <c r="II160" s="163"/>
      <c r="IJ160" s="163"/>
      <c r="IK160" s="168"/>
      <c r="IL160" s="137">
        <f>SUM(IJ173,II177,IN177)</f>
        <v>0</v>
      </c>
      <c r="IM160" s="208">
        <f>SUM(IJ170,IF177,IN180)</f>
        <v>0</v>
      </c>
      <c r="IN160" s="218">
        <f>IF(IM157&lt;&gt;"",AVERAGE(IM160,IM157),IM160)</f>
        <v>0</v>
      </c>
      <c r="IO160" s="163"/>
      <c r="IP160" s="163"/>
      <c r="IQ160" s="191"/>
      <c r="IR160" s="164"/>
      <c r="IS160" s="163"/>
      <c r="IT160" s="163"/>
      <c r="IU160" s="163"/>
      <c r="IV160" s="163"/>
      <c r="IW160" s="163"/>
      <c r="IX160" s="163"/>
      <c r="IY160" s="163"/>
      <c r="IZ160" s="163"/>
      <c r="JA160" s="163"/>
      <c r="JB160" s="163"/>
      <c r="JC160" s="163"/>
      <c r="JD160" s="163"/>
      <c r="JE160" s="163"/>
      <c r="JF160" s="163"/>
      <c r="JG160" s="163"/>
      <c r="JH160" s="163"/>
      <c r="JI160" s="163"/>
      <c r="JJ160" s="163"/>
      <c r="JK160" s="173"/>
    </row>
    <row r="161" spans="25:271" ht="15" customHeight="1" x14ac:dyDescent="0.25">
      <c r="Y161"/>
      <c r="Z161"/>
      <c r="AA161" s="172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79" t="s">
        <v>24</v>
      </c>
      <c r="AN161" s="179"/>
      <c r="AO161" s="179"/>
      <c r="AP161" s="179"/>
      <c r="AQ161" s="179"/>
      <c r="AR161" s="179"/>
      <c r="AS161" s="179"/>
      <c r="AT161" s="163"/>
      <c r="AU161" s="163"/>
      <c r="AV161" s="163"/>
      <c r="AW161" s="163"/>
      <c r="AX161" s="163"/>
      <c r="AY161" s="163"/>
      <c r="AZ161" s="163"/>
      <c r="BA161" s="168"/>
      <c r="BB161" s="163"/>
      <c r="BC161" s="163"/>
      <c r="BD161" s="163"/>
      <c r="BE161" s="163"/>
      <c r="BF161" s="163"/>
      <c r="BG161" s="168"/>
      <c r="BH161" s="164"/>
      <c r="BI161" s="163"/>
      <c r="BJ161" s="163"/>
      <c r="BK161" s="163"/>
      <c r="BL161" s="163"/>
      <c r="BM161" s="163"/>
      <c r="BN161" s="163"/>
      <c r="BO161" s="163"/>
      <c r="BP161" s="163"/>
      <c r="BQ161" s="179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73"/>
      <c r="CB161"/>
      <c r="CC161"/>
      <c r="CD161"/>
      <c r="CE161"/>
      <c r="CF161"/>
      <c r="CG161"/>
      <c r="CH161"/>
      <c r="CI161"/>
      <c r="CJ161"/>
      <c r="CK161"/>
      <c r="CL161"/>
      <c r="CM161" s="172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DA161" s="163"/>
      <c r="DB161" s="163"/>
      <c r="DC161" s="163"/>
      <c r="DD161" s="163"/>
      <c r="DE161" s="163"/>
      <c r="DF161" s="163"/>
      <c r="DG161" s="163"/>
      <c r="DH161" s="163"/>
      <c r="DI161" s="163"/>
      <c r="DJ161" s="163"/>
      <c r="DK161" s="163"/>
      <c r="DL161" s="163"/>
      <c r="DM161" s="168"/>
      <c r="DN161" s="163"/>
      <c r="DO161" s="163"/>
      <c r="DP161" s="163"/>
      <c r="DQ161" s="163"/>
      <c r="DR161" s="163"/>
      <c r="DS161" s="168"/>
      <c r="DT161" s="164"/>
      <c r="DU161" s="163"/>
      <c r="DV161" s="179" t="s">
        <v>24</v>
      </c>
      <c r="DW161" s="179"/>
      <c r="DX161" s="179"/>
      <c r="DY161" s="179"/>
      <c r="DZ161" s="179"/>
      <c r="EA161" s="179"/>
      <c r="EB161" s="179"/>
      <c r="EC161" s="179"/>
      <c r="ED161" s="163"/>
      <c r="EE161" s="163"/>
      <c r="EF161" s="163"/>
      <c r="EG161" s="163"/>
      <c r="EH161" s="163"/>
      <c r="EI161" s="163"/>
      <c r="EJ161" s="163"/>
      <c r="EK161" s="163"/>
      <c r="EL161" s="163"/>
      <c r="EM161" s="173"/>
      <c r="EN161"/>
      <c r="EO161"/>
      <c r="EP161"/>
      <c r="EQ161"/>
      <c r="ER161"/>
      <c r="ES161"/>
      <c r="ET161"/>
      <c r="EU161"/>
      <c r="EV161"/>
      <c r="EW161"/>
      <c r="EX161"/>
      <c r="EY161" s="172"/>
      <c r="EZ161" s="163"/>
      <c r="FA161" s="163"/>
      <c r="FB161" s="163"/>
      <c r="FC161" s="163"/>
      <c r="FD161" s="163"/>
      <c r="FE161" s="163"/>
      <c r="FF161" s="163"/>
      <c r="FG161" s="163"/>
      <c r="FH161" s="163"/>
      <c r="FI161" s="163"/>
      <c r="FJ161" s="163"/>
      <c r="FK161" s="163"/>
      <c r="FL161" s="163"/>
      <c r="FM161" s="163"/>
      <c r="FN161" s="163"/>
      <c r="FO161" s="163"/>
      <c r="FP161" s="163"/>
      <c r="FQ161" s="163"/>
      <c r="FR161" s="163"/>
      <c r="FS161" s="163"/>
      <c r="FT161" s="163"/>
      <c r="FU161" s="163"/>
      <c r="FV161" s="163"/>
      <c r="FW161" s="163"/>
      <c r="FX161" s="163"/>
      <c r="FY161" s="168"/>
      <c r="FZ161" s="163"/>
      <c r="GA161" s="163"/>
      <c r="GB161" s="163"/>
      <c r="GC161" s="163"/>
      <c r="GD161" s="163"/>
      <c r="GE161" s="168"/>
      <c r="GF161" s="164"/>
      <c r="GG161" s="163"/>
      <c r="GP161" s="163"/>
      <c r="GQ161" s="163"/>
      <c r="GR161" s="163"/>
      <c r="GS161" s="163"/>
      <c r="GT161" s="163"/>
      <c r="GU161" s="163"/>
      <c r="GV161" s="163"/>
      <c r="GW161" s="163"/>
      <c r="GX161" s="163"/>
      <c r="GY161" s="173"/>
      <c r="HK161" s="172"/>
      <c r="HL161" s="163"/>
      <c r="HM161" s="163"/>
      <c r="HN161" s="163"/>
      <c r="HO161" s="163"/>
      <c r="HP161" s="163"/>
      <c r="HQ161" s="163"/>
      <c r="HR161" s="163"/>
      <c r="HS161" s="163"/>
      <c r="HT161" s="163"/>
      <c r="HU161" s="163"/>
      <c r="HV161" s="163"/>
      <c r="HY161" s="163"/>
      <c r="HZ161" s="163"/>
      <c r="IA161" s="163"/>
      <c r="IB161" s="163"/>
      <c r="IC161" s="163"/>
      <c r="ID161" s="163"/>
      <c r="IE161" s="163"/>
      <c r="IF161" s="163"/>
      <c r="IG161" s="163"/>
      <c r="IH161" s="163"/>
      <c r="II161" s="163"/>
      <c r="IJ161" s="163"/>
      <c r="IK161" s="168"/>
      <c r="IL161" s="163"/>
      <c r="IM161" s="163"/>
      <c r="IN161" s="163"/>
      <c r="IO161" s="163"/>
      <c r="IP161" s="163"/>
      <c r="IQ161" s="168"/>
      <c r="IR161" s="164"/>
      <c r="IS161" s="163"/>
      <c r="IT161" s="179" t="s">
        <v>24</v>
      </c>
      <c r="IU161" s="179"/>
      <c r="IV161" s="179"/>
      <c r="IW161" s="179"/>
      <c r="IX161" s="179"/>
      <c r="IY161" s="179"/>
      <c r="IZ161" s="179"/>
      <c r="JA161" s="179"/>
      <c r="JB161" s="163"/>
      <c r="JC161" s="163"/>
      <c r="JD161" s="163"/>
      <c r="JE161" s="163"/>
      <c r="JF161" s="163"/>
      <c r="JG161" s="163"/>
      <c r="JH161" s="163"/>
      <c r="JI161" s="163"/>
      <c r="JJ161" s="163"/>
      <c r="JK161" s="173"/>
    </row>
    <row r="162" spans="25:271" ht="15" customHeight="1" x14ac:dyDescent="0.25">
      <c r="Y162"/>
      <c r="Z162"/>
      <c r="AA162" s="172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230" t="str">
        <f>"local_od_raw_"&amp;BA175</f>
        <v>local_od_raw_1</v>
      </c>
      <c r="AN162" s="190">
        <v>1</v>
      </c>
      <c r="AO162" s="190">
        <v>2</v>
      </c>
      <c r="AP162" s="190">
        <v>3</v>
      </c>
      <c r="AQ162" s="179" t="s">
        <v>17</v>
      </c>
      <c r="AR162" s="179" t="s">
        <v>18</v>
      </c>
      <c r="AS162" s="179" t="s">
        <v>19</v>
      </c>
      <c r="AT162" s="163"/>
      <c r="AU162" s="163"/>
      <c r="AV162" s="163"/>
      <c r="AW162" s="163"/>
      <c r="AX162" s="163"/>
      <c r="AY162" s="163"/>
      <c r="AZ162" s="163"/>
      <c r="BA162" s="168"/>
      <c r="BB162" s="163"/>
      <c r="BC162" s="163"/>
      <c r="BD162" s="163"/>
      <c r="BE162" s="163"/>
      <c r="BF162" s="163"/>
      <c r="BG162" s="168"/>
      <c r="BH162" s="164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73"/>
      <c r="CB162"/>
      <c r="CC162"/>
      <c r="CD162"/>
      <c r="CE162"/>
      <c r="CF162"/>
      <c r="CG162"/>
      <c r="CH162"/>
      <c r="CI162"/>
      <c r="CJ162"/>
      <c r="CK162"/>
      <c r="CL162"/>
      <c r="CM162" s="172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8"/>
      <c r="DN162" s="163"/>
      <c r="DO162" s="163"/>
      <c r="DP162" s="163"/>
      <c r="DQ162" s="163"/>
      <c r="DR162" s="163"/>
      <c r="DS162" s="168"/>
      <c r="DT162" s="164"/>
      <c r="DU162" s="163"/>
      <c r="DV162" s="230" t="str">
        <f>"local_od_raw_"&amp;DM175</f>
        <v>local_od_raw_2</v>
      </c>
      <c r="DW162" s="190">
        <v>1</v>
      </c>
      <c r="DX162" s="190">
        <v>3</v>
      </c>
      <c r="DY162" s="190">
        <v>4</v>
      </c>
      <c r="DZ162" s="179" t="s">
        <v>17</v>
      </c>
      <c r="EA162" s="179" t="s">
        <v>18</v>
      </c>
      <c r="EB162" s="179" t="s">
        <v>19</v>
      </c>
      <c r="EC162" s="163"/>
      <c r="ED162" s="163"/>
      <c r="EE162" s="163"/>
      <c r="EF162" s="163"/>
      <c r="EG162" s="163"/>
      <c r="EH162" s="163"/>
      <c r="EI162" s="163"/>
      <c r="EJ162" s="163"/>
      <c r="EK162" s="163"/>
      <c r="EL162" s="163"/>
      <c r="EM162" s="173"/>
      <c r="EN162"/>
      <c r="EO162"/>
      <c r="EP162"/>
      <c r="EQ162"/>
      <c r="ER162"/>
      <c r="ES162"/>
      <c r="ET162"/>
      <c r="EU162"/>
      <c r="EV162"/>
      <c r="EW162"/>
      <c r="EX162"/>
      <c r="EY162" s="172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3"/>
      <c r="FT162" s="163"/>
      <c r="FU162" s="163"/>
      <c r="FV162" s="163"/>
      <c r="FW162" s="163"/>
      <c r="FX162" s="163"/>
      <c r="FY162" s="168"/>
      <c r="FZ162" s="163"/>
      <c r="GA162" s="163"/>
      <c r="GB162" s="163"/>
      <c r="GC162" s="163"/>
      <c r="GD162" s="163"/>
      <c r="GE162" s="168"/>
      <c r="GF162" s="164"/>
      <c r="GG162" s="163"/>
      <c r="GP162" s="163"/>
      <c r="GQ162" s="163"/>
      <c r="GR162" s="163"/>
      <c r="GS162" s="163"/>
      <c r="GT162" s="163"/>
      <c r="GU162" s="163"/>
      <c r="GV162" s="163"/>
      <c r="GW162" s="163"/>
      <c r="GX162" s="163"/>
      <c r="GY162" s="173"/>
      <c r="HK162" s="172"/>
      <c r="HL162" s="163"/>
      <c r="HM162" s="163"/>
      <c r="HN162" s="163"/>
      <c r="HO162" s="163"/>
      <c r="HP162" s="163"/>
      <c r="HQ162" s="163"/>
      <c r="HR162" s="163"/>
      <c r="HS162" s="163"/>
      <c r="HT162" s="163"/>
      <c r="HU162" s="163"/>
      <c r="HV162" s="163"/>
      <c r="HY162" s="163"/>
      <c r="HZ162" s="163"/>
      <c r="IA162" s="163"/>
      <c r="IB162" s="163"/>
      <c r="IC162" s="163"/>
      <c r="ID162" s="163"/>
      <c r="IE162" s="163"/>
      <c r="IF162" s="163"/>
      <c r="IG162" s="163"/>
      <c r="IH162" s="163"/>
      <c r="II162" s="163"/>
      <c r="IJ162" s="163"/>
      <c r="IK162" s="168"/>
      <c r="IL162" s="163"/>
      <c r="IM162" s="163"/>
      <c r="IN162" s="163"/>
      <c r="IO162" s="163"/>
      <c r="IP162" s="163"/>
      <c r="IQ162" s="168"/>
      <c r="IR162" s="164"/>
      <c r="IS162" s="163"/>
      <c r="IT162" s="230" t="str">
        <f>"local_od_raw_"&amp;IK175</f>
        <v>local_od_raw_2</v>
      </c>
      <c r="IU162" s="190">
        <v>1</v>
      </c>
      <c r="IV162" s="190">
        <v>3</v>
      </c>
      <c r="IW162" s="190">
        <v>4</v>
      </c>
      <c r="IX162" s="179" t="s">
        <v>17</v>
      </c>
      <c r="IY162" s="179" t="s">
        <v>18</v>
      </c>
      <c r="IZ162" s="179" t="s">
        <v>19</v>
      </c>
      <c r="JA162" s="163"/>
      <c r="JB162" s="163"/>
      <c r="JC162" s="163"/>
      <c r="JD162" s="163"/>
      <c r="JE162" s="163"/>
      <c r="JF162" s="163"/>
      <c r="JG162" s="163"/>
      <c r="JH162" s="163"/>
      <c r="JI162" s="163"/>
      <c r="JJ162" s="163"/>
      <c r="JK162" s="173"/>
    </row>
    <row r="163" spans="25:271" ht="15" customHeight="1" x14ac:dyDescent="0.25">
      <c r="Y163"/>
      <c r="Z163"/>
      <c r="AA163" s="172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90">
        <v>1</v>
      </c>
      <c r="AN163" s="180">
        <f>BB177</f>
        <v>0</v>
      </c>
      <c r="AO163" s="181">
        <f>BD177</f>
        <v>0</v>
      </c>
      <c r="AP163" s="182">
        <f>BC177</f>
        <v>0</v>
      </c>
      <c r="AQ163" s="179">
        <f>SUM(AN163:AP163)</f>
        <v>0</v>
      </c>
      <c r="AR163" s="179">
        <f>BD192</f>
        <v>0</v>
      </c>
      <c r="AS163" s="183">
        <f>IFERROR(ABS(AQ163-AR163)/AR163,0)</f>
        <v>0</v>
      </c>
      <c r="AT163" s="163"/>
      <c r="AU163" s="163"/>
      <c r="AV163" s="163"/>
      <c r="AW163" s="163"/>
      <c r="AX163" s="163"/>
      <c r="AY163" s="163"/>
      <c r="AZ163" s="163"/>
      <c r="BA163" s="168"/>
      <c r="BB163" s="163"/>
      <c r="BC163" s="163"/>
      <c r="BD163" s="163"/>
      <c r="BE163" s="163"/>
      <c r="BF163" s="163"/>
      <c r="BG163" s="168"/>
      <c r="BH163" s="164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73"/>
      <c r="CB163"/>
      <c r="CC163"/>
      <c r="CD163"/>
      <c r="CE163"/>
      <c r="CF163"/>
      <c r="CG163"/>
      <c r="CH163"/>
      <c r="CI163"/>
      <c r="CJ163"/>
      <c r="CK163"/>
      <c r="CL163"/>
      <c r="CM163" s="172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8"/>
      <c r="DN163" s="163"/>
      <c r="DO163" s="163"/>
      <c r="DP163" s="163"/>
      <c r="DQ163" s="163"/>
      <c r="DR163" s="163"/>
      <c r="DS163" s="168"/>
      <c r="DT163" s="164"/>
      <c r="DU163" s="163"/>
      <c r="DV163" s="190">
        <v>1</v>
      </c>
      <c r="DW163" s="180">
        <f>DN177</f>
        <v>0</v>
      </c>
      <c r="DX163" s="181">
        <f>DP177</f>
        <v>0</v>
      </c>
      <c r="DY163" s="182">
        <f>DO177</f>
        <v>0</v>
      </c>
      <c r="DZ163" s="179">
        <f>SUM(DW163:DY163)</f>
        <v>0</v>
      </c>
      <c r="EA163" s="179">
        <f>DP192</f>
        <v>0</v>
      </c>
      <c r="EB163" s="183">
        <f>IFERROR(ABS(DZ163-EA163)/EA163,0)</f>
        <v>0</v>
      </c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73"/>
      <c r="EN163"/>
      <c r="EO163"/>
      <c r="EP163"/>
      <c r="EQ163"/>
      <c r="ER163"/>
      <c r="ES163"/>
      <c r="ET163"/>
      <c r="EU163"/>
      <c r="EV163"/>
      <c r="EW163"/>
      <c r="EX163"/>
      <c r="EY163" s="172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8"/>
      <c r="FZ163" s="163"/>
      <c r="GA163" s="163"/>
      <c r="GB163" s="163"/>
      <c r="GC163" s="163"/>
      <c r="GD163" s="163"/>
      <c r="GE163" s="168"/>
      <c r="GF163" s="164"/>
      <c r="GG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73"/>
      <c r="HK163" s="172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8"/>
      <c r="IL163" s="163"/>
      <c r="IM163" s="163"/>
      <c r="IN163" s="163"/>
      <c r="IO163" s="163"/>
      <c r="IP163" s="163"/>
      <c r="IQ163" s="168"/>
      <c r="IR163" s="164"/>
      <c r="IS163" s="163"/>
      <c r="IT163" s="190">
        <v>1</v>
      </c>
      <c r="IU163" s="180">
        <f>IL177</f>
        <v>0</v>
      </c>
      <c r="IV163" s="181">
        <f>IN177</f>
        <v>0</v>
      </c>
      <c r="IW163" s="182">
        <f>IM177</f>
        <v>0</v>
      </c>
      <c r="IX163" s="179">
        <f>SUM(IU163:IW163)</f>
        <v>0</v>
      </c>
      <c r="IY163" s="179">
        <f>IN192</f>
        <v>0</v>
      </c>
      <c r="IZ163" s="183">
        <f>IFERROR(ABS(IX163-IY163)/IY163,0)</f>
        <v>0</v>
      </c>
      <c r="JA163" s="163"/>
      <c r="JB163" s="163"/>
      <c r="JC163" s="163"/>
      <c r="JD163" s="163"/>
      <c r="JE163" s="163"/>
      <c r="JF163" s="163"/>
      <c r="JG163" s="163"/>
      <c r="JH163" s="163"/>
      <c r="JI163" s="163"/>
      <c r="JJ163" s="163"/>
      <c r="JK163" s="173"/>
    </row>
    <row r="164" spans="25:271" ht="15" customHeight="1" thickBot="1" x14ac:dyDescent="0.35">
      <c r="Y164"/>
      <c r="Z164"/>
      <c r="AA164" s="172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90">
        <v>2</v>
      </c>
      <c r="AN164" s="184">
        <f>BC173</f>
        <v>0</v>
      </c>
      <c r="AO164" s="179">
        <f>BC174</f>
        <v>0</v>
      </c>
      <c r="AP164" s="185">
        <f>BC172</f>
        <v>0</v>
      </c>
      <c r="AQ164" s="179">
        <f>SUM(AN164:AP164)</f>
        <v>0</v>
      </c>
      <c r="AR164" s="179">
        <f>BI167</f>
        <v>0</v>
      </c>
      <c r="AS164" s="183">
        <f t="shared" ref="AS164:AS165" si="98">IFERROR(ABS(AQ164-AR164)/AR164,0)</f>
        <v>0</v>
      </c>
      <c r="AT164" s="145"/>
      <c r="AU164" s="145"/>
      <c r="AV164" s="145"/>
      <c r="AW164" s="166"/>
      <c r="AX164" s="163"/>
      <c r="AY164" s="163"/>
      <c r="AZ164" s="249" t="s">
        <v>32</v>
      </c>
      <c r="BA164" s="163"/>
      <c r="BB164" s="163"/>
      <c r="BC164" s="163"/>
      <c r="BD164" s="163"/>
      <c r="BE164" s="149"/>
      <c r="BF164" s="164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73"/>
      <c r="CB164"/>
      <c r="CC164"/>
      <c r="CD164"/>
      <c r="CE164"/>
      <c r="CF164"/>
      <c r="CG164"/>
      <c r="CH164"/>
      <c r="CI164"/>
      <c r="CJ164"/>
      <c r="CK164"/>
      <c r="CL164"/>
      <c r="CM164" s="172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C164" s="136">
        <f>SUM(DK176,DO177,DJ173)</f>
        <v>0</v>
      </c>
      <c r="DD164" s="84" t="s">
        <v>6</v>
      </c>
      <c r="DE164" s="145"/>
      <c r="DF164" s="145"/>
      <c r="DG164" s="145"/>
      <c r="DH164" s="145"/>
      <c r="DI164" s="166"/>
      <c r="DJ164" s="163"/>
      <c r="DK164" s="163"/>
      <c r="DM164" s="163"/>
      <c r="DN164" s="133" t="s">
        <v>32</v>
      </c>
      <c r="DO164" s="163"/>
      <c r="DP164" s="163"/>
      <c r="DQ164" s="149"/>
      <c r="DR164" s="164"/>
      <c r="DS164" s="163"/>
      <c r="DT164" s="163"/>
      <c r="DU164" s="163"/>
      <c r="DV164" s="190">
        <v>3</v>
      </c>
      <c r="DW164" s="184">
        <f>DK173</f>
        <v>0</v>
      </c>
      <c r="DX164" s="179">
        <f>DL173</f>
        <v>0</v>
      </c>
      <c r="DY164" s="185">
        <f>DJ173</f>
        <v>0</v>
      </c>
      <c r="DZ164" s="179">
        <f>SUM(DW164:DY164)</f>
        <v>0</v>
      </c>
      <c r="EA164" s="179">
        <f>DJ158</f>
        <v>0</v>
      </c>
      <c r="EB164" s="183">
        <f t="shared" ref="EB164:EB165" si="99">IFERROR(ABS(DZ164-EA164)/EA164,0)</f>
        <v>0</v>
      </c>
      <c r="EC164" s="163"/>
      <c r="ED164" s="163"/>
      <c r="EE164" s="163"/>
      <c r="EF164" s="163"/>
      <c r="EG164" s="163"/>
      <c r="EH164" s="163"/>
      <c r="EI164" s="163"/>
      <c r="EJ164" s="163"/>
      <c r="EK164" s="163"/>
      <c r="EL164" s="163"/>
      <c r="EM164" s="173"/>
      <c r="EN164"/>
      <c r="EO164"/>
      <c r="EP164"/>
      <c r="EQ164"/>
      <c r="ER164"/>
      <c r="ES164"/>
      <c r="ET164"/>
      <c r="EU164"/>
      <c r="EV164"/>
      <c r="EW164"/>
      <c r="EX164"/>
      <c r="EY164" s="172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45"/>
      <c r="FO164" s="145"/>
      <c r="FP164" s="145"/>
      <c r="FQ164" s="145"/>
      <c r="FR164" s="145"/>
      <c r="FS164" s="145"/>
      <c r="FT164" s="145"/>
      <c r="FU164" s="166"/>
      <c r="FV164" s="163"/>
      <c r="FW164" s="163"/>
      <c r="FX164" s="249"/>
      <c r="FY164" s="163"/>
      <c r="FZ164" s="163"/>
      <c r="GA164" s="163"/>
      <c r="GB164" s="163"/>
      <c r="GC164" s="149"/>
      <c r="GD164" s="164"/>
      <c r="GE164" s="163"/>
      <c r="GF164" s="163"/>
      <c r="GG164" s="163"/>
      <c r="GP164" s="163"/>
      <c r="GQ164" s="163"/>
      <c r="GR164" s="163"/>
      <c r="GS164" s="163"/>
      <c r="GT164" s="163"/>
      <c r="GU164" s="163"/>
      <c r="GV164" s="163"/>
      <c r="GW164" s="163"/>
      <c r="GX164" s="163"/>
      <c r="GY164" s="173"/>
      <c r="HK164" s="172"/>
      <c r="HL164" s="163"/>
      <c r="HM164" s="163"/>
      <c r="HN164" s="163"/>
      <c r="HO164" s="163"/>
      <c r="HP164" s="163"/>
      <c r="HQ164" s="163"/>
      <c r="HR164" s="163"/>
      <c r="HS164" s="163"/>
      <c r="HT164" s="163"/>
      <c r="HU164" s="163"/>
      <c r="HV164" s="163"/>
      <c r="HW164" s="163"/>
      <c r="HX164" s="163"/>
      <c r="HY164" s="163"/>
      <c r="IA164" s="136">
        <f>SUM(II176,IM177,IH173)</f>
        <v>0</v>
      </c>
      <c r="IB164" s="84" t="s">
        <v>6</v>
      </c>
      <c r="IC164" s="145"/>
      <c r="ID164" s="145"/>
      <c r="IE164" s="145"/>
      <c r="IF164" s="145"/>
      <c r="IG164" s="166"/>
      <c r="IH164" s="163"/>
      <c r="II164" s="163"/>
      <c r="IK164" s="163"/>
      <c r="IM164" s="163"/>
      <c r="IN164" s="163"/>
      <c r="IO164" s="149"/>
      <c r="IP164" s="164"/>
      <c r="IQ164" s="163"/>
      <c r="IR164" s="163"/>
      <c r="IS164" s="163"/>
      <c r="IT164" s="190">
        <v>3</v>
      </c>
      <c r="IU164" s="184">
        <f>II173</f>
        <v>0</v>
      </c>
      <c r="IV164" s="179">
        <f>IJ173</f>
        <v>0</v>
      </c>
      <c r="IW164" s="185">
        <f>IH173</f>
        <v>0</v>
      </c>
      <c r="IX164" s="179">
        <f>SUM(IU164:IW164)</f>
        <v>0</v>
      </c>
      <c r="IY164" s="179">
        <f>IH158</f>
        <v>0</v>
      </c>
      <c r="IZ164" s="183">
        <f t="shared" ref="IZ164:IZ165" si="100">IFERROR(ABS(IX164-IY164)/IY164,0)</f>
        <v>0</v>
      </c>
      <c r="JA164" s="163"/>
      <c r="JB164" s="163"/>
      <c r="JC164" s="163"/>
      <c r="JD164" s="163"/>
      <c r="JE164" s="163"/>
      <c r="JF164" s="163"/>
      <c r="JG164" s="163"/>
      <c r="JH164" s="163"/>
      <c r="JI164" s="163"/>
      <c r="JJ164" s="163"/>
      <c r="JK164" s="173"/>
    </row>
    <row r="165" spans="25:271" ht="15" customHeight="1" thickBot="1" x14ac:dyDescent="0.3">
      <c r="Y165"/>
      <c r="Z165"/>
      <c r="AA165" s="172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90">
        <v>3</v>
      </c>
      <c r="AN165" s="186">
        <f>AX173</f>
        <v>0</v>
      </c>
      <c r="AO165" s="187">
        <f>AY173</f>
        <v>0</v>
      </c>
      <c r="AP165" s="188">
        <f>AZ173</f>
        <v>0</v>
      </c>
      <c r="AQ165" s="179">
        <f>SUM(AN165:AP165)</f>
        <v>0</v>
      </c>
      <c r="AR165" s="179">
        <f>AX158</f>
        <v>0</v>
      </c>
      <c r="AS165" s="183">
        <f t="shared" si="98"/>
        <v>0</v>
      </c>
      <c r="AT165" s="145"/>
      <c r="AU165" s="145"/>
      <c r="AV165" s="145"/>
      <c r="AW165" s="146" t="s">
        <v>0</v>
      </c>
      <c r="AX165" s="163"/>
      <c r="AY165" s="163"/>
      <c r="AZ165" s="163"/>
      <c r="BA165" s="241"/>
      <c r="BB165" s="149"/>
      <c r="BC165" s="163"/>
      <c r="BD165" s="163"/>
      <c r="BE165" s="145"/>
      <c r="BF165" s="164"/>
      <c r="BG165" s="163"/>
      <c r="BH165" s="163"/>
      <c r="BI165" s="252" t="s">
        <v>28</v>
      </c>
      <c r="BJ165" s="251" t="str">
        <f>CHOOSE(1,"?","LINK",BI165,BK165)</f>
        <v>?</v>
      </c>
      <c r="BK165" s="266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73"/>
      <c r="CB165"/>
      <c r="CC165"/>
      <c r="CD165"/>
      <c r="CE165"/>
      <c r="CF165"/>
      <c r="CG165"/>
      <c r="CH165"/>
      <c r="CI165"/>
      <c r="CJ165"/>
      <c r="CK165"/>
      <c r="CL165"/>
      <c r="CM165" s="172"/>
      <c r="CN165" s="163"/>
      <c r="CO165" s="163"/>
      <c r="CP165" s="163"/>
      <c r="CQ165" s="163"/>
      <c r="CR165" s="163"/>
      <c r="CS165" s="163"/>
      <c r="CT165" s="163"/>
      <c r="CU165" s="163"/>
      <c r="CV165" s="163"/>
      <c r="CW165" s="163"/>
      <c r="CX165" s="163"/>
      <c r="CY165" s="163"/>
      <c r="CZ165" s="163"/>
      <c r="DA165" s="163"/>
      <c r="DC165" s="210">
        <f>SUM(DH176,DO180,DJ170)</f>
        <v>0</v>
      </c>
      <c r="DD165" s="121" t="s">
        <v>6</v>
      </c>
      <c r="DE165" s="213" t="s">
        <v>21</v>
      </c>
      <c r="DF165" s="214">
        <f>IF(DC167&lt;&gt;"",DC167,DC165)</f>
        <v>0</v>
      </c>
      <c r="DI165" s="146" t="s">
        <v>0</v>
      </c>
      <c r="DJ165" s="163"/>
      <c r="DK165" s="163"/>
      <c r="DL165" s="163"/>
      <c r="DM165" s="241"/>
      <c r="DN165" s="149"/>
      <c r="DO165" s="163"/>
      <c r="DP165" s="163"/>
      <c r="DQ165" s="145"/>
      <c r="DR165" s="164"/>
      <c r="DS165" s="163"/>
      <c r="DT165" s="163"/>
      <c r="DU165" s="163"/>
      <c r="DV165" s="190">
        <v>4</v>
      </c>
      <c r="DW165" s="186">
        <f>DK178</f>
        <v>0</v>
      </c>
      <c r="DX165" s="187">
        <f>DK177</f>
        <v>0</v>
      </c>
      <c r="DY165" s="188">
        <f>DK176</f>
        <v>0</v>
      </c>
      <c r="DZ165" s="179">
        <f>SUM(DW165:DY165)</f>
        <v>0</v>
      </c>
      <c r="EA165" s="59">
        <f>DC178</f>
        <v>0</v>
      </c>
      <c r="EB165" s="183">
        <f t="shared" si="99"/>
        <v>0</v>
      </c>
      <c r="EC165" s="163"/>
      <c r="ED165" s="163"/>
      <c r="EE165" s="163"/>
      <c r="EF165" s="163"/>
      <c r="EG165" s="163"/>
      <c r="EH165" s="163"/>
      <c r="EI165" s="163"/>
      <c r="EJ165" s="163"/>
      <c r="EK165" s="163"/>
      <c r="EL165" s="163"/>
      <c r="EM165" s="173"/>
      <c r="EN165"/>
      <c r="EO165"/>
      <c r="EP165"/>
      <c r="EQ165"/>
      <c r="ER165"/>
      <c r="ES165"/>
      <c r="ET165"/>
      <c r="EU165"/>
      <c r="EV165"/>
      <c r="EW165"/>
      <c r="EX165"/>
      <c r="EY165" s="172"/>
      <c r="EZ165" s="163"/>
      <c r="FA165" s="163"/>
      <c r="FB165" s="163"/>
      <c r="FC165" s="163"/>
      <c r="FD165" s="163"/>
      <c r="FE165" s="163"/>
      <c r="FF165" s="163"/>
      <c r="FG165" s="163"/>
      <c r="FH165" s="163"/>
      <c r="FI165" s="163"/>
      <c r="FJ165" s="163"/>
      <c r="FK165" s="163"/>
      <c r="FL165" s="163"/>
      <c r="FM165" s="163"/>
      <c r="FN165" s="145"/>
      <c r="FO165" s="145"/>
      <c r="FP165" s="145"/>
      <c r="FQ165" s="145"/>
      <c r="FR165" s="145"/>
      <c r="FS165" s="145"/>
      <c r="FT165" s="145"/>
      <c r="FU165" s="146" t="s">
        <v>0</v>
      </c>
      <c r="FV165" s="163"/>
      <c r="FW165" s="163"/>
      <c r="FX165" s="163"/>
      <c r="FY165" s="241"/>
      <c r="FZ165" s="149"/>
      <c r="GA165" s="163"/>
      <c r="GB165" s="163"/>
      <c r="GC165" s="145"/>
      <c r="GD165" s="164"/>
      <c r="GE165" s="163"/>
      <c r="GF165" s="163"/>
      <c r="GG165" s="163"/>
      <c r="GP165" s="163"/>
      <c r="GQ165" s="163"/>
      <c r="GR165" s="163"/>
      <c r="GS165" s="163"/>
      <c r="GT165" s="163"/>
      <c r="GU165" s="163"/>
      <c r="GV165" s="163"/>
      <c r="GW165" s="163"/>
      <c r="GX165" s="163"/>
      <c r="GY165" s="173"/>
      <c r="HK165" s="172"/>
      <c r="HL165" s="163"/>
      <c r="HM165" s="163"/>
      <c r="HN165" s="163"/>
      <c r="HO165" s="163"/>
      <c r="HP165" s="163"/>
      <c r="HQ165" s="163"/>
      <c r="HR165" s="163"/>
      <c r="HS165" s="163"/>
      <c r="HT165" s="163"/>
      <c r="HU165" s="163"/>
      <c r="HV165" s="163"/>
      <c r="HW165" s="163"/>
      <c r="HX165" s="163"/>
      <c r="HY165" s="163"/>
      <c r="IA165" s="210">
        <f>SUM(IF176,IM180,IH170)</f>
        <v>0</v>
      </c>
      <c r="IB165" s="121" t="s">
        <v>6</v>
      </c>
      <c r="IC165" s="213" t="s">
        <v>21</v>
      </c>
      <c r="ID165" s="214">
        <f>IF(IA167&lt;&gt;"",IA167,IA165)</f>
        <v>0</v>
      </c>
      <c r="IG165" s="146" t="s">
        <v>0</v>
      </c>
      <c r="IH165" s="163"/>
      <c r="II165" s="163"/>
      <c r="IJ165" s="163"/>
      <c r="IK165" s="241"/>
      <c r="IL165" s="149"/>
      <c r="IM165" s="163"/>
      <c r="IN165" s="163"/>
      <c r="IO165" s="145"/>
      <c r="IP165" s="164"/>
      <c r="IQ165" s="163"/>
      <c r="IR165" s="163"/>
      <c r="IS165" s="163"/>
      <c r="IT165" s="190">
        <v>4</v>
      </c>
      <c r="IU165" s="186">
        <f>II178</f>
        <v>0</v>
      </c>
      <c r="IV165" s="187">
        <f>II177</f>
        <v>0</v>
      </c>
      <c r="IW165" s="188">
        <f>II176</f>
        <v>0</v>
      </c>
      <c r="IX165" s="179">
        <f>SUM(IU165:IW165)</f>
        <v>0</v>
      </c>
      <c r="IY165" s="59">
        <f>IA178</f>
        <v>0</v>
      </c>
      <c r="IZ165" s="183">
        <f t="shared" si="100"/>
        <v>0</v>
      </c>
      <c r="JA165" s="163"/>
      <c r="JB165" s="163"/>
      <c r="JC165" s="163"/>
      <c r="JD165" s="163"/>
      <c r="JE165" s="163"/>
      <c r="JF165" s="163"/>
      <c r="JG165" s="163"/>
      <c r="JH165" s="163"/>
      <c r="JI165" s="163"/>
      <c r="JJ165" s="163"/>
      <c r="JK165" s="173"/>
    </row>
    <row r="166" spans="25:271" ht="15" customHeight="1" thickBot="1" x14ac:dyDescent="0.3">
      <c r="Y166"/>
      <c r="Z166"/>
      <c r="AA166" s="172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79" t="s">
        <v>17</v>
      </c>
      <c r="AN166" s="179">
        <f>SUM(AN163:AN165)</f>
        <v>0</v>
      </c>
      <c r="AO166" s="179">
        <f>SUM(AO163:AO165)</f>
        <v>0</v>
      </c>
      <c r="AP166" s="179">
        <f>SUM(AP163:AP165)</f>
        <v>0</v>
      </c>
      <c r="AQ166" s="179"/>
      <c r="AR166" s="179"/>
      <c r="AS166" s="59"/>
      <c r="AT166" s="145"/>
      <c r="AU166" s="145"/>
      <c r="AV166" s="145"/>
      <c r="AW166" s="145"/>
      <c r="AX166" s="145"/>
      <c r="AY166" s="145"/>
      <c r="AZ166" s="145"/>
      <c r="BA166" s="241"/>
      <c r="BB166" s="163"/>
      <c r="BC166" s="163"/>
      <c r="BD166" s="163"/>
      <c r="BE166" s="163"/>
      <c r="BF166" s="164"/>
      <c r="BG166" s="163"/>
      <c r="BH166" s="163"/>
      <c r="BI166" s="163"/>
      <c r="BJ166" s="263" t="s">
        <v>27</v>
      </c>
      <c r="BK166" s="297">
        <f>IF(BK165&lt;&gt;"",BK167-BK165,0)</f>
        <v>0</v>
      </c>
      <c r="BL166" s="292">
        <f>IF(BK165&lt;&gt;"",BK167-BK165,0)</f>
        <v>0</v>
      </c>
      <c r="BM166" s="163"/>
      <c r="BN166" s="163"/>
      <c r="BO166" s="163"/>
      <c r="BP166" s="163"/>
      <c r="BQ166" s="18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73"/>
      <c r="CB166"/>
      <c r="CC166"/>
      <c r="CD166"/>
      <c r="CE166"/>
      <c r="CF166"/>
      <c r="CG166"/>
      <c r="CH166"/>
      <c r="CI166"/>
      <c r="CJ166"/>
      <c r="CK166"/>
      <c r="CL166"/>
      <c r="CM166" s="172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292">
        <f>IF(DC167&lt;&gt;"",DC167-DC164,0)</f>
        <v>0</v>
      </c>
      <c r="DC166" s="234">
        <f>IF(DC167&lt;&gt;"",DC167-DC165,0)</f>
        <v>0</v>
      </c>
      <c r="DD166" s="263" t="s">
        <v>27</v>
      </c>
      <c r="DF166" s="145"/>
      <c r="DG166" s="145"/>
      <c r="DH166" s="145"/>
      <c r="DI166" s="145"/>
      <c r="DJ166" s="145"/>
      <c r="DK166" s="145"/>
      <c r="DL166" s="145"/>
      <c r="DM166" s="241"/>
      <c r="DN166" s="163"/>
      <c r="DO166" s="163"/>
      <c r="DP166" s="163"/>
      <c r="DQ166" s="163"/>
      <c r="DR166" s="164"/>
      <c r="DS166" s="163"/>
      <c r="DT166" s="163"/>
      <c r="DU166" s="163"/>
      <c r="DV166" s="179" t="s">
        <v>17</v>
      </c>
      <c r="DW166" s="179">
        <f>SUM(DW163:DW165)</f>
        <v>0</v>
      </c>
      <c r="DX166" s="179">
        <f>SUM(DX163:DX165)</f>
        <v>0</v>
      </c>
      <c r="DY166" s="179">
        <f>SUM(DY163:DY165)</f>
        <v>0</v>
      </c>
      <c r="DZ166" s="179"/>
      <c r="EA166" s="179"/>
      <c r="EB166" s="179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73"/>
      <c r="EN166"/>
      <c r="EO166"/>
      <c r="EP166"/>
      <c r="EQ166"/>
      <c r="ER166"/>
      <c r="ES166"/>
      <c r="ET166"/>
      <c r="EU166"/>
      <c r="EV166"/>
      <c r="EW166"/>
      <c r="EX166"/>
      <c r="EY166" s="172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45"/>
      <c r="FO166" s="145"/>
      <c r="FP166" s="145"/>
      <c r="FQ166" s="145"/>
      <c r="FR166" s="145"/>
      <c r="FS166" s="145"/>
      <c r="FT166" s="145"/>
      <c r="FU166" s="145"/>
      <c r="FV166" s="145"/>
      <c r="FW166" s="145"/>
      <c r="FX166" s="145"/>
      <c r="FY166" s="241"/>
      <c r="FZ166" s="163"/>
      <c r="GA166" s="163"/>
      <c r="GB166" s="163"/>
      <c r="GC166" s="163"/>
      <c r="GD166" s="164"/>
      <c r="GE166" s="163"/>
      <c r="GF166" s="163"/>
      <c r="GG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73"/>
      <c r="HK166" s="172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292">
        <f>IF(IA167&lt;&gt;"",IA167-IA164,0)</f>
        <v>0</v>
      </c>
      <c r="IA166" s="234">
        <f>IF(IA167&lt;&gt;"",IA167-IA165,0)</f>
        <v>0</v>
      </c>
      <c r="IB166" s="263" t="s">
        <v>27</v>
      </c>
      <c r="ID166" s="145"/>
      <c r="IE166" s="145"/>
      <c r="IF166" s="145"/>
      <c r="IG166" s="145"/>
      <c r="IH166" s="145"/>
      <c r="II166" s="145"/>
      <c r="IJ166" s="145"/>
      <c r="IK166" s="241"/>
      <c r="IL166" s="163"/>
      <c r="IM166" s="163"/>
      <c r="IN166" s="163"/>
      <c r="IO166" s="163"/>
      <c r="IP166" s="164"/>
      <c r="IQ166" s="163"/>
      <c r="IR166" s="163"/>
      <c r="IS166" s="163"/>
      <c r="IT166" s="179" t="s">
        <v>17</v>
      </c>
      <c r="IU166" s="179">
        <f>SUM(IU163:IU165)</f>
        <v>0</v>
      </c>
      <c r="IV166" s="179">
        <f>SUM(IV163:IV165)</f>
        <v>0</v>
      </c>
      <c r="IW166" s="179">
        <f>SUM(IW163:IW165)</f>
        <v>0</v>
      </c>
      <c r="IX166" s="179"/>
      <c r="IY166" s="179"/>
      <c r="IZ166" s="179"/>
      <c r="JA166" s="163"/>
      <c r="JB166" s="163"/>
      <c r="JC166" s="163"/>
      <c r="JD166" s="163"/>
      <c r="JE166" s="163"/>
      <c r="JF166" s="163"/>
      <c r="JG166" s="163"/>
      <c r="JH166" s="163"/>
      <c r="JI166" s="163"/>
      <c r="JJ166" s="163"/>
      <c r="JK166" s="173"/>
    </row>
    <row r="167" spans="25:271" ht="15" customHeight="1" thickBot="1" x14ac:dyDescent="0.3">
      <c r="Y167"/>
      <c r="Z167"/>
      <c r="AA167" s="172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79" t="s">
        <v>18</v>
      </c>
      <c r="AN167" s="179">
        <f>AX190</f>
        <v>0</v>
      </c>
      <c r="AO167" s="179">
        <f>BH178</f>
        <v>0</v>
      </c>
      <c r="AP167" s="179">
        <f>BD160</f>
        <v>0</v>
      </c>
      <c r="AQ167" s="179"/>
      <c r="AR167" s="179"/>
      <c r="AS167" s="179"/>
      <c r="AT167" s="145"/>
      <c r="AU167" s="145"/>
      <c r="AV167" s="145"/>
      <c r="AW167" s="145"/>
      <c r="AX167" s="145"/>
      <c r="AY167" s="145"/>
      <c r="AZ167" s="145"/>
      <c r="BA167" s="241"/>
      <c r="BB167" s="16"/>
      <c r="BC167" s="16"/>
      <c r="BD167" s="17"/>
      <c r="BE167" s="17"/>
      <c r="BF167" s="164"/>
      <c r="BG167" s="163"/>
      <c r="BH167" s="213" t="s">
        <v>21</v>
      </c>
      <c r="BI167" s="281">
        <f>IF(BU173&lt;&gt;"",AVERAGE(BK167,BU173),BK167)</f>
        <v>0</v>
      </c>
      <c r="BJ167" s="148" t="s">
        <v>16</v>
      </c>
      <c r="BK167" s="210">
        <f>SUM(BF172:BF174)</f>
        <v>0</v>
      </c>
      <c r="BL167" s="163"/>
      <c r="BM167" s="163"/>
      <c r="BN167" s="163"/>
      <c r="BO167" s="163"/>
      <c r="BP167" s="163"/>
      <c r="BQ167" s="179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73"/>
      <c r="CB167"/>
      <c r="CC167"/>
      <c r="CD167"/>
      <c r="CE167"/>
      <c r="CF167"/>
      <c r="CG167"/>
      <c r="CH167"/>
      <c r="CI167"/>
      <c r="CJ167"/>
      <c r="CK167"/>
      <c r="CL167"/>
      <c r="CM167" s="172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C167" s="266"/>
      <c r="DD167" s="251" t="str">
        <f>CHOOSE(1,"&lt;","LINK",DE167,DC167)</f>
        <v>&lt;</v>
      </c>
      <c r="DE167" s="253" t="s">
        <v>28</v>
      </c>
      <c r="DG167" s="145"/>
      <c r="DH167" s="145"/>
      <c r="DI167" s="145"/>
      <c r="DJ167" s="145"/>
      <c r="DK167" s="145"/>
      <c r="DL167" s="145"/>
      <c r="DM167" s="241"/>
      <c r="DN167" s="16"/>
      <c r="DO167" s="16"/>
      <c r="DP167" s="17"/>
      <c r="DQ167" s="17"/>
      <c r="DR167" s="164"/>
      <c r="DS167" s="163"/>
      <c r="DT167" s="163"/>
      <c r="DU167" s="163"/>
      <c r="DV167" s="179" t="s">
        <v>18</v>
      </c>
      <c r="DW167" s="179">
        <f>DJ190</f>
        <v>0</v>
      </c>
      <c r="DX167" s="179">
        <f>DP160</f>
        <v>0</v>
      </c>
      <c r="DY167" s="179">
        <f>DF165</f>
        <v>0</v>
      </c>
      <c r="DZ167" s="179"/>
      <c r="EA167" s="179"/>
      <c r="EB167" s="179"/>
      <c r="EC167" s="163"/>
      <c r="ED167" s="163"/>
      <c r="EE167" s="163"/>
      <c r="EF167" s="163"/>
      <c r="EG167" s="163"/>
      <c r="EH167" s="163"/>
      <c r="EI167" s="163"/>
      <c r="EJ167" s="163"/>
      <c r="EK167" s="163"/>
      <c r="EL167" s="163"/>
      <c r="EM167" s="173"/>
      <c r="EN167"/>
      <c r="EO167"/>
      <c r="EP167"/>
      <c r="EQ167"/>
      <c r="ER167"/>
      <c r="ES167"/>
      <c r="ET167"/>
      <c r="EU167"/>
      <c r="EV167"/>
      <c r="EW167"/>
      <c r="EX167"/>
      <c r="EY167" s="172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7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241"/>
      <c r="FZ167" s="16"/>
      <c r="GA167" s="16"/>
      <c r="GB167" s="17"/>
      <c r="GC167" s="17"/>
      <c r="GD167" s="164"/>
      <c r="GE167" s="163"/>
      <c r="GF167" s="163"/>
      <c r="GG167" s="163"/>
      <c r="GP167" s="163"/>
      <c r="GQ167" s="163"/>
      <c r="GR167" s="163"/>
      <c r="GS167" s="163"/>
      <c r="GT167" s="163"/>
      <c r="GU167" s="163"/>
      <c r="GV167" s="163"/>
      <c r="GW167" s="163"/>
      <c r="GX167" s="163"/>
      <c r="GY167" s="173"/>
      <c r="HK167" s="172"/>
      <c r="HL167" s="163"/>
      <c r="HM167" s="163"/>
      <c r="HN167" s="163"/>
      <c r="HO167" s="163"/>
      <c r="HP167" s="163"/>
      <c r="HQ167" s="163"/>
      <c r="HR167" s="163"/>
      <c r="HS167" s="163"/>
      <c r="HT167" s="163"/>
      <c r="HU167" s="163"/>
      <c r="HV167" s="163"/>
      <c r="HW167" s="163"/>
      <c r="HX167" s="163"/>
      <c r="HY167" s="163"/>
      <c r="IA167" s="266"/>
      <c r="IB167" s="251" t="str">
        <f>CHOOSE(1,"&lt;","LINK",IC167,IA167)</f>
        <v>&lt;</v>
      </c>
      <c r="IC167" s="253" t="s">
        <v>28</v>
      </c>
      <c r="IE167" s="145"/>
      <c r="IF167" s="145"/>
      <c r="IG167" s="145"/>
      <c r="IH167" s="145"/>
      <c r="II167" s="145"/>
      <c r="IJ167" s="145"/>
      <c r="IK167" s="241"/>
      <c r="IL167" s="16"/>
      <c r="IM167" s="16"/>
      <c r="IN167" s="17"/>
      <c r="IO167" s="17"/>
      <c r="IP167" s="164"/>
      <c r="IQ167" s="163"/>
      <c r="IR167" s="163"/>
      <c r="IS167" s="163"/>
      <c r="IT167" s="179" t="s">
        <v>18</v>
      </c>
      <c r="IU167" s="179">
        <f>IH190</f>
        <v>0</v>
      </c>
      <c r="IV167" s="179">
        <f>IN160</f>
        <v>0</v>
      </c>
      <c r="IW167" s="179">
        <f>ID165</f>
        <v>0</v>
      </c>
      <c r="IX167" s="179"/>
      <c r="IY167" s="179"/>
      <c r="IZ167" s="179"/>
      <c r="JA167" s="163"/>
      <c r="JB167" s="163"/>
      <c r="JC167" s="163"/>
      <c r="JD167" s="163"/>
      <c r="JE167" s="163"/>
      <c r="JF167" s="163"/>
      <c r="JG167" s="163"/>
      <c r="JH167" s="163"/>
      <c r="JI167" s="163"/>
      <c r="JJ167" s="163"/>
      <c r="JK167" s="173"/>
    </row>
    <row r="168" spans="25:271" ht="15" customHeight="1" x14ac:dyDescent="0.2">
      <c r="Y168"/>
      <c r="Z168"/>
      <c r="AA168" s="172"/>
      <c r="AB168" s="163"/>
      <c r="AC168" s="163"/>
      <c r="AD168" s="163"/>
      <c r="AE168" s="163"/>
      <c r="AF168" s="163"/>
      <c r="AG168" s="163"/>
      <c r="AH168" s="163"/>
      <c r="AI168" s="163"/>
      <c r="AJ168" s="168"/>
      <c r="AK168" s="163"/>
      <c r="AL168" s="163"/>
      <c r="AM168" s="179" t="s">
        <v>19</v>
      </c>
      <c r="AN168" s="183">
        <f>IFERROR(ABS(AN166-AN167)/AN167,0)</f>
        <v>0</v>
      </c>
      <c r="AO168" s="183">
        <f>IFERROR(ABS(AO166-AO167)/AO167,0)</f>
        <v>0</v>
      </c>
      <c r="AP168" s="183">
        <f>IFERROR(ABS(AP166-AP167)/AP167,0)</f>
        <v>0</v>
      </c>
      <c r="AQ168" s="183"/>
      <c r="AR168" s="179"/>
      <c r="AS168" s="183">
        <f>SUM(AN168:AQ168,BQ163:BQ166)</f>
        <v>0</v>
      </c>
      <c r="AT168" s="145"/>
      <c r="AU168" s="145"/>
      <c r="AV168" s="163"/>
      <c r="AW168" s="197" t="s">
        <v>29</v>
      </c>
      <c r="AX168" s="196" t="str">
        <f t="shared" ref="AX168:AZ168" si="101">RNSE(AX170,AX173)</f>
        <v>-</v>
      </c>
      <c r="AY168" s="196" t="str">
        <f t="shared" si="101"/>
        <v>-</v>
      </c>
      <c r="AZ168" s="196" t="str">
        <f t="shared" si="101"/>
        <v>-</v>
      </c>
      <c r="BA168" s="241"/>
      <c r="BB168" s="18"/>
      <c r="BC168" s="18"/>
      <c r="BD168" s="19"/>
      <c r="BE168" s="19"/>
      <c r="BF168" s="163"/>
      <c r="BG168" s="145"/>
      <c r="BH168" s="145"/>
      <c r="BI168" s="145"/>
      <c r="BJ168" s="147" t="s">
        <v>16</v>
      </c>
      <c r="BK168" s="138">
        <f>SUM(BC172:BC174)</f>
        <v>0</v>
      </c>
      <c r="BL168" s="163"/>
      <c r="BM168" s="163"/>
      <c r="BN168" s="163"/>
      <c r="BO168" s="163"/>
      <c r="BP168" s="163"/>
      <c r="BQ168" s="179"/>
      <c r="BR168" s="168"/>
      <c r="BS168" s="163"/>
      <c r="BT168" s="163"/>
      <c r="BU168" s="163"/>
      <c r="BV168" s="163"/>
      <c r="BW168" s="163"/>
      <c r="BX168" s="163"/>
      <c r="BY168" s="163"/>
      <c r="BZ168" s="163"/>
      <c r="CA168" s="173"/>
      <c r="CB168"/>
      <c r="CC168"/>
      <c r="CD168"/>
      <c r="CE168"/>
      <c r="CF168"/>
      <c r="CG168"/>
      <c r="CH168"/>
      <c r="CI168"/>
      <c r="CJ168"/>
      <c r="CK168"/>
      <c r="CL168"/>
      <c r="CM168" s="172"/>
      <c r="CR168" s="163"/>
      <c r="CS168" s="163"/>
      <c r="CT168" s="163"/>
      <c r="CU168" s="163"/>
      <c r="CV168" s="168"/>
      <c r="CW168" s="163"/>
      <c r="CX168" s="163"/>
      <c r="CY168" s="163"/>
      <c r="CZ168" s="192"/>
      <c r="DA168" s="168"/>
      <c r="DB168" s="147"/>
      <c r="DG168" s="145"/>
      <c r="DH168" s="163"/>
      <c r="DI168" s="197" t="s">
        <v>29</v>
      </c>
      <c r="DJ168" s="196" t="str">
        <f>RNSE(DJ170,DJ173)</f>
        <v>-</v>
      </c>
      <c r="DK168" s="196" t="str">
        <f>RNSE(DK170,DK173)</f>
        <v>-</v>
      </c>
      <c r="DL168" s="196" t="str">
        <f t="shared" ref="DL168" si="102">RNSE(DL170,DL173)</f>
        <v>-</v>
      </c>
      <c r="DM168" s="241"/>
      <c r="DN168" s="18"/>
      <c r="DO168" s="18"/>
      <c r="DP168" s="19"/>
      <c r="DQ168" s="19"/>
      <c r="DR168" s="163"/>
      <c r="DS168" s="145"/>
      <c r="DT168" s="163"/>
      <c r="DU168" s="163"/>
      <c r="DV168" s="179" t="s">
        <v>19</v>
      </c>
      <c r="DW168" s="183">
        <f>IFERROR(ABS(DW166-DW167)/DW167,0)</f>
        <v>0</v>
      </c>
      <c r="DX168" s="183">
        <f t="shared" ref="DX168:DY168" si="103">IFERROR(ABS(DX166-DX167)/DX167,0)</f>
        <v>0</v>
      </c>
      <c r="DY168" s="183">
        <f t="shared" si="103"/>
        <v>0</v>
      </c>
      <c r="DZ168" s="179"/>
      <c r="EA168" s="179"/>
      <c r="EB168" s="183">
        <f>SUM(DW168:DY168,EB163:EB165)</f>
        <v>0</v>
      </c>
      <c r="EC168" s="163"/>
      <c r="ED168" s="168"/>
      <c r="EE168" s="163"/>
      <c r="EF168" s="163"/>
      <c r="EG168" s="163"/>
      <c r="EH168" s="163"/>
      <c r="EI168" s="163"/>
      <c r="EJ168" s="163"/>
      <c r="EK168" s="163"/>
      <c r="EL168" s="163"/>
      <c r="EM168" s="173"/>
      <c r="EN168"/>
      <c r="EO168"/>
      <c r="EP168"/>
      <c r="EQ168"/>
      <c r="ER168"/>
      <c r="ES168"/>
      <c r="ET168"/>
      <c r="EU168"/>
      <c r="EV168"/>
      <c r="EW168"/>
      <c r="EX168"/>
      <c r="EY168" s="172"/>
      <c r="EZ168" s="163"/>
      <c r="FA168" s="163"/>
      <c r="FB168" s="163"/>
      <c r="FC168" s="163"/>
      <c r="FD168" s="163"/>
      <c r="FE168" s="163"/>
      <c r="FF168" s="163"/>
      <c r="FG168" s="163"/>
      <c r="FH168" s="168"/>
      <c r="FI168" s="163"/>
      <c r="FJ168" s="163"/>
      <c r="FK168" s="163"/>
      <c r="FL168" s="192"/>
      <c r="FM168" s="168"/>
      <c r="FN168" s="167"/>
      <c r="FO168" s="145"/>
      <c r="FP168" s="145"/>
      <c r="FQ168" s="145"/>
      <c r="FR168" s="145"/>
      <c r="FS168" s="145"/>
      <c r="FT168" s="163"/>
      <c r="FU168" s="197" t="s">
        <v>29</v>
      </c>
      <c r="FV168" s="196" t="str">
        <f t="shared" ref="FV168:FX168" si="104">RNSE(FV170,FV173)</f>
        <v>-</v>
      </c>
      <c r="FW168" s="196" t="str">
        <f t="shared" si="104"/>
        <v>-</v>
      </c>
      <c r="FX168" s="196" t="str">
        <f t="shared" si="104"/>
        <v>-</v>
      </c>
      <c r="FY168" s="241"/>
      <c r="FZ168" s="18"/>
      <c r="GA168" s="18"/>
      <c r="GB168" s="19"/>
      <c r="GC168" s="19"/>
      <c r="GD168" s="163"/>
      <c r="GE168" s="145"/>
      <c r="GF168" s="163"/>
      <c r="GG168" s="163"/>
      <c r="GP168" s="168"/>
      <c r="GQ168" s="163"/>
      <c r="GR168" s="163"/>
      <c r="GS168" s="163"/>
      <c r="GT168" s="163"/>
      <c r="GU168" s="163"/>
      <c r="GV168" s="163"/>
      <c r="GW168" s="163"/>
      <c r="GX168" s="163"/>
      <c r="GY168" s="173"/>
      <c r="HK168" s="172"/>
      <c r="HP168" s="163"/>
      <c r="HQ168" s="163"/>
      <c r="HR168" s="163"/>
      <c r="HS168" s="163"/>
      <c r="HT168" s="168"/>
      <c r="HU168" s="163"/>
      <c r="HV168" s="163"/>
      <c r="HW168" s="163"/>
      <c r="HX168" s="192"/>
      <c r="HY168" s="168"/>
      <c r="HZ168" s="147"/>
      <c r="IE168" s="145"/>
      <c r="IF168" s="163"/>
      <c r="IG168" s="197" t="s">
        <v>29</v>
      </c>
      <c r="IH168" s="196" t="str">
        <f>RNSE(IH170,IH173)</f>
        <v>-</v>
      </c>
      <c r="II168" s="196" t="str">
        <f>RNSE(II170,II173)</f>
        <v>-</v>
      </c>
      <c r="IJ168" s="196" t="str">
        <f t="shared" ref="IJ168" si="105">RNSE(IJ170,IJ173)</f>
        <v>-</v>
      </c>
      <c r="IK168" s="241"/>
      <c r="IL168" s="18"/>
      <c r="IM168" s="18"/>
      <c r="IN168" s="19"/>
      <c r="IO168" s="19"/>
      <c r="IP168" s="163"/>
      <c r="IQ168" s="145"/>
      <c r="IR168" s="163"/>
      <c r="IS168" s="163"/>
      <c r="IT168" s="179" t="s">
        <v>19</v>
      </c>
      <c r="IU168" s="183">
        <f>IFERROR(ABS(IU166-IU167)/IU167,0)</f>
        <v>0</v>
      </c>
      <c r="IV168" s="183">
        <f t="shared" ref="IV168:IW168" si="106">IFERROR(ABS(IV166-IV167)/IV167,0)</f>
        <v>0</v>
      </c>
      <c r="IW168" s="183">
        <f t="shared" si="106"/>
        <v>0</v>
      </c>
      <c r="IX168" s="179"/>
      <c r="IY168" s="179"/>
      <c r="IZ168" s="183">
        <f>SUM(IU168:IW168,IZ163:IZ165)</f>
        <v>0</v>
      </c>
      <c r="JA168" s="163"/>
      <c r="JB168" s="168"/>
      <c r="JC168" s="163"/>
      <c r="JD168" s="163"/>
      <c r="JE168" s="163"/>
      <c r="JF168" s="163"/>
      <c r="JG168" s="163"/>
      <c r="JH168" s="163"/>
      <c r="JI168" s="163"/>
      <c r="JJ168" s="163"/>
      <c r="JK168" s="173"/>
    </row>
    <row r="169" spans="25:271" ht="15" customHeight="1" x14ac:dyDescent="0.2">
      <c r="Y169"/>
      <c r="Z169"/>
      <c r="AA169" s="172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45"/>
      <c r="AQ169" s="145"/>
      <c r="AR169" s="145"/>
      <c r="AS169" s="145"/>
      <c r="AT169" s="145"/>
      <c r="AU169" s="145"/>
      <c r="AV169" s="163"/>
      <c r="AW169" s="194" t="s">
        <v>20</v>
      </c>
      <c r="AX169" s="74" t="e">
        <f>AX170/AY158</f>
        <v>#DIV/0!</v>
      </c>
      <c r="AY169" s="74" t="e">
        <f>AY170/AY158</f>
        <v>#DIV/0!</v>
      </c>
      <c r="AZ169" s="74" t="e">
        <f>AZ170/AY158</f>
        <v>#DIV/0!</v>
      </c>
      <c r="BA169" s="241"/>
      <c r="BB169" s="144"/>
      <c r="BC169" s="144"/>
      <c r="BD169" s="144"/>
      <c r="BE169" s="144"/>
      <c r="BF169" s="144"/>
      <c r="BG169" s="145"/>
      <c r="BH169" s="163"/>
      <c r="BI169" s="163"/>
      <c r="BJ169" s="163"/>
      <c r="BK169" s="163"/>
      <c r="BL169" s="163"/>
      <c r="BM169" s="163"/>
      <c r="BN169" s="163"/>
      <c r="BO169" s="179"/>
      <c r="BP169" s="179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73"/>
      <c r="CB169"/>
      <c r="CC169"/>
      <c r="CD169"/>
      <c r="CE169"/>
      <c r="CF169"/>
      <c r="CG169"/>
      <c r="CH169"/>
      <c r="CI169"/>
      <c r="CJ169"/>
      <c r="CK169"/>
      <c r="CL169"/>
      <c r="CM169" s="172"/>
      <c r="CR169" s="163"/>
      <c r="CS169" s="163"/>
      <c r="CT169" s="163"/>
      <c r="CU169" s="163"/>
      <c r="CV169" s="163"/>
      <c r="CW169" s="163"/>
      <c r="CX169" s="163"/>
      <c r="CY169" s="163"/>
      <c r="CZ169" s="163"/>
      <c r="DA169" s="163"/>
      <c r="DG169" s="163"/>
      <c r="DH169" s="163"/>
      <c r="DI169" s="194" t="s">
        <v>20</v>
      </c>
      <c r="DJ169" s="74" t="e">
        <f>DJ170/DK158</f>
        <v>#DIV/0!</v>
      </c>
      <c r="DK169" s="74" t="e">
        <f>DK170/DK158</f>
        <v>#DIV/0!</v>
      </c>
      <c r="DL169" s="74" t="e">
        <f>DL170/DK158</f>
        <v>#DIV/0!</v>
      </c>
      <c r="DM169" s="241"/>
      <c r="DN169" s="144"/>
      <c r="DO169" s="144"/>
      <c r="DP169" s="144"/>
      <c r="DQ169" s="144"/>
      <c r="DR169" s="144"/>
      <c r="DS169" s="145"/>
      <c r="DT169" s="145"/>
      <c r="DU169" s="145"/>
      <c r="DV169" s="163"/>
      <c r="DW169" s="163"/>
      <c r="DX169" s="163"/>
      <c r="DY169" s="163"/>
      <c r="DZ169" s="163"/>
      <c r="EA169" s="163"/>
      <c r="EB169" s="163"/>
      <c r="EC169" s="163"/>
      <c r="ED169" s="163"/>
      <c r="EE169" s="163"/>
      <c r="EF169" s="163"/>
      <c r="EG169" s="163"/>
      <c r="EH169" s="163"/>
      <c r="EI169" s="163"/>
      <c r="EJ169" s="163"/>
      <c r="EK169" s="163"/>
      <c r="EL169" s="163"/>
      <c r="EM169" s="173"/>
      <c r="EN169"/>
      <c r="EO169"/>
      <c r="EP169"/>
      <c r="EQ169"/>
      <c r="ER169"/>
      <c r="ES169"/>
      <c r="ET169"/>
      <c r="EU169"/>
      <c r="EV169"/>
      <c r="EW169"/>
      <c r="EX169"/>
      <c r="EY169" s="172"/>
      <c r="EZ169" s="163"/>
      <c r="FA169" s="163"/>
      <c r="FB169" s="163"/>
      <c r="FC169" s="163"/>
      <c r="FD169" s="163"/>
      <c r="FE169" s="163"/>
      <c r="FF169" s="163"/>
      <c r="FG169" s="163"/>
      <c r="FH169" s="163"/>
      <c r="FI169" s="163"/>
      <c r="FJ169" s="163"/>
      <c r="FK169" s="163"/>
      <c r="FL169" s="163"/>
      <c r="FM169" s="163"/>
      <c r="FN169" s="145"/>
      <c r="FO169" s="145"/>
      <c r="FP169" s="145"/>
      <c r="FQ169" s="145"/>
      <c r="FR169" s="145"/>
      <c r="FS169" s="145"/>
      <c r="FT169" s="163"/>
      <c r="FU169" s="194" t="s">
        <v>20</v>
      </c>
      <c r="FV169" s="74" t="e">
        <f>FV170/FW158</f>
        <v>#DIV/0!</v>
      </c>
      <c r="FW169" s="74" t="e">
        <f>FW170/FW158</f>
        <v>#DIV/0!</v>
      </c>
      <c r="FX169" s="74" t="e">
        <f>FX170/FW158</f>
        <v>#DIV/0!</v>
      </c>
      <c r="FY169" s="241"/>
      <c r="FZ169" s="144"/>
      <c r="GA169" s="144"/>
      <c r="GB169" s="144"/>
      <c r="GC169" s="144"/>
      <c r="GD169" s="144"/>
      <c r="GE169" s="145"/>
      <c r="GF169" s="145"/>
      <c r="GG169" s="145"/>
      <c r="GP169" s="163"/>
      <c r="GQ169" s="163"/>
      <c r="GR169" s="163"/>
      <c r="GS169" s="163"/>
      <c r="GT169" s="163"/>
      <c r="GU169" s="163"/>
      <c r="GV169" s="163"/>
      <c r="GW169" s="163"/>
      <c r="GX169" s="163"/>
      <c r="GY169" s="173"/>
      <c r="HK169" s="172"/>
      <c r="HP169" s="163"/>
      <c r="HQ169" s="163"/>
      <c r="HR169" s="163"/>
      <c r="HS169" s="163"/>
      <c r="HT169" s="163"/>
      <c r="HU169" s="163"/>
      <c r="HV169" s="163"/>
      <c r="HW169" s="163"/>
      <c r="HX169" s="163"/>
      <c r="HY169" s="163"/>
      <c r="IE169" s="163"/>
      <c r="IF169" s="163"/>
      <c r="IG169" s="194" t="s">
        <v>20</v>
      </c>
      <c r="IH169" s="74" t="e">
        <f>IH170/II158</f>
        <v>#DIV/0!</v>
      </c>
      <c r="II169" s="74" t="e">
        <f>II170/II158</f>
        <v>#DIV/0!</v>
      </c>
      <c r="IJ169" s="74" t="e">
        <f>IJ170/II158</f>
        <v>#DIV/0!</v>
      </c>
      <c r="IK169" s="241"/>
      <c r="IL169" s="144"/>
      <c r="IM169" s="144"/>
      <c r="IN169" s="144"/>
      <c r="IO169" s="144"/>
      <c r="IP169" s="144"/>
      <c r="IQ169" s="145"/>
      <c r="IR169" s="145"/>
      <c r="IS169" s="145"/>
      <c r="IT169" s="163"/>
      <c r="IU169" s="163"/>
      <c r="IV169" s="163"/>
      <c r="IW169" s="163"/>
      <c r="IX169" s="163"/>
      <c r="IY169" s="163"/>
      <c r="IZ169" s="163"/>
      <c r="JA169" s="163"/>
      <c r="JB169" s="163"/>
      <c r="JC169" s="163"/>
      <c r="JD169" s="163"/>
      <c r="JE169" s="163"/>
      <c r="JF169" s="163"/>
      <c r="JG169" s="163"/>
      <c r="JH169" s="163"/>
      <c r="JI169" s="163"/>
      <c r="JJ169" s="163"/>
      <c r="JK169" s="173"/>
    </row>
    <row r="170" spans="25:271" ht="15" customHeight="1" x14ac:dyDescent="0.25">
      <c r="Y170"/>
      <c r="Z170"/>
      <c r="AA170" s="172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7"/>
      <c r="AQ170" s="145"/>
      <c r="AR170" s="163"/>
      <c r="AS170" s="163"/>
      <c r="AT170" s="163"/>
      <c r="AU170" s="144"/>
      <c r="AV170" s="163"/>
      <c r="AW170" s="198" t="s">
        <v>3</v>
      </c>
      <c r="AX170" s="208">
        <f>AN175</f>
        <v>0</v>
      </c>
      <c r="AY170" s="208">
        <f>AO175</f>
        <v>0</v>
      </c>
      <c r="AZ170" s="208">
        <f>AP175</f>
        <v>0</v>
      </c>
      <c r="BA170" s="241"/>
      <c r="BB170" s="163"/>
      <c r="BC170" s="163"/>
      <c r="BD170" s="163"/>
      <c r="BE170" s="163"/>
      <c r="BF170" s="163"/>
      <c r="BG170" s="163"/>
      <c r="BH170" s="163"/>
      <c r="BI170" s="145"/>
      <c r="BJ170" s="145"/>
      <c r="BK170" s="145"/>
      <c r="BL170" s="145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73"/>
      <c r="CB170"/>
      <c r="CC170"/>
      <c r="CD170"/>
      <c r="CE170"/>
      <c r="CF170"/>
      <c r="CG170"/>
      <c r="CH170"/>
      <c r="CI170"/>
      <c r="CJ170"/>
      <c r="CK170"/>
      <c r="CL170"/>
      <c r="CM170" s="172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7"/>
      <c r="DH170" s="163"/>
      <c r="DI170" s="198" t="s">
        <v>3</v>
      </c>
      <c r="DJ170" s="208">
        <f>DY183</f>
        <v>0</v>
      </c>
      <c r="DK170" s="208">
        <f>DW183</f>
        <v>0</v>
      </c>
      <c r="DL170" s="208">
        <f>DX183</f>
        <v>0</v>
      </c>
      <c r="DM170" s="241"/>
      <c r="DN170" s="163"/>
      <c r="DO170" s="163"/>
      <c r="DP170" s="163"/>
      <c r="DQ170" s="163"/>
      <c r="DR170" s="163"/>
      <c r="DS170" s="163"/>
      <c r="DT170" s="163"/>
      <c r="DU170" s="145"/>
      <c r="DV170" s="145"/>
      <c r="DW170" s="145"/>
      <c r="DX170" s="145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73"/>
      <c r="EN170"/>
      <c r="EO170"/>
      <c r="EP170"/>
      <c r="EQ170"/>
      <c r="ER170"/>
      <c r="ES170"/>
      <c r="ET170"/>
      <c r="EU170"/>
      <c r="EV170"/>
      <c r="EW170"/>
      <c r="EX170"/>
      <c r="EY170" s="172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7"/>
      <c r="FO170" s="145"/>
      <c r="FP170" s="163"/>
      <c r="FQ170" s="163"/>
      <c r="FR170" s="163"/>
      <c r="FS170" s="144"/>
      <c r="FT170" s="163"/>
      <c r="FU170" s="198" t="s">
        <v>3</v>
      </c>
      <c r="FV170" s="208">
        <f>GR185</f>
        <v>0</v>
      </c>
      <c r="FW170" s="208">
        <f>GS185</f>
        <v>0</v>
      </c>
      <c r="FX170" s="208">
        <f>GT185</f>
        <v>0</v>
      </c>
      <c r="FY170" s="241"/>
      <c r="FZ170" s="163"/>
      <c r="GA170" s="163"/>
      <c r="GB170" s="163"/>
      <c r="GC170" s="163"/>
      <c r="GD170" s="163"/>
      <c r="GE170" s="163"/>
      <c r="GF170" s="163"/>
      <c r="GG170" s="145"/>
      <c r="GH170" s="145"/>
      <c r="GI170" s="145"/>
      <c r="GJ170" s="145"/>
      <c r="GK170" s="163"/>
      <c r="GL170" s="163"/>
      <c r="GM170" s="163"/>
      <c r="GN170" s="163"/>
      <c r="GO170" s="163"/>
      <c r="GP170" s="163"/>
      <c r="GQ170" s="163"/>
      <c r="GR170" s="163"/>
      <c r="GS170" s="163"/>
      <c r="GT170" s="163"/>
      <c r="GU170" s="163"/>
      <c r="GV170" s="163"/>
      <c r="GW170" s="163"/>
      <c r="GX170" s="163"/>
      <c r="GY170" s="173"/>
      <c r="HK170" s="172"/>
      <c r="HP170" s="163"/>
      <c r="HQ170" s="163"/>
      <c r="HR170" s="163"/>
      <c r="HS170" s="163"/>
      <c r="HT170" s="163"/>
      <c r="HU170" s="163"/>
      <c r="HV170" s="163"/>
      <c r="HW170" s="163"/>
      <c r="HX170" s="163"/>
      <c r="HY170" s="163"/>
      <c r="HZ170" s="167"/>
      <c r="IF170" s="163"/>
      <c r="IG170" s="198" t="s">
        <v>3</v>
      </c>
      <c r="IH170" s="208">
        <f>IW183</f>
        <v>0</v>
      </c>
      <c r="II170" s="208">
        <f>IU183</f>
        <v>0</v>
      </c>
      <c r="IJ170" s="208">
        <f>IV183</f>
        <v>0</v>
      </c>
      <c r="IK170" s="241"/>
      <c r="IL170" s="163"/>
      <c r="IM170" s="163"/>
      <c r="IN170" s="163"/>
      <c r="IO170" s="163"/>
      <c r="IP170" s="163"/>
      <c r="IQ170" s="163"/>
      <c r="IR170" s="163"/>
      <c r="IS170" s="145"/>
      <c r="IT170" s="145"/>
      <c r="IU170" s="145"/>
      <c r="IV170" s="145"/>
      <c r="IW170" s="163"/>
      <c r="IX170" s="163"/>
      <c r="IY170" s="163"/>
      <c r="IZ170" s="163"/>
      <c r="JA170" s="163"/>
      <c r="JB170" s="163"/>
      <c r="JC170" s="163"/>
      <c r="JD170" s="163"/>
      <c r="JE170" s="163"/>
      <c r="JF170" s="163"/>
      <c r="JG170" s="163"/>
      <c r="JH170" s="163"/>
      <c r="JI170" s="163"/>
      <c r="JJ170" s="163"/>
      <c r="JK170" s="173"/>
    </row>
    <row r="171" spans="25:271" ht="15" customHeight="1" x14ac:dyDescent="0.2">
      <c r="Y171"/>
      <c r="Z171"/>
      <c r="AA171" s="172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79" t="s">
        <v>23</v>
      </c>
      <c r="AN171" s="183"/>
      <c r="AO171" s="183"/>
      <c r="AP171" s="183"/>
      <c r="AQ171" s="183"/>
      <c r="AR171" s="179"/>
      <c r="AS171" s="179"/>
      <c r="AT171" s="163"/>
      <c r="AU171" s="144"/>
      <c r="AV171" s="163"/>
      <c r="AW171" s="199"/>
      <c r="AX171" s="148" t="s">
        <v>2</v>
      </c>
      <c r="AY171" s="148">
        <v>9</v>
      </c>
      <c r="AZ171" s="148" t="s">
        <v>5</v>
      </c>
      <c r="BA171" s="241"/>
      <c r="BB171" s="138"/>
      <c r="BC171" s="151" t="s">
        <v>4</v>
      </c>
      <c r="BD171" s="201" t="s">
        <v>20</v>
      </c>
      <c r="BE171" s="152"/>
      <c r="BF171" s="150" t="s">
        <v>3</v>
      </c>
      <c r="BG171" s="194" t="s">
        <v>20</v>
      </c>
      <c r="BH171" s="197" t="s">
        <v>29</v>
      </c>
      <c r="BI171" s="145"/>
      <c r="BJ171" s="145"/>
      <c r="BK171" s="153" t="s">
        <v>0</v>
      </c>
      <c r="BL171" s="15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73"/>
      <c r="CB171"/>
      <c r="CC171"/>
      <c r="CD171"/>
      <c r="CE171"/>
      <c r="CF171"/>
      <c r="CG171"/>
      <c r="CH171"/>
      <c r="CI171"/>
      <c r="CJ171"/>
      <c r="CK171"/>
      <c r="CL171"/>
      <c r="CM171" s="172"/>
      <c r="CR171" s="163"/>
      <c r="CS171" s="163"/>
      <c r="CT171" s="163"/>
      <c r="CU171" s="163"/>
      <c r="CW171" s="163"/>
      <c r="CX171" s="163"/>
      <c r="CY171" s="163"/>
      <c r="CZ171" s="163"/>
      <c r="DA171" s="163"/>
      <c r="DB171" s="145"/>
      <c r="DH171" s="163"/>
      <c r="DI171" s="199"/>
      <c r="DJ171" s="148">
        <v>8</v>
      </c>
      <c r="DK171" s="148" t="s">
        <v>2</v>
      </c>
      <c r="DL171" s="148" t="s">
        <v>5</v>
      </c>
      <c r="DM171" s="241"/>
      <c r="DN171" s="163"/>
      <c r="DO171" s="163"/>
      <c r="DP171" s="163"/>
      <c r="DQ171" s="163"/>
      <c r="DR171" s="163"/>
      <c r="DS171" s="163"/>
      <c r="DT171" s="163"/>
      <c r="DU171" s="145"/>
      <c r="DV171" s="145"/>
      <c r="DW171" s="153" t="s">
        <v>0</v>
      </c>
      <c r="DX171" s="15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73"/>
      <c r="EN171"/>
      <c r="EO171"/>
      <c r="EP171"/>
      <c r="EQ171"/>
      <c r="ER171"/>
      <c r="ES171"/>
      <c r="ET171"/>
      <c r="EU171"/>
      <c r="EV171"/>
      <c r="EW171"/>
      <c r="EX171"/>
      <c r="EY171" s="172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45"/>
      <c r="FO171" s="145"/>
      <c r="FP171" s="163"/>
      <c r="FQ171" s="163"/>
      <c r="FR171" s="163"/>
      <c r="FS171" s="144"/>
      <c r="FT171" s="163"/>
      <c r="FU171" s="199"/>
      <c r="FV171" s="148" t="s">
        <v>2</v>
      </c>
      <c r="FW171" s="148">
        <v>9</v>
      </c>
      <c r="FX171" s="148" t="s">
        <v>5</v>
      </c>
      <c r="FY171" s="241"/>
      <c r="FZ171" s="163"/>
      <c r="GA171" s="163"/>
      <c r="GB171" s="163"/>
      <c r="GC171" s="163"/>
      <c r="GD171" s="163"/>
      <c r="GE171" s="163"/>
      <c r="GF171" s="163"/>
      <c r="GG171" s="145"/>
      <c r="GH171" s="145"/>
      <c r="GI171" s="153" t="s">
        <v>0</v>
      </c>
      <c r="GJ171" s="153"/>
      <c r="GK171" s="163"/>
      <c r="GL171" s="163"/>
      <c r="GM171" s="163"/>
      <c r="GN171" s="163"/>
      <c r="GO171" s="163"/>
      <c r="GP171" s="163"/>
      <c r="GQ171" s="163"/>
      <c r="GR171" s="163"/>
      <c r="GS171" s="163"/>
      <c r="GT171" s="163"/>
      <c r="GU171" s="163"/>
      <c r="GV171" s="163"/>
      <c r="GW171" s="163"/>
      <c r="GX171" s="163"/>
      <c r="GY171" s="173"/>
      <c r="HK171" s="172"/>
      <c r="HP171" s="163"/>
      <c r="HQ171" s="163"/>
      <c r="HR171" s="163"/>
      <c r="HS171" s="163"/>
      <c r="HU171" s="163"/>
      <c r="HV171" s="163"/>
      <c r="HW171" s="163"/>
      <c r="HX171" s="163"/>
      <c r="HY171" s="163"/>
      <c r="HZ171" s="145"/>
      <c r="IF171" s="163"/>
      <c r="IG171" s="199"/>
      <c r="IH171" s="148">
        <v>8</v>
      </c>
      <c r="II171" s="148" t="s">
        <v>2</v>
      </c>
      <c r="IJ171" s="148" t="s">
        <v>5</v>
      </c>
      <c r="IK171" s="241"/>
      <c r="IL171" s="163"/>
      <c r="IM171" s="163"/>
      <c r="IN171" s="163"/>
      <c r="IO171" s="163"/>
      <c r="IP171" s="163"/>
      <c r="IQ171" s="163"/>
      <c r="IR171" s="163"/>
      <c r="IS171" s="145"/>
      <c r="IT171" s="145"/>
      <c r="IU171" s="153" t="s">
        <v>0</v>
      </c>
      <c r="IV171" s="153"/>
      <c r="IW171" s="163"/>
      <c r="IX171" s="163"/>
      <c r="IY171" s="163"/>
      <c r="IZ171" s="163"/>
      <c r="JA171" s="163"/>
      <c r="JB171" s="163"/>
      <c r="JC171" s="163"/>
      <c r="JD171" s="163"/>
      <c r="JE171" s="163"/>
      <c r="JF171" s="163"/>
      <c r="JG171" s="163"/>
      <c r="JH171" s="163"/>
      <c r="JI171" s="163"/>
      <c r="JJ171" s="163"/>
      <c r="JK171" s="173"/>
    </row>
    <row r="172" spans="25:271" ht="15" customHeight="1" x14ac:dyDescent="0.25">
      <c r="Y172"/>
      <c r="Z172"/>
      <c r="AA172" s="172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230" t="str">
        <f>"local_od_est_"&amp;BA175</f>
        <v>local_od_est_1</v>
      </c>
      <c r="AN172" s="190">
        <v>1</v>
      </c>
      <c r="AO172" s="190">
        <v>2</v>
      </c>
      <c r="AP172" s="190">
        <v>3</v>
      </c>
      <c r="AQ172" s="179" t="s">
        <v>17</v>
      </c>
      <c r="AR172" s="179" t="s">
        <v>18</v>
      </c>
      <c r="AS172" s="179" t="s">
        <v>19</v>
      </c>
      <c r="AT172" s="163"/>
      <c r="AU172" s="144"/>
      <c r="AV172" s="163"/>
      <c r="AW172" s="203" t="s">
        <v>20</v>
      </c>
      <c r="AX172" s="79" t="e">
        <f>AX173/AZ158</f>
        <v>#DIV/0!</v>
      </c>
      <c r="AY172" s="79" t="e">
        <f>AY173/AZ158</f>
        <v>#DIV/0!</v>
      </c>
      <c r="AZ172" s="79" t="e">
        <f>AZ173/AZ158</f>
        <v>#DIV/0!</v>
      </c>
      <c r="BA172" s="241"/>
      <c r="BB172" s="232" t="str">
        <f>CHOOSE(1,"&lt;","TURN",8,BA175,BC172,BF172)</f>
        <v>&lt;</v>
      </c>
      <c r="BC172" s="205">
        <v>0</v>
      </c>
      <c r="BD172" s="65" t="e">
        <f>BC172/BK168</f>
        <v>#DIV/0!</v>
      </c>
      <c r="BE172" s="148" t="s">
        <v>6</v>
      </c>
      <c r="BF172" s="209">
        <f>AP174</f>
        <v>0</v>
      </c>
      <c r="BG172" s="67" t="e">
        <f>BF172/BK167</f>
        <v>#DIV/0!</v>
      </c>
      <c r="BH172" s="196" t="str">
        <f>RNSE(BF172,BC172)</f>
        <v>-</v>
      </c>
      <c r="BI172" s="145"/>
      <c r="BJ172" s="163"/>
      <c r="BK172" s="163"/>
      <c r="BL172" s="163"/>
      <c r="BM172" s="163"/>
      <c r="BN172" s="163"/>
      <c r="BO172" s="163"/>
      <c r="BP172" s="144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73"/>
      <c r="CB172"/>
      <c r="CC172"/>
      <c r="CD172"/>
      <c r="CE172"/>
      <c r="CF172"/>
      <c r="CG172"/>
      <c r="CH172"/>
      <c r="CI172"/>
      <c r="CJ172"/>
      <c r="CK172"/>
      <c r="CL172"/>
      <c r="CM172" s="172"/>
      <c r="CR172" s="163"/>
      <c r="CS172" s="144"/>
      <c r="CT172" s="163"/>
      <c r="CU172" s="163"/>
      <c r="CV172" s="163"/>
      <c r="CW172" s="163"/>
      <c r="CX172" s="163"/>
      <c r="CY172" s="163"/>
      <c r="CZ172" s="163"/>
      <c r="DA172" s="163"/>
      <c r="DB172" s="163"/>
      <c r="DH172" s="163"/>
      <c r="DI172" s="203" t="s">
        <v>20</v>
      </c>
      <c r="DJ172" s="79" t="e">
        <f>DJ173/DL158</f>
        <v>#DIV/0!</v>
      </c>
      <c r="DK172" s="79" t="e">
        <f>DK173/DL158</f>
        <v>#DIV/0!</v>
      </c>
      <c r="DL172" s="79" t="e">
        <f>DL173/DL158</f>
        <v>#DIV/0!</v>
      </c>
      <c r="DM172" s="241"/>
      <c r="DN172" s="163"/>
      <c r="DO172" s="163"/>
      <c r="DP172" s="163"/>
      <c r="DQ172" s="163"/>
      <c r="DR172" s="163"/>
      <c r="DS172" s="163"/>
      <c r="DT172" s="163"/>
      <c r="DU172" s="145"/>
      <c r="DV172" s="163"/>
      <c r="DW172" s="163"/>
      <c r="DX172" s="163"/>
      <c r="DY172" s="163"/>
      <c r="DZ172" s="163"/>
      <c r="EA172" s="163"/>
      <c r="EB172" s="163"/>
      <c r="EC172" s="163"/>
      <c r="ED172" s="163"/>
      <c r="EE172" s="163"/>
      <c r="EF172" s="163"/>
      <c r="EG172" s="163"/>
      <c r="EH172" s="163"/>
      <c r="EI172" s="163"/>
      <c r="EJ172" s="163"/>
      <c r="EK172" s="163"/>
      <c r="EL172" s="163"/>
      <c r="EM172" s="173"/>
      <c r="EN172"/>
      <c r="EO172"/>
      <c r="EP172"/>
      <c r="EQ172"/>
      <c r="ER172"/>
      <c r="ES172"/>
      <c r="ET172"/>
      <c r="EU172"/>
      <c r="EV172"/>
      <c r="EW172"/>
      <c r="EX172"/>
      <c r="EY172" s="172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44"/>
      <c r="FT172" s="163"/>
      <c r="FU172" s="203" t="s">
        <v>20</v>
      </c>
      <c r="FV172" s="79" t="e">
        <f>FV173/FX158</f>
        <v>#DIV/0!</v>
      </c>
      <c r="FW172" s="79" t="e">
        <f>FW173/FX158</f>
        <v>#DIV/0!</v>
      </c>
      <c r="FX172" s="79" t="e">
        <f>FX173/FX158</f>
        <v>#DIV/0!</v>
      </c>
      <c r="FY172" s="241"/>
      <c r="FZ172" s="163"/>
      <c r="GA172" s="163"/>
      <c r="GB172" s="163"/>
      <c r="GC172" s="163"/>
      <c r="GD172" s="163"/>
      <c r="GE172" s="163"/>
      <c r="GF172" s="163"/>
      <c r="GG172" s="145"/>
      <c r="GH172" s="163"/>
      <c r="GI172" s="163"/>
      <c r="GJ172" s="163"/>
      <c r="GK172" s="163"/>
      <c r="GL172" s="163"/>
      <c r="GM172" s="163"/>
      <c r="GN172" s="144"/>
      <c r="GO172" s="163"/>
      <c r="GP172" s="163"/>
      <c r="GQ172" s="163"/>
      <c r="GR172" s="163"/>
      <c r="GS172" s="163"/>
      <c r="GT172" s="163"/>
      <c r="GU172" s="163"/>
      <c r="GV172" s="163"/>
      <c r="GW172" s="163"/>
      <c r="GX172" s="163"/>
      <c r="GY172" s="173"/>
      <c r="HK172" s="172"/>
      <c r="HP172" s="163"/>
      <c r="HQ172" s="144"/>
      <c r="HR172" s="163"/>
      <c r="HS172" s="163"/>
      <c r="HT172" s="163"/>
      <c r="HU172" s="163"/>
      <c r="HV172" s="163"/>
      <c r="HW172" s="163"/>
      <c r="HX172" s="163"/>
      <c r="HY172" s="163"/>
      <c r="HZ172" s="163"/>
      <c r="IF172" s="163"/>
      <c r="IG172" s="203" t="s">
        <v>20</v>
      </c>
      <c r="IH172" s="79" t="e">
        <f>IH173/IJ158</f>
        <v>#DIV/0!</v>
      </c>
      <c r="II172" s="79" t="e">
        <f>II173/IJ158</f>
        <v>#DIV/0!</v>
      </c>
      <c r="IJ172" s="79" t="e">
        <f>IJ173/IJ158</f>
        <v>#DIV/0!</v>
      </c>
      <c r="IK172" s="241"/>
      <c r="IL172" s="163"/>
      <c r="IM172" s="163"/>
      <c r="IN172" s="163"/>
      <c r="IO172" s="163"/>
      <c r="IP172" s="163"/>
      <c r="IQ172" s="163"/>
      <c r="IR172" s="163"/>
      <c r="IS172" s="145"/>
      <c r="IT172" s="163"/>
      <c r="IU172" s="163"/>
      <c r="IV172" s="163"/>
      <c r="IW172" s="163"/>
      <c r="IX172" s="163"/>
      <c r="IY172" s="163"/>
      <c r="IZ172" s="163"/>
      <c r="JA172" s="163"/>
      <c r="JB172" s="163"/>
      <c r="JC172" s="163"/>
      <c r="JD172" s="163"/>
      <c r="JE172" s="163"/>
      <c r="JF172" s="163"/>
      <c r="JG172" s="163"/>
      <c r="JH172" s="163"/>
      <c r="JI172" s="163"/>
      <c r="JJ172" s="163"/>
      <c r="JK172" s="173"/>
    </row>
    <row r="173" spans="25:271" ht="15" customHeight="1" thickBot="1" x14ac:dyDescent="0.3">
      <c r="Y173"/>
      <c r="Z173"/>
      <c r="AA173" s="172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90">
        <v>1</v>
      </c>
      <c r="AN173" s="180">
        <f t="shared" ref="AN173:AP175" si="107">AN163</f>
        <v>0</v>
      </c>
      <c r="AO173" s="181">
        <f t="shared" si="107"/>
        <v>0</v>
      </c>
      <c r="AP173" s="182">
        <f t="shared" si="107"/>
        <v>0</v>
      </c>
      <c r="AQ173" s="179">
        <f>SUM(AN173:AP173)</f>
        <v>0</v>
      </c>
      <c r="AR173" s="179">
        <f>AR163</f>
        <v>0</v>
      </c>
      <c r="AS173" s="183">
        <f>IFERROR(ABS(AQ173-AR173)/AR173,0)</f>
        <v>0</v>
      </c>
      <c r="AT173" s="163"/>
      <c r="AU173" s="144"/>
      <c r="AV173" s="163"/>
      <c r="AW173" s="204" t="s">
        <v>4</v>
      </c>
      <c r="AX173" s="143">
        <v>0</v>
      </c>
      <c r="AY173" s="143">
        <v>0</v>
      </c>
      <c r="AZ173" s="143">
        <v>0</v>
      </c>
      <c r="BA173" s="241"/>
      <c r="BB173" s="232" t="str">
        <f>CHOOSE(1,"&gt;","TURN",6,BA175,BC173,BF173)</f>
        <v>&gt;</v>
      </c>
      <c r="BC173" s="205">
        <v>0</v>
      </c>
      <c r="BD173" s="65" t="e">
        <f>BC173/BK168</f>
        <v>#DIV/0!</v>
      </c>
      <c r="BE173" s="148" t="s">
        <v>8</v>
      </c>
      <c r="BF173" s="209">
        <f>AN174</f>
        <v>0</v>
      </c>
      <c r="BG173" s="67" t="e">
        <f>BF173/BK167</f>
        <v>#DIV/0!</v>
      </c>
      <c r="BH173" s="196" t="str">
        <f t="shared" ref="BH173:BH174" si="108">RNSE(BF173,BC173)</f>
        <v>-</v>
      </c>
      <c r="BI173" s="145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73"/>
      <c r="CB173"/>
      <c r="CC173"/>
      <c r="CD173"/>
      <c r="CE173"/>
      <c r="CF173"/>
      <c r="CG173"/>
      <c r="CH173"/>
      <c r="CI173"/>
      <c r="CJ173"/>
      <c r="CK173"/>
      <c r="CL173"/>
      <c r="CM173" s="172"/>
      <c r="CR173" s="163"/>
      <c r="CS173" s="163"/>
      <c r="CT173" s="163"/>
      <c r="CU173" s="163"/>
      <c r="CV173" s="163"/>
      <c r="CW173" s="163"/>
      <c r="CX173" s="163"/>
      <c r="CY173" s="163"/>
      <c r="CZ173" s="163"/>
      <c r="DA173" s="163"/>
      <c r="DB173" s="163"/>
      <c r="DC173" s="163"/>
      <c r="DD173" s="163"/>
      <c r="DE173" s="163"/>
      <c r="DF173" s="163"/>
      <c r="DG173" s="144"/>
      <c r="DH173" s="163"/>
      <c r="DI173" s="204" t="s">
        <v>4</v>
      </c>
      <c r="DJ173" s="143">
        <v>0</v>
      </c>
      <c r="DK173" s="143">
        <v>0</v>
      </c>
      <c r="DL173" s="143">
        <v>0</v>
      </c>
      <c r="DM173" s="241"/>
      <c r="DN173" s="163"/>
      <c r="DO173" s="163"/>
      <c r="DP173" s="163"/>
      <c r="DQ173" s="163"/>
      <c r="DR173" s="163"/>
      <c r="DS173" s="163"/>
      <c r="DT173" s="163"/>
      <c r="DU173" s="145"/>
      <c r="DV173" s="163"/>
      <c r="DW173" s="163"/>
      <c r="DX173" s="163"/>
      <c r="DY173" s="163"/>
      <c r="DZ173" s="163"/>
      <c r="EA173" s="163"/>
      <c r="EB173" s="163"/>
      <c r="EC173" s="163"/>
      <c r="ED173" s="163"/>
      <c r="EE173" s="163"/>
      <c r="EF173" s="163"/>
      <c r="EG173" s="163"/>
      <c r="EH173" s="163"/>
      <c r="EI173" s="163"/>
      <c r="EJ173" s="163"/>
      <c r="EK173" s="163"/>
      <c r="EL173" s="163"/>
      <c r="EM173" s="173"/>
      <c r="EN173"/>
      <c r="EO173"/>
      <c r="EP173"/>
      <c r="EQ173"/>
      <c r="ER173"/>
      <c r="ES173"/>
      <c r="ET173"/>
      <c r="EU173"/>
      <c r="EV173"/>
      <c r="EW173"/>
      <c r="EX173"/>
      <c r="EY173" s="172"/>
      <c r="EZ173" s="163"/>
      <c r="FA173" s="163"/>
      <c r="FB173" s="163"/>
      <c r="FC173" s="163"/>
      <c r="FD173" s="163"/>
      <c r="FE173" s="163"/>
      <c r="FF173" s="163"/>
      <c r="FG173" s="163"/>
      <c r="FH173" s="163"/>
      <c r="FI173" s="163"/>
      <c r="FJ173" s="163"/>
      <c r="FK173" s="163"/>
      <c r="FL173" s="163"/>
      <c r="FM173" s="163"/>
      <c r="FN173" s="163"/>
      <c r="FO173" s="163"/>
      <c r="FP173" s="163"/>
      <c r="FQ173" s="163"/>
      <c r="FR173" s="163"/>
      <c r="FS173" s="144"/>
      <c r="FT173" s="163"/>
      <c r="FU173" s="204" t="s">
        <v>4</v>
      </c>
      <c r="FV173" s="143">
        <v>0</v>
      </c>
      <c r="FW173" s="143">
        <v>0</v>
      </c>
      <c r="FX173" s="143">
        <v>0</v>
      </c>
      <c r="FY173" s="241"/>
      <c r="FZ173" s="163"/>
      <c r="GA173" s="163"/>
      <c r="GB173" s="163"/>
      <c r="GC173" s="163"/>
      <c r="GD173" s="163"/>
      <c r="GE173" s="163"/>
      <c r="GF173" s="163"/>
      <c r="GG173" s="145"/>
      <c r="GH173" s="163"/>
      <c r="GI173" s="163"/>
      <c r="GJ173" s="163"/>
      <c r="GK173" s="163"/>
      <c r="GL173" s="163"/>
      <c r="GM173" s="163"/>
      <c r="GN173" s="163"/>
      <c r="GO173" s="163"/>
      <c r="GP173" s="163"/>
      <c r="GQ173" s="163"/>
      <c r="GR173" s="163"/>
      <c r="GS173" s="163"/>
      <c r="GT173" s="163"/>
      <c r="GU173" s="163"/>
      <c r="GV173" s="163"/>
      <c r="GW173" s="163"/>
      <c r="GX173" s="163"/>
      <c r="GY173" s="173"/>
      <c r="HK173" s="172"/>
      <c r="HP173" s="163"/>
      <c r="HQ173" s="163"/>
      <c r="HR173" s="163"/>
      <c r="HS173" s="163"/>
      <c r="HT173" s="163"/>
      <c r="HU173" s="163"/>
      <c r="HV173" s="163"/>
      <c r="HW173" s="163"/>
      <c r="HX173" s="163"/>
      <c r="HY173" s="163"/>
      <c r="HZ173" s="163"/>
      <c r="IA173" s="163"/>
      <c r="IB173" s="163"/>
      <c r="IC173" s="163"/>
      <c r="ID173" s="163"/>
      <c r="IE173" s="144"/>
      <c r="IF173" s="163"/>
      <c r="IG173" s="204" t="s">
        <v>4</v>
      </c>
      <c r="IH173" s="143">
        <v>0</v>
      </c>
      <c r="II173" s="143">
        <v>0</v>
      </c>
      <c r="IJ173" s="143">
        <v>0</v>
      </c>
      <c r="IK173" s="241"/>
      <c r="IL173" s="163"/>
      <c r="IM173" s="163"/>
      <c r="IN173" s="163"/>
      <c r="IO173" s="163"/>
      <c r="IP173" s="163"/>
      <c r="IQ173" s="163"/>
      <c r="IR173" s="163"/>
      <c r="IS173" s="145"/>
      <c r="IT173" s="163"/>
      <c r="IU173" s="163"/>
      <c r="IV173" s="163"/>
      <c r="IW173" s="163"/>
      <c r="IX173" s="163"/>
      <c r="IY173" s="163"/>
      <c r="IZ173" s="163"/>
      <c r="JA173" s="163"/>
      <c r="JB173" s="163"/>
      <c r="JC173" s="163"/>
      <c r="JD173" s="163"/>
      <c r="JE173" s="163"/>
      <c r="JF173" s="163"/>
      <c r="JG173" s="163"/>
      <c r="JH173" s="163"/>
      <c r="JI173" s="163"/>
      <c r="JJ173" s="163"/>
      <c r="JK173" s="173"/>
    </row>
    <row r="174" spans="25:271" ht="15" customHeight="1" thickBot="1" x14ac:dyDescent="0.35">
      <c r="Y174"/>
      <c r="Z174"/>
      <c r="AA174" s="172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90">
        <v>2</v>
      </c>
      <c r="AN174" s="184">
        <f t="shared" si="107"/>
        <v>0</v>
      </c>
      <c r="AO174" s="179">
        <f t="shared" si="107"/>
        <v>0</v>
      </c>
      <c r="AP174" s="185">
        <f t="shared" si="107"/>
        <v>0</v>
      </c>
      <c r="AQ174" s="179">
        <f>SUM(AN174:AP174)</f>
        <v>0</v>
      </c>
      <c r="AR174" s="179">
        <f>AR164</f>
        <v>0</v>
      </c>
      <c r="AS174" s="183">
        <f t="shared" ref="AS174:AS175" si="109">IFERROR(ABS(AQ174-AR174)/AR174,0)</f>
        <v>0</v>
      </c>
      <c r="AT174" s="163"/>
      <c r="AU174" s="144"/>
      <c r="AV174" s="163"/>
      <c r="AW174" s="145"/>
      <c r="AX174" s="232" t="str">
        <f>CHOOSE(1,"$","TURN",11,BA175,AX173,AX170)</f>
        <v>$</v>
      </c>
      <c r="AY174" s="232" t="str">
        <f>CHOOSE(1,"9","TURN",10,BA175,AY173,AY170)</f>
        <v>9</v>
      </c>
      <c r="AZ174" s="232" t="str">
        <f>CHOOSE(1,"M","TURN",9,BA175,AZ173,AZ170)</f>
        <v>M</v>
      </c>
      <c r="BA174" s="241"/>
      <c r="BB174" s="147" t="str">
        <f>CHOOSE(1,"N","TURN",5,BA175,BC174,BF174)</f>
        <v>N</v>
      </c>
      <c r="BC174" s="138">
        <v>0</v>
      </c>
      <c r="BD174" s="65" t="e">
        <f>BC174/BK168</f>
        <v>#DIV/0!</v>
      </c>
      <c r="BE174" s="148" t="s">
        <v>9</v>
      </c>
      <c r="BF174" s="209">
        <f>AO174</f>
        <v>0</v>
      </c>
      <c r="BG174" s="67" t="e">
        <f>BF174/BK167</f>
        <v>#DIV/0!</v>
      </c>
      <c r="BH174" s="196" t="str">
        <f t="shared" si="108"/>
        <v>-</v>
      </c>
      <c r="BI174" s="145"/>
      <c r="BJ174" s="163"/>
      <c r="BK174" s="163"/>
      <c r="BL174" s="163"/>
      <c r="BM174" s="249"/>
      <c r="BN174" s="163"/>
      <c r="BO174" s="163"/>
      <c r="BP174" s="145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73"/>
      <c r="CB174"/>
      <c r="CC174"/>
      <c r="CD174"/>
      <c r="CE174"/>
      <c r="CF174"/>
      <c r="CG174"/>
      <c r="CH174"/>
      <c r="CI174"/>
      <c r="CJ174"/>
      <c r="CK174"/>
      <c r="CL174"/>
      <c r="CM174" s="172"/>
      <c r="CR174" s="163"/>
      <c r="CS174" s="145"/>
      <c r="CT174" s="163"/>
      <c r="CU174" s="163"/>
      <c r="CV174" s="163"/>
      <c r="CW174" s="163"/>
      <c r="CX174" s="163"/>
      <c r="CY174" s="163"/>
      <c r="CZ174" s="163"/>
      <c r="DA174" s="163"/>
      <c r="DB174" s="163"/>
      <c r="DC174" s="145"/>
      <c r="DD174" s="163"/>
      <c r="DE174" s="163"/>
      <c r="DF174" s="163"/>
      <c r="DG174" s="144"/>
      <c r="DH174" s="163"/>
      <c r="DI174" s="145"/>
      <c r="DJ174" s="147">
        <f>CHOOSE(1,8,"TURN",12,DM175,DJ173,DJ170)</f>
        <v>8</v>
      </c>
      <c r="DK174" s="232" t="str">
        <f>CHOOSE(1,"$","TURN",11,DM175,DK173,DK170)</f>
        <v>$</v>
      </c>
      <c r="DL174" s="232" t="str">
        <f>CHOOSE(1,"M","TURN",9,DM175,DL173,DL170)</f>
        <v>M</v>
      </c>
      <c r="DM174" s="241"/>
      <c r="DN174" s="163"/>
      <c r="DO174" s="163"/>
      <c r="DP174" s="163"/>
      <c r="DQ174" s="163"/>
      <c r="DR174" s="163"/>
      <c r="DS174" s="163"/>
      <c r="DT174" s="163"/>
      <c r="DU174" s="145"/>
      <c r="DV174" s="163"/>
      <c r="DW174" s="163"/>
      <c r="DX174" s="163"/>
      <c r="DY174" s="163"/>
      <c r="DZ174" s="163"/>
      <c r="EA174" s="163"/>
      <c r="EB174" s="163"/>
      <c r="EC174" s="163"/>
      <c r="ED174" s="163"/>
      <c r="EE174" s="163"/>
      <c r="EF174" s="163"/>
      <c r="EG174" s="163"/>
      <c r="EH174" s="163"/>
      <c r="EI174" s="163"/>
      <c r="EJ174" s="163"/>
      <c r="EK174" s="163"/>
      <c r="EL174" s="163"/>
      <c r="EM174" s="173"/>
      <c r="EN174"/>
      <c r="EO174"/>
      <c r="EP174"/>
      <c r="EQ174"/>
      <c r="ER174"/>
      <c r="ES174"/>
      <c r="ET174"/>
      <c r="EU174"/>
      <c r="EV174"/>
      <c r="EW174"/>
      <c r="EX174"/>
      <c r="EY174" s="172"/>
      <c r="EZ174" s="163"/>
      <c r="FA174" s="163"/>
      <c r="FB174" s="163"/>
      <c r="FC174" s="163"/>
      <c r="FD174" s="163"/>
      <c r="FE174" s="163"/>
      <c r="FF174" s="163"/>
      <c r="FG174" s="163"/>
      <c r="FH174" s="163"/>
      <c r="FI174" s="163"/>
      <c r="FJ174" s="163"/>
      <c r="FK174" s="163"/>
      <c r="FL174" s="163"/>
      <c r="FM174" s="163"/>
      <c r="FN174" s="163"/>
      <c r="FO174" s="145"/>
      <c r="FP174" s="163"/>
      <c r="FQ174" s="163"/>
      <c r="FR174" s="163"/>
      <c r="FS174" s="144"/>
      <c r="FT174" s="145"/>
      <c r="FU174" s="147"/>
      <c r="FV174" s="232" t="str">
        <f>CHOOSE(1,"$","TURN",11,FY175,FV173,FV170)</f>
        <v>$</v>
      </c>
      <c r="FW174" s="232" t="str">
        <f>CHOOSE(1,"9","TURN",10,FY175,FW173,FW170)</f>
        <v>9</v>
      </c>
      <c r="FX174" s="232" t="str">
        <f>CHOOSE(1,"M","TURN",9,FY175,FX173,FX170)</f>
        <v>M</v>
      </c>
      <c r="FY174" s="241"/>
      <c r="FZ174" s="163"/>
      <c r="GA174" s="163"/>
      <c r="GB174" s="163"/>
      <c r="GC174" s="163"/>
      <c r="GD174" s="163"/>
      <c r="GE174" s="163"/>
      <c r="GF174" s="163"/>
      <c r="GG174" s="138">
        <f>SUM(FW177,FW173,GB177)</f>
        <v>0</v>
      </c>
      <c r="GH174" s="157" t="s">
        <v>14</v>
      </c>
      <c r="GI174" s="292">
        <f>IF(GJ175&lt;&gt;"",GJ175-GG174,0)</f>
        <v>0</v>
      </c>
      <c r="GJ174" s="149"/>
      <c r="GK174" s="149"/>
      <c r="GL174" s="163"/>
      <c r="GM174" s="163"/>
      <c r="GN174" s="145"/>
      <c r="GO174" s="163"/>
      <c r="GP174" s="163"/>
      <c r="GQ174" s="163"/>
      <c r="GR174" s="163"/>
      <c r="GS174" s="163"/>
      <c r="GT174" s="163"/>
      <c r="GU174" s="163"/>
      <c r="GV174" s="163"/>
      <c r="GW174" s="163"/>
      <c r="GX174" s="163"/>
      <c r="GY174" s="173"/>
      <c r="HK174" s="172"/>
      <c r="HP174" s="163"/>
      <c r="HQ174" s="145"/>
      <c r="HR174" s="163"/>
      <c r="HS174" s="163"/>
      <c r="HT174" s="163"/>
      <c r="HU174" s="163"/>
      <c r="HV174" s="163"/>
      <c r="HW174" s="163"/>
      <c r="HX174" s="163"/>
      <c r="HY174" s="163"/>
      <c r="HZ174" s="163"/>
      <c r="IA174" s="145"/>
      <c r="IB174" s="163"/>
      <c r="IC174" s="163"/>
      <c r="ID174" s="163"/>
      <c r="IE174" s="144"/>
      <c r="IF174" s="163"/>
      <c r="IG174" s="145"/>
      <c r="IH174" s="147">
        <f>CHOOSE(1,8,"TURN",12,IK175,IH173,IH170)</f>
        <v>8</v>
      </c>
      <c r="II174" s="232" t="str">
        <f>CHOOSE(1,"$","TURN",11,IK175,II173,II170)</f>
        <v>$</v>
      </c>
      <c r="IJ174" s="232" t="str">
        <f>CHOOSE(1,"M","TURN",9,IK175,IJ173,IJ170)</f>
        <v>M</v>
      </c>
      <c r="IK174" s="241"/>
      <c r="IL174" s="163"/>
      <c r="IM174" s="163"/>
      <c r="IN174" s="163"/>
      <c r="IO174" s="163"/>
      <c r="IP174" s="163"/>
      <c r="IQ174" s="163"/>
      <c r="IR174" s="163"/>
      <c r="IS174" s="145"/>
      <c r="IT174" s="163"/>
      <c r="IU174" s="163"/>
      <c r="IV174" s="163"/>
      <c r="IW174" s="163"/>
      <c r="IX174" s="163"/>
      <c r="IY174" s="163"/>
      <c r="IZ174" s="163"/>
      <c r="JA174" s="163"/>
      <c r="JB174" s="163"/>
      <c r="JC174" s="163"/>
      <c r="JD174" s="163"/>
      <c r="JE174" s="163"/>
      <c r="JF174" s="163"/>
      <c r="JG174" s="163"/>
      <c r="JH174" s="163"/>
      <c r="JI174" s="163"/>
      <c r="JJ174" s="163"/>
      <c r="JK174" s="173"/>
    </row>
    <row r="175" spans="25:271" ht="15" customHeight="1" thickBot="1" x14ac:dyDescent="0.3">
      <c r="Y175"/>
      <c r="Z175"/>
      <c r="AA175" s="172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90">
        <v>3</v>
      </c>
      <c r="AN175" s="186">
        <f t="shared" si="107"/>
        <v>0</v>
      </c>
      <c r="AO175" s="187">
        <f t="shared" si="107"/>
        <v>0</v>
      </c>
      <c r="AP175" s="188">
        <f t="shared" si="107"/>
        <v>0</v>
      </c>
      <c r="AQ175" s="179">
        <f>SUM(AN175:AP175)</f>
        <v>0</v>
      </c>
      <c r="AR175" s="179">
        <f>AR165</f>
        <v>0</v>
      </c>
      <c r="AS175" s="183">
        <f t="shared" si="109"/>
        <v>0</v>
      </c>
      <c r="AT175" s="244"/>
      <c r="AU175" s="244"/>
      <c r="AV175" s="244"/>
      <c r="AW175" s="244"/>
      <c r="AX175" s="244"/>
      <c r="AY175" s="244"/>
      <c r="AZ175" s="244"/>
      <c r="BA175" s="246">
        <v>1</v>
      </c>
      <c r="BB175" s="244"/>
      <c r="BC175" s="244"/>
      <c r="BD175" s="244"/>
      <c r="BE175" s="244"/>
      <c r="BF175" s="244"/>
      <c r="BG175" s="244"/>
      <c r="BH175" s="244"/>
      <c r="BI175" s="244"/>
      <c r="BJ175" s="244"/>
      <c r="BK175" s="244"/>
      <c r="BL175" s="240"/>
      <c r="BM175" s="168"/>
      <c r="BN175" s="168"/>
      <c r="BO175" s="168"/>
      <c r="BP175" s="168"/>
      <c r="BQ175" s="168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73"/>
      <c r="CB175"/>
      <c r="CC175"/>
      <c r="CD175"/>
      <c r="CE175"/>
      <c r="CF175"/>
      <c r="CG175"/>
      <c r="CH175"/>
      <c r="CI175"/>
      <c r="CJ175"/>
      <c r="CK175"/>
      <c r="CL175"/>
      <c r="CM175" s="172"/>
      <c r="CR175" s="168"/>
      <c r="CS175" s="168"/>
      <c r="CT175" s="168"/>
      <c r="CU175" s="265"/>
      <c r="CV175" s="265"/>
      <c r="CW175" s="168"/>
      <c r="CX175" s="168"/>
      <c r="CY175" s="168"/>
      <c r="CZ175" s="168"/>
      <c r="DA175" s="168"/>
      <c r="DB175" s="240"/>
      <c r="DC175" s="244"/>
      <c r="DD175" s="244"/>
      <c r="DE175" s="244"/>
      <c r="DF175" s="244"/>
      <c r="DG175" s="244"/>
      <c r="DH175" s="244"/>
      <c r="DI175" s="244"/>
      <c r="DJ175" s="244"/>
      <c r="DK175" s="244"/>
      <c r="DL175" s="244"/>
      <c r="DM175" s="246">
        <v>2</v>
      </c>
      <c r="DN175" s="244"/>
      <c r="DO175" s="244"/>
      <c r="DP175" s="244"/>
      <c r="DQ175" s="244"/>
      <c r="DR175" s="244"/>
      <c r="DS175" s="244"/>
      <c r="DT175" s="244"/>
      <c r="DU175" s="244"/>
      <c r="DV175" s="244"/>
      <c r="DW175" s="244"/>
      <c r="DX175" s="240"/>
      <c r="DY175" s="168"/>
      <c r="DZ175" s="168"/>
      <c r="EA175" s="163"/>
      <c r="EB175" s="163"/>
      <c r="EC175" s="163"/>
      <c r="ED175" s="163"/>
      <c r="EE175" s="163"/>
      <c r="EF175" s="163"/>
      <c r="EG175" s="163"/>
      <c r="EH175" s="163"/>
      <c r="EI175" s="163"/>
      <c r="EJ175" s="163"/>
      <c r="EK175" s="163"/>
      <c r="EL175" s="163"/>
      <c r="EM175" s="173"/>
      <c r="EN175"/>
      <c r="EO175"/>
      <c r="EP175"/>
      <c r="EQ175"/>
      <c r="ER175"/>
      <c r="ES175"/>
      <c r="ET175"/>
      <c r="EU175"/>
      <c r="EV175"/>
      <c r="EW175"/>
      <c r="EX175"/>
      <c r="EY175" s="172"/>
      <c r="EZ175" s="163"/>
      <c r="FA175" s="163"/>
      <c r="FB175" s="163"/>
      <c r="FC175" s="163"/>
      <c r="FD175" s="163"/>
      <c r="FE175" s="163"/>
      <c r="FF175" s="163"/>
      <c r="FK175" s="168"/>
      <c r="FL175" s="168"/>
      <c r="FM175" s="168"/>
      <c r="FN175" s="240"/>
      <c r="FO175" s="244"/>
      <c r="FP175" s="244"/>
      <c r="FQ175" s="244"/>
      <c r="FR175" s="244"/>
      <c r="FS175" s="244"/>
      <c r="FT175" s="244"/>
      <c r="FU175" s="244"/>
      <c r="FV175" s="244"/>
      <c r="FW175" s="244"/>
      <c r="FX175" s="244"/>
      <c r="FY175" s="246">
        <v>2</v>
      </c>
      <c r="FZ175" s="244"/>
      <c r="GA175" s="244"/>
      <c r="GB175" s="244"/>
      <c r="GC175" s="244"/>
      <c r="GD175" s="244"/>
      <c r="GE175" s="163"/>
      <c r="GF175" s="163"/>
      <c r="GG175" s="210">
        <f>SUM(FT177,FW170,GB180)</f>
        <v>0</v>
      </c>
      <c r="GH175" s="156" t="s">
        <v>14</v>
      </c>
      <c r="GI175" s="285">
        <f>IF(GJ175&lt;&gt;"",GJ175-GG175,0)</f>
        <v>0</v>
      </c>
      <c r="GJ175" s="264"/>
      <c r="GK175" s="251" t="str">
        <f>CHOOSE(1,"""","LINK",GK176,GJ175)</f>
        <v>"</v>
      </c>
      <c r="GL175" s="168"/>
      <c r="GM175" s="168"/>
      <c r="GN175" s="168"/>
      <c r="GO175" s="163"/>
      <c r="GP175" s="163"/>
      <c r="GQ175" s="163"/>
      <c r="GR175" s="163"/>
      <c r="GS175" s="163"/>
      <c r="GT175" s="163"/>
      <c r="GU175" s="163"/>
      <c r="GV175" s="163"/>
      <c r="GW175" s="163"/>
      <c r="GX175" s="163"/>
      <c r="GY175" s="173"/>
      <c r="HK175" s="172"/>
      <c r="HP175" s="168"/>
      <c r="HQ175" s="168"/>
      <c r="HR175" s="168"/>
      <c r="HS175" s="265"/>
      <c r="HT175" s="265"/>
      <c r="HU175" s="168"/>
      <c r="HV175" s="168"/>
      <c r="HW175" s="168"/>
      <c r="HX175" s="168"/>
      <c r="HY175" s="168"/>
      <c r="HZ175" s="240"/>
      <c r="IA175" s="244"/>
      <c r="IB175" s="244"/>
      <c r="IC175" s="244"/>
      <c r="ID175" s="244"/>
      <c r="IE175" s="244"/>
      <c r="IF175" s="244"/>
      <c r="IG175" s="244"/>
      <c r="IH175" s="244"/>
      <c r="II175" s="244"/>
      <c r="IJ175" s="244"/>
      <c r="IK175" s="246">
        <v>2</v>
      </c>
      <c r="IL175" s="244"/>
      <c r="IM175" s="244"/>
      <c r="IN175" s="244"/>
      <c r="IO175" s="244"/>
      <c r="IP175" s="244"/>
      <c r="IQ175" s="244"/>
      <c r="IR175" s="244"/>
      <c r="IS175" s="244"/>
      <c r="IT175" s="244"/>
      <c r="IU175" s="244"/>
      <c r="IV175" s="240"/>
      <c r="IW175" s="168"/>
      <c r="IX175" s="168"/>
      <c r="IY175" s="163"/>
      <c r="IZ175" s="163"/>
      <c r="JA175" s="163"/>
      <c r="JB175" s="163"/>
      <c r="JC175" s="163"/>
      <c r="JD175" s="163"/>
      <c r="JE175" s="163"/>
      <c r="JF175" s="163"/>
      <c r="JG175" s="163"/>
      <c r="JH175" s="163"/>
      <c r="JI175" s="163"/>
      <c r="JJ175" s="163"/>
      <c r="JK175" s="173"/>
    </row>
    <row r="176" spans="25:271" ht="15" customHeight="1" thickBot="1" x14ac:dyDescent="0.3">
      <c r="Y176"/>
      <c r="Z176"/>
      <c r="AA176" s="172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79" t="s">
        <v>17</v>
      </c>
      <c r="AN176" s="179">
        <f>SUM(AN173:AN175)</f>
        <v>0</v>
      </c>
      <c r="AO176" s="179">
        <f>SUM(AO173:AO175)</f>
        <v>0</v>
      </c>
      <c r="AP176" s="179">
        <f>SUM(AP173:AP175)</f>
        <v>0</v>
      </c>
      <c r="AQ176" s="179"/>
      <c r="AR176" s="179"/>
      <c r="AS176" s="179"/>
      <c r="AT176" s="163"/>
      <c r="AU176" s="163"/>
      <c r="AV176" s="163"/>
      <c r="AW176" s="163"/>
      <c r="AX176" s="163"/>
      <c r="AY176" s="163"/>
      <c r="AZ176" s="163"/>
      <c r="BA176" s="241"/>
      <c r="BB176" s="232" t="str">
        <f>CHOOSE(1,"L","TURN",1,BA175,BB177,BB180)</f>
        <v>L</v>
      </c>
      <c r="BC176" s="232" t="str">
        <f>CHOOSE(1,"#","TURN",3,BA175,BC177,BC180)</f>
        <v>#</v>
      </c>
      <c r="BD176" s="232" t="str">
        <f>CHOOSE(1,";","TURN",4,BA175,BD177,BD180)</f>
        <v>;</v>
      </c>
      <c r="BE176" s="138"/>
      <c r="BF176" s="163"/>
      <c r="BG176" s="144"/>
      <c r="BH176" s="138">
        <f>SUM(BC174,AY173,BD177)</f>
        <v>0</v>
      </c>
      <c r="BI176" s="157" t="s">
        <v>14</v>
      </c>
      <c r="BJ176" s="292">
        <f>IF(BK177&lt;&gt;"",BK177-BH176,0)</f>
        <v>0</v>
      </c>
      <c r="BK176" s="149"/>
      <c r="BL176" s="149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73"/>
      <c r="CB176"/>
      <c r="CC176"/>
      <c r="CD176"/>
      <c r="CE176"/>
      <c r="CF176"/>
      <c r="CG176"/>
      <c r="CH176"/>
      <c r="CI176"/>
      <c r="CJ176"/>
      <c r="CK176"/>
      <c r="CL176"/>
      <c r="CM176" s="172"/>
      <c r="CN176" s="163"/>
      <c r="CO176" s="163"/>
      <c r="CP176" s="163"/>
      <c r="CQ176" s="163"/>
      <c r="CR176" s="163"/>
      <c r="CS176" s="163"/>
      <c r="CT176" s="163"/>
      <c r="CU176" s="163"/>
      <c r="CV176" s="163"/>
      <c r="CW176" s="163"/>
      <c r="DB176" s="229">
        <f>IF(CZ177&lt;&gt;"",DC176-CZ177,0)</f>
        <v>0</v>
      </c>
      <c r="DC176" s="139">
        <f>SUM(DK176:DK178)</f>
        <v>0</v>
      </c>
      <c r="DD176" s="157" t="s">
        <v>14</v>
      </c>
      <c r="DE176" s="149"/>
      <c r="DF176" s="200" t="str">
        <f t="shared" ref="DF176:DF177" si="110">RNSE(DH176,DK176)</f>
        <v>-</v>
      </c>
      <c r="DG176" s="67" t="e">
        <f>DH176/DC177</f>
        <v>#DIV/0!</v>
      </c>
      <c r="DH176" s="209">
        <f>DY184</f>
        <v>0</v>
      </c>
      <c r="DI176" s="156" t="s">
        <v>10</v>
      </c>
      <c r="DJ176" s="81" t="e">
        <f>DK176/DC176</f>
        <v>#DIV/0!</v>
      </c>
      <c r="DK176" s="138">
        <v>0</v>
      </c>
      <c r="DL176" s="157" t="str">
        <f>CHOOSE(1,"O","TURN",13,DM175,DK176,DH176)</f>
        <v>O</v>
      </c>
      <c r="DM176" s="241"/>
      <c r="DN176" s="232" t="str">
        <f>CHOOSE(1,"L","TURN",1,DM175,DN177,DN180)</f>
        <v>L</v>
      </c>
      <c r="DO176" s="232" t="str">
        <f>CHOOSE(1,":","TURN",2,DM175,DO177,DO180)</f>
        <v>:</v>
      </c>
      <c r="DP176" s="232" t="str">
        <f>CHOOSE(1,"#","TURN",3,DM175,DP177,DP180)</f>
        <v>#</v>
      </c>
      <c r="DQ176" s="232"/>
      <c r="DR176" s="138"/>
      <c r="DS176" s="144"/>
      <c r="DT176" s="19"/>
      <c r="DU176" s="17"/>
      <c r="DV176" s="163"/>
      <c r="DW176" s="149"/>
      <c r="DX176" s="149"/>
      <c r="DY176" s="163"/>
      <c r="DZ176" s="163"/>
      <c r="EA176" s="163"/>
      <c r="EB176" s="163"/>
      <c r="EC176" s="163"/>
      <c r="ED176" s="163"/>
      <c r="EE176" s="163"/>
      <c r="EF176" s="163"/>
      <c r="EG176" s="163"/>
      <c r="EH176" s="163"/>
      <c r="EI176" s="163"/>
      <c r="EJ176" s="163"/>
      <c r="EK176" s="163"/>
      <c r="EL176" s="163"/>
      <c r="EM176" s="173"/>
      <c r="EN176"/>
      <c r="EO176"/>
      <c r="EP176"/>
      <c r="EQ176"/>
      <c r="ER176"/>
      <c r="ES176"/>
      <c r="ET176"/>
      <c r="EU176"/>
      <c r="EV176"/>
      <c r="EW176"/>
      <c r="EX176"/>
      <c r="EY176" s="172"/>
      <c r="EZ176" s="163"/>
      <c r="FA176" s="163"/>
      <c r="FB176" s="163"/>
      <c r="FC176" s="163"/>
      <c r="FD176" s="163"/>
      <c r="FE176" s="163"/>
      <c r="FF176" s="163"/>
      <c r="FK176" s="163"/>
      <c r="FL176" s="163"/>
      <c r="FM176" s="163"/>
      <c r="FN176" s="229">
        <f>IF(FL177&lt;&gt;"",FO176-FL177,0)</f>
        <v>0</v>
      </c>
      <c r="FO176" s="139">
        <f>SUM(FW176:FW178)</f>
        <v>0</v>
      </c>
      <c r="FP176" s="157" t="s">
        <v>14</v>
      </c>
      <c r="FQ176" s="149"/>
      <c r="FR176" s="200" t="str">
        <f>RNSE(FT176,FW176)</f>
        <v>-</v>
      </c>
      <c r="FS176" s="67" t="e">
        <f>FT176/FO177</f>
        <v>#DIV/0!</v>
      </c>
      <c r="FT176" s="209">
        <f>GT186</f>
        <v>0</v>
      </c>
      <c r="FU176" s="156" t="s">
        <v>15</v>
      </c>
      <c r="FV176" s="81" t="e">
        <f>FW176/FO176</f>
        <v>#DIV/0!</v>
      </c>
      <c r="FW176" s="205">
        <v>0</v>
      </c>
      <c r="FX176" s="233" t="str">
        <f>CHOOSE(1,"=","TURN",14,FY175,FW176,FT176)</f>
        <v>=</v>
      </c>
      <c r="FY176" s="241"/>
      <c r="FZ176" s="232" t="str">
        <f>CHOOSE(1,"L","TURN",1,FY175,FZ177,FZ180)</f>
        <v>L</v>
      </c>
      <c r="GA176" s="232" t="str">
        <f>CHOOSE(1,"#","TURN",3,FY175,GA177,GA180)</f>
        <v>#</v>
      </c>
      <c r="GB176" s="232" t="str">
        <f>CHOOSE(1,";","TURN",4,FY175,GB177,GB180)</f>
        <v>;</v>
      </c>
      <c r="GC176" s="138"/>
      <c r="GD176" s="163"/>
      <c r="GE176" s="163"/>
      <c r="GF176" s="163"/>
      <c r="GG176" s="219">
        <f>IF(GJ175&lt;&gt;"",GJ175,GG175)</f>
        <v>0</v>
      </c>
      <c r="GH176" s="220" t="s">
        <v>21</v>
      </c>
      <c r="GI176" s="286" t="s">
        <v>27</v>
      </c>
      <c r="GJ176" s="163"/>
      <c r="GK176" s="253" t="s">
        <v>28</v>
      </c>
      <c r="GL176" s="163"/>
      <c r="GM176" s="163"/>
      <c r="GN176" s="163"/>
      <c r="GO176" s="163"/>
      <c r="GP176" s="163"/>
      <c r="GQ176" s="163"/>
      <c r="GR176" s="163"/>
      <c r="GS176" s="163"/>
      <c r="GT176" s="163"/>
      <c r="GU176" s="163"/>
      <c r="GV176" s="163"/>
      <c r="GW176" s="163"/>
      <c r="GX176" s="163"/>
      <c r="GY176" s="173"/>
      <c r="HK176" s="172"/>
      <c r="HL176" s="163"/>
      <c r="HM176" s="163"/>
      <c r="HN176" s="163"/>
      <c r="HO176" s="163"/>
      <c r="HP176" s="163"/>
      <c r="HQ176" s="163"/>
      <c r="HR176" s="163"/>
      <c r="HS176" s="163"/>
      <c r="HT176" s="163"/>
      <c r="HU176" s="163"/>
      <c r="HZ176" s="229">
        <f>IF(HX177&lt;&gt;"",IA176-HX177,0)</f>
        <v>0</v>
      </c>
      <c r="IA176" s="139">
        <f>SUM(II176:II178)</f>
        <v>0</v>
      </c>
      <c r="IB176" s="157" t="s">
        <v>14</v>
      </c>
      <c r="IC176" s="149"/>
      <c r="ID176" s="200" t="str">
        <f t="shared" ref="ID176:ID177" si="111">RNSE(IF176,II176)</f>
        <v>-</v>
      </c>
      <c r="IE176" s="67" t="e">
        <f>IF176/IA177</f>
        <v>#DIV/0!</v>
      </c>
      <c r="IF176" s="209">
        <f>IW184</f>
        <v>0</v>
      </c>
      <c r="IG176" s="156" t="s">
        <v>10</v>
      </c>
      <c r="IH176" s="81" t="e">
        <f>II176/IA176</f>
        <v>#DIV/0!</v>
      </c>
      <c r="II176" s="138">
        <v>0</v>
      </c>
      <c r="IJ176" s="157" t="str">
        <f>CHOOSE(1,"O","TURN",13,IK175,II176,IF176)</f>
        <v>O</v>
      </c>
      <c r="IK176" s="241"/>
      <c r="IL176" s="232" t="str">
        <f>CHOOSE(1,"L","TURN",1,IK175,IL177,IL180)</f>
        <v>L</v>
      </c>
      <c r="IM176" s="232" t="str">
        <f>CHOOSE(1,":","TURN",2,IK175,IM177,IM180)</f>
        <v>:</v>
      </c>
      <c r="IN176" s="232" t="str">
        <f>CHOOSE(1,"#","TURN",3,IK175,IN177,IN180)</f>
        <v>#</v>
      </c>
      <c r="IO176" s="232"/>
      <c r="IP176" s="138"/>
      <c r="IQ176" s="144"/>
      <c r="IR176" s="19"/>
      <c r="IS176" s="17"/>
      <c r="IT176" s="163"/>
      <c r="IU176" s="149"/>
      <c r="IV176" s="149"/>
      <c r="IW176" s="163"/>
      <c r="IX176" s="163"/>
      <c r="IY176" s="163"/>
      <c r="IZ176" s="163"/>
      <c r="JA176" s="163"/>
      <c r="JB176" s="163"/>
      <c r="JC176" s="163"/>
      <c r="JD176" s="163"/>
      <c r="JE176" s="163"/>
      <c r="JF176" s="163"/>
      <c r="JG176" s="163"/>
      <c r="JH176" s="163"/>
      <c r="JI176" s="163"/>
      <c r="JJ176" s="163"/>
      <c r="JK176" s="173"/>
    </row>
    <row r="177" spans="25:271" ht="15" customHeight="1" thickBot="1" x14ac:dyDescent="0.3">
      <c r="Y177"/>
      <c r="Z177"/>
      <c r="AA177" s="172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79" t="s">
        <v>18</v>
      </c>
      <c r="AN177" s="179">
        <f>AN167</f>
        <v>0</v>
      </c>
      <c r="AO177" s="179">
        <f>AO167</f>
        <v>0</v>
      </c>
      <c r="AP177" s="179">
        <f>AP167</f>
        <v>0</v>
      </c>
      <c r="AQ177" s="179"/>
      <c r="AR177" s="179"/>
      <c r="AS177" s="179"/>
      <c r="AT177" s="163"/>
      <c r="AU177" s="163"/>
      <c r="AV177" s="163"/>
      <c r="AW177" s="163"/>
      <c r="AX177" s="163"/>
      <c r="AY177" s="163"/>
      <c r="AZ177" s="163"/>
      <c r="BA177" s="241"/>
      <c r="BB177" s="143">
        <v>0</v>
      </c>
      <c r="BC177" s="143">
        <v>0</v>
      </c>
      <c r="BD177" s="143">
        <v>0</v>
      </c>
      <c r="BE177" s="159" t="s">
        <v>4</v>
      </c>
      <c r="BF177" s="163"/>
      <c r="BG177" s="144"/>
      <c r="BH177" s="210">
        <f>SUM(BF174,AY170,BD180)</f>
        <v>0</v>
      </c>
      <c r="BI177" s="156" t="s">
        <v>14</v>
      </c>
      <c r="BJ177" s="285">
        <f>IF(BK177&lt;&gt;"",BK177-BH177,0)</f>
        <v>0</v>
      </c>
      <c r="BK177" s="264"/>
      <c r="BL177" s="251" t="str">
        <f>CHOOSE(1,"""","LINK",BL178,BK177)</f>
        <v>"</v>
      </c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73"/>
      <c r="CB177"/>
      <c r="CC177"/>
      <c r="CD177"/>
      <c r="CE177"/>
      <c r="CF177"/>
      <c r="CG177"/>
      <c r="CH177"/>
      <c r="CI177"/>
      <c r="CJ177"/>
      <c r="CK177"/>
      <c r="CL177"/>
      <c r="CM177" s="172"/>
      <c r="CN177" s="163"/>
      <c r="CO177" s="163"/>
      <c r="CP177" s="163"/>
      <c r="CQ177" s="163"/>
      <c r="CR177" s="163"/>
      <c r="CS177" s="163"/>
      <c r="CT177" s="163"/>
      <c r="CU177" s="163"/>
      <c r="CV177" s="163"/>
      <c r="CW177" s="163"/>
      <c r="CZ177" s="266"/>
      <c r="DA177" s="251" t="str">
        <f>CHOOSE(1,"""","LINK",CZ178,CZ177)</f>
        <v>"</v>
      </c>
      <c r="DB177" s="236">
        <f>IF(CZ177&lt;&gt;"",DC177-CZ177,0)</f>
        <v>0</v>
      </c>
      <c r="DC177" s="210">
        <f>SUM(DH176:DH178)</f>
        <v>0</v>
      </c>
      <c r="DD177" s="156" t="s">
        <v>14</v>
      </c>
      <c r="DE177" s="149"/>
      <c r="DF177" s="200" t="str">
        <f t="shared" si="110"/>
        <v>-</v>
      </c>
      <c r="DG177" s="67" t="e">
        <f>DH177/DC177</f>
        <v>#DIV/0!</v>
      </c>
      <c r="DH177" s="209">
        <f>DX184</f>
        <v>0</v>
      </c>
      <c r="DI177" s="156" t="s">
        <v>15</v>
      </c>
      <c r="DJ177" s="81" t="e">
        <f>DK177/DC176</f>
        <v>#DIV/0!</v>
      </c>
      <c r="DK177" s="205">
        <v>0</v>
      </c>
      <c r="DL177" s="233" t="str">
        <f>CHOOSE(1,"=","TURN",14,DM175,DK177,DH177)</f>
        <v>=</v>
      </c>
      <c r="DM177" s="241"/>
      <c r="DN177" s="143">
        <v>0</v>
      </c>
      <c r="DO177" s="143">
        <v>0</v>
      </c>
      <c r="DP177" s="143">
        <v>0</v>
      </c>
      <c r="DQ177" s="159" t="s">
        <v>4</v>
      </c>
      <c r="DR177" s="163"/>
      <c r="DS177" s="144"/>
      <c r="DT177" s="19"/>
      <c r="DU177" s="17"/>
      <c r="DV177" s="163"/>
      <c r="DW177" s="163"/>
      <c r="DX177" s="163"/>
      <c r="DY177" s="163"/>
      <c r="DZ177" s="163"/>
      <c r="EA177" s="163"/>
      <c r="EB177" s="163"/>
      <c r="EC177" s="163"/>
      <c r="ED177" s="163"/>
      <c r="EE177" s="163"/>
      <c r="EF177" s="163"/>
      <c r="EG177" s="163"/>
      <c r="EH177" s="163"/>
      <c r="EI177" s="163"/>
      <c r="EJ177" s="163"/>
      <c r="EK177" s="163"/>
      <c r="EL177" s="163"/>
      <c r="EM177" s="173"/>
      <c r="EN177"/>
      <c r="EO177"/>
      <c r="EP177"/>
      <c r="EQ177"/>
      <c r="ER177"/>
      <c r="ES177"/>
      <c r="ET177"/>
      <c r="EU177"/>
      <c r="EV177"/>
      <c r="EW177"/>
      <c r="EX177"/>
      <c r="EY177" s="172"/>
      <c r="EZ177" s="163"/>
      <c r="FA177" s="163"/>
      <c r="FB177" s="163"/>
      <c r="FC177" s="163"/>
      <c r="FD177" s="163"/>
      <c r="FE177" s="163"/>
      <c r="FF177" s="163"/>
      <c r="FK177" s="163"/>
      <c r="FL177" s="266"/>
      <c r="FM177" s="251" t="str">
        <f>CHOOSE(1,"""","LINK",FL178,FL177)</f>
        <v>"</v>
      </c>
      <c r="FN177" s="236">
        <f>IF(FL177&lt;&gt;"",FO177-FL177,0)</f>
        <v>0</v>
      </c>
      <c r="FO177" s="210">
        <f>SUM(FT176:FT178)</f>
        <v>0</v>
      </c>
      <c r="FP177" s="156" t="s">
        <v>14</v>
      </c>
      <c r="FQ177" s="149"/>
      <c r="FR177" s="200" t="str">
        <f>RNSE(FT177,FW177)</f>
        <v>-</v>
      </c>
      <c r="FS177" s="67" t="e">
        <f>FT177/FO177</f>
        <v>#DIV/0!</v>
      </c>
      <c r="FT177" s="209">
        <f>GS186</f>
        <v>0</v>
      </c>
      <c r="FU177" s="156" t="s">
        <v>14</v>
      </c>
      <c r="FV177" s="81" t="e">
        <f>FW177/FO176</f>
        <v>#DIV/0!</v>
      </c>
      <c r="FW177" s="205">
        <v>0</v>
      </c>
      <c r="FX177" s="233" t="str">
        <f>CHOOSE(1,"""","TURN",15,FY175,FW177,FT177)</f>
        <v>"</v>
      </c>
      <c r="FY177" s="241"/>
      <c r="FZ177" s="143">
        <v>0</v>
      </c>
      <c r="GA177" s="143">
        <v>0</v>
      </c>
      <c r="GB177" s="143">
        <v>0</v>
      </c>
      <c r="GC177" s="159" t="s">
        <v>4</v>
      </c>
      <c r="GD177" s="163"/>
      <c r="GE177" s="163"/>
      <c r="GF177" s="163"/>
      <c r="GG177" s="163"/>
      <c r="GH177" s="163"/>
      <c r="GI177" s="163"/>
      <c r="GJ177" s="163"/>
      <c r="GK177" s="163"/>
      <c r="GL177" s="163"/>
      <c r="GM177" s="163"/>
      <c r="GN177" s="163"/>
      <c r="GO177" s="163"/>
      <c r="GP177" s="163"/>
      <c r="GQ177" s="163"/>
      <c r="GR177" s="163"/>
      <c r="GS177" s="163"/>
      <c r="GT177" s="163"/>
      <c r="GU177" s="163"/>
      <c r="GV177" s="163"/>
      <c r="GW177" s="163"/>
      <c r="GX177" s="163"/>
      <c r="GY177" s="173"/>
      <c r="HK177" s="172"/>
      <c r="HL177" s="163"/>
      <c r="HM177" s="163"/>
      <c r="HN177" s="163"/>
      <c r="HO177" s="163"/>
      <c r="HP177" s="163"/>
      <c r="HQ177" s="163"/>
      <c r="HR177" s="163"/>
      <c r="HS177" s="163"/>
      <c r="HT177" s="163"/>
      <c r="HU177" s="163"/>
      <c r="HX177" s="266"/>
      <c r="HY177" s="251" t="str">
        <f>CHOOSE(1,"""","LINK",HX178,HX177)</f>
        <v>"</v>
      </c>
      <c r="HZ177" s="236">
        <f>IF(HX177&lt;&gt;"",IA177-HX177,0)</f>
        <v>0</v>
      </c>
      <c r="IA177" s="210">
        <f>SUM(IF176:IF178)</f>
        <v>0</v>
      </c>
      <c r="IB177" s="156" t="s">
        <v>14</v>
      </c>
      <c r="IC177" s="149"/>
      <c r="ID177" s="200" t="str">
        <f t="shared" si="111"/>
        <v>-</v>
      </c>
      <c r="IE177" s="67" t="e">
        <f>IF177/IA177</f>
        <v>#DIV/0!</v>
      </c>
      <c r="IF177" s="209">
        <f>IV184</f>
        <v>0</v>
      </c>
      <c r="IG177" s="156" t="s">
        <v>15</v>
      </c>
      <c r="IH177" s="81" t="e">
        <f>II177/IA176</f>
        <v>#DIV/0!</v>
      </c>
      <c r="II177" s="205">
        <v>0</v>
      </c>
      <c r="IJ177" s="233" t="str">
        <f>CHOOSE(1,"=","TURN",14,IK175,II177,IF177)</f>
        <v>=</v>
      </c>
      <c r="IK177" s="241"/>
      <c r="IL177" s="143">
        <v>0</v>
      </c>
      <c r="IM177" s="143">
        <v>0</v>
      </c>
      <c r="IN177" s="143">
        <v>0</v>
      </c>
      <c r="IO177" s="159" t="s">
        <v>4</v>
      </c>
      <c r="IP177" s="163"/>
      <c r="IQ177" s="144"/>
      <c r="IR177" s="19"/>
      <c r="IS177" s="17"/>
      <c r="IT177" s="163"/>
      <c r="IU177" s="163"/>
      <c r="IV177" s="163"/>
      <c r="IW177" s="163"/>
      <c r="IX177" s="163"/>
      <c r="IY177" s="163"/>
      <c r="IZ177" s="163"/>
      <c r="JA177" s="163"/>
      <c r="JB177" s="163"/>
      <c r="JC177" s="163"/>
      <c r="JD177" s="163"/>
      <c r="JE177" s="163"/>
      <c r="JF177" s="163"/>
      <c r="JG177" s="163"/>
      <c r="JH177" s="163"/>
      <c r="JI177" s="163"/>
      <c r="JJ177" s="163"/>
      <c r="JK177" s="173"/>
    </row>
    <row r="178" spans="25:271" ht="15" customHeight="1" thickBot="1" x14ac:dyDescent="0.3">
      <c r="Y178"/>
      <c r="Z178"/>
      <c r="AA178" s="172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79" t="s">
        <v>19</v>
      </c>
      <c r="AN178" s="183">
        <f>IFERROR(ABS(AN176-AN177)/AN177,0)</f>
        <v>0</v>
      </c>
      <c r="AO178" s="183">
        <f t="shared" ref="AO178:AP178" si="112">IFERROR(ABS(AO176-AO177)/AO177,0)</f>
        <v>0</v>
      </c>
      <c r="AP178" s="183">
        <f t="shared" si="112"/>
        <v>0</v>
      </c>
      <c r="AQ178" s="179"/>
      <c r="AR178" s="179"/>
      <c r="AS178" s="183">
        <f>SUM(AN178:AP178,AS173:AS175)</f>
        <v>0</v>
      </c>
      <c r="AT178" s="163"/>
      <c r="AU178" s="163"/>
      <c r="AV178" s="163"/>
      <c r="AW178" s="163"/>
      <c r="AX178" s="163"/>
      <c r="AY178" s="163"/>
      <c r="AZ178" s="163"/>
      <c r="BA178" s="241"/>
      <c r="BB178" s="80" t="e">
        <f>BB177/BB192</f>
        <v>#DIV/0!</v>
      </c>
      <c r="BC178" s="80" t="e">
        <f>BC177/BB192</f>
        <v>#DIV/0!</v>
      </c>
      <c r="BD178" s="80" t="e">
        <f>BD177/BB192</f>
        <v>#DIV/0!</v>
      </c>
      <c r="BE178" s="202" t="s">
        <v>20</v>
      </c>
      <c r="BF178" s="163"/>
      <c r="BG178" s="144"/>
      <c r="BH178" s="219">
        <f>IF(BL178&lt;&gt;"",AVERAGE(BH177,BL178),BH177)</f>
        <v>0</v>
      </c>
      <c r="BI178" s="220" t="s">
        <v>21</v>
      </c>
      <c r="BJ178" s="286" t="s">
        <v>27</v>
      </c>
      <c r="BK178" s="163"/>
      <c r="BL178" s="253" t="s">
        <v>28</v>
      </c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73"/>
      <c r="CB178"/>
      <c r="CC178"/>
      <c r="CD178"/>
      <c r="CE178"/>
      <c r="CF178"/>
      <c r="CG178"/>
      <c r="CH178"/>
      <c r="CI178"/>
      <c r="CJ178"/>
      <c r="CK178"/>
      <c r="CL178"/>
      <c r="CM178" s="172"/>
      <c r="CN178" s="163"/>
      <c r="CO178" s="163"/>
      <c r="CP178" s="163"/>
      <c r="CQ178" s="163"/>
      <c r="CR178" s="163"/>
      <c r="CS178" s="163"/>
      <c r="CT178" s="163"/>
      <c r="CU178" s="163"/>
      <c r="CV178" s="163"/>
      <c r="CW178" s="163"/>
      <c r="CZ178" s="252" t="s">
        <v>28</v>
      </c>
      <c r="DB178" s="222" t="s">
        <v>27</v>
      </c>
      <c r="DC178" s="219">
        <f>IF(CZ177&lt;&gt;"",CZ177,DC177)</f>
        <v>0</v>
      </c>
      <c r="DD178" s="220" t="s">
        <v>21</v>
      </c>
      <c r="DE178" s="149"/>
      <c r="DF178" s="200" t="str">
        <f>RNSE(DH178,DK178)</f>
        <v>-</v>
      </c>
      <c r="DG178" s="67" t="e">
        <f>DH178/DC177</f>
        <v>#DIV/0!</v>
      </c>
      <c r="DH178" s="209">
        <f>DW184</f>
        <v>0</v>
      </c>
      <c r="DI178" s="156" t="s">
        <v>16</v>
      </c>
      <c r="DJ178" s="81" t="e">
        <f>DK178/DC176</f>
        <v>#DIV/0!</v>
      </c>
      <c r="DK178" s="205">
        <v>0</v>
      </c>
      <c r="DL178" s="233" t="str">
        <f>CHOOSE(1,"?","TURN",16,DM175,DK178,DH178)</f>
        <v>?</v>
      </c>
      <c r="DM178" s="241"/>
      <c r="DN178" s="80" t="e">
        <f>DN177/DN192</f>
        <v>#DIV/0!</v>
      </c>
      <c r="DO178" s="80" t="e">
        <f>DO177/DN192</f>
        <v>#DIV/0!</v>
      </c>
      <c r="DP178" s="80" t="e">
        <f>DP177/DN192</f>
        <v>#DIV/0!</v>
      </c>
      <c r="DQ178" s="202" t="s">
        <v>20</v>
      </c>
      <c r="DR178" s="163"/>
      <c r="DS178" s="144"/>
      <c r="DT178" s="19"/>
      <c r="DU178" s="17"/>
      <c r="DV178" s="163"/>
      <c r="DW178" s="163"/>
      <c r="DX178" s="163"/>
      <c r="DY178" s="163"/>
      <c r="DZ178" s="163"/>
      <c r="EA178" s="163"/>
      <c r="EB178" s="163"/>
      <c r="EC178" s="163"/>
      <c r="ED178" s="163"/>
      <c r="EE178" s="163"/>
      <c r="EF178" s="163"/>
      <c r="EG178" s="163"/>
      <c r="EH178" s="163"/>
      <c r="EI178" s="163"/>
      <c r="EJ178" s="163"/>
      <c r="EK178" s="163"/>
      <c r="EL178" s="163"/>
      <c r="EM178" s="173"/>
      <c r="EN178"/>
      <c r="EO178"/>
      <c r="EP178"/>
      <c r="EQ178"/>
      <c r="ER178"/>
      <c r="ES178"/>
      <c r="ET178"/>
      <c r="EU178"/>
      <c r="EV178"/>
      <c r="EW178"/>
      <c r="EX178"/>
      <c r="EY178" s="172"/>
      <c r="EZ178" s="163"/>
      <c r="FA178" s="163"/>
      <c r="FB178" s="163"/>
      <c r="FC178" s="163"/>
      <c r="FD178" s="163"/>
      <c r="FE178" s="163"/>
      <c r="FF178" s="163"/>
      <c r="FK178" s="163"/>
      <c r="FL178" s="252" t="s">
        <v>28</v>
      </c>
      <c r="FM178" s="163"/>
      <c r="FN178" s="222" t="s">
        <v>27</v>
      </c>
      <c r="FO178" s="219">
        <f>IF(FL177&lt;&gt;"",FL177,FO177)</f>
        <v>0</v>
      </c>
      <c r="FP178" s="220" t="s">
        <v>21</v>
      </c>
      <c r="FQ178" s="149"/>
      <c r="FR178" s="200" t="str">
        <f>RNSE(FT178,FW178)</f>
        <v>-</v>
      </c>
      <c r="FS178" s="67" t="e">
        <f>FT178/FO177</f>
        <v>#DIV/0!</v>
      </c>
      <c r="FT178" s="209">
        <f>GR186</f>
        <v>0</v>
      </c>
      <c r="FU178" s="156" t="s">
        <v>16</v>
      </c>
      <c r="FV178" s="81" t="e">
        <f>FW178/FO176</f>
        <v>#DIV/0!</v>
      </c>
      <c r="FW178" s="205">
        <v>0</v>
      </c>
      <c r="FX178" s="233" t="str">
        <f>CHOOSE(1,"?","TURN",16,FY175,FW178,FT178)</f>
        <v>?</v>
      </c>
      <c r="FY178" s="241"/>
      <c r="FZ178" s="80" t="e">
        <f>FZ177/FZ192</f>
        <v>#DIV/0!</v>
      </c>
      <c r="GA178" s="80" t="e">
        <f>GA177/FZ192</f>
        <v>#DIV/0!</v>
      </c>
      <c r="GB178" s="80" t="e">
        <f>GB177/FZ192</f>
        <v>#DIV/0!</v>
      </c>
      <c r="GC178" s="202" t="s">
        <v>20</v>
      </c>
      <c r="GD178" s="163"/>
      <c r="GE178" s="163"/>
      <c r="GF178" s="163"/>
      <c r="GG178" s="163"/>
      <c r="GH178" s="163"/>
      <c r="GI178" s="163"/>
      <c r="GJ178" s="163"/>
      <c r="GK178" s="163"/>
      <c r="GL178" s="163"/>
      <c r="GM178" s="163"/>
      <c r="GN178" s="163"/>
      <c r="GO178" s="163"/>
      <c r="GP178" s="163"/>
      <c r="GQ178" s="163"/>
      <c r="GR178" s="163"/>
      <c r="GS178" s="163"/>
      <c r="GT178" s="163"/>
      <c r="GU178" s="163"/>
      <c r="GV178" s="163"/>
      <c r="GW178" s="163"/>
      <c r="GX178" s="163"/>
      <c r="GY178" s="173"/>
      <c r="HK178" s="172"/>
      <c r="HL178" s="163"/>
      <c r="HM178" s="163"/>
      <c r="HN178" s="163"/>
      <c r="HO178" s="163"/>
      <c r="HP178" s="163"/>
      <c r="HQ178" s="163"/>
      <c r="HR178" s="163"/>
      <c r="HS178" s="163"/>
      <c r="HT178" s="163"/>
      <c r="HU178" s="163"/>
      <c r="HX178" s="252" t="s">
        <v>28</v>
      </c>
      <c r="HZ178" s="222" t="s">
        <v>27</v>
      </c>
      <c r="IA178" s="219">
        <f>IF(HX177&lt;&gt;"",HX177,IA177)</f>
        <v>0</v>
      </c>
      <c r="IB178" s="220" t="s">
        <v>21</v>
      </c>
      <c r="IC178" s="149"/>
      <c r="ID178" s="200" t="str">
        <f>RNSE(IF178,II178)</f>
        <v>-</v>
      </c>
      <c r="IE178" s="67" t="e">
        <f>IF178/IA177</f>
        <v>#DIV/0!</v>
      </c>
      <c r="IF178" s="209">
        <f>IU184</f>
        <v>0</v>
      </c>
      <c r="IG178" s="156" t="s">
        <v>16</v>
      </c>
      <c r="IH178" s="81" t="e">
        <f>II178/IA176</f>
        <v>#DIV/0!</v>
      </c>
      <c r="II178" s="205">
        <v>0</v>
      </c>
      <c r="IJ178" s="233" t="str">
        <f>CHOOSE(1,"?","TURN",16,IK175,II178,IF178)</f>
        <v>?</v>
      </c>
      <c r="IK178" s="241"/>
      <c r="IL178" s="80" t="e">
        <f>IL177/IL192</f>
        <v>#DIV/0!</v>
      </c>
      <c r="IM178" s="80" t="e">
        <f>IM177/IL192</f>
        <v>#DIV/0!</v>
      </c>
      <c r="IN178" s="80" t="e">
        <f>IN177/IL192</f>
        <v>#DIV/0!</v>
      </c>
      <c r="IO178" s="202" t="s">
        <v>20</v>
      </c>
      <c r="IP178" s="163"/>
      <c r="IQ178" s="144"/>
      <c r="IR178" s="19"/>
      <c r="IS178" s="17"/>
      <c r="IT178" s="163"/>
      <c r="IU178" s="163"/>
      <c r="IV178" s="163"/>
      <c r="IW178" s="163"/>
      <c r="IX178" s="163"/>
      <c r="IY178" s="163"/>
      <c r="IZ178" s="163"/>
      <c r="JA178" s="163"/>
      <c r="JB178" s="163"/>
      <c r="JC178" s="163"/>
      <c r="JD178" s="163"/>
      <c r="JE178" s="163"/>
      <c r="JF178" s="163"/>
      <c r="JG178" s="163"/>
      <c r="JH178" s="163"/>
      <c r="JI178" s="163"/>
      <c r="JJ178" s="163"/>
      <c r="JK178" s="173"/>
    </row>
    <row r="179" spans="25:271" ht="15" customHeight="1" x14ac:dyDescent="0.2">
      <c r="Y179"/>
      <c r="Z179"/>
      <c r="AA179" s="172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6"/>
      <c r="AQ179" s="153" t="s">
        <v>0</v>
      </c>
      <c r="AR179" s="149"/>
      <c r="AS179" s="149"/>
      <c r="AT179" s="163"/>
      <c r="AU179" s="163"/>
      <c r="AV179" s="163"/>
      <c r="AW179" s="163"/>
      <c r="AX179" s="163"/>
      <c r="AY179" s="163"/>
      <c r="AZ179" s="163"/>
      <c r="BA179" s="241"/>
      <c r="BB179" s="148" t="s">
        <v>11</v>
      </c>
      <c r="BC179" s="148" t="s">
        <v>1</v>
      </c>
      <c r="BD179" s="148" t="s">
        <v>13</v>
      </c>
      <c r="BE179" s="152"/>
      <c r="BF179" s="163"/>
      <c r="BG179" s="144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93"/>
      <c r="BR179" s="138"/>
      <c r="BS179" s="163"/>
      <c r="BT179" s="163"/>
      <c r="BU179" s="163"/>
      <c r="BV179" s="163"/>
      <c r="BW179" s="163"/>
      <c r="BX179" s="163"/>
      <c r="BY179" s="163"/>
      <c r="BZ179" s="163"/>
      <c r="CA179" s="173"/>
      <c r="CB179"/>
      <c r="CC179"/>
      <c r="CD179"/>
      <c r="CE179"/>
      <c r="CF179"/>
      <c r="CG179"/>
      <c r="CH179"/>
      <c r="CI179"/>
      <c r="CJ179"/>
      <c r="CK179"/>
      <c r="CL179"/>
      <c r="CM179" s="172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DC179" s="153" t="s">
        <v>0</v>
      </c>
      <c r="DD179" s="149"/>
      <c r="DE179" s="149"/>
      <c r="DF179" s="197" t="s">
        <v>29</v>
      </c>
      <c r="DG179" s="194" t="s">
        <v>20</v>
      </c>
      <c r="DH179" s="160" t="s">
        <v>3</v>
      </c>
      <c r="DI179" s="152"/>
      <c r="DJ179" s="201" t="s">
        <v>20</v>
      </c>
      <c r="DK179" s="161" t="s">
        <v>4</v>
      </c>
      <c r="DL179" s="149"/>
      <c r="DM179" s="241"/>
      <c r="DN179" s="148" t="s">
        <v>11</v>
      </c>
      <c r="DO179" s="148" t="s">
        <v>12</v>
      </c>
      <c r="DP179" s="148" t="s">
        <v>1</v>
      </c>
      <c r="DQ179" s="152"/>
      <c r="DR179" s="163"/>
      <c r="DS179" s="144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93"/>
      <c r="ED179" s="138"/>
      <c r="EE179" s="163"/>
      <c r="EF179" s="163"/>
      <c r="EG179" s="163"/>
      <c r="EH179" s="163"/>
      <c r="EI179" s="163"/>
      <c r="EJ179" s="163"/>
      <c r="EK179" s="163"/>
      <c r="EL179" s="163"/>
      <c r="EM179" s="173"/>
      <c r="EN179"/>
      <c r="EO179"/>
      <c r="EP179"/>
      <c r="EQ179"/>
      <c r="ER179"/>
      <c r="ES179"/>
      <c r="ET179"/>
      <c r="EU179"/>
      <c r="EV179"/>
      <c r="EW179"/>
      <c r="EX179"/>
      <c r="EY179" s="172"/>
      <c r="EZ179" s="163"/>
      <c r="FA179" s="163"/>
      <c r="FB179" s="163"/>
      <c r="FC179" s="163"/>
      <c r="FD179" s="163"/>
      <c r="FE179" s="163"/>
      <c r="FF179" s="163"/>
      <c r="FK179" s="163"/>
      <c r="FL179" s="163"/>
      <c r="FM179" s="163"/>
      <c r="FN179" s="166"/>
      <c r="FO179" s="153" t="s">
        <v>0</v>
      </c>
      <c r="FP179" s="149"/>
      <c r="FQ179" s="149"/>
      <c r="FR179" s="197" t="s">
        <v>29</v>
      </c>
      <c r="FS179" s="194" t="s">
        <v>20</v>
      </c>
      <c r="FT179" s="160" t="s">
        <v>3</v>
      </c>
      <c r="FU179" s="152"/>
      <c r="FV179" s="201" t="s">
        <v>20</v>
      </c>
      <c r="FW179" s="161" t="s">
        <v>4</v>
      </c>
      <c r="FX179" s="149"/>
      <c r="FY179" s="241"/>
      <c r="FZ179" s="148" t="s">
        <v>11</v>
      </c>
      <c r="GA179" s="148" t="s">
        <v>1</v>
      </c>
      <c r="GB179" s="148" t="s">
        <v>13</v>
      </c>
      <c r="GC179" s="152"/>
      <c r="GD179" s="163"/>
      <c r="GE179" s="144"/>
      <c r="GF179" s="163"/>
      <c r="GG179" s="163"/>
      <c r="GH179" s="163"/>
      <c r="GI179" s="163"/>
      <c r="GJ179" s="163"/>
      <c r="GK179" s="163"/>
      <c r="GL179" s="163"/>
      <c r="GM179" s="163"/>
      <c r="GN179" s="163"/>
      <c r="GO179" s="193"/>
      <c r="GP179" s="138"/>
      <c r="GQ179" s="163"/>
      <c r="GR179" s="163"/>
      <c r="GS179" s="163"/>
      <c r="GT179" s="163"/>
      <c r="GU179" s="163"/>
      <c r="GV179" s="163"/>
      <c r="GW179" s="163"/>
      <c r="GX179" s="163"/>
      <c r="GY179" s="173"/>
      <c r="HK179" s="172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63"/>
      <c r="IA179" s="153" t="s">
        <v>0</v>
      </c>
      <c r="IB179" s="149"/>
      <c r="IC179" s="149"/>
      <c r="ID179" s="197" t="s">
        <v>29</v>
      </c>
      <c r="IE179" s="194" t="s">
        <v>20</v>
      </c>
      <c r="IF179" s="160" t="s">
        <v>3</v>
      </c>
      <c r="IG179" s="152"/>
      <c r="IH179" s="201" t="s">
        <v>20</v>
      </c>
      <c r="II179" s="161" t="s">
        <v>4</v>
      </c>
      <c r="IJ179" s="149"/>
      <c r="IK179" s="241"/>
      <c r="IL179" s="148" t="s">
        <v>11</v>
      </c>
      <c r="IM179" s="148" t="s">
        <v>12</v>
      </c>
      <c r="IN179" s="148" t="s">
        <v>1</v>
      </c>
      <c r="IO179" s="152"/>
      <c r="IP179" s="163"/>
      <c r="IQ179" s="144"/>
      <c r="IR179" s="163"/>
      <c r="IS179" s="163"/>
      <c r="IT179" s="163"/>
      <c r="IU179" s="163"/>
      <c r="IV179" s="163"/>
      <c r="IW179" s="163"/>
      <c r="IX179" s="163"/>
      <c r="IY179" s="163"/>
      <c r="IZ179" s="163"/>
      <c r="JA179" s="193"/>
      <c r="JB179" s="138"/>
      <c r="JC179" s="163"/>
      <c r="JD179" s="163"/>
      <c r="JE179" s="163"/>
      <c r="JF179" s="163"/>
      <c r="JG179" s="163"/>
      <c r="JH179" s="163"/>
      <c r="JI179" s="163"/>
      <c r="JJ179" s="163"/>
      <c r="JK179" s="173"/>
    </row>
    <row r="180" spans="25:271" ht="15" customHeight="1" x14ac:dyDescent="0.25">
      <c r="Y180"/>
      <c r="Z180"/>
      <c r="AA180" s="172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241"/>
      <c r="BB180" s="208">
        <f>AN173</f>
        <v>0</v>
      </c>
      <c r="BC180" s="208">
        <f>AP173</f>
        <v>0</v>
      </c>
      <c r="BD180" s="208">
        <f>AO173</f>
        <v>0</v>
      </c>
      <c r="BE180" s="150" t="s">
        <v>3</v>
      </c>
      <c r="BF180" s="163"/>
      <c r="BG180" s="144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79"/>
      <c r="BR180" s="149"/>
      <c r="BS180" s="163"/>
      <c r="BT180" s="163"/>
      <c r="BU180" s="163"/>
      <c r="BV180" s="163"/>
      <c r="BW180" s="163"/>
      <c r="BX180" s="163"/>
      <c r="BY180" s="163"/>
      <c r="BZ180" s="163"/>
      <c r="CA180" s="173"/>
      <c r="CB180"/>
      <c r="CC180"/>
      <c r="CD180"/>
      <c r="CE180"/>
      <c r="CF180"/>
      <c r="CG180"/>
      <c r="CH180"/>
      <c r="CI180"/>
      <c r="CJ180"/>
      <c r="CK180"/>
      <c r="CL180"/>
      <c r="CM180" s="172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49"/>
      <c r="DC180" s="149"/>
      <c r="DD180" s="149"/>
      <c r="DE180" s="149"/>
      <c r="DF180" s="163"/>
      <c r="DG180" s="163"/>
      <c r="DH180" s="163"/>
      <c r="DI180" s="163"/>
      <c r="DJ180" s="163"/>
      <c r="DK180" s="163"/>
      <c r="DL180" s="163"/>
      <c r="DM180" s="241"/>
      <c r="DN180" s="208">
        <f>DW182</f>
        <v>0</v>
      </c>
      <c r="DO180" s="208">
        <f>DY182</f>
        <v>0</v>
      </c>
      <c r="DP180" s="208">
        <f>DX182</f>
        <v>0</v>
      </c>
      <c r="DQ180" s="150" t="s">
        <v>3</v>
      </c>
      <c r="DR180" s="163"/>
      <c r="DS180" s="144"/>
      <c r="DT180" s="163"/>
      <c r="DU180" s="163"/>
      <c r="DV180" s="179" t="s">
        <v>23</v>
      </c>
      <c r="DW180" s="183"/>
      <c r="DX180" s="183"/>
      <c r="DY180" s="183"/>
      <c r="DZ180" s="183"/>
      <c r="EA180" s="179"/>
      <c r="EB180" s="179"/>
      <c r="EC180" s="179"/>
      <c r="ED180" s="149"/>
      <c r="EE180" s="163"/>
      <c r="EF180" s="163"/>
      <c r="EG180" s="163"/>
      <c r="EH180" s="163"/>
      <c r="EI180" s="163"/>
      <c r="EJ180" s="163"/>
      <c r="EK180" s="163"/>
      <c r="EL180" s="163"/>
      <c r="EM180" s="173"/>
      <c r="EN180"/>
      <c r="EO180"/>
      <c r="EP180"/>
      <c r="EQ180"/>
      <c r="ER180"/>
      <c r="ES180"/>
      <c r="ET180"/>
      <c r="EU180"/>
      <c r="EV180"/>
      <c r="EW180"/>
      <c r="EX180"/>
      <c r="EY180" s="172"/>
      <c r="EZ180" s="163"/>
      <c r="FA180" s="163"/>
      <c r="FB180" s="163"/>
      <c r="FC180" s="163"/>
      <c r="FD180" s="163"/>
      <c r="FE180" s="163"/>
      <c r="FF180" s="163"/>
      <c r="FG180" s="163"/>
      <c r="FH180" s="163"/>
      <c r="FI180" s="163"/>
      <c r="FJ180" s="163"/>
      <c r="FK180" s="163"/>
      <c r="FL180" s="163"/>
      <c r="FM180" s="163"/>
      <c r="FN180" s="149"/>
      <c r="FO180" s="149"/>
      <c r="FP180" s="149"/>
      <c r="FQ180" s="149"/>
      <c r="FR180" s="163"/>
      <c r="FS180" s="163"/>
      <c r="FT180" s="163"/>
      <c r="FU180" s="163"/>
      <c r="FV180" s="163"/>
      <c r="FW180" s="163"/>
      <c r="FX180" s="163"/>
      <c r="FY180" s="241"/>
      <c r="FZ180" s="208">
        <f>GR183</f>
        <v>0</v>
      </c>
      <c r="GA180" s="208">
        <f>GT183</f>
        <v>0</v>
      </c>
      <c r="GB180" s="208">
        <f>GS183</f>
        <v>0</v>
      </c>
      <c r="GC180" s="150" t="s">
        <v>3</v>
      </c>
      <c r="GD180" s="163"/>
      <c r="GE180" s="144"/>
      <c r="GX180" s="163"/>
      <c r="GY180" s="173"/>
      <c r="HK180" s="172"/>
      <c r="HL180" s="163"/>
      <c r="HM180" s="163"/>
      <c r="HN180" s="163"/>
      <c r="HO180" s="163"/>
      <c r="HP180" s="163"/>
      <c r="HQ180" s="163"/>
      <c r="HR180" s="163"/>
      <c r="HS180" s="163"/>
      <c r="HT180" s="163"/>
      <c r="HU180" s="163"/>
      <c r="HV180" s="163"/>
      <c r="HW180" s="163"/>
      <c r="HX180" s="163"/>
      <c r="HY180" s="163"/>
      <c r="HZ180" s="149"/>
      <c r="IA180" s="149"/>
      <c r="IB180" s="149"/>
      <c r="IC180" s="149"/>
      <c r="ID180" s="163"/>
      <c r="IE180" s="163"/>
      <c r="IF180" s="163"/>
      <c r="IG180" s="163"/>
      <c r="IH180" s="163"/>
      <c r="II180" s="163"/>
      <c r="IJ180" s="163"/>
      <c r="IK180" s="241"/>
      <c r="IL180" s="208">
        <f>IU182</f>
        <v>0</v>
      </c>
      <c r="IM180" s="208">
        <f>IW182</f>
        <v>0</v>
      </c>
      <c r="IN180" s="208">
        <f>IV182</f>
        <v>0</v>
      </c>
      <c r="IO180" s="150" t="s">
        <v>3</v>
      </c>
      <c r="IP180" s="163"/>
      <c r="IQ180" s="144"/>
      <c r="IR180" s="163"/>
      <c r="IS180" s="163"/>
      <c r="IT180" s="179" t="s">
        <v>23</v>
      </c>
      <c r="IU180" s="183"/>
      <c r="IV180" s="183"/>
      <c r="IW180" s="183"/>
      <c r="IX180" s="183"/>
      <c r="IY180" s="179"/>
      <c r="IZ180" s="179"/>
      <c r="JA180" s="179"/>
      <c r="JB180" s="149"/>
      <c r="JC180" s="163"/>
      <c r="JD180" s="163"/>
      <c r="JE180" s="163"/>
      <c r="JF180" s="163"/>
      <c r="JG180" s="163"/>
      <c r="JH180" s="163"/>
      <c r="JI180" s="163"/>
      <c r="JJ180" s="163"/>
      <c r="JK180" s="173"/>
    </row>
    <row r="181" spans="25:271" ht="15" customHeight="1" x14ac:dyDescent="0.2">
      <c r="Y181"/>
      <c r="Z181"/>
      <c r="AA181" s="172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49"/>
      <c r="AU181" s="149"/>
      <c r="AV181" s="144"/>
      <c r="AW181" s="144"/>
      <c r="AX181" s="144"/>
      <c r="AY181" s="144"/>
      <c r="AZ181" s="144"/>
      <c r="BA181" s="241"/>
      <c r="BB181" s="74" t="e">
        <f>BB180/BC192</f>
        <v>#DIV/0!</v>
      </c>
      <c r="BC181" s="74" t="e">
        <f>BC180/BC192</f>
        <v>#DIV/0!</v>
      </c>
      <c r="BD181" s="74" t="e">
        <f>BD180/BC192</f>
        <v>#DIV/0!</v>
      </c>
      <c r="BE181" s="195" t="s">
        <v>20</v>
      </c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73"/>
      <c r="CB181"/>
      <c r="CC181"/>
      <c r="CD181"/>
      <c r="CE181"/>
      <c r="CF181"/>
      <c r="CG181"/>
      <c r="CH181"/>
      <c r="CI181"/>
      <c r="CJ181"/>
      <c r="CK181"/>
      <c r="CL181"/>
      <c r="CM181" s="172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49"/>
      <c r="DC181" s="149"/>
      <c r="DD181" s="149"/>
      <c r="DE181" s="149"/>
      <c r="DF181" s="149"/>
      <c r="DG181" s="149"/>
      <c r="DH181" s="144"/>
      <c r="DI181" s="144"/>
      <c r="DJ181" s="144"/>
      <c r="DK181" s="144"/>
      <c r="DL181" s="144"/>
      <c r="DM181" s="241"/>
      <c r="DN181" s="74" t="e">
        <f>DN180/DO192</f>
        <v>#DIV/0!</v>
      </c>
      <c r="DO181" s="74" t="e">
        <f>DO180/DO192</f>
        <v>#DIV/0!</v>
      </c>
      <c r="DP181" s="74" t="e">
        <f>DP180/DO192</f>
        <v>#DIV/0!</v>
      </c>
      <c r="DQ181" s="195" t="s">
        <v>20</v>
      </c>
      <c r="DR181" s="163"/>
      <c r="DS181" s="163"/>
      <c r="DT181" s="163"/>
      <c r="DU181" s="163"/>
      <c r="DV181" s="230" t="str">
        <f>"local_od_est_"&amp;DM175</f>
        <v>local_od_est_2</v>
      </c>
      <c r="DW181" s="190">
        <v>1</v>
      </c>
      <c r="DX181" s="190">
        <v>3</v>
      </c>
      <c r="DY181" s="190">
        <v>4</v>
      </c>
      <c r="DZ181" s="179" t="s">
        <v>17</v>
      </c>
      <c r="EA181" s="179" t="s">
        <v>18</v>
      </c>
      <c r="EB181" s="179" t="s">
        <v>19</v>
      </c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73"/>
      <c r="EN181"/>
      <c r="EO181"/>
      <c r="EP181"/>
      <c r="EQ181"/>
      <c r="ER181"/>
      <c r="ES181"/>
      <c r="ET181"/>
      <c r="EU181"/>
      <c r="EV181"/>
      <c r="EW181"/>
      <c r="EX181"/>
      <c r="EY181" s="172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49"/>
      <c r="FO181" s="149"/>
      <c r="FP181" s="149"/>
      <c r="FQ181" s="149"/>
      <c r="FR181" s="149"/>
      <c r="FS181" s="149"/>
      <c r="FT181" s="144"/>
      <c r="FU181" s="144"/>
      <c r="FV181" s="144"/>
      <c r="FW181" s="144"/>
      <c r="FX181" s="144"/>
      <c r="FY181" s="241"/>
      <c r="FZ181" s="74" t="e">
        <f>FZ180/GA192</f>
        <v>#DIV/0!</v>
      </c>
      <c r="GA181" s="74" t="e">
        <f>GA180/GA192</f>
        <v>#DIV/0!</v>
      </c>
      <c r="GB181" s="74" t="e">
        <f>GB180/GA192</f>
        <v>#DIV/0!</v>
      </c>
      <c r="GC181" s="195" t="s">
        <v>20</v>
      </c>
      <c r="GD181" s="163"/>
      <c r="GE181" s="163"/>
      <c r="GG181" s="179" t="s">
        <v>24</v>
      </c>
      <c r="GH181" s="179"/>
      <c r="GI181" s="179"/>
      <c r="GJ181" s="179"/>
      <c r="GK181" s="179"/>
      <c r="GL181" s="179"/>
      <c r="GM181" s="179"/>
      <c r="GN181" s="179"/>
      <c r="GP181" s="163"/>
      <c r="GQ181" s="179" t="s">
        <v>23</v>
      </c>
      <c r="GR181" s="183"/>
      <c r="GS181" s="183"/>
      <c r="GT181" s="183"/>
      <c r="GU181" s="183"/>
      <c r="GV181" s="179"/>
      <c r="GW181" s="179"/>
      <c r="GX181" s="179"/>
      <c r="GY181" s="173"/>
      <c r="HK181" s="172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49"/>
      <c r="IA181" s="149"/>
      <c r="IB181" s="149"/>
      <c r="IC181" s="149"/>
      <c r="ID181" s="149"/>
      <c r="IE181" s="149"/>
      <c r="IF181" s="144"/>
      <c r="IG181" s="144"/>
      <c r="IH181" s="144"/>
      <c r="II181" s="144"/>
      <c r="IJ181" s="144"/>
      <c r="IK181" s="241"/>
      <c r="IL181" s="74" t="e">
        <f>IL180/IM192</f>
        <v>#DIV/0!</v>
      </c>
      <c r="IM181" s="74" t="e">
        <f>IM180/IM192</f>
        <v>#DIV/0!</v>
      </c>
      <c r="IN181" s="74" t="e">
        <f>IN180/IM192</f>
        <v>#DIV/0!</v>
      </c>
      <c r="IO181" s="195" t="s">
        <v>20</v>
      </c>
      <c r="IP181" s="163"/>
      <c r="IQ181" s="163"/>
      <c r="IR181" s="163"/>
      <c r="IS181" s="163"/>
      <c r="IT181" s="230" t="str">
        <f>"local_od_est_"&amp;IK175</f>
        <v>local_od_est_2</v>
      </c>
      <c r="IU181" s="190">
        <v>1</v>
      </c>
      <c r="IV181" s="190">
        <v>3</v>
      </c>
      <c r="IW181" s="190">
        <v>4</v>
      </c>
      <c r="IX181" s="179" t="s">
        <v>17</v>
      </c>
      <c r="IY181" s="179" t="s">
        <v>18</v>
      </c>
      <c r="IZ181" s="179" t="s">
        <v>19</v>
      </c>
      <c r="JA181" s="163"/>
      <c r="JB181" s="163"/>
      <c r="JC181" s="163"/>
      <c r="JD181" s="163"/>
      <c r="JE181" s="163"/>
      <c r="JF181" s="163"/>
      <c r="JG181" s="163"/>
      <c r="JH181" s="163"/>
      <c r="JI181" s="163"/>
      <c r="JJ181" s="163"/>
      <c r="JK181" s="173"/>
    </row>
    <row r="182" spans="25:271" ht="15" customHeight="1" x14ac:dyDescent="0.25">
      <c r="Y182"/>
      <c r="Z182"/>
      <c r="AA182" s="172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49"/>
      <c r="AU182" s="149"/>
      <c r="AV182" s="163"/>
      <c r="AW182" s="18"/>
      <c r="AX182" s="18"/>
      <c r="AY182" s="18"/>
      <c r="AZ182" s="18"/>
      <c r="BA182" s="241"/>
      <c r="BB182" s="200" t="str">
        <f t="shared" ref="BB182" si="113">RNSE(BB180,BB177)</f>
        <v>-</v>
      </c>
      <c r="BC182" s="200" t="str">
        <f>RNSE(BC180,BC177)</f>
        <v>-</v>
      </c>
      <c r="BD182" s="200" t="str">
        <f>RNSE(BD180,BD177)</f>
        <v>-</v>
      </c>
      <c r="BE182" s="197" t="s">
        <v>29</v>
      </c>
      <c r="BF182" s="163"/>
      <c r="BG182" s="164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73"/>
      <c r="CB182"/>
      <c r="CC182"/>
      <c r="CD182"/>
      <c r="CE182"/>
      <c r="CF182"/>
      <c r="CG182"/>
      <c r="CH182"/>
      <c r="CI182"/>
      <c r="CJ182"/>
      <c r="CK182"/>
      <c r="CL182"/>
      <c r="CM182" s="172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49"/>
      <c r="DC182" s="149"/>
      <c r="DD182" s="149"/>
      <c r="DE182" s="149"/>
      <c r="DF182" s="149"/>
      <c r="DG182" s="149"/>
      <c r="DH182" s="163"/>
      <c r="DI182" s="18"/>
      <c r="DJ182" s="18"/>
      <c r="DK182" s="18"/>
      <c r="DL182" s="18"/>
      <c r="DM182" s="241"/>
      <c r="DN182" s="200" t="str">
        <f t="shared" ref="DN182:DP182" si="114">RNSE(DN180,DN177)</f>
        <v>-</v>
      </c>
      <c r="DO182" s="200" t="str">
        <f t="shared" si="114"/>
        <v>-</v>
      </c>
      <c r="DP182" s="200" t="str">
        <f t="shared" si="114"/>
        <v>-</v>
      </c>
      <c r="DQ182" s="197" t="s">
        <v>29</v>
      </c>
      <c r="DR182" s="163"/>
      <c r="DS182" s="164"/>
      <c r="DT182" s="163"/>
      <c r="DU182" s="163"/>
      <c r="DV182" s="190">
        <v>1</v>
      </c>
      <c r="DW182" s="180">
        <f t="shared" ref="DW182:DY182" si="115">DW163</f>
        <v>0</v>
      </c>
      <c r="DX182" s="181">
        <f t="shared" si="115"/>
        <v>0</v>
      </c>
      <c r="DY182" s="182">
        <f t="shared" si="115"/>
        <v>0</v>
      </c>
      <c r="DZ182" s="179">
        <f>SUM(DW182:DY182)</f>
        <v>0</v>
      </c>
      <c r="EA182" s="179">
        <f>EA163</f>
        <v>0</v>
      </c>
      <c r="EB182" s="183">
        <f>IFERROR(ABS(DZ182-EA182)/EA182,0)</f>
        <v>0</v>
      </c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73"/>
      <c r="EN182"/>
      <c r="EO182"/>
      <c r="EP182"/>
      <c r="EQ182"/>
      <c r="ER182"/>
      <c r="ES182"/>
      <c r="ET182"/>
      <c r="EU182"/>
      <c r="EV182"/>
      <c r="EW182"/>
      <c r="EX182"/>
      <c r="EY182" s="172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49"/>
      <c r="FO182" s="149"/>
      <c r="FP182" s="149"/>
      <c r="FQ182" s="149"/>
      <c r="FR182" s="149"/>
      <c r="FS182" s="149"/>
      <c r="FT182" s="163"/>
      <c r="FU182" s="18"/>
      <c r="FV182" s="18"/>
      <c r="FW182" s="18"/>
      <c r="FX182" s="18"/>
      <c r="FY182" s="241"/>
      <c r="FZ182" s="200" t="str">
        <f t="shared" ref="FZ182" si="116">RNSE(FZ180,FZ177)</f>
        <v>-</v>
      </c>
      <c r="GA182" s="200" t="str">
        <f>RNSE(GA180,GA177)</f>
        <v>-</v>
      </c>
      <c r="GB182" s="200" t="str">
        <f>RNSE(GB180,GB177)</f>
        <v>-</v>
      </c>
      <c r="GC182" s="197" t="s">
        <v>29</v>
      </c>
      <c r="GD182" s="163"/>
      <c r="GE182" s="164"/>
      <c r="GG182" s="230" t="str">
        <f>"local_od_raw_"&amp;FY175</f>
        <v>local_od_raw_2</v>
      </c>
      <c r="GH182" s="190">
        <v>1</v>
      </c>
      <c r="GI182" s="190">
        <v>2</v>
      </c>
      <c r="GJ182" s="190">
        <v>3</v>
      </c>
      <c r="GK182" s="190">
        <v>4</v>
      </c>
      <c r="GL182" s="179" t="s">
        <v>17</v>
      </c>
      <c r="GM182" s="179" t="s">
        <v>18</v>
      </c>
      <c r="GN182" s="179" t="s">
        <v>19</v>
      </c>
      <c r="GP182" s="163"/>
      <c r="GQ182" s="230" t="str">
        <f>"local_od_est_"&amp;FY175</f>
        <v>local_od_est_2</v>
      </c>
      <c r="GR182" s="190">
        <v>1</v>
      </c>
      <c r="GS182" s="190">
        <v>2</v>
      </c>
      <c r="GT182" s="190">
        <v>3</v>
      </c>
      <c r="GU182" s="190">
        <v>4</v>
      </c>
      <c r="GV182" s="179" t="s">
        <v>17</v>
      </c>
      <c r="GW182" s="179" t="s">
        <v>18</v>
      </c>
      <c r="GX182" s="179" t="s">
        <v>19</v>
      </c>
      <c r="GY182" s="173"/>
      <c r="HK182" s="172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49"/>
      <c r="IA182" s="149"/>
      <c r="IB182" s="149"/>
      <c r="IC182" s="149"/>
      <c r="ID182" s="149"/>
      <c r="IE182" s="149"/>
      <c r="IF182" s="163"/>
      <c r="IG182" s="18"/>
      <c r="IH182" s="18"/>
      <c r="II182" s="18"/>
      <c r="IJ182" s="18"/>
      <c r="IK182" s="241"/>
      <c r="IL182" s="200" t="str">
        <f t="shared" ref="IL182:IN182" si="117">RNSE(IL180,IL177)</f>
        <v>-</v>
      </c>
      <c r="IM182" s="200" t="str">
        <f t="shared" si="117"/>
        <v>-</v>
      </c>
      <c r="IN182" s="200" t="str">
        <f t="shared" si="117"/>
        <v>-</v>
      </c>
      <c r="IO182" s="197" t="s">
        <v>29</v>
      </c>
      <c r="IP182" s="163"/>
      <c r="IQ182" s="164"/>
      <c r="IR182" s="163"/>
      <c r="IS182" s="163"/>
      <c r="IT182" s="190">
        <v>1</v>
      </c>
      <c r="IU182" s="180">
        <f t="shared" ref="IU182:IW182" si="118">IU163</f>
        <v>0</v>
      </c>
      <c r="IV182" s="181">
        <f t="shared" si="118"/>
        <v>0</v>
      </c>
      <c r="IW182" s="182">
        <f t="shared" si="118"/>
        <v>0</v>
      </c>
      <c r="IX182" s="179">
        <f>SUM(IU182:IW182)</f>
        <v>0</v>
      </c>
      <c r="IY182" s="179">
        <f>IY163</f>
        <v>0</v>
      </c>
      <c r="IZ182" s="183">
        <f>IFERROR(ABS(IX182-IY182)/IY182,0)</f>
        <v>0</v>
      </c>
      <c r="JA182" s="163"/>
      <c r="JB182" s="163"/>
      <c r="JC182" s="163"/>
      <c r="JD182" s="163"/>
      <c r="JE182" s="163"/>
      <c r="JF182" s="163"/>
      <c r="JG182" s="163"/>
      <c r="JH182" s="163"/>
      <c r="JI182" s="163"/>
      <c r="JJ182" s="163"/>
      <c r="JK182" s="173"/>
    </row>
    <row r="183" spans="25:271" ht="15" customHeight="1" x14ac:dyDescent="0.25">
      <c r="Y183"/>
      <c r="Z183"/>
      <c r="AA183" s="172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49"/>
      <c r="AU183" s="149"/>
      <c r="AV183" s="163"/>
      <c r="AW183" s="16"/>
      <c r="AX183" s="16"/>
      <c r="AY183" s="16"/>
      <c r="AZ183" s="16"/>
      <c r="BA183" s="241"/>
      <c r="BB183" s="149"/>
      <c r="BC183" s="149"/>
      <c r="BD183" s="149"/>
      <c r="BE183" s="149"/>
      <c r="BF183" s="163"/>
      <c r="BG183" s="164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73"/>
      <c r="CB183"/>
      <c r="CC183"/>
      <c r="CD183"/>
      <c r="CE183"/>
      <c r="CF183"/>
      <c r="CG183"/>
      <c r="CH183"/>
      <c r="CI183"/>
      <c r="CJ183"/>
      <c r="CK183"/>
      <c r="CL183"/>
      <c r="CM183" s="172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49"/>
      <c r="DC183" s="149"/>
      <c r="DD183" s="149"/>
      <c r="DE183" s="149"/>
      <c r="DF183" s="149"/>
      <c r="DG183" s="149"/>
      <c r="DH183" s="163"/>
      <c r="DI183" s="16"/>
      <c r="DJ183" s="16"/>
      <c r="DK183" s="16"/>
      <c r="DL183" s="16"/>
      <c r="DM183" s="241"/>
      <c r="DN183" s="149"/>
      <c r="DO183" s="149"/>
      <c r="DP183" s="149"/>
      <c r="DQ183" s="149"/>
      <c r="DR183" s="163"/>
      <c r="DS183" s="164"/>
      <c r="DT183" s="163"/>
      <c r="DU183" s="163"/>
      <c r="DV183" s="190">
        <v>3</v>
      </c>
      <c r="DW183" s="184">
        <f>DW164</f>
        <v>0</v>
      </c>
      <c r="DX183" s="179">
        <f t="shared" ref="DX183:DY183" si="119">DX164</f>
        <v>0</v>
      </c>
      <c r="DY183" s="185">
        <f t="shared" si="119"/>
        <v>0</v>
      </c>
      <c r="DZ183" s="179">
        <f>SUM(DW183:DY183)</f>
        <v>0</v>
      </c>
      <c r="EA183" s="179">
        <f>EA164</f>
        <v>0</v>
      </c>
      <c r="EB183" s="183">
        <f t="shared" ref="EB183:EB184" si="120">IFERROR(ABS(DZ183-EA183)/EA183,0)</f>
        <v>0</v>
      </c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73"/>
      <c r="EN183"/>
      <c r="EO183"/>
      <c r="EP183"/>
      <c r="EQ183"/>
      <c r="ER183"/>
      <c r="ES183"/>
      <c r="ET183"/>
      <c r="EU183"/>
      <c r="EV183"/>
      <c r="EW183"/>
      <c r="EX183"/>
      <c r="EY183" s="172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49"/>
      <c r="FO183" s="149"/>
      <c r="FP183" s="149"/>
      <c r="FQ183" s="149"/>
      <c r="FR183" s="149"/>
      <c r="FS183" s="149"/>
      <c r="FT183" s="163"/>
      <c r="FU183" s="16"/>
      <c r="FV183" s="16"/>
      <c r="FW183" s="16"/>
      <c r="FX183" s="16"/>
      <c r="FY183" s="241"/>
      <c r="FZ183" s="149"/>
      <c r="GA183" s="149"/>
      <c r="GB183" s="149"/>
      <c r="GC183" s="149"/>
      <c r="GD183" s="163"/>
      <c r="GE183" s="164"/>
      <c r="GG183" s="190">
        <v>1</v>
      </c>
      <c r="GH183" s="180">
        <f>FZ177</f>
        <v>0</v>
      </c>
      <c r="GI183" s="181">
        <f>GB177</f>
        <v>0</v>
      </c>
      <c r="GJ183" s="181">
        <f>GA177</f>
        <v>0</v>
      </c>
      <c r="GK183" s="182">
        <v>0</v>
      </c>
      <c r="GL183" s="179">
        <f>SUM(GH183:GK183)</f>
        <v>0</v>
      </c>
      <c r="GM183" s="179">
        <f>GB192</f>
        <v>0</v>
      </c>
      <c r="GN183" s="183">
        <f>IFERROR(ABS(GL183-GM183)/GM183,0)</f>
        <v>0</v>
      </c>
      <c r="GP183" s="163"/>
      <c r="GQ183" s="190">
        <v>1</v>
      </c>
      <c r="GR183" s="180">
        <f t="shared" ref="GR183:GU186" si="121">GH183</f>
        <v>0</v>
      </c>
      <c r="GS183" s="181">
        <f t="shared" si="121"/>
        <v>0</v>
      </c>
      <c r="GT183" s="181">
        <f t="shared" si="121"/>
        <v>0</v>
      </c>
      <c r="GU183" s="182">
        <f t="shared" si="121"/>
        <v>0</v>
      </c>
      <c r="GV183" s="179">
        <f>SUM(GR183:GU183)</f>
        <v>0</v>
      </c>
      <c r="GW183" s="179">
        <f>GM183</f>
        <v>0</v>
      </c>
      <c r="GX183" s="183">
        <f>IFERROR(ABS(GV183-GW183)/GW183,0)</f>
        <v>0</v>
      </c>
      <c r="GY183" s="173"/>
      <c r="HK183" s="172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49"/>
      <c r="IA183" s="149"/>
      <c r="IB183" s="149"/>
      <c r="IC183" s="149"/>
      <c r="ID183" s="149"/>
      <c r="IE183" s="149"/>
      <c r="IF183" s="163"/>
      <c r="IG183" s="16"/>
      <c r="IH183" s="16"/>
      <c r="II183" s="16"/>
      <c r="IJ183" s="16"/>
      <c r="IK183" s="241"/>
      <c r="IL183" s="149"/>
      <c r="IM183" s="149"/>
      <c r="IN183" s="149"/>
      <c r="IO183" s="149"/>
      <c r="IP183" s="163"/>
      <c r="IQ183" s="164"/>
      <c r="IR183" s="163"/>
      <c r="IS183" s="163"/>
      <c r="IT183" s="190">
        <v>3</v>
      </c>
      <c r="IU183" s="184">
        <f>IU164</f>
        <v>0</v>
      </c>
      <c r="IV183" s="179">
        <f t="shared" ref="IV183:IW183" si="122">IV164</f>
        <v>0</v>
      </c>
      <c r="IW183" s="185">
        <f t="shared" si="122"/>
        <v>0</v>
      </c>
      <c r="IX183" s="179">
        <f>SUM(IU183:IW183)</f>
        <v>0</v>
      </c>
      <c r="IY183" s="179">
        <f>IY164</f>
        <v>0</v>
      </c>
      <c r="IZ183" s="183">
        <f t="shared" ref="IZ183:IZ184" si="123">IFERROR(ABS(IX183-IY183)/IY183,0)</f>
        <v>0</v>
      </c>
      <c r="JA183" s="163"/>
      <c r="JB183" s="163"/>
      <c r="JC183" s="163"/>
      <c r="JD183" s="163"/>
      <c r="JE183" s="163"/>
      <c r="JF183" s="163"/>
      <c r="JG183" s="163"/>
      <c r="JH183" s="163"/>
      <c r="JI183" s="163"/>
      <c r="JJ183" s="163"/>
      <c r="JK183" s="173"/>
    </row>
    <row r="184" spans="25:271" ht="15" customHeight="1" x14ac:dyDescent="0.3">
      <c r="Y184"/>
      <c r="Z184"/>
      <c r="AA184" s="172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247" t="str">
        <f>CHOOSE(1,BA175&amp;":","IX_NAME",AN184)</f>
        <v>1:</v>
      </c>
      <c r="AN184" s="248" t="s">
        <v>37</v>
      </c>
      <c r="AO184" s="163"/>
      <c r="AP184" s="163"/>
      <c r="AQ184" s="163"/>
      <c r="AR184" s="163"/>
      <c r="AS184" s="163"/>
      <c r="AT184" s="149"/>
      <c r="AU184" s="149"/>
      <c r="AV184" s="155"/>
      <c r="AW184" s="163"/>
      <c r="AX184" s="163"/>
      <c r="AY184" s="163"/>
      <c r="AZ184" s="163"/>
      <c r="BA184" s="241"/>
      <c r="BB184" s="149"/>
      <c r="BC184" s="149"/>
      <c r="BD184" s="149"/>
      <c r="BE184" s="149"/>
      <c r="BF184" s="163"/>
      <c r="BG184" s="165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73"/>
      <c r="CB184"/>
      <c r="CC184"/>
      <c r="CD184"/>
      <c r="CE184"/>
      <c r="CF184"/>
      <c r="CG184"/>
      <c r="CH184"/>
      <c r="CI184"/>
      <c r="CJ184"/>
      <c r="CK184"/>
      <c r="CL184"/>
      <c r="CM184" s="172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247" t="str">
        <f>CHOOSE(1,DM175&amp;":","IX_NAME",CZ184)</f>
        <v>2:</v>
      </c>
      <c r="CZ184" s="248" t="s">
        <v>37</v>
      </c>
      <c r="DA184" s="163"/>
      <c r="DB184" s="149"/>
      <c r="DC184" s="149"/>
      <c r="DD184" s="149"/>
      <c r="DE184" s="149"/>
      <c r="DF184" s="149"/>
      <c r="DG184" s="149"/>
      <c r="DH184" s="155"/>
      <c r="DI184" s="163"/>
      <c r="DJ184" s="163"/>
      <c r="DK184" s="163"/>
      <c r="DL184" s="163"/>
      <c r="DM184" s="241"/>
      <c r="DN184" s="149"/>
      <c r="DO184" s="149"/>
      <c r="DP184" s="149"/>
      <c r="DQ184" s="149"/>
      <c r="DR184" s="163"/>
      <c r="DS184" s="165"/>
      <c r="DT184" s="163"/>
      <c r="DU184" s="163"/>
      <c r="DV184" s="190">
        <v>4</v>
      </c>
      <c r="DW184" s="186">
        <f>DW165</f>
        <v>0</v>
      </c>
      <c r="DX184" s="187">
        <f t="shared" ref="DX184:DY184" si="124">DX165</f>
        <v>0</v>
      </c>
      <c r="DY184" s="188">
        <f t="shared" si="124"/>
        <v>0</v>
      </c>
      <c r="DZ184" s="179">
        <f>SUM(DW184:DY184)</f>
        <v>0</v>
      </c>
      <c r="EA184" s="59">
        <f>EA165</f>
        <v>0</v>
      </c>
      <c r="EB184" s="183">
        <f t="shared" si="120"/>
        <v>0</v>
      </c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73"/>
      <c r="EN184"/>
      <c r="EO184"/>
      <c r="EP184"/>
      <c r="EQ184"/>
      <c r="ER184"/>
      <c r="ES184"/>
      <c r="ET184"/>
      <c r="EU184"/>
      <c r="EV184"/>
      <c r="EW184"/>
      <c r="EX184"/>
      <c r="EY184" s="172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49"/>
      <c r="FO184" s="149"/>
      <c r="FP184" s="149"/>
      <c r="FQ184" s="149"/>
      <c r="FR184" s="149"/>
      <c r="FS184" s="149"/>
      <c r="FT184" s="155"/>
      <c r="FU184" s="163"/>
      <c r="FV184" s="163"/>
      <c r="FW184" s="163"/>
      <c r="FX184" s="163"/>
      <c r="FY184" s="241"/>
      <c r="FZ184" s="149"/>
      <c r="GA184" s="149"/>
      <c r="GB184" s="149"/>
      <c r="GC184" s="149"/>
      <c r="GD184" s="163"/>
      <c r="GE184" s="165"/>
      <c r="GG184" s="190">
        <v>2</v>
      </c>
      <c r="GH184" s="184">
        <v>0</v>
      </c>
      <c r="GI184" s="179">
        <v>0</v>
      </c>
      <c r="GJ184" s="179">
        <v>0</v>
      </c>
      <c r="GK184" s="185">
        <v>0</v>
      </c>
      <c r="GL184" s="179">
        <f>SUM(GH184:GK184)</f>
        <v>0</v>
      </c>
      <c r="GM184" s="179">
        <v>0</v>
      </c>
      <c r="GN184" s="183">
        <f t="shared" ref="GN184:GN186" si="125">IFERROR(ABS(GL184-GM184)/GM184,0)</f>
        <v>0</v>
      </c>
      <c r="GP184" s="163"/>
      <c r="GQ184" s="190">
        <v>2</v>
      </c>
      <c r="GR184" s="184">
        <f t="shared" si="121"/>
        <v>0</v>
      </c>
      <c r="GS184" s="179">
        <f t="shared" si="121"/>
        <v>0</v>
      </c>
      <c r="GT184" s="179">
        <f t="shared" si="121"/>
        <v>0</v>
      </c>
      <c r="GU184" s="185">
        <f t="shared" si="121"/>
        <v>0</v>
      </c>
      <c r="GV184" s="179">
        <f t="shared" ref="GV184:GV186" si="126">SUM(GR184:GU184)</f>
        <v>0</v>
      </c>
      <c r="GW184" s="179">
        <f>GM184</f>
        <v>0</v>
      </c>
      <c r="GX184" s="183">
        <f t="shared" ref="GX184:GX186" si="127">IFERROR(ABS(GV184-GW184)/GW184,0)</f>
        <v>0</v>
      </c>
      <c r="GY184" s="173"/>
      <c r="HK184" s="172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247" t="str">
        <f>CHOOSE(1,IK175&amp;":","IX_NAME",HX184)</f>
        <v>2:</v>
      </c>
      <c r="HX184" s="248" t="s">
        <v>37</v>
      </c>
      <c r="HY184" s="163"/>
      <c r="HZ184" s="149"/>
      <c r="IA184" s="149"/>
      <c r="IB184" s="149"/>
      <c r="IC184" s="149"/>
      <c r="ID184" s="149"/>
      <c r="IE184" s="149"/>
      <c r="IF184" s="155"/>
      <c r="IG184" s="163"/>
      <c r="IH184" s="163"/>
      <c r="II184" s="163"/>
      <c r="IJ184" s="163"/>
      <c r="IK184" s="241"/>
      <c r="IL184" s="149"/>
      <c r="IM184" s="149"/>
      <c r="IN184" s="149"/>
      <c r="IO184" s="149"/>
      <c r="IP184" s="163"/>
      <c r="IQ184" s="165"/>
      <c r="IR184" s="163"/>
      <c r="IS184" s="163"/>
      <c r="IT184" s="190">
        <v>4</v>
      </c>
      <c r="IU184" s="186">
        <f>IU165</f>
        <v>0</v>
      </c>
      <c r="IV184" s="187">
        <f t="shared" ref="IV184:IW184" si="128">IV165</f>
        <v>0</v>
      </c>
      <c r="IW184" s="188">
        <f t="shared" si="128"/>
        <v>0</v>
      </c>
      <c r="IX184" s="179">
        <f>SUM(IU184:IW184)</f>
        <v>0</v>
      </c>
      <c r="IY184" s="59">
        <f>IY165</f>
        <v>0</v>
      </c>
      <c r="IZ184" s="183">
        <f t="shared" si="123"/>
        <v>0</v>
      </c>
      <c r="JA184" s="163"/>
      <c r="JB184" s="163"/>
      <c r="JC184" s="163"/>
      <c r="JD184" s="163"/>
      <c r="JE184" s="163"/>
      <c r="JF184" s="163"/>
      <c r="JG184" s="163"/>
      <c r="JH184" s="163"/>
      <c r="JI184" s="163"/>
      <c r="JJ184" s="163"/>
      <c r="JK184" s="173"/>
    </row>
    <row r="185" spans="25:271" ht="15" customHeight="1" x14ac:dyDescent="0.25">
      <c r="Y185"/>
      <c r="Z185"/>
      <c r="AA185" s="172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93" t="s">
        <v>30</v>
      </c>
      <c r="AO185" s="163"/>
      <c r="AP185" s="163"/>
      <c r="AQ185" s="163"/>
      <c r="AR185" s="163"/>
      <c r="AS185" s="163"/>
      <c r="AT185" s="149"/>
      <c r="AU185" s="149"/>
      <c r="AV185" s="149"/>
      <c r="AW185" s="149"/>
      <c r="AX185" s="163"/>
      <c r="AY185" s="163"/>
      <c r="AZ185" s="163"/>
      <c r="BA185" s="241"/>
      <c r="BB185" s="163"/>
      <c r="BC185" s="163"/>
      <c r="BD185" s="163"/>
      <c r="BE185" s="153" t="s">
        <v>0</v>
      </c>
      <c r="BF185" s="163"/>
      <c r="BG185" s="165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73"/>
      <c r="CB185"/>
      <c r="CC185"/>
      <c r="CD185"/>
      <c r="CE185"/>
      <c r="CF185"/>
      <c r="CG185"/>
      <c r="CH185"/>
      <c r="CI185"/>
      <c r="CJ185"/>
      <c r="CK185"/>
      <c r="CL185"/>
      <c r="CM185" s="172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93" t="s">
        <v>30</v>
      </c>
      <c r="DA185" s="163"/>
      <c r="DB185" s="149"/>
      <c r="DC185" s="149"/>
      <c r="DD185" s="149"/>
      <c r="DE185" s="149"/>
      <c r="DF185" s="149"/>
      <c r="DG185" s="149"/>
      <c r="DH185" s="149"/>
      <c r="DI185" s="149"/>
      <c r="DJ185" s="163"/>
      <c r="DK185" s="163"/>
      <c r="DL185" s="163"/>
      <c r="DM185" s="241"/>
      <c r="DN185" s="163"/>
      <c r="DO185" s="163"/>
      <c r="DP185" s="163"/>
      <c r="DQ185" s="153" t="s">
        <v>0</v>
      </c>
      <c r="DR185" s="163"/>
      <c r="DS185" s="165"/>
      <c r="DT185" s="163"/>
      <c r="DU185" s="163"/>
      <c r="DV185" s="179" t="s">
        <v>17</v>
      </c>
      <c r="DW185" s="179">
        <f>SUM(DW182:DW184)</f>
        <v>0</v>
      </c>
      <c r="DX185" s="179">
        <f>SUM(DX182:DX184)</f>
        <v>0</v>
      </c>
      <c r="DY185" s="179">
        <f>SUM(DY182:DY184)</f>
        <v>0</v>
      </c>
      <c r="DZ185" s="179"/>
      <c r="EA185" s="179"/>
      <c r="EB185" s="179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73"/>
      <c r="EN185"/>
      <c r="EO185"/>
      <c r="EP185"/>
      <c r="EQ185"/>
      <c r="ER185"/>
      <c r="ES185"/>
      <c r="ET185"/>
      <c r="EU185"/>
      <c r="EV185"/>
      <c r="EW185"/>
      <c r="EX185"/>
      <c r="EY185" s="172"/>
      <c r="EZ185" s="163"/>
      <c r="FA185" s="163"/>
      <c r="FB185" s="163"/>
      <c r="FC185" s="163"/>
      <c r="FD185" s="163"/>
      <c r="FE185" s="163"/>
      <c r="FF185" s="163"/>
      <c r="FG185" s="163"/>
      <c r="FH185" s="163"/>
      <c r="FI185" s="163"/>
      <c r="FJ185" s="163"/>
      <c r="FK185" s="163"/>
      <c r="FL185" s="163"/>
      <c r="FM185" s="163"/>
      <c r="FN185" s="149"/>
      <c r="FO185" s="149"/>
      <c r="FP185" s="149"/>
      <c r="FQ185" s="149"/>
      <c r="FR185" s="149"/>
      <c r="FS185" s="149"/>
      <c r="FT185" s="149"/>
      <c r="FU185" s="149"/>
      <c r="FV185" s="163"/>
      <c r="FW185" s="163"/>
      <c r="FX185" s="163"/>
      <c r="FY185" s="241"/>
      <c r="FZ185" s="163"/>
      <c r="GA185" s="163"/>
      <c r="GB185" s="163"/>
      <c r="GC185" s="153" t="s">
        <v>0</v>
      </c>
      <c r="GD185" s="163"/>
      <c r="GE185" s="165"/>
      <c r="GG185" s="190">
        <v>3</v>
      </c>
      <c r="GH185" s="184">
        <f>FV173</f>
        <v>0</v>
      </c>
      <c r="GI185" s="179">
        <f>FW173</f>
        <v>0</v>
      </c>
      <c r="GJ185" s="179">
        <f>FX173</f>
        <v>0</v>
      </c>
      <c r="GK185" s="185">
        <v>0</v>
      </c>
      <c r="GL185" s="179">
        <f>SUM(GH185:GK185)</f>
        <v>0</v>
      </c>
      <c r="GM185" s="179">
        <f>FV158</f>
        <v>0</v>
      </c>
      <c r="GN185" s="183">
        <f t="shared" si="125"/>
        <v>0</v>
      </c>
      <c r="GP185" s="163"/>
      <c r="GQ185" s="190">
        <v>3</v>
      </c>
      <c r="GR185" s="184">
        <f t="shared" si="121"/>
        <v>0</v>
      </c>
      <c r="GS185" s="179">
        <f t="shared" si="121"/>
        <v>0</v>
      </c>
      <c r="GT185" s="179">
        <f t="shared" si="121"/>
        <v>0</v>
      </c>
      <c r="GU185" s="185">
        <f t="shared" si="121"/>
        <v>0</v>
      </c>
      <c r="GV185" s="179">
        <f t="shared" si="126"/>
        <v>0</v>
      </c>
      <c r="GW185" s="179">
        <f>GM185</f>
        <v>0</v>
      </c>
      <c r="GX185" s="183">
        <f t="shared" si="127"/>
        <v>0</v>
      </c>
      <c r="GY185" s="173"/>
      <c r="HK185" s="172"/>
      <c r="HL185" s="163"/>
      <c r="HM185" s="163"/>
      <c r="HN185" s="163"/>
      <c r="HO185" s="163"/>
      <c r="HP185" s="163"/>
      <c r="HQ185" s="163"/>
      <c r="HR185" s="163"/>
      <c r="HS185" s="163"/>
      <c r="HT185" s="163"/>
      <c r="HU185" s="163"/>
      <c r="HV185" s="163"/>
      <c r="HW185" s="163"/>
      <c r="HX185" s="193" t="s">
        <v>30</v>
      </c>
      <c r="HY185" s="163"/>
      <c r="HZ185" s="149"/>
      <c r="IA185" s="149"/>
      <c r="IB185" s="149"/>
      <c r="IC185" s="149"/>
      <c r="ID185" s="149"/>
      <c r="IE185" s="149"/>
      <c r="IF185" s="149"/>
      <c r="IG185" s="149"/>
      <c r="IH185" s="163"/>
      <c r="II185" s="163"/>
      <c r="IJ185" s="163"/>
      <c r="IK185" s="241"/>
      <c r="IL185" s="163"/>
      <c r="IM185" s="163"/>
      <c r="IN185" s="163"/>
      <c r="IO185" s="153" t="s">
        <v>0</v>
      </c>
      <c r="IP185" s="163"/>
      <c r="IQ185" s="165"/>
      <c r="IR185" s="163"/>
      <c r="IS185" s="163"/>
      <c r="IT185" s="179" t="s">
        <v>17</v>
      </c>
      <c r="IU185" s="179">
        <f>SUM(IU182:IU184)</f>
        <v>0</v>
      </c>
      <c r="IV185" s="179">
        <f>SUM(IV182:IV184)</f>
        <v>0</v>
      </c>
      <c r="IW185" s="179">
        <f>SUM(IW182:IW184)</f>
        <v>0</v>
      </c>
      <c r="IX185" s="179"/>
      <c r="IY185" s="179"/>
      <c r="IZ185" s="179"/>
      <c r="JA185" s="163"/>
      <c r="JB185" s="163"/>
      <c r="JC185" s="163"/>
      <c r="JD185" s="163"/>
      <c r="JE185" s="163"/>
      <c r="JF185" s="163"/>
      <c r="JG185" s="163"/>
      <c r="JH185" s="163"/>
      <c r="JI185" s="163"/>
      <c r="JJ185" s="163"/>
      <c r="JK185" s="173"/>
    </row>
    <row r="186" spans="25:271" ht="15" customHeight="1" x14ac:dyDescent="0.3">
      <c r="Y186"/>
      <c r="Z186"/>
      <c r="AA186" s="172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240"/>
      <c r="BB186" s="163"/>
      <c r="BC186" s="163"/>
      <c r="BD186" s="163"/>
      <c r="BE186" s="166"/>
      <c r="BF186" s="163"/>
      <c r="BG186" s="165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73"/>
      <c r="CB186"/>
      <c r="CC186"/>
      <c r="CD186"/>
      <c r="CE186"/>
      <c r="CF186"/>
      <c r="CG186"/>
      <c r="CH186"/>
      <c r="CI186"/>
      <c r="CJ186"/>
      <c r="CK186"/>
      <c r="CL186"/>
      <c r="CM186" s="172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  <c r="DH186" s="163"/>
      <c r="DI186" s="163"/>
      <c r="DJ186" s="163"/>
      <c r="DK186" s="163"/>
      <c r="DL186" s="163"/>
      <c r="DM186" s="240"/>
      <c r="DN186" s="163"/>
      <c r="DO186" s="163"/>
      <c r="DP186" s="163"/>
      <c r="DQ186" s="166"/>
      <c r="DR186" s="163"/>
      <c r="DS186" s="165"/>
      <c r="DT186" s="163"/>
      <c r="DU186" s="163"/>
      <c r="DV186" s="179" t="s">
        <v>18</v>
      </c>
      <c r="DW186" s="179">
        <f>DW167</f>
        <v>0</v>
      </c>
      <c r="DX186" s="179">
        <f>DX167</f>
        <v>0</v>
      </c>
      <c r="DY186" s="179">
        <f>DY167</f>
        <v>0</v>
      </c>
      <c r="DZ186" s="179"/>
      <c r="EA186" s="179"/>
      <c r="EB186" s="179"/>
      <c r="EC186" s="163"/>
      <c r="ED186" s="163"/>
      <c r="EE186" s="163"/>
      <c r="EF186" s="163"/>
      <c r="EG186" s="163"/>
      <c r="EH186" s="163"/>
      <c r="EI186" s="163"/>
      <c r="EJ186" s="163"/>
      <c r="EK186" s="163"/>
      <c r="EL186" s="163"/>
      <c r="EM186" s="173"/>
      <c r="EN186"/>
      <c r="EO186"/>
      <c r="EP186"/>
      <c r="EQ186"/>
      <c r="ER186"/>
      <c r="ES186"/>
      <c r="ET186"/>
      <c r="EU186"/>
      <c r="EV186"/>
      <c r="EW186"/>
      <c r="EX186"/>
      <c r="EY186" s="172"/>
      <c r="EZ186" s="163"/>
      <c r="FA186" s="163"/>
      <c r="FB186" s="163"/>
      <c r="FC186" s="163"/>
      <c r="FD186" s="163"/>
      <c r="FE186" s="163"/>
      <c r="FF186" s="163"/>
      <c r="FG186" s="163"/>
      <c r="FH186" s="163"/>
      <c r="FI186" s="163"/>
      <c r="FK186" s="247" t="str">
        <f>CHOOSE(1,FY175&amp;":","IX_NAME",FL186)</f>
        <v>2:</v>
      </c>
      <c r="FL186" s="248" t="s">
        <v>37</v>
      </c>
      <c r="FN186" s="163"/>
      <c r="FO186" s="163"/>
      <c r="FP186" s="163"/>
      <c r="FQ186" s="163"/>
      <c r="FR186" s="163"/>
      <c r="FS186" s="163"/>
      <c r="FT186" s="163"/>
      <c r="FU186" s="163"/>
      <c r="FV186" s="163"/>
      <c r="FW186" s="163"/>
      <c r="FX186" s="163"/>
      <c r="FY186" s="240"/>
      <c r="FZ186" s="163"/>
      <c r="GA186" s="163"/>
      <c r="GB186" s="163"/>
      <c r="GC186" s="166"/>
      <c r="GD186" s="163"/>
      <c r="GE186" s="165"/>
      <c r="GG186" s="190">
        <v>4</v>
      </c>
      <c r="GH186" s="186">
        <f>FW178</f>
        <v>0</v>
      </c>
      <c r="GI186" s="187">
        <f>FW177</f>
        <v>0</v>
      </c>
      <c r="GJ186" s="187">
        <f>FW176</f>
        <v>0</v>
      </c>
      <c r="GK186" s="188">
        <v>0</v>
      </c>
      <c r="GL186" s="179">
        <f>SUM(GH186:GK186)</f>
        <v>0</v>
      </c>
      <c r="GM186" s="59">
        <f>FO178</f>
        <v>0</v>
      </c>
      <c r="GN186" s="183">
        <f t="shared" si="125"/>
        <v>0</v>
      </c>
      <c r="GP186" s="163"/>
      <c r="GQ186" s="190">
        <v>4</v>
      </c>
      <c r="GR186" s="186">
        <f t="shared" si="121"/>
        <v>0</v>
      </c>
      <c r="GS186" s="187">
        <f t="shared" si="121"/>
        <v>0</v>
      </c>
      <c r="GT186" s="187">
        <f t="shared" si="121"/>
        <v>0</v>
      </c>
      <c r="GU186" s="188">
        <f t="shared" si="121"/>
        <v>0</v>
      </c>
      <c r="GV186" s="179">
        <f t="shared" si="126"/>
        <v>0</v>
      </c>
      <c r="GW186" s="59">
        <f>GM186</f>
        <v>0</v>
      </c>
      <c r="GX186" s="183">
        <f t="shared" si="127"/>
        <v>0</v>
      </c>
      <c r="GY186" s="173"/>
      <c r="HK186" s="172"/>
      <c r="HL186" s="163"/>
      <c r="HM186" s="163"/>
      <c r="HN186" s="163"/>
      <c r="HO186" s="163"/>
      <c r="HP186" s="163"/>
      <c r="HQ186" s="163"/>
      <c r="HR186" s="163"/>
      <c r="HS186" s="163"/>
      <c r="HT186" s="163"/>
      <c r="HU186" s="163"/>
      <c r="HV186" s="163"/>
      <c r="HW186" s="163"/>
      <c r="HX186" s="163"/>
      <c r="HY186" s="163"/>
      <c r="HZ186" s="163"/>
      <c r="IA186" s="163"/>
      <c r="IB186" s="163"/>
      <c r="IC186" s="163"/>
      <c r="ID186" s="163"/>
      <c r="IE186" s="163"/>
      <c r="IF186" s="163"/>
      <c r="IG186" s="163"/>
      <c r="IH186" s="163"/>
      <c r="II186" s="163"/>
      <c r="IJ186" s="163"/>
      <c r="IK186" s="240"/>
      <c r="IL186" s="133" t="s">
        <v>32</v>
      </c>
      <c r="IM186" s="163"/>
      <c r="IN186" s="163"/>
      <c r="IO186" s="166"/>
      <c r="IP186" s="163"/>
      <c r="IQ186" s="165"/>
      <c r="IR186" s="163"/>
      <c r="IS186" s="163"/>
      <c r="IT186" s="179" t="s">
        <v>18</v>
      </c>
      <c r="IU186" s="179">
        <f>IU167</f>
        <v>0</v>
      </c>
      <c r="IV186" s="179">
        <f>IV167</f>
        <v>0</v>
      </c>
      <c r="IW186" s="179">
        <f>IW167</f>
        <v>0</v>
      </c>
      <c r="IX186" s="179"/>
      <c r="IY186" s="179"/>
      <c r="IZ186" s="179"/>
      <c r="JA186" s="163"/>
      <c r="JB186" s="163"/>
      <c r="JC186" s="163"/>
      <c r="JD186" s="163"/>
      <c r="JE186" s="163"/>
      <c r="JF186" s="163"/>
      <c r="JG186" s="163"/>
      <c r="JH186" s="163"/>
      <c r="JI186" s="163"/>
      <c r="JJ186" s="163"/>
      <c r="JK186" s="173"/>
    </row>
    <row r="187" spans="25:271" ht="15" customHeight="1" x14ac:dyDescent="0.25">
      <c r="Y187"/>
      <c r="Z187"/>
      <c r="AA187" s="172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8"/>
      <c r="BB187" s="163"/>
      <c r="BC187" s="163"/>
      <c r="BD187" s="163"/>
      <c r="BE187" s="168"/>
      <c r="BF187" s="163"/>
      <c r="BG187" s="165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73"/>
      <c r="CB187"/>
      <c r="CC187"/>
      <c r="CD187"/>
      <c r="CE187"/>
      <c r="CF187"/>
      <c r="CG187"/>
      <c r="CH187"/>
      <c r="CI187"/>
      <c r="CJ187"/>
      <c r="CK187"/>
      <c r="CL187"/>
      <c r="CM187" s="172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  <c r="DH187" s="163"/>
      <c r="DI187" s="163"/>
      <c r="DJ187" s="163"/>
      <c r="DK187" s="163"/>
      <c r="DL187" s="163"/>
      <c r="DM187" s="168"/>
      <c r="DN187" s="163"/>
      <c r="DO187" s="163"/>
      <c r="DP187" s="163"/>
      <c r="DQ187" s="168"/>
      <c r="DR187" s="163"/>
      <c r="DS187" s="165"/>
      <c r="DT187" s="163"/>
      <c r="DU187" s="163"/>
      <c r="DV187" s="179" t="s">
        <v>19</v>
      </c>
      <c r="DW187" s="183">
        <f>IFERROR(ABS(DW185-DW186)/DW186,0)</f>
        <v>0</v>
      </c>
      <c r="DX187" s="183">
        <f t="shared" ref="DX187:DY187" si="129">IFERROR(ABS(DX185-DX186)/DX186,0)</f>
        <v>0</v>
      </c>
      <c r="DY187" s="183">
        <f t="shared" si="129"/>
        <v>0</v>
      </c>
      <c r="DZ187" s="179"/>
      <c r="EA187" s="179"/>
      <c r="EB187" s="183">
        <f>SUM(DW187:DY187,EB182:EB184)</f>
        <v>0</v>
      </c>
      <c r="EC187" s="163"/>
      <c r="ED187" s="163"/>
      <c r="EE187" s="163"/>
      <c r="EF187" s="163"/>
      <c r="EG187" s="163"/>
      <c r="EH187" s="163"/>
      <c r="EI187" s="163"/>
      <c r="EJ187" s="163"/>
      <c r="EK187" s="163"/>
      <c r="EL187" s="163"/>
      <c r="EM187" s="173"/>
      <c r="EN187"/>
      <c r="EO187"/>
      <c r="EP187"/>
      <c r="EQ187"/>
      <c r="ER187"/>
      <c r="ES187"/>
      <c r="ET187"/>
      <c r="EU187"/>
      <c r="EV187"/>
      <c r="EW187"/>
      <c r="EX187"/>
      <c r="EY187" s="172"/>
      <c r="EZ187" s="163"/>
      <c r="FA187" s="163"/>
      <c r="FB187" s="163"/>
      <c r="FC187" s="163"/>
      <c r="FD187" s="163"/>
      <c r="FE187" s="163"/>
      <c r="FF187" s="163"/>
      <c r="FG187" s="163"/>
      <c r="FH187" s="163"/>
      <c r="FI187" s="163"/>
      <c r="FK187" s="163"/>
      <c r="FL187" s="193" t="s">
        <v>30</v>
      </c>
      <c r="FN187" s="163"/>
      <c r="FO187" s="163"/>
      <c r="FP187" s="163"/>
      <c r="FQ187" s="163"/>
      <c r="FR187" s="163"/>
      <c r="FS187" s="163"/>
      <c r="FT187" s="163"/>
      <c r="FU187" s="163"/>
      <c r="FV187" s="163"/>
      <c r="FW187" s="163"/>
      <c r="FX187" s="163"/>
      <c r="FY187" s="168"/>
      <c r="FZ187" s="163"/>
      <c r="GA187" s="163"/>
      <c r="GB187" s="163"/>
      <c r="GC187" s="168"/>
      <c r="GD187" s="163"/>
      <c r="GE187" s="165"/>
      <c r="GG187" s="179" t="s">
        <v>17</v>
      </c>
      <c r="GH187" s="179">
        <f>SUM(GH183:GH186)</f>
        <v>0</v>
      </c>
      <c r="GI187" s="179">
        <f>SUM(GI183:GI186)</f>
        <v>0</v>
      </c>
      <c r="GJ187" s="179">
        <f>SUM(GJ183:GJ186)</f>
        <v>0</v>
      </c>
      <c r="GK187" s="179">
        <f>SUM(GK183:GK186)</f>
        <v>0</v>
      </c>
      <c r="GL187" s="179"/>
      <c r="GM187" s="179"/>
      <c r="GN187" s="179"/>
      <c r="GO187" s="163"/>
      <c r="GP187" s="163"/>
      <c r="GQ187" s="179" t="s">
        <v>17</v>
      </c>
      <c r="GR187" s="179">
        <f>SUM(GR183:GR186)</f>
        <v>0</v>
      </c>
      <c r="GS187" s="179">
        <f t="shared" ref="GS187:GU187" si="130">SUM(GS183:GS186)</f>
        <v>0</v>
      </c>
      <c r="GT187" s="179">
        <f t="shared" si="130"/>
        <v>0</v>
      </c>
      <c r="GU187" s="179">
        <f t="shared" si="130"/>
        <v>0</v>
      </c>
      <c r="GV187" s="179"/>
      <c r="GW187" s="179"/>
      <c r="GX187" s="179"/>
      <c r="GY187" s="173"/>
      <c r="HK187" s="172"/>
      <c r="HL187" s="163"/>
      <c r="HM187" s="163"/>
      <c r="HN187" s="163"/>
      <c r="HO187" s="163"/>
      <c r="HP187" s="163"/>
      <c r="HQ187" s="163"/>
      <c r="HR187" s="163"/>
      <c r="HS187" s="163"/>
      <c r="HT187" s="163"/>
      <c r="HU187" s="163"/>
      <c r="HV187" s="163"/>
      <c r="HW187" s="163"/>
      <c r="HX187" s="163"/>
      <c r="HY187" s="163"/>
      <c r="HZ187" s="163"/>
      <c r="IA187" s="163"/>
      <c r="IB187" s="163"/>
      <c r="IC187" s="163"/>
      <c r="ID187" s="163"/>
      <c r="IE187" s="163"/>
      <c r="IF187" s="163"/>
      <c r="IG187" s="163"/>
      <c r="IH187" s="163"/>
      <c r="II187" s="163"/>
      <c r="IJ187" s="163"/>
      <c r="IK187" s="168"/>
      <c r="IL187" s="163"/>
      <c r="IM187" s="163"/>
      <c r="IN187" s="163"/>
      <c r="IO187" s="168"/>
      <c r="IP187" s="163"/>
      <c r="IQ187" s="165"/>
      <c r="IR187" s="163"/>
      <c r="IS187" s="163"/>
      <c r="IT187" s="179" t="s">
        <v>19</v>
      </c>
      <c r="IU187" s="183">
        <f>IFERROR(ABS(IU185-IU186)/IU186,0)</f>
        <v>0</v>
      </c>
      <c r="IV187" s="183">
        <f t="shared" ref="IV187:IW187" si="131">IFERROR(ABS(IV185-IV186)/IV186,0)</f>
        <v>0</v>
      </c>
      <c r="IW187" s="183">
        <f t="shared" si="131"/>
        <v>0</v>
      </c>
      <c r="IX187" s="179"/>
      <c r="IY187" s="179"/>
      <c r="IZ187" s="183">
        <f>SUM(IU187:IW187,IZ182:IZ184)</f>
        <v>0</v>
      </c>
      <c r="JA187" s="163"/>
      <c r="JB187" s="163"/>
      <c r="JC187" s="163"/>
      <c r="JD187" s="163"/>
      <c r="JE187" s="163"/>
      <c r="JF187" s="163"/>
      <c r="JG187" s="163"/>
      <c r="JH187" s="163"/>
      <c r="JI187" s="163"/>
      <c r="JJ187" s="163"/>
      <c r="JK187" s="173"/>
    </row>
    <row r="188" spans="25:271" ht="15" customHeight="1" x14ac:dyDescent="0.25">
      <c r="Y188"/>
      <c r="Z188"/>
      <c r="AA188" s="172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8"/>
      <c r="BB188" s="163"/>
      <c r="BC188" s="163"/>
      <c r="BD188" s="163"/>
      <c r="BE188" s="168"/>
      <c r="BF188" s="163"/>
      <c r="BG188" s="164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73"/>
      <c r="CB188"/>
      <c r="CC188"/>
      <c r="CD188"/>
      <c r="CE188"/>
      <c r="CF188"/>
      <c r="CG188"/>
      <c r="CH188"/>
      <c r="CI188"/>
      <c r="CJ188"/>
      <c r="CK188"/>
      <c r="CL188"/>
      <c r="CM188" s="172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8"/>
      <c r="DN188" s="163"/>
      <c r="DO188" s="163"/>
      <c r="DP188" s="163"/>
      <c r="DQ188" s="168"/>
      <c r="DR188" s="163"/>
      <c r="DS188" s="164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73"/>
      <c r="EN188"/>
      <c r="EO188"/>
      <c r="EP188"/>
      <c r="EQ188"/>
      <c r="ER188"/>
      <c r="ES188"/>
      <c r="ET188"/>
      <c r="EU188"/>
      <c r="EV188"/>
      <c r="EW188"/>
      <c r="EX188"/>
      <c r="EY188" s="172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8"/>
      <c r="FZ188" s="163"/>
      <c r="GA188" s="163"/>
      <c r="GB188" s="163"/>
      <c r="GC188" s="168"/>
      <c r="GD188" s="163"/>
      <c r="GE188" s="164"/>
      <c r="GG188" s="179" t="s">
        <v>18</v>
      </c>
      <c r="GH188" s="179">
        <f>FV190</f>
        <v>0</v>
      </c>
      <c r="GI188" s="179">
        <f>GG176</f>
        <v>0</v>
      </c>
      <c r="GJ188" s="179">
        <f>GB160</f>
        <v>0</v>
      </c>
      <c r="GK188" s="179">
        <v>0</v>
      </c>
      <c r="GL188" s="179"/>
      <c r="GM188" s="179"/>
      <c r="GN188" s="179"/>
      <c r="GO188" s="163"/>
      <c r="GP188" s="163"/>
      <c r="GQ188" s="179" t="s">
        <v>18</v>
      </c>
      <c r="GR188" s="179">
        <f>GH188</f>
        <v>0</v>
      </c>
      <c r="GS188" s="179">
        <f>GI188</f>
        <v>0</v>
      </c>
      <c r="GT188" s="179">
        <f>GJ188</f>
        <v>0</v>
      </c>
      <c r="GU188" s="179">
        <f>GK188</f>
        <v>0</v>
      </c>
      <c r="GV188" s="179"/>
      <c r="GW188" s="179"/>
      <c r="GX188" s="179"/>
      <c r="GY188" s="173"/>
      <c r="HK188" s="172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8"/>
      <c r="IL188" s="163"/>
      <c r="IM188" s="163"/>
      <c r="IN188" s="163"/>
      <c r="IO188" s="168"/>
      <c r="IP188" s="163"/>
      <c r="IQ188" s="164"/>
      <c r="IR188" s="163"/>
      <c r="IS188" s="163"/>
      <c r="IT188" s="163"/>
      <c r="IU188" s="163"/>
      <c r="IV188" s="163"/>
      <c r="IW188" s="163"/>
      <c r="IX188" s="163"/>
      <c r="IY188" s="163"/>
      <c r="IZ188" s="163"/>
      <c r="JA188" s="163"/>
      <c r="JB188" s="163"/>
      <c r="JC188" s="163"/>
      <c r="JD188" s="163"/>
      <c r="JE188" s="163"/>
      <c r="JF188" s="163"/>
      <c r="JG188" s="163"/>
      <c r="JH188" s="163"/>
      <c r="JI188" s="163"/>
      <c r="JJ188" s="163"/>
      <c r="JK188" s="173"/>
    </row>
    <row r="189" spans="25:271" ht="15" customHeight="1" thickBot="1" x14ac:dyDescent="0.3">
      <c r="Y189"/>
      <c r="Z189"/>
      <c r="AA189" s="172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8"/>
      <c r="BB189" s="163"/>
      <c r="BC189" s="163"/>
      <c r="BD189" s="163"/>
      <c r="BE189" s="168"/>
      <c r="BF189" s="163"/>
      <c r="BG189" s="164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73"/>
      <c r="CB189"/>
      <c r="CC189"/>
      <c r="CD189"/>
      <c r="CE189"/>
      <c r="CF189"/>
      <c r="CG189"/>
      <c r="CH189"/>
      <c r="CI189"/>
      <c r="CJ189"/>
      <c r="CK189"/>
      <c r="CL189"/>
      <c r="CM189" s="172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8"/>
      <c r="DN189" s="163"/>
      <c r="DO189" s="163"/>
      <c r="DP189" s="163"/>
      <c r="DQ189" s="168"/>
      <c r="DR189" s="163"/>
      <c r="DS189" s="164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73"/>
      <c r="EN189"/>
      <c r="EO189"/>
      <c r="EP189"/>
      <c r="EQ189"/>
      <c r="ER189"/>
      <c r="ES189"/>
      <c r="ET189"/>
      <c r="EU189"/>
      <c r="EV189"/>
      <c r="EW189"/>
      <c r="EX189"/>
      <c r="EY189" s="172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8"/>
      <c r="FZ189" s="163"/>
      <c r="GA189" s="163"/>
      <c r="GB189" s="163"/>
      <c r="GC189" s="168"/>
      <c r="GD189" s="163"/>
      <c r="GE189" s="164"/>
      <c r="GG189" s="179" t="s">
        <v>19</v>
      </c>
      <c r="GH189" s="183">
        <f>IFERROR(ABS(GH187-GH188)/GH188,0)</f>
        <v>0</v>
      </c>
      <c r="GI189" s="183">
        <f t="shared" ref="GI189:GK189" si="132">IFERROR(ABS(GI187-GI188)/GI188,0)</f>
        <v>0</v>
      </c>
      <c r="GJ189" s="183">
        <f t="shared" si="132"/>
        <v>0</v>
      </c>
      <c r="GK189" s="183">
        <f t="shared" si="132"/>
        <v>0</v>
      </c>
      <c r="GL189" s="179"/>
      <c r="GM189" s="179"/>
      <c r="GN189" s="183">
        <f>SUM(GH189:GK189,GN183:GN186)</f>
        <v>0</v>
      </c>
      <c r="GO189" s="163"/>
      <c r="GP189" s="163"/>
      <c r="GQ189" s="179" t="s">
        <v>19</v>
      </c>
      <c r="GR189" s="183">
        <f>IFERROR(ABS(GR187-GR188)/GR188,0)</f>
        <v>0</v>
      </c>
      <c r="GS189" s="183">
        <f t="shared" ref="GS189:GU189" si="133">IFERROR(ABS(GS187-GS188)/GS188,0)</f>
        <v>0</v>
      </c>
      <c r="GT189" s="183">
        <f t="shared" si="133"/>
        <v>0</v>
      </c>
      <c r="GU189" s="183">
        <f t="shared" si="133"/>
        <v>0</v>
      </c>
      <c r="GV189" s="179"/>
      <c r="GW189" s="179"/>
      <c r="GX189" s="183">
        <f>SUM(GR189:GU189,GX183:GX186)</f>
        <v>0</v>
      </c>
      <c r="GY189" s="173"/>
      <c r="HK189" s="172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8"/>
      <c r="IL189" s="163"/>
      <c r="IM189" s="163"/>
      <c r="IN189" s="163"/>
      <c r="IO189" s="168"/>
      <c r="IP189" s="163"/>
      <c r="IQ189" s="164"/>
      <c r="IR189" s="163"/>
      <c r="IS189" s="163"/>
      <c r="IT189" s="163"/>
      <c r="IU189" s="163"/>
      <c r="IV189" s="163"/>
      <c r="IW189" s="163"/>
      <c r="IX189" s="163"/>
      <c r="IY189" s="163"/>
      <c r="IZ189" s="163"/>
      <c r="JA189" s="163"/>
      <c r="JB189" s="163"/>
      <c r="JC189" s="163"/>
      <c r="JD189" s="163"/>
      <c r="JE189" s="163"/>
      <c r="JF189" s="163"/>
      <c r="JG189" s="163"/>
      <c r="JH189" s="163"/>
      <c r="JI189" s="163"/>
      <c r="JJ189" s="163"/>
      <c r="JK189" s="173"/>
    </row>
    <row r="190" spans="25:271" ht="15" customHeight="1" thickBot="1" x14ac:dyDescent="0.3">
      <c r="Y190"/>
      <c r="Z190"/>
      <c r="AA190" s="172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215">
        <f>IF(AY193&lt;&gt;"",AVERAGE(AY190,AY193),AY190)</f>
        <v>0</v>
      </c>
      <c r="AY190" s="208">
        <f>SUM(BB180,BF173,AX170)</f>
        <v>0</v>
      </c>
      <c r="AZ190" s="143">
        <f>SUM(BB177,BC173,AX173)</f>
        <v>0</v>
      </c>
      <c r="BA190" s="168"/>
      <c r="BB190" s="163"/>
      <c r="BC190" s="163"/>
      <c r="BD190" s="163"/>
      <c r="BE190" s="168"/>
      <c r="BF190" s="163"/>
      <c r="BG190" s="164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73"/>
      <c r="CB190"/>
      <c r="CC190"/>
      <c r="CD190"/>
      <c r="CE190"/>
      <c r="CF190"/>
      <c r="CG190"/>
      <c r="CH190"/>
      <c r="CI190"/>
      <c r="CJ190"/>
      <c r="CK190"/>
      <c r="CL190"/>
      <c r="CM190" s="172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215">
        <f>IF(DK193&lt;&gt;"",AVERAGE(DK190,DK193),DK190)</f>
        <v>0</v>
      </c>
      <c r="DK190" s="208">
        <f>SUM(DN180,DK170,DH178)</f>
        <v>0</v>
      </c>
      <c r="DL190" s="143">
        <f>SUM(DN177,DK173,DK178)</f>
        <v>0</v>
      </c>
      <c r="DM190" s="168"/>
      <c r="DN190" s="163"/>
      <c r="DO190" s="163"/>
      <c r="DP190" s="163"/>
      <c r="DQ190" s="168"/>
      <c r="DR190" s="163"/>
      <c r="DS190" s="164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73"/>
      <c r="EN190"/>
      <c r="EO190"/>
      <c r="EP190"/>
      <c r="EQ190"/>
      <c r="ER190"/>
      <c r="ES190"/>
      <c r="ET190"/>
      <c r="EU190"/>
      <c r="EV190"/>
      <c r="EW190"/>
      <c r="EX190"/>
      <c r="EY190" s="172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215">
        <f>IF(FW193&lt;&gt;"",AVERAGE(FW190,FW193),FW190)</f>
        <v>0</v>
      </c>
      <c r="FW190" s="208">
        <f>SUM(FZ180,FV170,FT178)</f>
        <v>0</v>
      </c>
      <c r="FX190" s="143">
        <f>SUM(FZ177,FV173,FW178)</f>
        <v>0</v>
      </c>
      <c r="FY190" s="168"/>
      <c r="FZ190" s="163"/>
      <c r="GA190" s="163"/>
      <c r="GB190" s="163"/>
      <c r="GC190" s="168"/>
      <c r="GD190" s="163"/>
      <c r="GE190" s="164"/>
      <c r="GY190" s="173"/>
      <c r="HK190" s="172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215">
        <f>IF(II193&lt;&gt;"",AVERAGE(II190,II193),II190)</f>
        <v>0</v>
      </c>
      <c r="II190" s="208">
        <f>SUM(IL180,II170,IF178)</f>
        <v>0</v>
      </c>
      <c r="IJ190" s="143">
        <f>SUM(IL177,II173,II178)</f>
        <v>0</v>
      </c>
      <c r="IK190" s="168"/>
      <c r="IL190" s="163"/>
      <c r="IM190" s="163"/>
      <c r="IN190" s="163"/>
      <c r="IO190" s="168"/>
      <c r="IP190" s="163"/>
      <c r="IQ190" s="164"/>
      <c r="IR190" s="163"/>
      <c r="IS190" s="163"/>
      <c r="IT190" s="163"/>
      <c r="IU190" s="163"/>
      <c r="IV190" s="163"/>
      <c r="IW190" s="163"/>
      <c r="IX190" s="163"/>
      <c r="IY190" s="163"/>
      <c r="IZ190" s="163"/>
      <c r="JA190" s="163"/>
      <c r="JB190" s="163"/>
      <c r="JC190" s="163"/>
      <c r="JD190" s="163"/>
      <c r="JE190" s="163"/>
      <c r="JF190" s="163"/>
      <c r="JG190" s="163"/>
      <c r="JH190" s="163"/>
      <c r="JI190" s="163"/>
      <c r="JJ190" s="163"/>
      <c r="JK190" s="173"/>
    </row>
    <row r="191" spans="25:271" ht="15" customHeight="1" thickBot="1" x14ac:dyDescent="0.25">
      <c r="Y191"/>
      <c r="Z191"/>
      <c r="AA191" s="172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216" t="s">
        <v>21</v>
      </c>
      <c r="AY191" s="148" t="s">
        <v>2</v>
      </c>
      <c r="AZ191" s="162" t="s">
        <v>2</v>
      </c>
      <c r="BA191" s="168"/>
      <c r="BB191" s="147" t="s">
        <v>1</v>
      </c>
      <c r="BC191" s="148" t="s">
        <v>1</v>
      </c>
      <c r="BD191" s="217" t="s">
        <v>21</v>
      </c>
      <c r="BE191" s="207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73"/>
      <c r="CB191"/>
      <c r="CC191"/>
      <c r="CD191"/>
      <c r="CE191"/>
      <c r="CF191"/>
      <c r="CG191"/>
      <c r="CH191"/>
      <c r="CI191"/>
      <c r="CJ191"/>
      <c r="CK191"/>
      <c r="CL191"/>
      <c r="CM191" s="172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3"/>
      <c r="CY191" s="163"/>
      <c r="CZ191" s="163"/>
      <c r="DA191" s="163"/>
      <c r="DB191" s="163"/>
      <c r="DC191" s="163"/>
      <c r="DD191" s="163"/>
      <c r="DE191" s="163"/>
      <c r="DF191" s="163"/>
      <c r="DG191" s="163"/>
      <c r="DH191" s="163"/>
      <c r="DI191" s="163"/>
      <c r="DJ191" s="216" t="s">
        <v>21</v>
      </c>
      <c r="DK191" s="148" t="s">
        <v>2</v>
      </c>
      <c r="DL191" s="162" t="s">
        <v>2</v>
      </c>
      <c r="DM191" s="168"/>
      <c r="DN191" s="147" t="s">
        <v>1</v>
      </c>
      <c r="DO191" s="148" t="s">
        <v>1</v>
      </c>
      <c r="DP191" s="217" t="s">
        <v>21</v>
      </c>
      <c r="DQ191" s="207"/>
      <c r="DR191" s="163"/>
      <c r="DS191" s="163"/>
      <c r="DT191" s="163"/>
      <c r="DU191" s="163"/>
      <c r="DV191" s="163"/>
      <c r="DW191" s="163"/>
      <c r="DX191" s="163"/>
      <c r="DY191" s="163"/>
      <c r="DZ191" s="163"/>
      <c r="EA191" s="163"/>
      <c r="EB191" s="163"/>
      <c r="EC191" s="163"/>
      <c r="ED191" s="163"/>
      <c r="EE191" s="163"/>
      <c r="EF191" s="163"/>
      <c r="EG191" s="163"/>
      <c r="EH191" s="163"/>
      <c r="EI191" s="163"/>
      <c r="EJ191" s="163"/>
      <c r="EK191" s="163"/>
      <c r="EL191" s="163"/>
      <c r="EM191" s="173"/>
      <c r="EN191"/>
      <c r="EO191"/>
      <c r="EP191"/>
      <c r="EQ191"/>
      <c r="ER191"/>
      <c r="ES191"/>
      <c r="ET191"/>
      <c r="EU191"/>
      <c r="EV191"/>
      <c r="EW191"/>
      <c r="EX191"/>
      <c r="EY191" s="172"/>
      <c r="EZ191" s="163"/>
      <c r="FA191" s="163"/>
      <c r="FB191" s="163"/>
      <c r="FC191" s="163"/>
      <c r="FD191" s="163"/>
      <c r="FE191" s="163"/>
      <c r="FF191" s="163"/>
      <c r="FG191" s="163"/>
      <c r="FH191" s="163"/>
      <c r="FI191" s="163"/>
      <c r="FJ191" s="163"/>
      <c r="FK191" s="163"/>
      <c r="FL191" s="163"/>
      <c r="FM191" s="163"/>
      <c r="FN191" s="163"/>
      <c r="FO191" s="163"/>
      <c r="FP191" s="163"/>
      <c r="FQ191" s="163"/>
      <c r="FR191" s="163"/>
      <c r="FS191" s="163"/>
      <c r="FT191" s="163"/>
      <c r="FU191" s="163"/>
      <c r="FV191" s="216" t="s">
        <v>21</v>
      </c>
      <c r="FW191" s="148" t="s">
        <v>2</v>
      </c>
      <c r="FX191" s="162" t="s">
        <v>2</v>
      </c>
      <c r="FY191" s="168"/>
      <c r="FZ191" s="147" t="s">
        <v>1</v>
      </c>
      <c r="GA191" s="148" t="s">
        <v>1</v>
      </c>
      <c r="GB191" s="217" t="s">
        <v>21</v>
      </c>
      <c r="GC191" s="207"/>
      <c r="GD191" s="163"/>
      <c r="GE191" s="163"/>
      <c r="GF191" s="163"/>
      <c r="GY191" s="173"/>
      <c r="HK191" s="172"/>
      <c r="HL191" s="163"/>
      <c r="HM191" s="163"/>
      <c r="HN191" s="163"/>
      <c r="HO191" s="163"/>
      <c r="HP191" s="163"/>
      <c r="HQ191" s="163"/>
      <c r="HR191" s="163"/>
      <c r="HS191" s="163"/>
      <c r="HT191" s="163"/>
      <c r="HU191" s="163"/>
      <c r="HV191" s="163"/>
      <c r="HW191" s="163"/>
      <c r="HX191" s="163"/>
      <c r="HY191" s="163"/>
      <c r="HZ191" s="163"/>
      <c r="IA191" s="163"/>
      <c r="IB191" s="163"/>
      <c r="IC191" s="163"/>
      <c r="ID191" s="163"/>
      <c r="IE191" s="163"/>
      <c r="IF191" s="163"/>
      <c r="IG191" s="163"/>
      <c r="IH191" s="216" t="s">
        <v>21</v>
      </c>
      <c r="II191" s="148" t="s">
        <v>2</v>
      </c>
      <c r="IJ191" s="162" t="s">
        <v>2</v>
      </c>
      <c r="IK191" s="168"/>
      <c r="IL191" s="147" t="s">
        <v>1</v>
      </c>
      <c r="IM191" s="148" t="s">
        <v>1</v>
      </c>
      <c r="IN191" s="217" t="s">
        <v>21</v>
      </c>
      <c r="IO191" s="207"/>
      <c r="IP191" s="163"/>
      <c r="IQ191" s="163"/>
      <c r="IR191" s="163"/>
      <c r="IS191" s="163"/>
      <c r="IT191" s="163"/>
      <c r="IU191" s="163"/>
      <c r="IV191" s="163"/>
      <c r="IW191" s="163"/>
      <c r="IX191" s="163"/>
      <c r="IY191" s="163"/>
      <c r="IZ191" s="163"/>
      <c r="JA191" s="163"/>
      <c r="JB191" s="163"/>
      <c r="JC191" s="163"/>
      <c r="JD191" s="163"/>
      <c r="JE191" s="163"/>
      <c r="JF191" s="163"/>
      <c r="JG191" s="163"/>
      <c r="JH191" s="163"/>
      <c r="JI191" s="163"/>
      <c r="JJ191" s="163"/>
      <c r="JK191" s="173"/>
    </row>
    <row r="192" spans="25:271" ht="15" customHeight="1" x14ac:dyDescent="0.25">
      <c r="Y192"/>
      <c r="Z192"/>
      <c r="AA192" s="176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221" t="s">
        <v>27</v>
      </c>
      <c r="AY192" s="306">
        <f>IF(AY193&lt;&gt;"",AY193-AY190,0)</f>
        <v>0</v>
      </c>
      <c r="AZ192" s="307">
        <f>IF(AZ193&lt;&gt;"",AZ193-AZ190,0)</f>
        <v>0</v>
      </c>
      <c r="BA192" s="242"/>
      <c r="BB192" s="141">
        <f>SUM(BB177:BD177)</f>
        <v>0</v>
      </c>
      <c r="BC192" s="211">
        <f>SUM(BB180:BD180)</f>
        <v>0</v>
      </c>
      <c r="BD192" s="308">
        <f>IF(BC195&lt;&gt;"",AVERAGE(BC192,BC195),BC192)</f>
        <v>0</v>
      </c>
      <c r="BE192" s="238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8"/>
      <c r="CB192"/>
      <c r="CC192"/>
      <c r="CD192"/>
      <c r="CE192"/>
      <c r="CF192"/>
      <c r="CG192"/>
      <c r="CH192"/>
      <c r="CI192"/>
      <c r="CJ192"/>
      <c r="CK192"/>
      <c r="CL192"/>
      <c r="CM192" s="176"/>
      <c r="CN192" s="177"/>
      <c r="CO192" s="177"/>
      <c r="CP192" s="177"/>
      <c r="CQ192" s="177"/>
      <c r="CR192" s="177"/>
      <c r="CS192" s="177"/>
      <c r="CT192" s="177"/>
      <c r="CU192" s="177"/>
      <c r="CV192" s="177"/>
      <c r="CW192" s="177"/>
      <c r="CX192" s="177"/>
      <c r="CY192" s="177"/>
      <c r="CZ192" s="177"/>
      <c r="DA192" s="177"/>
      <c r="DB192" s="177"/>
      <c r="DC192" s="177"/>
      <c r="DD192" s="177"/>
      <c r="DE192" s="177"/>
      <c r="DF192" s="177"/>
      <c r="DG192" s="177"/>
      <c r="DH192" s="177"/>
      <c r="DI192" s="177"/>
      <c r="DJ192" s="221" t="s">
        <v>27</v>
      </c>
      <c r="DK192" s="306">
        <f>IF(DK193&lt;&gt;"",DK193-DK190,0)</f>
        <v>0</v>
      </c>
      <c r="DL192" s="307">
        <f>IF(DL193&lt;&gt;"",DL193-DL190,0)</f>
        <v>0</v>
      </c>
      <c r="DM192" s="242"/>
      <c r="DN192" s="141">
        <f>SUM(DN177:DP177)</f>
        <v>0</v>
      </c>
      <c r="DO192" s="211">
        <f>SUM(DN180:DP180)</f>
        <v>0</v>
      </c>
      <c r="DP192" s="308">
        <f>IF(DO195&lt;&gt;"",AVERAGE(DO192,DO195),DO192)</f>
        <v>0</v>
      </c>
      <c r="DQ192" s="238"/>
      <c r="DR192" s="177"/>
      <c r="DS192" s="177"/>
      <c r="DT192" s="177"/>
      <c r="DU192" s="177"/>
      <c r="DV192" s="177"/>
      <c r="DW192" s="177"/>
      <c r="DX192" s="177"/>
      <c r="DY192" s="177"/>
      <c r="DZ192" s="177"/>
      <c r="EA192" s="177"/>
      <c r="EB192" s="177"/>
      <c r="EC192" s="177"/>
      <c r="ED192" s="177"/>
      <c r="EE192" s="177"/>
      <c r="EF192" s="177"/>
      <c r="EG192" s="177"/>
      <c r="EH192" s="177"/>
      <c r="EI192" s="177"/>
      <c r="EJ192" s="177"/>
      <c r="EK192" s="177"/>
      <c r="EL192" s="177"/>
      <c r="EM192" s="178"/>
      <c r="EN192"/>
      <c r="EO192"/>
      <c r="EP192"/>
      <c r="EQ192"/>
      <c r="ER192"/>
      <c r="ES192"/>
      <c r="ET192"/>
      <c r="EU192"/>
      <c r="EV192"/>
      <c r="EW192"/>
      <c r="EX192"/>
      <c r="EY192" s="176"/>
      <c r="EZ192" s="177"/>
      <c r="FA192" s="177"/>
      <c r="FB192" s="177"/>
      <c r="FC192" s="177"/>
      <c r="FD192" s="177"/>
      <c r="FE192" s="177"/>
      <c r="FF192" s="177"/>
      <c r="FG192" s="177"/>
      <c r="FH192" s="177"/>
      <c r="FI192" s="177"/>
      <c r="FJ192" s="177"/>
      <c r="FK192" s="177"/>
      <c r="FL192" s="177"/>
      <c r="FM192" s="177"/>
      <c r="FN192" s="177"/>
      <c r="FO192" s="177"/>
      <c r="FP192" s="177"/>
      <c r="FQ192" s="177"/>
      <c r="FR192" s="177"/>
      <c r="FS192" s="177"/>
      <c r="FT192" s="177"/>
      <c r="FU192" s="177"/>
      <c r="FV192" s="221" t="s">
        <v>27</v>
      </c>
      <c r="FW192" s="306">
        <f>IF(FW193&lt;&gt;"",FW193-FW190,0)</f>
        <v>0</v>
      </c>
      <c r="FX192" s="307">
        <f>IF(FX193&lt;&gt;"",FX193-FX190,0)</f>
        <v>0</v>
      </c>
      <c r="FY192" s="242"/>
      <c r="FZ192" s="141">
        <f>SUM(FZ177:GB177)</f>
        <v>0</v>
      </c>
      <c r="GA192" s="211">
        <f>SUM(FZ180:GB180)</f>
        <v>0</v>
      </c>
      <c r="GB192" s="308">
        <f>IF(GA195&lt;&gt;"",AVERAGE(GA192,GA195),GA192)</f>
        <v>0</v>
      </c>
      <c r="GC192" s="238"/>
      <c r="GD192" s="177"/>
      <c r="GE192" s="177"/>
      <c r="GF192" s="177"/>
      <c r="GG192" s="177"/>
      <c r="GH192" s="177"/>
      <c r="GI192" s="177"/>
      <c r="GJ192" s="177"/>
      <c r="GK192" s="177"/>
      <c r="GL192" s="177"/>
      <c r="GM192" s="177"/>
      <c r="GN192" s="177"/>
      <c r="GO192" s="177"/>
      <c r="GP192" s="177"/>
      <c r="GQ192" s="177"/>
      <c r="GR192" s="177"/>
      <c r="GS192" s="177"/>
      <c r="GT192" s="177"/>
      <c r="GU192" s="177"/>
      <c r="GV192" s="177"/>
      <c r="GW192" s="177"/>
      <c r="GX192" s="177"/>
      <c r="GY192" s="178"/>
      <c r="HK192" s="176"/>
      <c r="HL192" s="177"/>
      <c r="HM192" s="177"/>
      <c r="HN192" s="177"/>
      <c r="HO192" s="177"/>
      <c r="HP192" s="177"/>
      <c r="HQ192" s="177"/>
      <c r="HR192" s="177"/>
      <c r="HS192" s="177"/>
      <c r="HT192" s="177"/>
      <c r="HU192" s="177"/>
      <c r="HV192" s="177"/>
      <c r="HW192" s="177"/>
      <c r="HX192" s="177"/>
      <c r="HY192" s="177"/>
      <c r="HZ192" s="177"/>
      <c r="IA192" s="177"/>
      <c r="IB192" s="177"/>
      <c r="IC192" s="177"/>
      <c r="ID192" s="177"/>
      <c r="IE192" s="177"/>
      <c r="IF192" s="177"/>
      <c r="IG192" s="177"/>
      <c r="IH192" s="221" t="s">
        <v>27</v>
      </c>
      <c r="II192" s="306">
        <f>IF(II193&lt;&gt;"",II193-II190,0)</f>
        <v>0</v>
      </c>
      <c r="IJ192" s="307">
        <f>IF(IJ193&lt;&gt;"",IJ193-IJ190,0)</f>
        <v>0</v>
      </c>
      <c r="IK192" s="242"/>
      <c r="IL192" s="141">
        <f>SUM(IL177:IN177)</f>
        <v>0</v>
      </c>
      <c r="IM192" s="211">
        <f>SUM(IL180:IN180)</f>
        <v>0</v>
      </c>
      <c r="IN192" s="308">
        <f>IF(IM195&lt;&gt;"",AVERAGE(IM192,IM195),IM192)</f>
        <v>0</v>
      </c>
      <c r="IO192" s="238"/>
      <c r="IP192" s="177"/>
      <c r="IQ192" s="177"/>
      <c r="IR192" s="177"/>
      <c r="IS192" s="177"/>
      <c r="IT192" s="177"/>
      <c r="IU192" s="177"/>
      <c r="IV192" s="177"/>
      <c r="IW192" s="177"/>
      <c r="IX192" s="177"/>
      <c r="IY192" s="177"/>
      <c r="IZ192" s="177"/>
      <c r="JA192" s="177"/>
      <c r="JB192" s="177"/>
      <c r="JC192" s="177"/>
      <c r="JD192" s="177"/>
      <c r="JE192" s="177"/>
      <c r="JF192" s="177"/>
      <c r="JG192" s="177"/>
      <c r="JH192" s="177"/>
      <c r="JI192" s="177"/>
      <c r="JJ192" s="177"/>
      <c r="JK192" s="178"/>
    </row>
    <row r="193" spans="25:162" ht="15" customHeight="1" x14ac:dyDescent="0.2"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</row>
    <row r="194" spans="25:162" ht="15" customHeight="1" x14ac:dyDescent="0.2"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</row>
    <row r="195" spans="25:162" ht="15" customHeight="1" x14ac:dyDescent="0.2"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</row>
    <row r="196" spans="25:162" ht="15" customHeight="1" x14ac:dyDescent="0.2"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</row>
    <row r="197" spans="25:162" ht="15" customHeight="1" x14ac:dyDescent="0.2"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</row>
    <row r="198" spans="25:162" ht="15" customHeight="1" x14ac:dyDescent="0.2"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</row>
    <row r="199" spans="25:162" ht="15" customHeight="1" x14ac:dyDescent="0.2"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</row>
    <row r="200" spans="25:162" ht="15" customHeight="1" x14ac:dyDescent="0.2"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</row>
    <row r="201" spans="25:162" ht="15" customHeight="1" x14ac:dyDescent="0.2"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</row>
    <row r="202" spans="25:162" ht="15" customHeight="1" x14ac:dyDescent="0.2"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</row>
    <row r="203" spans="25:162" ht="15" customHeight="1" x14ac:dyDescent="0.2"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</row>
    <row r="204" spans="25:162" ht="15" customHeight="1" x14ac:dyDescent="0.2"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</row>
    <row r="205" spans="25:162" ht="15" customHeight="1" x14ac:dyDescent="0.2"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</row>
    <row r="206" spans="25:162" ht="15" customHeight="1" x14ac:dyDescent="0.2"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</row>
    <row r="207" spans="25:162" ht="15" customHeight="1" x14ac:dyDescent="0.2"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</row>
    <row r="208" spans="25:162" ht="15" customHeight="1" x14ac:dyDescent="0.2"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</row>
    <row r="209" spans="25:162" ht="15" customHeight="1" x14ac:dyDescent="0.2"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</row>
    <row r="210" spans="25:162" ht="15" customHeight="1" x14ac:dyDescent="0.2"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</row>
    <row r="211" spans="25:162" ht="15" customHeight="1" x14ac:dyDescent="0.2"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</row>
    <row r="212" spans="25:162" ht="15" customHeight="1" x14ac:dyDescent="0.2"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</row>
    <row r="213" spans="25:162" ht="15" customHeight="1" x14ac:dyDescent="0.2"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</row>
    <row r="214" spans="25:162" ht="15" customHeight="1" x14ac:dyDescent="0.2"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</row>
    <row r="215" spans="25:162" ht="15" customHeight="1" x14ac:dyDescent="0.2"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</row>
    <row r="216" spans="25:162" ht="15" customHeight="1" x14ac:dyDescent="0.2"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</row>
    <row r="217" spans="25:162" ht="15" customHeight="1" x14ac:dyDescent="0.2"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E6:DR77"/>
  <sheetViews>
    <sheetView zoomScale="55" zoomScaleNormal="55" workbookViewId="0"/>
  </sheetViews>
  <sheetFormatPr defaultColWidth="5.7109375" defaultRowHeight="15" customHeight="1" x14ac:dyDescent="0.2"/>
  <sheetData>
    <row r="6" spans="5:122" ht="15" customHeight="1" thickBot="1" x14ac:dyDescent="0.25"/>
    <row r="7" spans="5:122" ht="15" customHeight="1" thickBot="1" x14ac:dyDescent="0.3">
      <c r="E7" s="206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71"/>
      <c r="AS7" s="206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215">
        <f>IF(BH4&lt;&gt;"",AVERAGE(BH7,BH4),BH7)</f>
        <v>0</v>
      </c>
      <c r="BH7" s="224">
        <f>SUM(BF30:BI30)</f>
        <v>0</v>
      </c>
      <c r="BI7" s="142">
        <f>SUM(BF33:BI33)</f>
        <v>0</v>
      </c>
      <c r="BJ7" s="239"/>
      <c r="BK7" s="227">
        <f>IF(BK6&lt;&gt;"",BK6-BK9,0)</f>
        <v>0</v>
      </c>
      <c r="BL7" s="235">
        <f>IF(BL6&lt;&gt;"",BL6-BL9,0)</f>
        <v>0</v>
      </c>
      <c r="BM7" s="223" t="s">
        <v>27</v>
      </c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71"/>
      <c r="CI7" s="312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24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4"/>
    </row>
    <row r="8" spans="5:122" ht="15" customHeight="1" thickBot="1" x14ac:dyDescent="0.25">
      <c r="E8" s="17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73"/>
      <c r="AS8" s="172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216" t="s">
        <v>21</v>
      </c>
      <c r="BH8" s="148" t="s">
        <v>2</v>
      </c>
      <c r="BI8" s="147" t="s">
        <v>2</v>
      </c>
      <c r="BJ8" s="168"/>
      <c r="BK8" s="147" t="s">
        <v>1</v>
      </c>
      <c r="BL8" s="231" t="s">
        <v>1</v>
      </c>
      <c r="BM8" s="217" t="s">
        <v>21</v>
      </c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73"/>
      <c r="CI8" s="315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22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7"/>
    </row>
    <row r="9" spans="5:122" ht="15" customHeight="1" thickBot="1" x14ac:dyDescent="0.3">
      <c r="E9" s="17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73"/>
      <c r="AS9" s="172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35"/>
      <c r="BI9" s="163"/>
      <c r="BJ9" s="168"/>
      <c r="BK9" s="137">
        <f>SUM(BI33,BH49,BM50)</f>
        <v>0</v>
      </c>
      <c r="BL9" s="208">
        <f>SUM(BI30,BE49,BM53)</f>
        <v>0</v>
      </c>
      <c r="BM9" s="218">
        <f>IF(BL6&lt;&gt;"",AVERAGE(BL9,BL6),BL9)</f>
        <v>0</v>
      </c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73"/>
      <c r="CI9" s="315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22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7"/>
    </row>
    <row r="10" spans="5:122" ht="15" customHeight="1" x14ac:dyDescent="0.2">
      <c r="E10" s="17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73"/>
      <c r="AS10" s="172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73"/>
      <c r="CI10" s="315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22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7"/>
    </row>
    <row r="11" spans="5:122" ht="15" customHeight="1" x14ac:dyDescent="0.2">
      <c r="E11" s="172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73"/>
      <c r="AS11" s="172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73"/>
      <c r="CI11" s="315"/>
      <c r="CJ11" s="316"/>
      <c r="CK11" s="316"/>
      <c r="CL11" s="316"/>
      <c r="CM11" s="316"/>
      <c r="CN11" s="316"/>
      <c r="CO11" s="316"/>
      <c r="CP11" s="316"/>
      <c r="CQ11" s="316"/>
      <c r="CR11" s="316"/>
      <c r="CS11" s="316"/>
      <c r="CT11" s="316"/>
      <c r="CU11" s="316"/>
      <c r="CV11" s="316"/>
      <c r="CW11" s="316"/>
      <c r="CX11" s="316"/>
      <c r="CY11" s="316"/>
      <c r="CZ11" s="322"/>
      <c r="DA11" s="316"/>
      <c r="DB11" s="316"/>
      <c r="DC11" s="316"/>
      <c r="DD11" s="316"/>
      <c r="DE11" s="316"/>
      <c r="DF11" s="316"/>
      <c r="DG11" s="316"/>
      <c r="DH11" s="316"/>
      <c r="DI11" s="316"/>
      <c r="DJ11" s="316"/>
      <c r="DK11" s="316"/>
      <c r="DL11" s="316"/>
      <c r="DM11" s="316"/>
      <c r="DN11" s="316"/>
      <c r="DO11" s="316"/>
      <c r="DP11" s="316"/>
      <c r="DQ11" s="316"/>
      <c r="DR11" s="317"/>
    </row>
    <row r="12" spans="5:122" ht="15" customHeight="1" x14ac:dyDescent="0.2">
      <c r="E12" s="172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73"/>
      <c r="AS12" s="172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73"/>
      <c r="CI12" s="315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22"/>
      <c r="DA12" s="316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  <c r="DM12" s="316"/>
      <c r="DN12" s="316"/>
      <c r="DO12" s="316"/>
      <c r="DP12" s="316"/>
      <c r="DQ12" s="316"/>
      <c r="DR12" s="317"/>
    </row>
    <row r="13" spans="5:122" ht="15" customHeight="1" x14ac:dyDescent="0.2">
      <c r="E13" s="172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73"/>
      <c r="AS13" s="172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73"/>
      <c r="CI13" s="315"/>
      <c r="CJ13" s="316"/>
      <c r="CK13" s="316"/>
      <c r="CL13" s="316"/>
      <c r="CM13" s="316"/>
      <c r="CN13" s="316"/>
      <c r="CO13" s="316"/>
      <c r="CP13" s="316"/>
      <c r="CQ13" s="316"/>
      <c r="CR13" s="316"/>
      <c r="CS13" s="316"/>
      <c r="CT13" s="316"/>
      <c r="CU13" s="316"/>
      <c r="CV13" s="316"/>
      <c r="CW13" s="316"/>
      <c r="CX13" s="316"/>
      <c r="CY13" s="316"/>
      <c r="CZ13" s="322"/>
      <c r="DA13" s="316"/>
      <c r="DB13" s="316"/>
      <c r="DC13" s="316"/>
      <c r="DD13" s="316"/>
      <c r="DE13" s="316"/>
      <c r="DF13" s="316"/>
      <c r="DG13" s="316"/>
      <c r="DH13" s="316"/>
      <c r="DI13" s="316"/>
      <c r="DJ13" s="316"/>
      <c r="DK13" s="316"/>
      <c r="DL13" s="316"/>
      <c r="DM13" s="316"/>
      <c r="DN13" s="316"/>
      <c r="DO13" s="316"/>
      <c r="DP13" s="316"/>
      <c r="DQ13" s="316"/>
      <c r="DR13" s="317"/>
    </row>
    <row r="14" spans="5:122" ht="15" customHeight="1" x14ac:dyDescent="0.2">
      <c r="E14" s="17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73"/>
      <c r="AS14" s="172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73"/>
      <c r="CI14" s="315"/>
      <c r="CJ14" s="316"/>
      <c r="CK14" s="316"/>
      <c r="CL14" s="316"/>
      <c r="CM14" s="316"/>
      <c r="CN14" s="316"/>
      <c r="CO14" s="316"/>
      <c r="CP14" s="316"/>
      <c r="CQ14" s="316"/>
      <c r="CR14" s="316"/>
      <c r="CS14" s="316"/>
      <c r="CT14" s="316"/>
      <c r="CU14" s="316"/>
      <c r="CV14" s="316"/>
      <c r="CW14" s="316"/>
      <c r="CX14" s="316"/>
      <c r="CY14" s="316"/>
      <c r="CZ14" s="322"/>
      <c r="DA14" s="316"/>
      <c r="DB14" s="316"/>
      <c r="DC14" s="316"/>
      <c r="DD14" s="316"/>
      <c r="DE14" s="316"/>
      <c r="DF14" s="316"/>
      <c r="DG14" s="316"/>
      <c r="DH14" s="316"/>
      <c r="DI14" s="316"/>
      <c r="DJ14" s="316"/>
      <c r="DK14" s="316"/>
      <c r="DL14" s="316"/>
      <c r="DM14" s="316"/>
      <c r="DN14" s="316"/>
      <c r="DO14" s="316"/>
      <c r="DP14" s="316"/>
      <c r="DQ14" s="316"/>
      <c r="DR14" s="317"/>
    </row>
    <row r="15" spans="5:122" ht="15" customHeight="1" x14ac:dyDescent="0.2">
      <c r="E15" s="172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73"/>
      <c r="AS15" s="172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73"/>
      <c r="CI15" s="315"/>
      <c r="CJ15" s="316"/>
      <c r="CK15" s="316"/>
      <c r="CL15" s="316"/>
      <c r="CM15" s="316"/>
      <c r="CN15" s="316"/>
      <c r="CO15" s="316"/>
      <c r="CP15" s="316"/>
      <c r="CQ15" s="316"/>
      <c r="CR15" s="316"/>
      <c r="CS15" s="316"/>
      <c r="CT15" s="316"/>
      <c r="CU15" s="316"/>
      <c r="CV15" s="316"/>
      <c r="CW15" s="316"/>
      <c r="CX15" s="316"/>
      <c r="CY15" s="316"/>
      <c r="CZ15" s="322"/>
      <c r="DA15" s="316"/>
      <c r="DB15" s="316"/>
      <c r="DC15" s="316"/>
      <c r="DD15" s="316"/>
      <c r="DE15" s="316"/>
      <c r="DF15" s="316"/>
      <c r="DG15" s="316"/>
      <c r="DH15" s="316"/>
      <c r="DI15" s="316"/>
      <c r="DJ15" s="316"/>
      <c r="DK15" s="316"/>
      <c r="DL15" s="316"/>
      <c r="DM15" s="316"/>
      <c r="DN15" s="316"/>
      <c r="DO15" s="316"/>
      <c r="DP15" s="316"/>
      <c r="DQ15" s="316"/>
      <c r="DR15" s="317"/>
    </row>
    <row r="16" spans="5:122" ht="15" customHeight="1" x14ac:dyDescent="0.2">
      <c r="E16" s="172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73"/>
      <c r="AS16" s="172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73"/>
      <c r="CI16" s="315"/>
      <c r="CJ16" s="316"/>
      <c r="CK16" s="316"/>
      <c r="CL16" s="316"/>
      <c r="CM16" s="316"/>
      <c r="CN16" s="316"/>
      <c r="CO16" s="316"/>
      <c r="CP16" s="316"/>
      <c r="CQ16" s="316"/>
      <c r="CR16" s="316"/>
      <c r="CS16" s="316"/>
      <c r="CT16" s="316"/>
      <c r="CU16" s="316"/>
      <c r="CV16" s="316"/>
      <c r="CW16" s="316"/>
      <c r="CX16" s="316"/>
      <c r="CY16" s="316"/>
      <c r="CZ16" s="322"/>
      <c r="DA16" s="316"/>
      <c r="DB16" s="316"/>
      <c r="DC16" s="316"/>
      <c r="DD16" s="316"/>
      <c r="DE16" s="316"/>
      <c r="DF16" s="316"/>
      <c r="DG16" s="316"/>
      <c r="DH16" s="316"/>
      <c r="DI16" s="316"/>
      <c r="DJ16" s="316"/>
      <c r="DK16" s="316"/>
      <c r="DL16" s="316"/>
      <c r="DM16" s="316"/>
      <c r="DN16" s="316"/>
      <c r="DO16" s="316"/>
      <c r="DP16" s="316"/>
      <c r="DQ16" s="316"/>
      <c r="DR16" s="317"/>
    </row>
    <row r="17" spans="5:122" ht="15" customHeight="1" x14ac:dyDescent="0.2">
      <c r="E17" s="172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73"/>
      <c r="AS17" s="172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73"/>
      <c r="CI17" s="315"/>
      <c r="CJ17" s="316"/>
      <c r="CK17" s="316"/>
      <c r="CL17" s="316"/>
      <c r="CM17" s="316"/>
      <c r="CN17" s="316"/>
      <c r="CO17" s="316"/>
      <c r="CP17" s="316"/>
      <c r="CQ17" s="316"/>
      <c r="CR17" s="316"/>
      <c r="CS17" s="316"/>
      <c r="CT17" s="316"/>
      <c r="CU17" s="316"/>
      <c r="CV17" s="316"/>
      <c r="CW17" s="316"/>
      <c r="CX17" s="316"/>
      <c r="CY17" s="316"/>
      <c r="CZ17" s="322"/>
      <c r="DA17" s="316"/>
      <c r="DB17" s="316"/>
      <c r="DC17" s="316"/>
      <c r="DD17" s="316"/>
      <c r="DE17" s="316"/>
      <c r="DF17" s="316"/>
      <c r="DG17" s="316"/>
      <c r="DH17" s="316"/>
      <c r="DI17" s="316"/>
      <c r="DJ17" s="316"/>
      <c r="DK17" s="316"/>
      <c r="DL17" s="316"/>
      <c r="DM17" s="316"/>
      <c r="DN17" s="316"/>
      <c r="DO17" s="316"/>
      <c r="DP17" s="316"/>
      <c r="DQ17" s="316"/>
      <c r="DR17" s="317"/>
    </row>
    <row r="18" spans="5:122" ht="15" customHeight="1" x14ac:dyDescent="0.3">
      <c r="E18" s="172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73"/>
      <c r="AS18" s="172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249" t="s">
        <v>32</v>
      </c>
      <c r="BJ18" s="163"/>
      <c r="BK18" s="163"/>
      <c r="BL18" s="163"/>
      <c r="BM18" s="163"/>
      <c r="BN18" s="163"/>
      <c r="BO18" s="163"/>
      <c r="BP18" s="163"/>
      <c r="BQ18" s="163"/>
      <c r="BR18" s="163"/>
      <c r="CA18" s="173"/>
      <c r="CI18" s="315"/>
      <c r="CJ18" s="316"/>
      <c r="CK18" s="316"/>
      <c r="CL18" s="316"/>
      <c r="CM18" s="316"/>
      <c r="CN18" s="316"/>
      <c r="CO18" s="316"/>
      <c r="CP18" s="316"/>
      <c r="CQ18" s="316"/>
      <c r="CR18" s="316"/>
      <c r="CS18" s="316"/>
      <c r="CT18" s="316"/>
      <c r="CU18" s="316"/>
      <c r="CV18" s="316"/>
      <c r="CW18" s="316"/>
      <c r="CX18" s="316"/>
      <c r="CY18" s="316"/>
      <c r="CZ18" s="322"/>
      <c r="DA18" s="316"/>
      <c r="DB18" s="316"/>
      <c r="DC18" s="316"/>
      <c r="DD18" s="316"/>
      <c r="DE18" s="316"/>
      <c r="DF18" s="316"/>
      <c r="DG18" s="316"/>
      <c r="DH18" s="316"/>
      <c r="DI18" s="316"/>
      <c r="DJ18" s="316"/>
      <c r="DK18" s="316"/>
      <c r="DL18" s="316"/>
      <c r="DM18" s="316"/>
      <c r="DN18" s="316"/>
      <c r="DO18" s="316"/>
      <c r="DP18" s="316"/>
      <c r="DQ18" s="316"/>
      <c r="DR18" s="317"/>
    </row>
    <row r="19" spans="5:122" ht="15" customHeight="1" x14ac:dyDescent="0.2">
      <c r="E19" s="172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73"/>
      <c r="AS19" s="172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CA19" s="173"/>
      <c r="CI19" s="315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22"/>
      <c r="DA19" s="316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7"/>
    </row>
    <row r="20" spans="5:122" ht="15" customHeight="1" x14ac:dyDescent="0.2">
      <c r="E20" s="172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73"/>
      <c r="AS20" s="172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79" t="s">
        <v>24</v>
      </c>
      <c r="BT20" s="179"/>
      <c r="BU20" s="179"/>
      <c r="BV20" s="179"/>
      <c r="BW20" s="179"/>
      <c r="BX20" s="179"/>
      <c r="BY20" s="179"/>
      <c r="BZ20" s="179"/>
      <c r="CA20" s="173"/>
      <c r="CI20" s="315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22"/>
      <c r="DA20" s="316"/>
      <c r="DB20" s="316"/>
      <c r="DC20" s="316"/>
      <c r="DD20" s="316"/>
      <c r="DE20" s="316"/>
      <c r="DF20" s="316"/>
      <c r="DG20" s="316"/>
      <c r="DH20" s="316"/>
      <c r="DI20" s="316"/>
      <c r="DJ20" s="316"/>
      <c r="DK20" s="316"/>
      <c r="DL20" s="316"/>
      <c r="DM20" s="316"/>
      <c r="DN20" s="316"/>
      <c r="DO20" s="316"/>
      <c r="DP20" s="316"/>
      <c r="DQ20" s="316"/>
      <c r="DR20" s="317"/>
    </row>
    <row r="21" spans="5:122" ht="15" customHeight="1" x14ac:dyDescent="0.2">
      <c r="E21" s="172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73"/>
      <c r="AS21" s="172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230" t="str">
        <f>"local_od_raw_"&amp;BJ41</f>
        <v>local_od_raw_1</v>
      </c>
      <c r="BT21" s="190">
        <v>1</v>
      </c>
      <c r="BU21" s="190">
        <v>2</v>
      </c>
      <c r="BV21" s="190">
        <v>3</v>
      </c>
      <c r="BW21" s="190">
        <v>4</v>
      </c>
      <c r="BX21" s="179" t="s">
        <v>17</v>
      </c>
      <c r="BY21" s="179" t="s">
        <v>18</v>
      </c>
      <c r="BZ21" s="179" t="s">
        <v>19</v>
      </c>
      <c r="CA21" s="173"/>
      <c r="CI21" s="315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22"/>
      <c r="DA21" s="316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6"/>
      <c r="DQ21" s="316"/>
      <c r="DR21" s="317"/>
    </row>
    <row r="22" spans="5:122" ht="15" customHeight="1" x14ac:dyDescent="0.2">
      <c r="E22" s="172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73"/>
      <c r="AS22" s="172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90">
        <v>1</v>
      </c>
      <c r="BT22" s="180">
        <f>BK50</f>
        <v>0</v>
      </c>
      <c r="BU22" s="181">
        <f>BN50</f>
        <v>0</v>
      </c>
      <c r="BV22" s="181">
        <f>BM50</f>
        <v>0</v>
      </c>
      <c r="BW22" s="182">
        <f>BL50</f>
        <v>0</v>
      </c>
      <c r="BX22" s="179">
        <f>SUM(BT22:BW22)</f>
        <v>0</v>
      </c>
      <c r="BY22" s="114">
        <f>BM76</f>
        <v>0</v>
      </c>
      <c r="BZ22" s="183">
        <f>IFERROR(ABS(BX22-BY22)/BY22,0)</f>
        <v>0</v>
      </c>
      <c r="CA22" s="173"/>
      <c r="CI22" s="315"/>
      <c r="CJ22" s="316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22"/>
      <c r="DA22" s="316"/>
      <c r="DB22" s="316"/>
      <c r="DC22" s="316"/>
      <c r="DD22" s="316"/>
      <c r="DE22" s="316"/>
      <c r="DF22" s="316"/>
      <c r="DG22" s="316"/>
      <c r="DH22" s="316"/>
      <c r="DI22" s="316"/>
      <c r="DJ22" s="316"/>
      <c r="DK22" s="316"/>
      <c r="DL22" s="316"/>
      <c r="DM22" s="316"/>
      <c r="DN22" s="316"/>
      <c r="DO22" s="316"/>
      <c r="DP22" s="316"/>
      <c r="DQ22" s="316"/>
      <c r="DR22" s="317"/>
    </row>
    <row r="23" spans="5:122" ht="15" customHeight="1" x14ac:dyDescent="0.2">
      <c r="E23" s="172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73"/>
      <c r="AS23" s="172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90">
        <v>2</v>
      </c>
      <c r="BT23" s="184">
        <f>BL34</f>
        <v>0</v>
      </c>
      <c r="BU23" s="179">
        <v>0</v>
      </c>
      <c r="BV23" s="179">
        <f>BL33</f>
        <v>0</v>
      </c>
      <c r="BW23" s="185">
        <v>0</v>
      </c>
      <c r="BX23" s="179">
        <f>SUM(BT23:BW23)</f>
        <v>0</v>
      </c>
      <c r="BY23" s="114">
        <f>BT35</f>
        <v>0</v>
      </c>
      <c r="BZ23" s="183">
        <f t="shared" ref="BZ23:BZ25" si="0">IFERROR(ABS(BX23-BY23)/BY23,0)</f>
        <v>0</v>
      </c>
      <c r="CA23" s="173"/>
      <c r="CI23" s="315"/>
      <c r="CJ23" s="316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22"/>
      <c r="DA23" s="316"/>
      <c r="DB23" s="316"/>
      <c r="DC23" s="316"/>
      <c r="DD23" s="316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  <c r="DP23" s="316"/>
      <c r="DQ23" s="316"/>
      <c r="DR23" s="317"/>
    </row>
    <row r="24" spans="5:122" ht="15" customHeight="1" x14ac:dyDescent="0.2">
      <c r="E24" s="172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73"/>
      <c r="AS24" s="172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90">
        <v>3</v>
      </c>
      <c r="BT24" s="184">
        <f>BG33</f>
        <v>0</v>
      </c>
      <c r="BU24" s="179">
        <f>BH33</f>
        <v>0</v>
      </c>
      <c r="BV24" s="179">
        <f>BI33</f>
        <v>0</v>
      </c>
      <c r="BW24" s="185">
        <f>BF33</f>
        <v>0</v>
      </c>
      <c r="BX24" s="179">
        <f>SUM(BT24:BW24)</f>
        <v>0</v>
      </c>
      <c r="BY24" s="179">
        <f>BG7</f>
        <v>0</v>
      </c>
      <c r="BZ24" s="183">
        <f t="shared" si="0"/>
        <v>0</v>
      </c>
      <c r="CA24" s="173"/>
      <c r="CI24" s="315"/>
      <c r="CJ24" s="316"/>
      <c r="CK24" s="316"/>
      <c r="CL24" s="316"/>
      <c r="CM24" s="316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6"/>
      <c r="CZ24" s="322"/>
      <c r="DA24" s="316"/>
      <c r="DB24" s="316"/>
      <c r="DC24" s="316"/>
      <c r="DD24" s="316"/>
      <c r="DE24" s="316"/>
      <c r="DF24" s="316"/>
      <c r="DG24" s="316"/>
      <c r="DH24" s="316"/>
      <c r="DI24" s="316"/>
      <c r="DJ24" s="316"/>
      <c r="DK24" s="316"/>
      <c r="DL24" s="316"/>
      <c r="DM24" s="316"/>
      <c r="DN24" s="316"/>
      <c r="DO24" s="316"/>
      <c r="DP24" s="316"/>
      <c r="DQ24" s="316"/>
      <c r="DR24" s="317"/>
    </row>
    <row r="25" spans="5:122" ht="15" customHeight="1" x14ac:dyDescent="0.2">
      <c r="E25" s="172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F25" s="179" t="s">
        <v>24</v>
      </c>
      <c r="AG25" s="179"/>
      <c r="AH25" s="179"/>
      <c r="AI25" s="179"/>
      <c r="AJ25" s="179"/>
      <c r="AK25" s="179"/>
      <c r="AL25" s="179"/>
      <c r="AM25" s="179"/>
      <c r="AN25" s="173"/>
      <c r="AS25" s="172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90">
        <v>4</v>
      </c>
      <c r="BT25" s="186">
        <f>BH50</f>
        <v>0</v>
      </c>
      <c r="BU25" s="187">
        <v>0</v>
      </c>
      <c r="BV25" s="187">
        <f>BH49</f>
        <v>0</v>
      </c>
      <c r="BW25" s="188">
        <v>0</v>
      </c>
      <c r="BX25" s="179">
        <f>SUM(BT25:BW25)</f>
        <v>0</v>
      </c>
      <c r="BY25" s="59">
        <f>AZ48</f>
        <v>0</v>
      </c>
      <c r="BZ25" s="183">
        <f t="shared" si="0"/>
        <v>0</v>
      </c>
      <c r="CA25" s="173"/>
      <c r="CI25" s="315"/>
      <c r="CJ25" s="316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22"/>
      <c r="DA25" s="316"/>
      <c r="DB25" s="316"/>
      <c r="DC25" s="316"/>
      <c r="DD25" s="316"/>
      <c r="DE25" s="316"/>
      <c r="DF25" s="316"/>
      <c r="DG25" s="316"/>
      <c r="DH25" s="316"/>
      <c r="DI25" s="316"/>
      <c r="DJ25" s="316"/>
      <c r="DK25" s="316"/>
      <c r="DL25" s="316"/>
      <c r="DM25" s="316"/>
      <c r="DN25" s="316"/>
      <c r="DO25" s="316"/>
      <c r="DP25" s="316"/>
      <c r="DQ25" s="316"/>
      <c r="DR25" s="317"/>
    </row>
    <row r="26" spans="5:122" ht="15" customHeight="1" x14ac:dyDescent="0.3">
      <c r="E26" s="172"/>
      <c r="F26" s="163"/>
      <c r="G26" s="163"/>
      <c r="H26" s="163"/>
      <c r="I26" s="163"/>
      <c r="J26" s="163"/>
      <c r="K26" s="247" t="str">
        <f>CHOOSE(1,V42&amp;":","IX_NAME",L26)</f>
        <v>1:</v>
      </c>
      <c r="L26" s="248" t="s">
        <v>33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F26" s="230" t="str">
        <f>"local_od_raw_"&amp;V42</f>
        <v>local_od_raw_1</v>
      </c>
      <c r="AG26" s="190">
        <v>1</v>
      </c>
      <c r="AH26" s="190">
        <v>2</v>
      </c>
      <c r="AI26" s="190">
        <v>3</v>
      </c>
      <c r="AJ26" s="190">
        <v>4</v>
      </c>
      <c r="AK26" s="179" t="s">
        <v>17</v>
      </c>
      <c r="AL26" s="179" t="s">
        <v>18</v>
      </c>
      <c r="AM26" s="179" t="s">
        <v>19</v>
      </c>
      <c r="AN26" s="173"/>
      <c r="AS26" s="172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79" t="s">
        <v>17</v>
      </c>
      <c r="BT26" s="179">
        <f>SUM(BT22:BT25)</f>
        <v>0</v>
      </c>
      <c r="BU26" s="179">
        <f>SUM(BU22:BU25)</f>
        <v>0</v>
      </c>
      <c r="BV26" s="179">
        <f>SUM(BV22:BV25)</f>
        <v>0</v>
      </c>
      <c r="BW26" s="179">
        <f>SUM(BW22:BW25)</f>
        <v>0</v>
      </c>
      <c r="BX26" s="179"/>
      <c r="BY26" s="179"/>
      <c r="BZ26" s="179"/>
      <c r="CA26" s="173"/>
      <c r="CI26" s="315"/>
      <c r="CJ26" s="316"/>
      <c r="CK26" s="316"/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6"/>
      <c r="CZ26" s="322"/>
      <c r="DA26" s="316"/>
      <c r="DB26" s="316"/>
      <c r="DC26" s="316"/>
      <c r="DD26" s="316"/>
      <c r="DE26" s="316"/>
      <c r="DF26" s="316"/>
      <c r="DG26" s="316"/>
      <c r="DH26" s="316"/>
      <c r="DI26" s="316"/>
      <c r="DJ26" s="316"/>
      <c r="DK26" s="316"/>
      <c r="DL26" s="316"/>
      <c r="DM26" s="316"/>
      <c r="DN26" s="316"/>
      <c r="DO26" s="316"/>
      <c r="DP26" s="316"/>
      <c r="DQ26" s="316"/>
      <c r="DR26" s="317"/>
    </row>
    <row r="27" spans="5:122" ht="15" customHeight="1" x14ac:dyDescent="0.2">
      <c r="E27" s="172"/>
      <c r="F27" s="163"/>
      <c r="G27" s="163"/>
      <c r="H27" s="163"/>
      <c r="I27" s="163"/>
      <c r="J27" s="163"/>
      <c r="K27" s="163"/>
      <c r="L27" s="193" t="s">
        <v>30</v>
      </c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AA27" s="163"/>
      <c r="AB27" s="163"/>
      <c r="AC27" s="163"/>
      <c r="AD27" s="163"/>
      <c r="AF27" s="190">
        <v>1</v>
      </c>
      <c r="AG27" s="180">
        <v>0</v>
      </c>
      <c r="AH27" s="181">
        <f>AA44</f>
        <v>0</v>
      </c>
      <c r="AI27" s="181">
        <v>0</v>
      </c>
      <c r="AJ27" s="182">
        <f>Z44</f>
        <v>0</v>
      </c>
      <c r="AK27" s="179">
        <f>SUM(AG27:AJ27)</f>
        <v>0</v>
      </c>
      <c r="AL27" s="179">
        <f>AC53</f>
        <v>0</v>
      </c>
      <c r="AM27" s="183">
        <f>IFERROR(ABS(AK27-AL27)/AL27,0)</f>
        <v>0</v>
      </c>
      <c r="AN27" s="173"/>
      <c r="AS27" s="172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79" t="s">
        <v>18</v>
      </c>
      <c r="BT27" s="114">
        <f>BG74</f>
        <v>0</v>
      </c>
      <c r="BU27" s="114">
        <f>BS48</f>
        <v>0</v>
      </c>
      <c r="BV27" s="114">
        <f>BM9</f>
        <v>0</v>
      </c>
      <c r="BW27" s="114">
        <f>BA35</f>
        <v>0</v>
      </c>
      <c r="BX27" s="179"/>
      <c r="BY27" s="179"/>
      <c r="BZ27" s="179"/>
      <c r="CA27" s="173"/>
      <c r="CI27" s="315"/>
      <c r="CJ27" s="316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22"/>
      <c r="DA27" s="316"/>
      <c r="DB27" s="316"/>
      <c r="DC27" s="316"/>
      <c r="DD27" s="316"/>
      <c r="DE27" s="316"/>
      <c r="DF27" s="316"/>
      <c r="DG27" s="316"/>
      <c r="DH27" s="316"/>
      <c r="DI27" s="316"/>
      <c r="DJ27" s="316"/>
      <c r="DK27" s="316"/>
      <c r="DL27" s="316"/>
      <c r="DM27" s="316"/>
      <c r="DN27" s="316"/>
      <c r="DO27" s="316"/>
      <c r="DP27" s="316"/>
      <c r="DQ27" s="316"/>
      <c r="DR27" s="317"/>
    </row>
    <row r="28" spans="5:122" ht="15" customHeight="1" x14ac:dyDescent="0.3">
      <c r="E28" s="17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252" t="s">
        <v>28</v>
      </c>
      <c r="Q28" s="264"/>
      <c r="R28" s="143"/>
      <c r="S28" s="163"/>
      <c r="T28" s="163"/>
      <c r="U28" s="163"/>
      <c r="V28" s="163"/>
      <c r="W28" s="163"/>
      <c r="X28" s="163"/>
      <c r="Y28" s="163"/>
      <c r="AA28" s="147"/>
      <c r="AB28" s="251" t="str">
        <f>CHOOSE(1,"#","LINK",AC28,AB29)</f>
        <v>#</v>
      </c>
      <c r="AC28" s="253" t="s">
        <v>28</v>
      </c>
      <c r="AD28" s="163"/>
      <c r="AF28" s="190">
        <v>2</v>
      </c>
      <c r="AG28" s="184">
        <f>Z40</f>
        <v>0</v>
      </c>
      <c r="AH28" s="179">
        <f>Z41</f>
        <v>0</v>
      </c>
      <c r="AI28" s="179">
        <f>Z38</f>
        <v>0</v>
      </c>
      <c r="AJ28" s="185">
        <f>Z39</f>
        <v>0</v>
      </c>
      <c r="AK28" s="179">
        <f>SUM(AG28:AJ28)</f>
        <v>0</v>
      </c>
      <c r="AL28" s="179">
        <f>AN39</f>
        <v>0</v>
      </c>
      <c r="AM28" s="183">
        <f t="shared" ref="AM28:AM30" si="1">IFERROR(ABS(AK28-AL28)/AL28,0)</f>
        <v>0</v>
      </c>
      <c r="AN28" s="173"/>
      <c r="AS28" s="172"/>
      <c r="AT28" s="163"/>
      <c r="AU28" s="163"/>
      <c r="AV28" s="163"/>
      <c r="AW28" s="163"/>
      <c r="AX28" s="163"/>
      <c r="AY28" s="247" t="str">
        <f>CHOOSE(1,BJ41&amp;":","IX_NAME",AZ28)</f>
        <v>1:</v>
      </c>
      <c r="AZ28" s="248" t="s">
        <v>33</v>
      </c>
      <c r="BA28" s="163"/>
      <c r="BB28" s="163"/>
      <c r="BC28" s="163"/>
      <c r="BD28" s="163"/>
      <c r="BE28" s="197" t="s">
        <v>29</v>
      </c>
      <c r="BF28" s="196" t="str">
        <f>RNSE(BF30,BF33)</f>
        <v>-</v>
      </c>
      <c r="BG28" s="196" t="str">
        <f t="shared" ref="BG28:BI28" si="2">RNSE(BG30,BG33)</f>
        <v>-</v>
      </c>
      <c r="BH28" s="196" t="str">
        <f t="shared" si="2"/>
        <v>-</v>
      </c>
      <c r="BI28" s="196" t="str">
        <f t="shared" si="2"/>
        <v>-</v>
      </c>
      <c r="BJ28" s="163"/>
      <c r="BK28" s="163"/>
      <c r="BL28" s="163"/>
      <c r="BM28" s="163"/>
      <c r="BN28" s="163"/>
      <c r="BO28" s="163"/>
      <c r="BP28" s="163"/>
      <c r="BQ28" s="163"/>
      <c r="BR28" s="163"/>
      <c r="BS28" s="179" t="s">
        <v>19</v>
      </c>
      <c r="BT28" s="183">
        <f>IFERROR(ABS(BT26-BT27)/BT27,0)</f>
        <v>0</v>
      </c>
      <c r="BU28" s="183">
        <f t="shared" ref="BU28:BW28" si="3">IFERROR(ABS(BU26-BU27)/BU27,0)</f>
        <v>0</v>
      </c>
      <c r="BV28" s="183">
        <f t="shared" si="3"/>
        <v>0</v>
      </c>
      <c r="BW28" s="183">
        <f t="shared" si="3"/>
        <v>0</v>
      </c>
      <c r="BX28" s="179"/>
      <c r="BY28" s="179"/>
      <c r="BZ28" s="183">
        <f>SUM(BT28:BW28,BZ22:BZ25)</f>
        <v>0</v>
      </c>
      <c r="CA28" s="173"/>
      <c r="CI28" s="315"/>
      <c r="CJ28" s="316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6"/>
      <c r="CZ28" s="322"/>
      <c r="DA28" s="316"/>
      <c r="DB28" s="316"/>
      <c r="DC28" s="316"/>
      <c r="DD28" s="316"/>
      <c r="DE28" s="316"/>
      <c r="DF28" s="316"/>
      <c r="DG28" s="316"/>
      <c r="DH28" s="316"/>
      <c r="DI28" s="316"/>
      <c r="DJ28" s="316"/>
      <c r="DK28" s="316"/>
      <c r="DL28" s="316"/>
      <c r="DM28" s="316"/>
      <c r="DN28" s="316"/>
      <c r="DO28" s="316"/>
      <c r="DP28" s="316"/>
      <c r="DQ28" s="316"/>
      <c r="DR28" s="317"/>
    </row>
    <row r="29" spans="5:122" ht="15" customHeight="1" thickBot="1" x14ac:dyDescent="0.3">
      <c r="E29" s="172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251" t="str">
        <f>CHOOSE(1,"$","LINK",P28,Q28)</f>
        <v>$</v>
      </c>
      <c r="R29" s="162"/>
      <c r="S29" s="163"/>
      <c r="T29" s="163"/>
      <c r="U29" s="163"/>
      <c r="V29" s="163"/>
      <c r="W29" s="163"/>
      <c r="X29" s="163"/>
      <c r="Y29" s="163"/>
      <c r="AA29" s="141"/>
      <c r="AB29" s="264"/>
      <c r="AC29" s="163"/>
      <c r="AD29" s="163"/>
      <c r="AF29" s="190">
        <v>3</v>
      </c>
      <c r="AG29" s="184">
        <v>0</v>
      </c>
      <c r="AH29" s="179">
        <f>R40</f>
        <v>0</v>
      </c>
      <c r="AI29" s="179">
        <v>0</v>
      </c>
      <c r="AJ29" s="185">
        <f>Q40</f>
        <v>0</v>
      </c>
      <c r="AK29" s="179">
        <f>SUM(AG29:AJ29)</f>
        <v>0</v>
      </c>
      <c r="AL29" s="179">
        <f>P31</f>
        <v>0</v>
      </c>
      <c r="AM29" s="183">
        <f t="shared" si="1"/>
        <v>0</v>
      </c>
      <c r="AN29" s="173"/>
      <c r="AS29" s="172"/>
      <c r="AT29" s="163"/>
      <c r="AU29" s="163"/>
      <c r="AV29" s="163"/>
      <c r="AW29" s="163"/>
      <c r="AX29" s="163"/>
      <c r="AY29" s="163"/>
      <c r="AZ29" s="193" t="s">
        <v>30</v>
      </c>
      <c r="BA29" s="163"/>
      <c r="BB29" s="163"/>
      <c r="BC29" s="163"/>
      <c r="BD29" s="163"/>
      <c r="BE29" s="194" t="s">
        <v>20</v>
      </c>
      <c r="BF29" s="74" t="e">
        <f>BF30/BH7</f>
        <v>#DIV/0!</v>
      </c>
      <c r="BG29" s="74" t="e">
        <f>BG30/BH7</f>
        <v>#DIV/0!</v>
      </c>
      <c r="BH29" s="74" t="e">
        <f>BH30/BH7</f>
        <v>#DIV/0!</v>
      </c>
      <c r="BI29" s="74" t="e">
        <f>BI30/BH7</f>
        <v>#DIV/0!</v>
      </c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73"/>
      <c r="CI29" s="315"/>
      <c r="CJ29" s="316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16"/>
      <c r="CY29" s="316"/>
      <c r="CZ29" s="322"/>
      <c r="DA29" s="316"/>
      <c r="DB29" s="316"/>
      <c r="DC29" s="316"/>
      <c r="DD29" s="316"/>
      <c r="DE29" s="316"/>
      <c r="DF29" s="316"/>
      <c r="DG29" s="316"/>
      <c r="DH29" s="316"/>
      <c r="DI29" s="316"/>
      <c r="DJ29" s="316"/>
      <c r="DK29" s="316"/>
      <c r="DL29" s="316"/>
      <c r="DM29" s="316"/>
      <c r="DN29" s="316"/>
      <c r="DO29" s="316"/>
      <c r="DP29" s="316"/>
      <c r="DQ29" s="316"/>
      <c r="DR29" s="317"/>
    </row>
    <row r="30" spans="5:122" ht="15" customHeight="1" thickBot="1" x14ac:dyDescent="0.3">
      <c r="E30" s="172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221" t="s">
        <v>27</v>
      </c>
      <c r="Q30" s="237">
        <f>IF(Q28&lt;&gt;"",Q31-Q28,0)</f>
        <v>0</v>
      </c>
      <c r="R30" s="228">
        <f>IF(Q28&lt;&gt;"",R31-Q28,0)</f>
        <v>0</v>
      </c>
      <c r="S30" s="163"/>
      <c r="T30" s="163"/>
      <c r="U30" s="163"/>
      <c r="V30" s="163"/>
      <c r="W30" s="163"/>
      <c r="X30" s="163"/>
      <c r="Y30" s="163"/>
      <c r="AA30" s="227">
        <f>IF(AB29&lt;&gt;"",AB29-AA32,0)</f>
        <v>0</v>
      </c>
      <c r="AB30" s="235">
        <f>IF(AB29&lt;&gt;"",AB29-AB32,0)</f>
        <v>0</v>
      </c>
      <c r="AC30" s="263" t="s">
        <v>27</v>
      </c>
      <c r="AD30" s="163"/>
      <c r="AF30" s="190">
        <v>4</v>
      </c>
      <c r="AG30" s="186">
        <f>R46</f>
        <v>0</v>
      </c>
      <c r="AH30" s="187">
        <f>R45</f>
        <v>0</v>
      </c>
      <c r="AI30" s="187">
        <f>R44</f>
        <v>0</v>
      </c>
      <c r="AJ30" s="188">
        <f>R43</f>
        <v>0</v>
      </c>
      <c r="AK30" s="179">
        <f>SUM(AG30:AJ30)</f>
        <v>0</v>
      </c>
      <c r="AL30" s="59">
        <f>E45</f>
        <v>0</v>
      </c>
      <c r="AM30" s="183">
        <f t="shared" si="1"/>
        <v>0</v>
      </c>
      <c r="AN30" s="173"/>
      <c r="AS30" s="172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98" t="s">
        <v>3</v>
      </c>
      <c r="BF30" s="208">
        <f>BW58</f>
        <v>0</v>
      </c>
      <c r="BG30" s="208">
        <f>BT58</f>
        <v>0</v>
      </c>
      <c r="BH30" s="208">
        <f>BU58</f>
        <v>0</v>
      </c>
      <c r="BI30" s="208">
        <f>BV58</f>
        <v>0</v>
      </c>
      <c r="BJ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73"/>
      <c r="CI30" s="315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22"/>
      <c r="DA30" s="316"/>
      <c r="DB30" s="316"/>
      <c r="DC30" s="316"/>
      <c r="DD30" s="316"/>
      <c r="DE30" s="316"/>
      <c r="DF30" s="316"/>
      <c r="DG30" s="316"/>
      <c r="DH30" s="316"/>
      <c r="DI30" s="316"/>
      <c r="DJ30" s="316"/>
      <c r="DK30" s="316"/>
      <c r="DL30" s="316"/>
      <c r="DM30" s="316"/>
      <c r="DN30" s="316"/>
      <c r="DO30" s="316"/>
      <c r="DP30" s="316"/>
      <c r="DQ30" s="316"/>
      <c r="DR30" s="317"/>
    </row>
    <row r="31" spans="5:122" ht="15" customHeight="1" x14ac:dyDescent="0.3">
      <c r="E31" s="172"/>
      <c r="F31" s="163"/>
      <c r="G31" s="163"/>
      <c r="H31" s="163"/>
      <c r="I31" s="163"/>
      <c r="J31" s="163"/>
      <c r="K31" s="163"/>
      <c r="L31" s="249"/>
      <c r="M31" s="163"/>
      <c r="N31" s="163"/>
      <c r="O31" s="163"/>
      <c r="P31" s="215">
        <f>IF(Q28&lt;&gt;"",Q28,Q31)</f>
        <v>0</v>
      </c>
      <c r="Q31" s="224">
        <f>SUM(Q37:R37)</f>
        <v>0</v>
      </c>
      <c r="R31" s="142">
        <f>SUM(Q40:R40)</f>
        <v>0</v>
      </c>
      <c r="S31" s="163"/>
      <c r="T31" s="163"/>
      <c r="U31" s="163"/>
      <c r="V31" s="163"/>
      <c r="W31" s="163"/>
      <c r="X31" s="163"/>
      <c r="Y31" s="163"/>
      <c r="AA31" s="147" t="s">
        <v>1</v>
      </c>
      <c r="AB31" s="231" t="s">
        <v>1</v>
      </c>
      <c r="AC31" s="217" t="s">
        <v>21</v>
      </c>
      <c r="AD31" s="163"/>
      <c r="AF31" s="179" t="s">
        <v>17</v>
      </c>
      <c r="AG31" s="179">
        <f>SUM(AG27:AG30)</f>
        <v>0</v>
      </c>
      <c r="AH31" s="179">
        <f>SUM(AH27:AH30)</f>
        <v>0</v>
      </c>
      <c r="AI31" s="179">
        <f>SUM(AI27:AI30)</f>
        <v>0</v>
      </c>
      <c r="AJ31" s="179">
        <f>SUM(AJ27:AJ30)</f>
        <v>0</v>
      </c>
      <c r="AK31" s="179"/>
      <c r="AL31" s="179"/>
      <c r="AM31" s="179"/>
      <c r="AN31" s="173"/>
      <c r="AS31" s="172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99"/>
      <c r="BF31" s="148">
        <v>8</v>
      </c>
      <c r="BG31" s="148" t="s">
        <v>2</v>
      </c>
      <c r="BH31" s="148">
        <v>9</v>
      </c>
      <c r="BI31" s="148" t="s">
        <v>5</v>
      </c>
      <c r="BJ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73"/>
      <c r="CI31" s="315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22"/>
      <c r="DA31" s="316"/>
      <c r="DB31" s="316"/>
      <c r="DC31" s="316"/>
      <c r="DD31" s="316"/>
      <c r="DE31" s="316"/>
      <c r="DF31" s="316"/>
      <c r="DG31" s="316"/>
      <c r="DH31" s="316"/>
      <c r="DI31" s="316"/>
      <c r="DJ31" s="316"/>
      <c r="DK31" s="316"/>
      <c r="DL31" s="316"/>
      <c r="DM31" s="316"/>
      <c r="DN31" s="316"/>
      <c r="DO31" s="316"/>
      <c r="DP31" s="316"/>
      <c r="DQ31" s="316"/>
      <c r="DR31" s="317"/>
    </row>
    <row r="32" spans="5:122" ht="15" customHeight="1" thickBot="1" x14ac:dyDescent="0.3">
      <c r="E32" s="172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16" t="s">
        <v>21</v>
      </c>
      <c r="Q32" s="148" t="s">
        <v>2</v>
      </c>
      <c r="R32" s="147" t="s">
        <v>2</v>
      </c>
      <c r="S32" s="163"/>
      <c r="T32" s="163"/>
      <c r="U32" s="163"/>
      <c r="V32" s="163"/>
      <c r="W32" s="163"/>
      <c r="X32" s="163"/>
      <c r="Y32" s="163"/>
      <c r="AA32" s="137">
        <f>SUM(R44,Z38)</f>
        <v>0</v>
      </c>
      <c r="AB32" s="208">
        <f>SUM(O44,AC38)</f>
        <v>0</v>
      </c>
      <c r="AC32" s="218">
        <f>IF(AB29&lt;&gt;"",AB29,AB32)</f>
        <v>0</v>
      </c>
      <c r="AD32" s="163"/>
      <c r="AF32" s="179" t="s">
        <v>18</v>
      </c>
      <c r="AG32" s="179">
        <f>P52</f>
        <v>0</v>
      </c>
      <c r="AH32" s="179">
        <f>AL45</f>
        <v>0</v>
      </c>
      <c r="AI32" s="179">
        <f>AC32</f>
        <v>0</v>
      </c>
      <c r="AJ32" s="179">
        <f>G39</f>
        <v>0</v>
      </c>
      <c r="AK32" s="179"/>
      <c r="AL32" s="179"/>
      <c r="AM32" s="179"/>
      <c r="AN32" s="173"/>
      <c r="AS32" s="172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203" t="s">
        <v>20</v>
      </c>
      <c r="BF32" s="79" t="e">
        <f>BF33/BI7</f>
        <v>#DIV/0!</v>
      </c>
      <c r="BG32" s="79" t="e">
        <f>BG33/BI7</f>
        <v>#DIV/0!</v>
      </c>
      <c r="BH32" s="79" t="e">
        <f>BH33/BI7</f>
        <v>#DIV/0!</v>
      </c>
      <c r="BI32" s="79" t="e">
        <f>BI33/BI7</f>
        <v>#DIV/0!</v>
      </c>
      <c r="BJ32" s="163"/>
      <c r="BK32" s="138"/>
      <c r="BL32" s="151" t="s">
        <v>4</v>
      </c>
      <c r="BM32" s="201" t="s">
        <v>20</v>
      </c>
      <c r="BN32" s="152"/>
      <c r="BO32" s="150" t="s">
        <v>3</v>
      </c>
      <c r="BP32" s="194" t="s">
        <v>20</v>
      </c>
      <c r="BQ32" s="197" t="s">
        <v>29</v>
      </c>
      <c r="BR32" s="163"/>
      <c r="BS32" s="163"/>
      <c r="BT32" s="163"/>
      <c r="BU32" s="163"/>
      <c r="BV32" s="163"/>
      <c r="BW32" s="163"/>
      <c r="BX32" s="163"/>
      <c r="BY32" s="163"/>
      <c r="BZ32" s="163"/>
      <c r="CA32" s="173"/>
      <c r="CI32" s="315"/>
      <c r="CJ32" s="316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6"/>
      <c r="CY32" s="316"/>
      <c r="CZ32" s="322"/>
      <c r="DA32" s="316"/>
      <c r="DB32" s="316"/>
      <c r="DC32" s="316"/>
      <c r="DD32" s="316"/>
      <c r="DE32" s="316"/>
      <c r="DF32" s="316"/>
      <c r="DG32" s="316"/>
      <c r="DH32" s="316"/>
      <c r="DI32" s="316"/>
      <c r="DJ32" s="316"/>
      <c r="DK32" s="316"/>
      <c r="DL32" s="316"/>
      <c r="DM32" s="316"/>
      <c r="DN32" s="316"/>
      <c r="DO32" s="316"/>
      <c r="DP32" s="316"/>
      <c r="DQ32" s="316"/>
      <c r="DR32" s="317"/>
    </row>
    <row r="33" spans="5:122" ht="15" customHeight="1" x14ac:dyDescent="0.25">
      <c r="E33" s="172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F33" s="179" t="s">
        <v>19</v>
      </c>
      <c r="AG33" s="183">
        <f>IFERROR(ABS(AG31-AG32)/AG32,0)</f>
        <v>0</v>
      </c>
      <c r="AH33" s="183">
        <f t="shared" ref="AH33:AJ33" si="4">IFERROR(ABS(AH31-AH32)/AH32,0)</f>
        <v>0</v>
      </c>
      <c r="AI33" s="183">
        <f t="shared" si="4"/>
        <v>0</v>
      </c>
      <c r="AJ33" s="183">
        <f t="shared" si="4"/>
        <v>0</v>
      </c>
      <c r="AK33" s="179"/>
      <c r="AL33" s="179"/>
      <c r="AM33" s="183">
        <f>SUM(AG33:AJ33,AM27:AM30)</f>
        <v>0</v>
      </c>
      <c r="AN33" s="173"/>
      <c r="AS33" s="172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204" t="s">
        <v>4</v>
      </c>
      <c r="BF33" s="143">
        <v>0</v>
      </c>
      <c r="BG33" s="143">
        <v>0</v>
      </c>
      <c r="BH33" s="143">
        <v>0</v>
      </c>
      <c r="BI33" s="143">
        <v>0</v>
      </c>
      <c r="BJ33" s="163"/>
      <c r="BK33" s="232" t="str">
        <f>CHOOSE(1,"&lt;","TURN",8,BJ59,BL33,BO33)</f>
        <v>&lt;</v>
      </c>
      <c r="BL33" s="205">
        <v>0</v>
      </c>
      <c r="BM33" s="65" t="e">
        <f>BL33/BT37</f>
        <v>#DIV/0!</v>
      </c>
      <c r="BN33" s="148" t="s">
        <v>6</v>
      </c>
      <c r="BO33" s="209">
        <f>BV57</f>
        <v>0</v>
      </c>
      <c r="BP33" s="67" t="e">
        <f>BO33/BT36</f>
        <v>#DIV/0!</v>
      </c>
      <c r="BQ33" s="196" t="str">
        <f>RNSE(BO33,BL33)</f>
        <v>-</v>
      </c>
      <c r="BR33" s="163"/>
      <c r="BS33" s="163"/>
      <c r="BT33" s="163"/>
      <c r="BU33" s="163"/>
      <c r="BV33" s="163"/>
      <c r="BW33" s="163"/>
      <c r="BX33" s="163"/>
      <c r="BY33" s="163"/>
      <c r="BZ33" s="163"/>
      <c r="CA33" s="173"/>
      <c r="CI33" s="315"/>
      <c r="CJ33" s="316"/>
      <c r="CK33" s="316"/>
      <c r="CL33" s="316"/>
      <c r="CM33" s="316"/>
      <c r="CN33" s="316"/>
      <c r="CO33" s="316"/>
      <c r="CP33" s="316"/>
      <c r="CQ33" s="316"/>
      <c r="CR33" s="316"/>
      <c r="CS33" s="316"/>
      <c r="CT33" s="316"/>
      <c r="CU33" s="316"/>
      <c r="CV33" s="316"/>
      <c r="CW33" s="316"/>
      <c r="CX33" s="316"/>
      <c r="CY33" s="316"/>
      <c r="CZ33" s="322"/>
      <c r="DA33" s="316"/>
      <c r="DB33" s="316"/>
      <c r="DC33" s="316"/>
      <c r="DD33" s="316"/>
      <c r="DE33" s="316"/>
      <c r="DF33" s="316"/>
      <c r="DG33" s="316"/>
      <c r="DH33" s="316"/>
      <c r="DI33" s="316"/>
      <c r="DJ33" s="316"/>
      <c r="DK33" s="316"/>
      <c r="DL33" s="316"/>
      <c r="DM33" s="316"/>
      <c r="DN33" s="316"/>
      <c r="DO33" s="316"/>
      <c r="DP33" s="316"/>
      <c r="DQ33" s="316"/>
      <c r="DR33" s="317"/>
    </row>
    <row r="34" spans="5:122" ht="15" customHeight="1" thickBot="1" x14ac:dyDescent="0.3">
      <c r="E34" s="17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73"/>
      <c r="AS34" s="172"/>
      <c r="AT34" s="163"/>
      <c r="AU34" s="163"/>
      <c r="AV34" s="163"/>
      <c r="AW34" s="163"/>
      <c r="AX34" s="163"/>
      <c r="AY34" s="163"/>
      <c r="BC34" s="163"/>
      <c r="BD34" s="163"/>
      <c r="BE34" s="145"/>
      <c r="BF34" s="147">
        <f>CHOOSE(1,8,"TURN",12,BJ59,BF33,BF30)</f>
        <v>8</v>
      </c>
      <c r="BG34" s="232" t="str">
        <f>CHOOSE(1,"$","TURN",11,BJ59,BG33,BG30)</f>
        <v>$</v>
      </c>
      <c r="BH34" s="232" t="str">
        <f>CHOOSE(1,"9","TURN",10,BJ59,BH33,BH30)</f>
        <v>9</v>
      </c>
      <c r="BI34" s="232" t="str">
        <f>CHOOSE(1,"M","TURN",9,BJ59,BI33,BI30)</f>
        <v>M</v>
      </c>
      <c r="BJ34" s="163"/>
      <c r="BK34" s="232" t="str">
        <f>CHOOSE(1,"&gt;","TURN",6,BJ59,BL34,BO34)</f>
        <v>&gt;</v>
      </c>
      <c r="BL34" s="205">
        <v>0</v>
      </c>
      <c r="BM34" s="65" t="e">
        <f>BL34/BT37</f>
        <v>#DIV/0!</v>
      </c>
      <c r="BN34" s="148" t="s">
        <v>8</v>
      </c>
      <c r="BO34" s="209">
        <f>BT57</f>
        <v>0</v>
      </c>
      <c r="BP34" s="67" t="e">
        <f>BO34/BT36</f>
        <v>#DIV/0!</v>
      </c>
      <c r="BQ34" s="196" t="str">
        <f>RNSE(BO34,BL34)</f>
        <v>-</v>
      </c>
      <c r="BR34" s="163"/>
      <c r="BS34" s="163"/>
      <c r="BT34" s="163"/>
      <c r="BU34" s="163"/>
      <c r="BV34" s="163"/>
      <c r="BW34" s="163"/>
      <c r="BX34" s="163"/>
      <c r="BY34" s="163"/>
      <c r="BZ34" s="163"/>
      <c r="CA34" s="173"/>
      <c r="CI34" s="315"/>
      <c r="CJ34" s="316"/>
      <c r="CK34" s="316"/>
      <c r="CL34" s="316"/>
      <c r="CM34" s="316"/>
      <c r="CN34" s="316"/>
      <c r="CO34" s="316"/>
      <c r="CP34" s="316"/>
      <c r="CQ34" s="316"/>
      <c r="CR34" s="316"/>
      <c r="CS34" s="316"/>
      <c r="CT34" s="316"/>
      <c r="CU34" s="316"/>
      <c r="CV34" s="316"/>
      <c r="CW34" s="316"/>
      <c r="CX34" s="316"/>
      <c r="CY34" s="316"/>
      <c r="CZ34" s="322"/>
      <c r="DA34" s="316"/>
      <c r="DB34" s="316"/>
      <c r="DC34" s="316"/>
      <c r="DD34" s="316"/>
      <c r="DE34" s="316"/>
      <c r="DF34" s="316"/>
      <c r="DG34" s="316"/>
      <c r="DH34" s="316"/>
      <c r="DI34" s="316"/>
      <c r="DJ34" s="316"/>
      <c r="DK34" s="316"/>
      <c r="DL34" s="316"/>
      <c r="DM34" s="316"/>
      <c r="DN34" s="316"/>
      <c r="DO34" s="316"/>
      <c r="DP34" s="316"/>
      <c r="DQ34" s="316"/>
      <c r="DR34" s="317"/>
    </row>
    <row r="35" spans="5:122" ht="15" customHeight="1" thickBot="1" x14ac:dyDescent="0.25">
      <c r="E35" s="172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97" t="s">
        <v>29</v>
      </c>
      <c r="Q35" s="196" t="str">
        <f>RNSE(Q37,Q40)</f>
        <v>-</v>
      </c>
      <c r="R35" s="196" t="str">
        <f>RNSE(R37,R40)</f>
        <v>-</v>
      </c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73"/>
      <c r="AS35" s="172"/>
      <c r="AT35" s="163"/>
      <c r="AU35" s="163"/>
      <c r="AV35" s="163"/>
      <c r="AW35" s="253" t="s">
        <v>28</v>
      </c>
      <c r="AY35" s="268" t="s">
        <v>27</v>
      </c>
      <c r="AZ35" s="213" t="s">
        <v>21</v>
      </c>
      <c r="BA35" s="214">
        <f>IF(AX36&lt;&gt;"",AX36,BA36)</f>
        <v>0</v>
      </c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213" t="s">
        <v>21</v>
      </c>
      <c r="BT35" s="214">
        <f>IF(BW36&lt;&gt;"",BW36,BT36)</f>
        <v>0</v>
      </c>
      <c r="BU35" s="225" t="s">
        <v>27</v>
      </c>
      <c r="BV35" s="253" t="s">
        <v>28</v>
      </c>
      <c r="BX35" s="163"/>
      <c r="BY35" s="163"/>
      <c r="BZ35" s="163"/>
      <c r="CA35" s="173"/>
      <c r="CI35" s="315"/>
      <c r="CJ35" s="316"/>
      <c r="CK35" s="316"/>
      <c r="CL35" s="316"/>
      <c r="CM35" s="316"/>
      <c r="CN35" s="316"/>
      <c r="CO35" s="316"/>
      <c r="CP35" s="316"/>
      <c r="CQ35" s="316"/>
      <c r="CR35" s="316"/>
      <c r="CS35" s="316"/>
      <c r="CT35" s="316"/>
      <c r="CU35" s="316"/>
      <c r="CV35" s="316"/>
      <c r="CW35" s="316"/>
      <c r="CX35" s="316"/>
      <c r="CY35" s="316"/>
      <c r="CZ35" s="322"/>
      <c r="DA35" s="316"/>
      <c r="DB35" s="316"/>
      <c r="DC35" s="316"/>
      <c r="DD35" s="316"/>
      <c r="DE35" s="316"/>
      <c r="DF35" s="316"/>
      <c r="DG35" s="316"/>
      <c r="DH35" s="316"/>
      <c r="DI35" s="316"/>
      <c r="DJ35" s="316"/>
      <c r="DK35" s="316"/>
      <c r="DL35" s="316"/>
      <c r="DM35" s="316"/>
      <c r="DN35" s="316"/>
      <c r="DO35" s="316"/>
      <c r="DP35" s="316"/>
      <c r="DQ35" s="316"/>
      <c r="DR35" s="317"/>
    </row>
    <row r="36" spans="5:122" ht="15" customHeight="1" x14ac:dyDescent="0.25">
      <c r="E36" s="172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94" t="s">
        <v>20</v>
      </c>
      <c r="Q36" s="74" t="e">
        <f>Q37/Q31</f>
        <v>#DIV/0!</v>
      </c>
      <c r="R36" s="74" t="e">
        <f>R37/Q31</f>
        <v>#DIV/0!</v>
      </c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73"/>
      <c r="AS36" s="172"/>
      <c r="AT36" s="163"/>
      <c r="AU36" s="163"/>
      <c r="AV36" s="163"/>
      <c r="AW36" s="251" t="str">
        <f>CHOOSE(1,"'","LINK",AW35,AX36)</f>
        <v>'</v>
      </c>
      <c r="AX36" s="266"/>
      <c r="AY36" s="234">
        <f>IF(AX36&lt;&gt;"",AX36-BA36,0)</f>
        <v>0</v>
      </c>
      <c r="AZ36" s="272" t="s">
        <v>25</v>
      </c>
      <c r="BA36" s="210">
        <f>SUM(BL53,BF30)</f>
        <v>0</v>
      </c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21" t="s">
        <v>20</v>
      </c>
      <c r="BT36" s="212">
        <f>SUM(BO33:BO34)</f>
        <v>0</v>
      </c>
      <c r="BU36" s="234">
        <f>IF(BW36&lt;&gt;"",BT36-BW36,0)</f>
        <v>0</v>
      </c>
      <c r="BV36" s="251" t="str">
        <f>CHOOSE(1,"%","LINK",BV35,BW36)</f>
        <v>%</v>
      </c>
      <c r="BW36" s="266"/>
      <c r="BX36" s="163"/>
      <c r="BY36" s="163"/>
      <c r="BZ36" s="163"/>
      <c r="CA36" s="173"/>
      <c r="CI36" s="315"/>
      <c r="CJ36" s="316"/>
      <c r="CK36" s="316"/>
      <c r="CL36" s="316"/>
      <c r="CM36" s="316"/>
      <c r="CN36" s="316"/>
      <c r="CO36" s="316"/>
      <c r="CP36" s="316"/>
      <c r="CQ36" s="316"/>
      <c r="CR36" s="316"/>
      <c r="CS36" s="316"/>
      <c r="CT36" s="316"/>
      <c r="CU36" s="316"/>
      <c r="CV36" s="316"/>
      <c r="CW36" s="316"/>
      <c r="CX36" s="316"/>
      <c r="CY36" s="316"/>
      <c r="CZ36" s="322"/>
      <c r="DA36" s="316"/>
      <c r="DB36" s="316"/>
      <c r="DC36" s="316"/>
      <c r="DD36" s="316"/>
      <c r="DE36" s="316"/>
      <c r="DF36" s="316"/>
      <c r="DG36" s="316"/>
      <c r="DH36" s="316"/>
      <c r="DI36" s="316"/>
      <c r="DJ36" s="316"/>
      <c r="DK36" s="316"/>
      <c r="DL36" s="316"/>
      <c r="DM36" s="316"/>
      <c r="DN36" s="316"/>
      <c r="DO36" s="316"/>
      <c r="DP36" s="316"/>
      <c r="DQ36" s="316"/>
      <c r="DR36" s="317"/>
    </row>
    <row r="37" spans="5:122" ht="15" customHeight="1" thickBot="1" x14ac:dyDescent="0.3">
      <c r="E37" s="17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98" t="s">
        <v>3</v>
      </c>
      <c r="Q37" s="208">
        <f>AJ53</f>
        <v>0</v>
      </c>
      <c r="R37" s="208">
        <f>AH53</f>
        <v>0</v>
      </c>
      <c r="S37" s="163"/>
      <c r="T37" s="163"/>
      <c r="U37" s="163"/>
      <c r="V37" s="163"/>
      <c r="W37" s="163"/>
      <c r="X37" s="163"/>
      <c r="Y37" s="138"/>
      <c r="Z37" s="151" t="s">
        <v>4</v>
      </c>
      <c r="AA37" s="201" t="s">
        <v>20</v>
      </c>
      <c r="AB37" s="152"/>
      <c r="AC37" s="150" t="s">
        <v>3</v>
      </c>
      <c r="AD37" s="194" t="s">
        <v>20</v>
      </c>
      <c r="AE37" s="197" t="s">
        <v>29</v>
      </c>
      <c r="AF37" s="163"/>
      <c r="AG37" s="163"/>
      <c r="AH37" s="163"/>
      <c r="AI37" s="163"/>
      <c r="AJ37" s="163"/>
      <c r="AK37" s="163"/>
      <c r="AL37" s="163"/>
      <c r="AM37" s="163"/>
      <c r="AN37" s="173"/>
      <c r="AS37" s="172"/>
      <c r="AT37" s="163"/>
      <c r="AU37" s="163"/>
      <c r="AV37" s="163"/>
      <c r="AW37" s="147"/>
      <c r="AX37" s="140"/>
      <c r="AY37" s="226">
        <f>IF(AX36&lt;&gt;"",AX36-BA37,0)</f>
        <v>0</v>
      </c>
      <c r="AZ37" s="271" t="s">
        <v>25</v>
      </c>
      <c r="BA37" s="136">
        <f>SUM(BL50,BF33)</f>
        <v>0</v>
      </c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84" t="s">
        <v>20</v>
      </c>
      <c r="BT37" s="140">
        <f>SUM(BL33:BL34)</f>
        <v>0</v>
      </c>
      <c r="BU37" s="226">
        <f>IF(BW36&lt;&gt;"",BT37-BW36,0)</f>
        <v>0</v>
      </c>
      <c r="BV37" s="154"/>
      <c r="BW37" s="136"/>
      <c r="BX37" s="163"/>
      <c r="BY37" s="163"/>
      <c r="BZ37" s="163"/>
      <c r="CA37" s="173"/>
      <c r="CI37" s="315"/>
      <c r="CJ37" s="316"/>
      <c r="CK37" s="316"/>
      <c r="CL37" s="316"/>
      <c r="CM37" s="316"/>
      <c r="CN37" s="316"/>
      <c r="CO37" s="316"/>
      <c r="CP37" s="316"/>
      <c r="CQ37" s="316"/>
      <c r="CR37" s="316"/>
      <c r="CS37" s="316"/>
      <c r="CT37" s="316"/>
      <c r="CU37" s="316"/>
      <c r="CV37" s="316"/>
      <c r="CW37" s="316"/>
      <c r="CX37" s="316"/>
      <c r="CY37" s="316"/>
      <c r="CZ37" s="322"/>
      <c r="DA37" s="316"/>
      <c r="DB37" s="316"/>
      <c r="DC37" s="316"/>
      <c r="DD37" s="316"/>
      <c r="DE37" s="316"/>
      <c r="DF37" s="316"/>
      <c r="DG37" s="316"/>
      <c r="DH37" s="316"/>
      <c r="DI37" s="316"/>
      <c r="DJ37" s="316"/>
      <c r="DK37" s="316"/>
      <c r="DL37" s="316"/>
      <c r="DM37" s="316"/>
      <c r="DN37" s="316"/>
      <c r="DO37" s="316"/>
      <c r="DP37" s="316"/>
      <c r="DQ37" s="316"/>
      <c r="DR37" s="317"/>
    </row>
    <row r="38" spans="5:122" ht="15" customHeight="1" thickBot="1" x14ac:dyDescent="0.3">
      <c r="E38" s="172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99"/>
      <c r="Q38" s="148">
        <v>8</v>
      </c>
      <c r="R38" s="148">
        <v>9</v>
      </c>
      <c r="S38" s="163"/>
      <c r="T38" s="163"/>
      <c r="U38" s="163"/>
      <c r="V38" s="163"/>
      <c r="W38" s="163"/>
      <c r="X38" s="163"/>
      <c r="Y38" s="232" t="str">
        <f>CHOOSE(1,"&lt;","TURN",8,V42,Z38,AC38)</f>
        <v>&lt;</v>
      </c>
      <c r="Z38" s="205">
        <v>0</v>
      </c>
      <c r="AA38" s="65" t="e">
        <f>Z38/AN41</f>
        <v>#DIV/0!</v>
      </c>
      <c r="AB38" s="148" t="s">
        <v>6</v>
      </c>
      <c r="AC38" s="209">
        <f>AI52</f>
        <v>0</v>
      </c>
      <c r="AD38" s="67" t="e">
        <f>AC38/AN40</f>
        <v>#DIV/0!</v>
      </c>
      <c r="AE38" s="196" t="str">
        <f>RNSE(AC38,Z38)</f>
        <v>-</v>
      </c>
      <c r="AF38" s="163"/>
      <c r="AG38" s="163"/>
      <c r="AH38" s="163"/>
      <c r="AI38" s="163"/>
      <c r="AJ38" s="163"/>
      <c r="AK38" s="163"/>
      <c r="AL38" s="163"/>
      <c r="AM38" s="163"/>
      <c r="AN38" s="107"/>
      <c r="AS38" s="172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8"/>
      <c r="BK38" s="163"/>
      <c r="BL38" s="163"/>
      <c r="BM38" s="163"/>
      <c r="BN38" s="163"/>
      <c r="BO38" s="163"/>
      <c r="BP38" s="164"/>
      <c r="BQ38" s="163"/>
      <c r="BR38" s="163"/>
      <c r="BS38" s="168"/>
      <c r="BT38" s="265"/>
      <c r="BU38" s="163"/>
      <c r="BV38" s="163"/>
      <c r="BW38" s="163"/>
      <c r="BX38" s="163"/>
      <c r="BY38" s="163"/>
      <c r="BZ38" s="163"/>
      <c r="CA38" s="173"/>
      <c r="CI38" s="315"/>
      <c r="CJ38" s="316"/>
      <c r="CK38" s="316"/>
      <c r="CL38" s="316"/>
      <c r="CM38" s="316"/>
      <c r="CN38" s="316"/>
      <c r="CO38" s="316"/>
      <c r="CP38" s="316"/>
      <c r="CQ38" s="316"/>
      <c r="CR38" s="316"/>
      <c r="CS38" s="316"/>
      <c r="CT38" s="316"/>
      <c r="CU38" s="316"/>
      <c r="CV38" s="316"/>
      <c r="CW38" s="316"/>
      <c r="CX38" s="316"/>
      <c r="CY38" s="316"/>
      <c r="CZ38" s="322"/>
      <c r="DA38" s="316"/>
      <c r="DB38" s="316"/>
      <c r="DC38" s="316"/>
      <c r="DD38" s="316"/>
      <c r="DE38" s="316"/>
      <c r="DF38" s="316"/>
      <c r="DG38" s="316"/>
      <c r="DH38" s="316"/>
      <c r="DI38" s="316"/>
      <c r="DJ38" s="316"/>
      <c r="DK38" s="316"/>
      <c r="DL38" s="316"/>
      <c r="DM38" s="316"/>
      <c r="DN38" s="316"/>
      <c r="DO38" s="316"/>
      <c r="DP38" s="316"/>
      <c r="DQ38" s="316"/>
      <c r="DR38" s="317"/>
    </row>
    <row r="39" spans="5:122" ht="15" customHeight="1" thickBot="1" x14ac:dyDescent="0.3">
      <c r="E39" s="225" t="s">
        <v>27</v>
      </c>
      <c r="F39" s="213" t="s">
        <v>21</v>
      </c>
      <c r="G39" s="214">
        <f>IF(D40&lt;&gt;"",AVERAGE(G40,D40),G40)</f>
        <v>0</v>
      </c>
      <c r="H39" s="163"/>
      <c r="I39" s="163"/>
      <c r="J39" s="163"/>
      <c r="K39" s="163"/>
      <c r="L39" s="163"/>
      <c r="M39" s="163"/>
      <c r="N39" s="163"/>
      <c r="O39" s="163"/>
      <c r="P39" s="203" t="s">
        <v>20</v>
      </c>
      <c r="Q39" s="79" t="e">
        <f>Q40/R31</f>
        <v>#DIV/0!</v>
      </c>
      <c r="R39" s="79" t="e">
        <f>R40/R31</f>
        <v>#DIV/0!</v>
      </c>
      <c r="S39" s="163"/>
      <c r="T39" s="163"/>
      <c r="U39" s="163"/>
      <c r="V39" s="163"/>
      <c r="W39" s="163"/>
      <c r="X39" s="163"/>
      <c r="Y39" s="232" t="str">
        <f>CHOOSE(1,"!","TURN",7,V42,Z39,AC39)</f>
        <v>!</v>
      </c>
      <c r="Z39" s="205">
        <v>0</v>
      </c>
      <c r="AA39" s="65" t="e">
        <f>Z39/AN41</f>
        <v>#DIV/0!</v>
      </c>
      <c r="AB39" s="148" t="s">
        <v>7</v>
      </c>
      <c r="AC39" s="209">
        <f>AJ52</f>
        <v>0</v>
      </c>
      <c r="AD39" s="67" t="e">
        <f>AC39/AN40</f>
        <v>#DIV/0!</v>
      </c>
      <c r="AE39" s="196" t="str">
        <f t="shared" ref="AE39:AE41" si="5">RNSE(AC39,Z39)</f>
        <v>-</v>
      </c>
      <c r="AF39" s="163"/>
      <c r="AG39" s="163"/>
      <c r="AH39" s="163"/>
      <c r="AI39" s="163"/>
      <c r="AJ39" s="163"/>
      <c r="AK39" s="163"/>
      <c r="AL39" s="163"/>
      <c r="AM39" s="213" t="s">
        <v>21</v>
      </c>
      <c r="AN39" s="254">
        <f>IF(F28&lt;&gt;"",AVERAGE(AN40,F28),AN40)</f>
        <v>0</v>
      </c>
      <c r="AS39" s="172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8"/>
      <c r="BK39" s="163"/>
      <c r="BL39" s="163"/>
      <c r="BM39" s="163"/>
      <c r="BN39" s="163"/>
      <c r="BO39" s="163"/>
      <c r="BP39" s="164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73"/>
      <c r="CI39" s="315"/>
      <c r="CJ39" s="316"/>
      <c r="CK39" s="316"/>
      <c r="CL39" s="316"/>
      <c r="CM39" s="316"/>
      <c r="CN39" s="316"/>
      <c r="CO39" s="316"/>
      <c r="CP39" s="316"/>
      <c r="CQ39" s="316"/>
      <c r="CR39" s="316"/>
      <c r="CS39" s="316"/>
      <c r="CT39" s="316"/>
      <c r="CU39" s="316"/>
      <c r="CV39" s="316"/>
      <c r="CW39" s="316"/>
      <c r="CX39" s="316"/>
      <c r="CY39" s="316"/>
      <c r="CZ39" s="322"/>
      <c r="DA39" s="316"/>
      <c r="DB39" s="316"/>
      <c r="DC39" s="316"/>
      <c r="DD39" s="316"/>
      <c r="DE39" s="316"/>
      <c r="DF39" s="316"/>
      <c r="DG39" s="316"/>
      <c r="DH39" s="316"/>
      <c r="DI39" s="316"/>
      <c r="DJ39" s="316"/>
      <c r="DK39" s="316"/>
      <c r="DL39" s="316"/>
      <c r="DM39" s="316"/>
      <c r="DN39" s="316"/>
      <c r="DO39" s="316"/>
      <c r="DP39" s="316"/>
      <c r="DQ39" s="316"/>
      <c r="DR39" s="317"/>
    </row>
    <row r="40" spans="5:122" ht="15" customHeight="1" x14ac:dyDescent="0.25">
      <c r="E40" s="255">
        <f>IF(D40&lt;&gt;"",D40-G40,0)</f>
        <v>0</v>
      </c>
      <c r="F40" s="250" t="s">
        <v>7</v>
      </c>
      <c r="G40" s="210">
        <f>SUM(O43,Z47,AC39,Q37)</f>
        <v>0</v>
      </c>
      <c r="H40" s="163"/>
      <c r="I40" s="163"/>
      <c r="J40" s="163"/>
      <c r="K40" s="163"/>
      <c r="L40" s="163"/>
      <c r="M40" s="163"/>
      <c r="N40" s="163"/>
      <c r="O40" s="163"/>
      <c r="P40" s="204" t="s">
        <v>4</v>
      </c>
      <c r="Q40" s="143">
        <v>0</v>
      </c>
      <c r="R40" s="143">
        <v>0</v>
      </c>
      <c r="S40" s="163"/>
      <c r="T40" s="163"/>
      <c r="U40" s="163"/>
      <c r="V40" s="163"/>
      <c r="W40" s="163"/>
      <c r="X40" s="163"/>
      <c r="Y40" s="232" t="str">
        <f>CHOOSE(1,"&gt;","TURN",6,V42,Z40,AC40)</f>
        <v>&gt;</v>
      </c>
      <c r="Z40" s="205">
        <v>0</v>
      </c>
      <c r="AA40" s="65" t="e">
        <f>Z40/AN41</f>
        <v>#DIV/0!</v>
      </c>
      <c r="AB40" s="148" t="s">
        <v>8</v>
      </c>
      <c r="AC40" s="209">
        <f>AG52</f>
        <v>0</v>
      </c>
      <c r="AD40" s="67" t="e">
        <f>AC40/AN40</f>
        <v>#DIV/0!</v>
      </c>
      <c r="AE40" s="196" t="str">
        <f t="shared" si="5"/>
        <v>-</v>
      </c>
      <c r="AF40" s="163"/>
      <c r="AG40" s="163"/>
      <c r="AH40" s="163"/>
      <c r="AI40" s="163"/>
      <c r="AJ40" s="163"/>
      <c r="AK40" s="163"/>
      <c r="AL40" s="163"/>
      <c r="AM40" s="148" t="s">
        <v>7</v>
      </c>
      <c r="AN40" s="212">
        <f>SUM(AC38:AC41)</f>
        <v>0</v>
      </c>
      <c r="AS40" s="172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8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73"/>
      <c r="CI40" s="315"/>
      <c r="CJ40" s="316"/>
      <c r="CK40" s="316"/>
      <c r="CL40" s="316"/>
      <c r="CM40" s="316"/>
      <c r="CN40" s="316"/>
      <c r="CO40" s="316"/>
      <c r="CP40" s="316"/>
      <c r="CQ40" s="316"/>
      <c r="CR40" s="316"/>
      <c r="CS40" s="316"/>
      <c r="CT40" s="316"/>
      <c r="CU40" s="316"/>
      <c r="CV40" s="316"/>
      <c r="CW40" s="316"/>
      <c r="CX40" s="316"/>
      <c r="CY40" s="316"/>
      <c r="CZ40" s="322"/>
      <c r="DA40" s="316"/>
      <c r="DB40" s="316"/>
      <c r="DC40" s="316"/>
      <c r="DD40" s="316"/>
      <c r="DE40" s="316"/>
      <c r="DF40" s="316"/>
      <c r="DG40" s="316"/>
      <c r="DH40" s="316"/>
      <c r="DI40" s="316"/>
      <c r="DJ40" s="316"/>
      <c r="DK40" s="316"/>
      <c r="DL40" s="316"/>
      <c r="DM40" s="316"/>
      <c r="DN40" s="316"/>
      <c r="DO40" s="316"/>
      <c r="DP40" s="316"/>
      <c r="DQ40" s="316"/>
      <c r="DR40" s="317"/>
    </row>
    <row r="41" spans="5:122" ht="15" customHeight="1" thickBot="1" x14ac:dyDescent="0.3">
      <c r="E41" s="256">
        <f>IF(D41&lt;&gt;"",D41-G41,0)</f>
        <v>0</v>
      </c>
      <c r="F41" s="154" t="s">
        <v>7</v>
      </c>
      <c r="G41" s="136">
        <f>SUM(R43,Z44,Z39,Q40)</f>
        <v>0</v>
      </c>
      <c r="H41" s="163"/>
      <c r="I41" s="163"/>
      <c r="J41" s="163"/>
      <c r="K41" s="163"/>
      <c r="L41" s="163"/>
      <c r="M41" s="163"/>
      <c r="N41" s="163"/>
      <c r="O41" s="163"/>
      <c r="P41" s="145"/>
      <c r="Q41" s="147">
        <f>CHOOSE(1,8,"TURN",12,V42,Q40,Q37)</f>
        <v>8</v>
      </c>
      <c r="R41" s="232" t="str">
        <f>CHOOSE(1,"9","TURN",10,V42,R40,R37)</f>
        <v>9</v>
      </c>
      <c r="S41" s="163"/>
      <c r="T41" s="163"/>
      <c r="U41" s="163"/>
      <c r="V41" s="163"/>
      <c r="W41" s="163"/>
      <c r="X41" s="163"/>
      <c r="Y41" s="147" t="str">
        <f>CHOOSE(1,"N","TURN",5,V42,Z41,AC41)</f>
        <v>N</v>
      </c>
      <c r="Z41" s="138">
        <v>0</v>
      </c>
      <c r="AA41" s="65" t="e">
        <f>Z41/AN41</f>
        <v>#DIV/0!</v>
      </c>
      <c r="AB41" s="148" t="s">
        <v>9</v>
      </c>
      <c r="AC41" s="209">
        <f>AH52</f>
        <v>0</v>
      </c>
      <c r="AD41" s="67" t="e">
        <f>AC41/AN40</f>
        <v>#DIV/0!</v>
      </c>
      <c r="AE41" s="196" t="str">
        <f t="shared" si="5"/>
        <v>-</v>
      </c>
      <c r="AF41" s="163"/>
      <c r="AG41" s="163"/>
      <c r="AH41" s="163"/>
      <c r="AI41" s="163"/>
      <c r="AJ41" s="163"/>
      <c r="AK41" s="163"/>
      <c r="AL41" s="163"/>
      <c r="AM41" s="147" t="s">
        <v>7</v>
      </c>
      <c r="AN41" s="140">
        <f>SUM(Z38:Z41)</f>
        <v>0</v>
      </c>
      <c r="AS41" s="172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246">
        <v>1</v>
      </c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73"/>
      <c r="CI41" s="321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322"/>
      <c r="CZ41" s="322"/>
      <c r="DA41" s="322"/>
      <c r="DB41" s="322"/>
      <c r="DC41" s="322"/>
      <c r="DD41" s="322"/>
      <c r="DE41" s="322"/>
      <c r="DF41" s="322"/>
      <c r="DG41" s="322"/>
      <c r="DH41" s="322"/>
      <c r="DI41" s="322"/>
      <c r="DJ41" s="322"/>
      <c r="DK41" s="322"/>
      <c r="DL41" s="322"/>
      <c r="DM41" s="322"/>
      <c r="DN41" s="322"/>
      <c r="DO41" s="322"/>
      <c r="DP41" s="322"/>
      <c r="DQ41" s="322"/>
      <c r="DR41" s="323"/>
    </row>
    <row r="42" spans="5:122" ht="15" customHeight="1" thickBot="1" x14ac:dyDescent="0.3">
      <c r="E42" s="243"/>
      <c r="F42" s="168"/>
      <c r="G42" s="168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246">
        <v>1</v>
      </c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73"/>
      <c r="AS42" s="174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265"/>
      <c r="BK42" s="163"/>
      <c r="BL42" s="163"/>
      <c r="BM42" s="163"/>
      <c r="BN42" s="163"/>
      <c r="BO42" s="163"/>
      <c r="BP42" s="164"/>
      <c r="BQ42" s="164"/>
      <c r="BR42" s="164"/>
      <c r="BS42" s="164"/>
      <c r="BT42" s="164"/>
      <c r="BU42" s="164"/>
      <c r="BV42" s="164"/>
      <c r="BW42" s="164"/>
      <c r="BX42" s="163"/>
      <c r="BY42" s="163"/>
      <c r="BZ42" s="163"/>
      <c r="CA42" s="173"/>
      <c r="CI42" s="321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2"/>
      <c r="DB42" s="322"/>
      <c r="DC42" s="322"/>
      <c r="DD42" s="322"/>
      <c r="DE42" s="322"/>
      <c r="DF42" s="322"/>
      <c r="DG42" s="322"/>
      <c r="DH42" s="322"/>
      <c r="DI42" s="322"/>
      <c r="DJ42" s="322"/>
      <c r="DK42" s="322"/>
      <c r="DL42" s="322"/>
      <c r="DM42" s="322"/>
      <c r="DN42" s="322"/>
      <c r="DO42" s="322"/>
      <c r="DP42" s="322"/>
      <c r="DQ42" s="322"/>
      <c r="DR42" s="323"/>
    </row>
    <row r="43" spans="5:122" ht="15" customHeight="1" x14ac:dyDescent="0.3">
      <c r="E43" s="139">
        <f>SUM(R43:R46)</f>
        <v>0</v>
      </c>
      <c r="F43" s="157" t="s">
        <v>14</v>
      </c>
      <c r="G43" s="163"/>
      <c r="H43" s="163"/>
      <c r="I43" s="163"/>
      <c r="J43" s="163"/>
      <c r="K43" s="249" t="s">
        <v>32</v>
      </c>
      <c r="L43" s="163"/>
      <c r="M43" s="200" t="str">
        <f t="shared" ref="M43:M46" si="6">RNSE(O43,R43)</f>
        <v>-</v>
      </c>
      <c r="N43" s="67" t="e">
        <f>O43/E44</f>
        <v>#DIV/0!</v>
      </c>
      <c r="O43" s="209">
        <f>AJ54</f>
        <v>0</v>
      </c>
      <c r="P43" s="156" t="s">
        <v>10</v>
      </c>
      <c r="Q43" s="81" t="e">
        <f>R43/E43</f>
        <v>#DIV/0!</v>
      </c>
      <c r="R43" s="138">
        <v>0</v>
      </c>
      <c r="S43" s="157" t="str">
        <f>CHOOSE(1,"O","TURN",13,V42,R43,O43)</f>
        <v>O</v>
      </c>
      <c r="T43" s="163"/>
      <c r="U43" s="163"/>
      <c r="V43" s="163"/>
      <c r="W43" s="163"/>
      <c r="X43" s="163"/>
      <c r="Y43" s="163"/>
      <c r="Z43" s="232" t="str">
        <f>CHOOSE(1,":","TURN",2,V42,Z44,Z47)</f>
        <v>:</v>
      </c>
      <c r="AA43" s="232" t="str">
        <f>CHOOSE(1,";","TURN",4,V42,AA44,AA47)</f>
        <v>;</v>
      </c>
      <c r="AB43" s="163"/>
      <c r="AC43" s="163"/>
      <c r="AD43" s="163"/>
      <c r="AE43" s="163"/>
      <c r="AF43" s="163"/>
      <c r="AG43" s="163"/>
      <c r="AH43" s="249" t="s">
        <v>32</v>
      </c>
      <c r="AI43" s="163"/>
      <c r="AJ43" s="163"/>
      <c r="AK43" s="163"/>
      <c r="AL43" s="138">
        <f>SUM(Z41,R40,R45,AA44)</f>
        <v>0</v>
      </c>
      <c r="AM43" s="157" t="s">
        <v>14</v>
      </c>
      <c r="AN43" s="229">
        <f>IF(AO43&lt;&gt;"",AO43-AL43,0)</f>
        <v>0</v>
      </c>
      <c r="AS43" s="172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8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73"/>
      <c r="CI43" s="315"/>
      <c r="CJ43" s="316"/>
      <c r="CK43" s="316"/>
      <c r="CL43" s="316"/>
      <c r="CM43" s="316"/>
      <c r="CN43" s="316"/>
      <c r="CO43" s="316"/>
      <c r="CP43" s="316"/>
      <c r="CQ43" s="316"/>
      <c r="CR43" s="316"/>
      <c r="CS43" s="316"/>
      <c r="CT43" s="316"/>
      <c r="CU43" s="316"/>
      <c r="CV43" s="316"/>
      <c r="CW43" s="316"/>
      <c r="CX43" s="316"/>
      <c r="CY43" s="316"/>
      <c r="CZ43" s="322"/>
      <c r="DA43" s="316"/>
      <c r="DB43" s="316"/>
      <c r="DC43" s="316"/>
      <c r="DD43" s="316"/>
      <c r="DE43" s="316"/>
      <c r="DF43" s="316"/>
      <c r="DG43" s="316"/>
      <c r="DH43" s="316"/>
      <c r="DI43" s="316"/>
      <c r="DJ43" s="316"/>
      <c r="DK43" s="316"/>
      <c r="DL43" s="316"/>
      <c r="DM43" s="316"/>
      <c r="DN43" s="316"/>
      <c r="DO43" s="316"/>
      <c r="DP43" s="316"/>
      <c r="DQ43" s="316"/>
      <c r="DR43" s="317"/>
    </row>
    <row r="44" spans="5:122" ht="15" customHeight="1" thickBot="1" x14ac:dyDescent="0.3">
      <c r="E44" s="258">
        <f>SUM(O43:O46)</f>
        <v>0</v>
      </c>
      <c r="F44" s="156" t="s">
        <v>14</v>
      </c>
      <c r="G44" s="163"/>
      <c r="H44" s="163"/>
      <c r="I44" s="163"/>
      <c r="J44" s="163"/>
      <c r="K44" s="163"/>
      <c r="L44" s="163"/>
      <c r="M44" s="200" t="str">
        <f t="shared" si="6"/>
        <v>-</v>
      </c>
      <c r="N44" s="67" t="e">
        <f>O44/E44</f>
        <v>#DIV/0!</v>
      </c>
      <c r="O44" s="209">
        <f>AI54</f>
        <v>0</v>
      </c>
      <c r="P44" s="156" t="s">
        <v>15</v>
      </c>
      <c r="Q44" s="81" t="e">
        <f>R44/E43</f>
        <v>#DIV/0!</v>
      </c>
      <c r="R44" s="205">
        <v>0</v>
      </c>
      <c r="S44" s="233" t="str">
        <f>CHOOSE(1,"=","TURN",14,V42,R44,O44)</f>
        <v>=</v>
      </c>
      <c r="T44" s="163"/>
      <c r="U44" s="163"/>
      <c r="V44" s="163"/>
      <c r="W44" s="163"/>
      <c r="X44" s="163"/>
      <c r="Y44" s="163"/>
      <c r="Z44" s="143">
        <v>0</v>
      </c>
      <c r="AA44" s="143">
        <v>0</v>
      </c>
      <c r="AB44" s="159" t="s">
        <v>4</v>
      </c>
      <c r="AC44" s="163"/>
      <c r="AD44" s="163"/>
      <c r="AE44" s="163"/>
      <c r="AF44" s="163"/>
      <c r="AG44" s="163"/>
      <c r="AH44" s="163"/>
      <c r="AI44" s="163"/>
      <c r="AJ44" s="163"/>
      <c r="AK44" s="163"/>
      <c r="AL44" s="210">
        <f>SUM(AC41,R37,O45,AA47)</f>
        <v>0</v>
      </c>
      <c r="AM44" s="156" t="s">
        <v>14</v>
      </c>
      <c r="AN44" s="236">
        <f>IF(AO44&lt;&gt;"",AO44-AL44,0)</f>
        <v>0</v>
      </c>
      <c r="AS44" s="172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8"/>
      <c r="BK44" s="163"/>
      <c r="BL44" s="163"/>
      <c r="BM44" s="163"/>
      <c r="BN44" s="163"/>
      <c r="BO44" s="163"/>
      <c r="BP44" s="191"/>
      <c r="BQ44" s="164"/>
      <c r="BR44" s="163"/>
      <c r="BS44" s="163"/>
      <c r="BT44" s="163"/>
      <c r="BU44" s="163"/>
      <c r="BV44" s="163"/>
      <c r="BW44" s="163"/>
      <c r="BX44" s="163"/>
      <c r="BY44" s="163"/>
      <c r="BZ44" s="163"/>
      <c r="CA44" s="173"/>
      <c r="CI44" s="315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22"/>
      <c r="DA44" s="316"/>
      <c r="DB44" s="316"/>
      <c r="DC44" s="316"/>
      <c r="DD44" s="316"/>
      <c r="DE44" s="316"/>
      <c r="DF44" s="316"/>
      <c r="DG44" s="316"/>
      <c r="DH44" s="316"/>
      <c r="DI44" s="316"/>
      <c r="DJ44" s="316"/>
      <c r="DK44" s="316"/>
      <c r="DL44" s="316"/>
      <c r="DM44" s="316"/>
      <c r="DN44" s="316"/>
      <c r="DO44" s="316"/>
      <c r="DP44" s="316"/>
      <c r="DQ44" s="316"/>
      <c r="DR44" s="317"/>
    </row>
    <row r="45" spans="5:122" ht="15" customHeight="1" thickBot="1" x14ac:dyDescent="0.3">
      <c r="E45" s="260">
        <f>IF(B44&lt;&gt;"",AVERAGE(E44,B44),E44)</f>
        <v>0</v>
      </c>
      <c r="F45" s="220" t="s">
        <v>21</v>
      </c>
      <c r="G45" s="163"/>
      <c r="H45" s="163"/>
      <c r="I45" s="163"/>
      <c r="J45" s="163"/>
      <c r="K45" s="163"/>
      <c r="L45" s="163"/>
      <c r="M45" s="200" t="str">
        <f t="shared" si="6"/>
        <v>-</v>
      </c>
      <c r="N45" s="67" t="e">
        <f>O45/E44</f>
        <v>#DIV/0!</v>
      </c>
      <c r="O45" s="209">
        <f>AH54</f>
        <v>0</v>
      </c>
      <c r="P45" s="156" t="s">
        <v>14</v>
      </c>
      <c r="Q45" s="81" t="e">
        <f>R45/E43</f>
        <v>#DIV/0!</v>
      </c>
      <c r="R45" s="205">
        <v>0</v>
      </c>
      <c r="S45" s="233" t="str">
        <f>CHOOSE(1,"""","TURN",15,V42,R45,O45)</f>
        <v>"</v>
      </c>
      <c r="T45" s="163"/>
      <c r="U45" s="163"/>
      <c r="V45" s="163"/>
      <c r="W45" s="163"/>
      <c r="X45" s="163"/>
      <c r="Y45" s="163"/>
      <c r="Z45" s="80" t="e">
        <f>Z44/AA53</f>
        <v>#DIV/0!</v>
      </c>
      <c r="AA45" s="80" t="e">
        <f>AA44/AA53</f>
        <v>#DIV/0!</v>
      </c>
      <c r="AB45" s="202" t="s">
        <v>20</v>
      </c>
      <c r="AC45" s="163"/>
      <c r="AD45" s="163"/>
      <c r="AE45" s="163"/>
      <c r="AF45" s="163"/>
      <c r="AG45" s="163"/>
      <c r="AH45" s="163"/>
      <c r="AI45" s="163"/>
      <c r="AJ45" s="163"/>
      <c r="AK45" s="163"/>
      <c r="AL45" s="219">
        <f>IF(D32&lt;&gt;"",AVERAGE(AL44,D32),AL44)</f>
        <v>0</v>
      </c>
      <c r="AM45" s="220" t="s">
        <v>21</v>
      </c>
      <c r="AN45" s="222" t="s">
        <v>27</v>
      </c>
      <c r="AS45" s="172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8"/>
      <c r="BK45" s="163"/>
      <c r="BL45" s="163"/>
      <c r="BM45" s="163"/>
      <c r="BN45" s="163"/>
      <c r="BO45" s="163"/>
      <c r="BP45" s="168"/>
      <c r="BQ45" s="164"/>
      <c r="BR45" s="163"/>
      <c r="CA45" s="173"/>
      <c r="CI45" s="315"/>
      <c r="CJ45" s="316"/>
      <c r="CK45" s="316"/>
      <c r="CL45" s="316"/>
      <c r="CM45" s="316"/>
      <c r="CN45" s="316"/>
      <c r="CO45" s="316"/>
      <c r="CP45" s="316"/>
      <c r="CQ45" s="316"/>
      <c r="CR45" s="316"/>
      <c r="CS45" s="316"/>
      <c r="CT45" s="316"/>
      <c r="CU45" s="316"/>
      <c r="CV45" s="316"/>
      <c r="CW45" s="316"/>
      <c r="CX45" s="316"/>
      <c r="CY45" s="316"/>
      <c r="CZ45" s="322"/>
      <c r="DA45" s="316"/>
      <c r="DB45" s="316"/>
      <c r="DC45" s="316"/>
      <c r="DD45" s="316"/>
      <c r="DE45" s="316"/>
      <c r="DF45" s="316"/>
      <c r="DG45" s="316"/>
      <c r="DH45" s="316"/>
      <c r="DI45" s="316"/>
      <c r="DJ45" s="316"/>
      <c r="DK45" s="316"/>
      <c r="DL45" s="316"/>
      <c r="DM45" s="316"/>
      <c r="DN45" s="316"/>
      <c r="DO45" s="316"/>
      <c r="DP45" s="316"/>
      <c r="DQ45" s="316"/>
      <c r="DR45" s="317"/>
    </row>
    <row r="46" spans="5:122" ht="15" customHeight="1" x14ac:dyDescent="0.25">
      <c r="E46" s="172"/>
      <c r="F46" s="163"/>
      <c r="G46" s="163"/>
      <c r="H46" s="163"/>
      <c r="I46" s="163"/>
      <c r="J46" s="163"/>
      <c r="K46" s="163"/>
      <c r="L46" s="163"/>
      <c r="M46" s="200" t="str">
        <f t="shared" si="6"/>
        <v>-</v>
      </c>
      <c r="N46" s="67" t="e">
        <f>O46/E44</f>
        <v>#DIV/0!</v>
      </c>
      <c r="O46" s="209">
        <f>AG54</f>
        <v>0</v>
      </c>
      <c r="P46" s="156" t="s">
        <v>16</v>
      </c>
      <c r="Q46" s="81" t="e">
        <f>R46/E43</f>
        <v>#DIV/0!</v>
      </c>
      <c r="R46" s="205">
        <v>0</v>
      </c>
      <c r="S46" s="233" t="str">
        <f>CHOOSE(1,"?","TURN",16,V42,R46,O46)</f>
        <v>?</v>
      </c>
      <c r="T46" s="163"/>
      <c r="U46" s="163"/>
      <c r="V46" s="163"/>
      <c r="W46" s="163"/>
      <c r="X46" s="163"/>
      <c r="Y46" s="163"/>
      <c r="Z46" s="148" t="s">
        <v>12</v>
      </c>
      <c r="AA46" s="148" t="s">
        <v>13</v>
      </c>
      <c r="AB46" s="152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73"/>
      <c r="AS46" s="172"/>
      <c r="AW46" s="138"/>
      <c r="AX46" s="157"/>
      <c r="AY46" s="229">
        <f>IF(AW47&lt;&gt;"",AZ46-AW47,0)</f>
        <v>0</v>
      </c>
      <c r="AZ46" s="139">
        <f>SUM(BH49:BH50)</f>
        <v>0</v>
      </c>
      <c r="BA46" s="270" t="s">
        <v>26</v>
      </c>
      <c r="BB46" s="163"/>
      <c r="BC46" s="163"/>
      <c r="BD46" s="163"/>
      <c r="BE46" s="163"/>
      <c r="BF46" s="163"/>
      <c r="BG46" s="163"/>
      <c r="BH46" s="163"/>
      <c r="BI46" s="163"/>
      <c r="BJ46" s="168"/>
      <c r="BK46" s="163"/>
      <c r="BL46" s="163"/>
      <c r="BM46" s="163"/>
      <c r="BN46" s="163"/>
      <c r="BO46" s="163"/>
      <c r="BP46" s="168"/>
      <c r="BQ46" s="164"/>
      <c r="BS46" s="138">
        <f>SUM(BN50,BH33)</f>
        <v>0</v>
      </c>
      <c r="BT46" s="270" t="s">
        <v>22</v>
      </c>
      <c r="BU46" s="229">
        <f>IF(BV47&lt;&gt;"",BV47-BS46,0)</f>
        <v>0</v>
      </c>
      <c r="BV46" s="139"/>
      <c r="BW46" s="157"/>
      <c r="CA46" s="173"/>
      <c r="CI46" s="315"/>
      <c r="CJ46" s="316"/>
      <c r="CK46" s="316"/>
      <c r="CL46" s="316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6"/>
      <c r="CY46" s="316"/>
      <c r="CZ46" s="322"/>
      <c r="DA46" s="316"/>
      <c r="DB46" s="316"/>
      <c r="DC46" s="316"/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6"/>
      <c r="DQ46" s="316"/>
      <c r="DR46" s="317"/>
    </row>
    <row r="47" spans="5:122" ht="15" customHeight="1" thickBot="1" x14ac:dyDescent="0.3">
      <c r="E47" s="172"/>
      <c r="F47" s="163"/>
      <c r="G47" s="163"/>
      <c r="H47" s="163"/>
      <c r="I47" s="163"/>
      <c r="J47" s="163"/>
      <c r="K47" s="163"/>
      <c r="L47" s="163"/>
      <c r="M47" s="197" t="s">
        <v>29</v>
      </c>
      <c r="N47" s="194" t="s">
        <v>20</v>
      </c>
      <c r="O47" s="160" t="s">
        <v>3</v>
      </c>
      <c r="P47" s="152"/>
      <c r="Q47" s="201" t="s">
        <v>20</v>
      </c>
      <c r="R47" s="161" t="s">
        <v>4</v>
      </c>
      <c r="S47" s="149"/>
      <c r="T47" s="163"/>
      <c r="U47" s="163"/>
      <c r="V47" s="163"/>
      <c r="W47" s="163"/>
      <c r="X47" s="163"/>
      <c r="Y47" s="163"/>
      <c r="Z47" s="208">
        <f>AJ51</f>
        <v>0</v>
      </c>
      <c r="AA47" s="208">
        <f>AH51</f>
        <v>0</v>
      </c>
      <c r="AB47" s="150" t="s">
        <v>3</v>
      </c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73"/>
      <c r="AS47" s="172"/>
      <c r="AT47" s="163"/>
      <c r="AU47" s="163"/>
      <c r="AV47" s="163"/>
      <c r="AW47" s="266"/>
      <c r="AX47" s="251" t="str">
        <f>CHOOSE(1,"(","LINK",AW48,AW47)</f>
        <v>(</v>
      </c>
      <c r="AY47" s="236">
        <f>IF(AW47&lt;&gt;"",AZ47-AW47,0)</f>
        <v>0</v>
      </c>
      <c r="AZ47" s="210">
        <f>SUM(BE49:BE50)</f>
        <v>0</v>
      </c>
      <c r="BA47" s="269" t="s">
        <v>26</v>
      </c>
      <c r="BB47" s="163"/>
      <c r="BC47" s="163"/>
      <c r="BD47" s="163"/>
      <c r="BE47" s="163"/>
      <c r="BF47" s="163"/>
      <c r="BG47" s="163"/>
      <c r="BH47" s="163"/>
      <c r="BI47" s="163"/>
      <c r="BJ47" s="168"/>
      <c r="BK47" s="163"/>
      <c r="BL47" s="163"/>
      <c r="BM47" s="163"/>
      <c r="BN47" s="163"/>
      <c r="BO47" s="163"/>
      <c r="BP47" s="168"/>
      <c r="BQ47" s="164"/>
      <c r="BS47" s="210">
        <f>SUM(BN53,BH30)</f>
        <v>0</v>
      </c>
      <c r="BT47" s="269" t="s">
        <v>22</v>
      </c>
      <c r="BU47" s="236">
        <f>IF(BV47&lt;&gt;"",BV47-BS47,0)</f>
        <v>0</v>
      </c>
      <c r="BV47" s="266"/>
      <c r="BW47" s="251" t="str">
        <f>CHOOSE(1,"&amp;","LINK",BV48,BV47)</f>
        <v>&amp;</v>
      </c>
      <c r="CA47" s="173"/>
      <c r="CI47" s="315"/>
      <c r="CJ47" s="316"/>
      <c r="CK47" s="316"/>
      <c r="CL47" s="316"/>
      <c r="CM47" s="316"/>
      <c r="CN47" s="316"/>
      <c r="CO47" s="316"/>
      <c r="CP47" s="316"/>
      <c r="CQ47" s="316"/>
      <c r="CR47" s="316"/>
      <c r="CS47" s="316"/>
      <c r="CT47" s="316"/>
      <c r="CU47" s="316"/>
      <c r="CV47" s="316"/>
      <c r="CW47" s="316"/>
      <c r="CX47" s="316"/>
      <c r="CY47" s="316"/>
      <c r="CZ47" s="322"/>
      <c r="DA47" s="316"/>
      <c r="DB47" s="316"/>
      <c r="DC47" s="316"/>
      <c r="DD47" s="316"/>
      <c r="DE47" s="316"/>
      <c r="DF47" s="316"/>
      <c r="DG47" s="316"/>
      <c r="DH47" s="316"/>
      <c r="DI47" s="316"/>
      <c r="DJ47" s="316"/>
      <c r="DK47" s="316"/>
      <c r="DL47" s="316"/>
      <c r="DM47" s="316"/>
      <c r="DN47" s="316"/>
      <c r="DO47" s="316"/>
      <c r="DP47" s="316"/>
      <c r="DQ47" s="316"/>
      <c r="DR47" s="317"/>
    </row>
    <row r="48" spans="5:122" ht="15" customHeight="1" thickBot="1" x14ac:dyDescent="0.35">
      <c r="E48" s="172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74" t="e">
        <f>Z47/AB53</f>
        <v>#DIV/0!</v>
      </c>
      <c r="AA48" s="74" t="e">
        <f>AA47/AB53</f>
        <v>#DIV/0!</v>
      </c>
      <c r="AB48" s="195" t="s">
        <v>20</v>
      </c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73"/>
      <c r="AS48" s="172"/>
      <c r="AT48" s="163"/>
      <c r="AU48" s="163"/>
      <c r="AV48" s="163"/>
      <c r="AW48" s="253" t="s">
        <v>28</v>
      </c>
      <c r="AX48" s="135"/>
      <c r="AY48" s="222" t="s">
        <v>27</v>
      </c>
      <c r="AZ48" s="219">
        <f>IF(AW47&lt;&gt;"",AW47,AZ47)</f>
        <v>0</v>
      </c>
      <c r="BA48" s="220" t="s">
        <v>21</v>
      </c>
      <c r="BB48" s="145"/>
      <c r="BC48" s="145"/>
      <c r="BD48" s="145"/>
      <c r="BE48" s="145"/>
      <c r="BF48" s="166"/>
      <c r="BG48" s="163"/>
      <c r="BH48" s="163"/>
      <c r="BI48" s="249"/>
      <c r="BJ48" s="163"/>
      <c r="BK48" s="163"/>
      <c r="BL48" s="163"/>
      <c r="BM48" s="163"/>
      <c r="BN48" s="149"/>
      <c r="BO48" s="164"/>
      <c r="BP48" s="163"/>
      <c r="BQ48" s="163"/>
      <c r="BS48" s="219">
        <f>IF(BV47&lt;&gt;"",BV47,BS47)</f>
        <v>0</v>
      </c>
      <c r="BT48" s="220" t="s">
        <v>21</v>
      </c>
      <c r="BU48" s="267" t="s">
        <v>27</v>
      </c>
      <c r="BV48" s="253" t="s">
        <v>28</v>
      </c>
      <c r="CA48" s="173"/>
      <c r="CI48" s="315"/>
      <c r="CJ48" s="316"/>
      <c r="CK48" s="316"/>
      <c r="CL48" s="316"/>
      <c r="CM48" s="316"/>
      <c r="CN48" s="316"/>
      <c r="CO48" s="316"/>
      <c r="CP48" s="316"/>
      <c r="CQ48" s="316"/>
      <c r="CR48" s="316"/>
      <c r="CS48" s="316"/>
      <c r="CT48" s="316"/>
      <c r="CU48" s="316"/>
      <c r="CV48" s="316"/>
      <c r="CW48" s="316"/>
      <c r="CX48" s="316"/>
      <c r="CY48" s="316"/>
      <c r="CZ48" s="322"/>
      <c r="DA48" s="316"/>
      <c r="DB48" s="316"/>
      <c r="DC48" s="316"/>
      <c r="DD48" s="316"/>
      <c r="DE48" s="316"/>
      <c r="DF48" s="316"/>
      <c r="DG48" s="316"/>
      <c r="DH48" s="316"/>
      <c r="DI48" s="316"/>
      <c r="DJ48" s="316"/>
      <c r="DK48" s="316"/>
      <c r="DL48" s="316"/>
      <c r="DM48" s="316"/>
      <c r="DN48" s="316"/>
      <c r="DO48" s="316"/>
      <c r="DP48" s="316"/>
      <c r="DQ48" s="316"/>
      <c r="DR48" s="317"/>
    </row>
    <row r="49" spans="5:122" ht="15" customHeight="1" x14ac:dyDescent="0.25">
      <c r="E49" s="172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200" t="str">
        <f>RNSE(Z47,Z44)</f>
        <v>-</v>
      </c>
      <c r="AA49" s="200" t="str">
        <f>RNSE(AA47,AA44)</f>
        <v>-</v>
      </c>
      <c r="AB49" s="197" t="s">
        <v>29</v>
      </c>
      <c r="AC49" s="163"/>
      <c r="AD49" s="163"/>
      <c r="AF49" s="179" t="s">
        <v>23</v>
      </c>
      <c r="AG49" s="183"/>
      <c r="AH49" s="183"/>
      <c r="AI49" s="183"/>
      <c r="AJ49" s="183"/>
      <c r="AK49" s="179"/>
      <c r="AL49" s="179"/>
      <c r="AM49" s="179"/>
      <c r="AN49" s="173"/>
      <c r="AS49" s="172"/>
      <c r="AT49" s="163"/>
      <c r="AU49" s="163"/>
      <c r="AV49" s="163"/>
      <c r="BB49" s="145"/>
      <c r="BC49" s="200" t="str">
        <f>RNSE(BE49,BH49)</f>
        <v>-</v>
      </c>
      <c r="BD49" s="67" t="e">
        <f>BE49/AZ47</f>
        <v>#DIV/0!</v>
      </c>
      <c r="BE49" s="209">
        <f>BV59</f>
        <v>0</v>
      </c>
      <c r="BF49" s="156" t="s">
        <v>15</v>
      </c>
      <c r="BG49" s="81" t="e">
        <f>BH49/AZ46</f>
        <v>#DIV/0!</v>
      </c>
      <c r="BH49" s="205">
        <v>0</v>
      </c>
      <c r="BI49" s="233" t="str">
        <f>CHOOSE(1,"=","TURN",14,BJ59,BH49,BE49)</f>
        <v>=</v>
      </c>
      <c r="BJ49" s="241"/>
      <c r="BK49" s="232" t="str">
        <f>CHOOSE(1,"L","TURN",1,BJ59,BK50,BK53)</f>
        <v>L</v>
      </c>
      <c r="BL49" s="232" t="str">
        <f>CHOOSE(1,":","TURN",2,BJ59,BL50,BL53)</f>
        <v>:</v>
      </c>
      <c r="BM49" s="232" t="str">
        <f>CHOOSE(1,"#","TURN",3,BJ59,BM50,BM53)</f>
        <v>#</v>
      </c>
      <c r="BN49" s="232" t="str">
        <f>CHOOSE(1,";","TURN",4,BJ59,BN50,BN53)</f>
        <v>;</v>
      </c>
      <c r="BO49" s="138"/>
      <c r="BP49" s="163"/>
      <c r="BQ49" s="163"/>
      <c r="CA49" s="173"/>
      <c r="CI49" s="315"/>
      <c r="CJ49" s="316"/>
      <c r="CK49" s="316"/>
      <c r="CL49" s="316"/>
      <c r="CM49" s="316"/>
      <c r="CN49" s="316"/>
      <c r="CO49" s="316"/>
      <c r="CP49" s="316"/>
      <c r="CQ49" s="316"/>
      <c r="CR49" s="316"/>
      <c r="CS49" s="316"/>
      <c r="CT49" s="316"/>
      <c r="CU49" s="316"/>
      <c r="CV49" s="316"/>
      <c r="CW49" s="316"/>
      <c r="CX49" s="316"/>
      <c r="CY49" s="316"/>
      <c r="CZ49" s="322"/>
      <c r="DA49" s="316"/>
      <c r="DB49" s="316"/>
      <c r="DC49" s="316"/>
      <c r="DD49" s="316"/>
      <c r="DE49" s="316"/>
      <c r="DF49" s="316"/>
      <c r="DG49" s="316"/>
      <c r="DH49" s="316"/>
      <c r="DI49" s="316"/>
      <c r="DJ49" s="316"/>
      <c r="DK49" s="316"/>
      <c r="DL49" s="316"/>
      <c r="DM49" s="316"/>
      <c r="DN49" s="316"/>
      <c r="DO49" s="316"/>
      <c r="DP49" s="316"/>
      <c r="DQ49" s="316"/>
      <c r="DR49" s="317"/>
    </row>
    <row r="50" spans="5:122" ht="15" customHeight="1" x14ac:dyDescent="0.25">
      <c r="E50" s="172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F50" s="230" t="str">
        <f>"local_od_est_"&amp;V42</f>
        <v>local_od_est_1</v>
      </c>
      <c r="AG50" s="190">
        <v>1</v>
      </c>
      <c r="AH50" s="190">
        <v>2</v>
      </c>
      <c r="AI50" s="190">
        <v>3</v>
      </c>
      <c r="AJ50" s="190">
        <v>4</v>
      </c>
      <c r="AK50" s="179" t="s">
        <v>17</v>
      </c>
      <c r="AL50" s="179" t="s">
        <v>18</v>
      </c>
      <c r="AM50" s="179" t="s">
        <v>19</v>
      </c>
      <c r="AN50" s="173"/>
      <c r="AS50" s="172"/>
      <c r="AT50" s="163"/>
      <c r="AU50" s="163"/>
      <c r="AV50" s="163"/>
      <c r="AW50" s="163"/>
      <c r="AX50" s="163"/>
      <c r="AY50" s="145"/>
      <c r="AZ50" s="145"/>
      <c r="BA50" s="145"/>
      <c r="BB50" s="145"/>
      <c r="BC50" s="200" t="str">
        <f>RNSE(BE50,BH50)</f>
        <v>-</v>
      </c>
      <c r="BD50" s="67" t="e">
        <f>BE50/AZ47</f>
        <v>#DIV/0!</v>
      </c>
      <c r="BE50" s="209">
        <f>BT59</f>
        <v>0</v>
      </c>
      <c r="BF50" s="156" t="s">
        <v>16</v>
      </c>
      <c r="BG50" s="81" t="e">
        <f>BH50/AZ46</f>
        <v>#DIV/0!</v>
      </c>
      <c r="BH50" s="205">
        <v>0</v>
      </c>
      <c r="BI50" s="233" t="str">
        <f>CHOOSE(1,"?","TURN",16,BJ59,BH50,BE50)</f>
        <v>?</v>
      </c>
      <c r="BJ50" s="241"/>
      <c r="BK50" s="143">
        <v>0</v>
      </c>
      <c r="BL50" s="143">
        <v>0</v>
      </c>
      <c r="BM50" s="143">
        <v>0</v>
      </c>
      <c r="BN50" s="143">
        <v>0</v>
      </c>
      <c r="BO50" s="159" t="s">
        <v>4</v>
      </c>
      <c r="BP50" s="163"/>
      <c r="BQ50" s="163"/>
      <c r="BR50" s="163"/>
      <c r="CA50" s="173"/>
      <c r="CI50" s="315"/>
      <c r="CJ50" s="316"/>
      <c r="CK50" s="316"/>
      <c r="CL50" s="316"/>
      <c r="CM50" s="316"/>
      <c r="CN50" s="316"/>
      <c r="CO50" s="316"/>
      <c r="CP50" s="316"/>
      <c r="CQ50" s="316"/>
      <c r="CR50" s="316"/>
      <c r="CS50" s="316"/>
      <c r="CT50" s="316"/>
      <c r="CU50" s="316"/>
      <c r="CV50" s="316"/>
      <c r="CW50" s="316"/>
      <c r="CX50" s="316"/>
      <c r="CY50" s="316"/>
      <c r="CZ50" s="322"/>
      <c r="DA50" s="316"/>
      <c r="DB50" s="316"/>
      <c r="DC50" s="316"/>
      <c r="DD50" s="316"/>
      <c r="DE50" s="316"/>
      <c r="DF50" s="316"/>
      <c r="DG50" s="316"/>
      <c r="DH50" s="316"/>
      <c r="DI50" s="316"/>
      <c r="DJ50" s="316"/>
      <c r="DK50" s="316"/>
      <c r="DL50" s="316"/>
      <c r="DM50" s="316"/>
      <c r="DN50" s="316"/>
      <c r="DO50" s="316"/>
      <c r="DP50" s="316"/>
      <c r="DQ50" s="316"/>
      <c r="DR50" s="317"/>
    </row>
    <row r="51" spans="5:122" ht="15" customHeight="1" thickBot="1" x14ac:dyDescent="0.25">
      <c r="E51" s="172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F51" s="190">
        <v>1</v>
      </c>
      <c r="AG51" s="180">
        <f t="shared" ref="AG51:AJ54" si="7">AG27</f>
        <v>0</v>
      </c>
      <c r="AH51" s="181">
        <f t="shared" si="7"/>
        <v>0</v>
      </c>
      <c r="AI51" s="181">
        <f t="shared" si="7"/>
        <v>0</v>
      </c>
      <c r="AJ51" s="182">
        <f t="shared" si="7"/>
        <v>0</v>
      </c>
      <c r="AK51" s="179">
        <f>SUM(AG51:AJ51)</f>
        <v>0</v>
      </c>
      <c r="AL51" s="179">
        <f>AL27</f>
        <v>0</v>
      </c>
      <c r="AM51" s="183">
        <f>IFERROR(ABS(AK51-AL51)/AL51,0)</f>
        <v>0</v>
      </c>
      <c r="AN51" s="173"/>
      <c r="AS51" s="172"/>
      <c r="AT51" s="163"/>
      <c r="AU51" s="163"/>
      <c r="AV51" s="163"/>
      <c r="AW51" s="163"/>
      <c r="AX51" s="163"/>
      <c r="AY51" s="167"/>
      <c r="AZ51" s="145"/>
      <c r="BA51" s="145"/>
      <c r="BB51" s="145"/>
      <c r="BC51" s="197" t="s">
        <v>29</v>
      </c>
      <c r="BD51" s="194" t="s">
        <v>20</v>
      </c>
      <c r="BE51" s="160" t="s">
        <v>3</v>
      </c>
      <c r="BF51" s="152"/>
      <c r="BG51" s="201" t="s">
        <v>20</v>
      </c>
      <c r="BH51" s="161" t="s">
        <v>4</v>
      </c>
      <c r="BI51" s="149"/>
      <c r="BJ51" s="241"/>
      <c r="BK51" s="80" t="e">
        <f>BK50/BK76</f>
        <v>#DIV/0!</v>
      </c>
      <c r="BL51" s="80" t="e">
        <f>BL50/BK76</f>
        <v>#DIV/0!</v>
      </c>
      <c r="BM51" s="80" t="e">
        <f>BM50/BK76</f>
        <v>#DIV/0!</v>
      </c>
      <c r="BN51" s="80" t="e">
        <f>BN50/BK76</f>
        <v>#DIV/0!</v>
      </c>
      <c r="BO51" s="202" t="s">
        <v>20</v>
      </c>
      <c r="BP51" s="163"/>
      <c r="BQ51" s="163"/>
      <c r="BR51" s="163"/>
      <c r="CA51" s="173"/>
      <c r="CI51" s="315"/>
      <c r="CJ51" s="316"/>
      <c r="CK51" s="316"/>
      <c r="CL51" s="316"/>
      <c r="CM51" s="316"/>
      <c r="CN51" s="316"/>
      <c r="CO51" s="316"/>
      <c r="CP51" s="316"/>
      <c r="CQ51" s="316"/>
      <c r="CR51" s="316"/>
      <c r="CS51" s="316"/>
      <c r="CT51" s="316"/>
      <c r="CU51" s="316"/>
      <c r="CV51" s="316"/>
      <c r="CW51" s="316"/>
      <c r="CX51" s="316"/>
      <c r="CY51" s="316"/>
      <c r="CZ51" s="322"/>
      <c r="DA51" s="316"/>
      <c r="DB51" s="316"/>
      <c r="DC51" s="316"/>
      <c r="DD51" s="316"/>
      <c r="DE51" s="316"/>
      <c r="DF51" s="316"/>
      <c r="DG51" s="316"/>
      <c r="DH51" s="316"/>
      <c r="DI51" s="316"/>
      <c r="DJ51" s="316"/>
      <c r="DK51" s="316"/>
      <c r="DL51" s="316"/>
      <c r="DM51" s="316"/>
      <c r="DN51" s="316"/>
      <c r="DO51" s="316"/>
      <c r="DP51" s="316"/>
      <c r="DQ51" s="316"/>
      <c r="DR51" s="317"/>
    </row>
    <row r="52" spans="5:122" ht="15" customHeight="1" x14ac:dyDescent="0.25">
      <c r="E52" s="172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215">
        <f>IF(Q55&lt;&gt;"",Q55,Q52)</f>
        <v>0</v>
      </c>
      <c r="Q52" s="208">
        <f>SUM(AC40,O46)</f>
        <v>0</v>
      </c>
      <c r="R52" s="143">
        <f>SUM(,Z40,R46)</f>
        <v>0</v>
      </c>
      <c r="S52" s="163"/>
      <c r="T52" s="163"/>
      <c r="U52" s="163"/>
      <c r="V52" s="163"/>
      <c r="W52" s="163"/>
      <c r="X52" s="163"/>
      <c r="Y52" s="163"/>
      <c r="AA52" s="147" t="s">
        <v>1</v>
      </c>
      <c r="AB52" s="148" t="s">
        <v>1</v>
      </c>
      <c r="AC52" s="217" t="s">
        <v>21</v>
      </c>
      <c r="AD52" s="163"/>
      <c r="AF52" s="190">
        <v>2</v>
      </c>
      <c r="AG52" s="184">
        <f t="shared" si="7"/>
        <v>0</v>
      </c>
      <c r="AH52" s="179">
        <f t="shared" si="7"/>
        <v>0</v>
      </c>
      <c r="AI52" s="179">
        <f t="shared" si="7"/>
        <v>0</v>
      </c>
      <c r="AJ52" s="185">
        <f t="shared" si="7"/>
        <v>0</v>
      </c>
      <c r="AK52" s="179">
        <f t="shared" ref="AK52:AK54" si="8">SUM(AG52:AJ52)</f>
        <v>0</v>
      </c>
      <c r="AL52" s="179">
        <f>AL28</f>
        <v>0</v>
      </c>
      <c r="AM52" s="183">
        <f t="shared" ref="AM52:AM54" si="9">IFERROR(ABS(AK52-AL52)/AL52,0)</f>
        <v>0</v>
      </c>
      <c r="AN52" s="173"/>
      <c r="AS52" s="174"/>
      <c r="AT52" s="163"/>
      <c r="AU52" s="163"/>
      <c r="AV52" s="163"/>
      <c r="AW52" s="192"/>
      <c r="AX52" s="168"/>
      <c r="AY52" s="167"/>
      <c r="AZ52" s="145"/>
      <c r="BA52" s="145"/>
      <c r="BB52" s="145"/>
      <c r="BJ52" s="241"/>
      <c r="BK52" s="148" t="s">
        <v>11</v>
      </c>
      <c r="BL52" s="148" t="s">
        <v>12</v>
      </c>
      <c r="BM52" s="148" t="s">
        <v>1</v>
      </c>
      <c r="BN52" s="148" t="s">
        <v>13</v>
      </c>
      <c r="BO52" s="152"/>
      <c r="BP52" s="145"/>
      <c r="BQ52" s="163"/>
      <c r="BR52" s="163"/>
      <c r="CA52" s="175"/>
      <c r="CI52" s="315"/>
      <c r="CJ52" s="316"/>
      <c r="CK52" s="316"/>
      <c r="CL52" s="316"/>
      <c r="CM52" s="316"/>
      <c r="CN52" s="316"/>
      <c r="CO52" s="316"/>
      <c r="CP52" s="316"/>
      <c r="CQ52" s="316"/>
      <c r="CR52" s="316"/>
      <c r="CS52" s="316"/>
      <c r="CT52" s="316"/>
      <c r="CU52" s="316"/>
      <c r="CV52" s="316"/>
      <c r="CW52" s="316"/>
      <c r="CX52" s="316"/>
      <c r="CY52" s="316"/>
      <c r="CZ52" s="322"/>
      <c r="DA52" s="316"/>
      <c r="DB52" s="316"/>
      <c r="DC52" s="316"/>
      <c r="DD52" s="316"/>
      <c r="DE52" s="316"/>
      <c r="DF52" s="316"/>
      <c r="DG52" s="316"/>
      <c r="DH52" s="316"/>
      <c r="DI52" s="316"/>
      <c r="DJ52" s="316"/>
      <c r="DK52" s="316"/>
      <c r="DL52" s="316"/>
      <c r="DM52" s="316"/>
      <c r="DN52" s="316"/>
      <c r="DO52" s="316"/>
      <c r="DP52" s="316"/>
      <c r="DQ52" s="316"/>
      <c r="DR52" s="317"/>
    </row>
    <row r="53" spans="5:122" ht="15" customHeight="1" thickBot="1" x14ac:dyDescent="0.3">
      <c r="E53" s="172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216" t="s">
        <v>21</v>
      </c>
      <c r="Q53" s="148" t="s">
        <v>2</v>
      </c>
      <c r="R53" s="162" t="s">
        <v>2</v>
      </c>
      <c r="S53" s="163"/>
      <c r="T53" s="163"/>
      <c r="U53" s="163"/>
      <c r="V53" s="163"/>
      <c r="W53" s="163"/>
      <c r="X53" s="163"/>
      <c r="Y53" s="163"/>
      <c r="AA53" s="137">
        <f>SUM(Z44:AA44)</f>
        <v>0</v>
      </c>
      <c r="AB53" s="211">
        <f>SUM(Z47:AA47)</f>
        <v>0</v>
      </c>
      <c r="AC53" s="218">
        <f>IF(AB56&lt;&gt;"",AB56,AB53)</f>
        <v>0</v>
      </c>
      <c r="AD53" s="163"/>
      <c r="AF53" s="190">
        <v>3</v>
      </c>
      <c r="AG53" s="184">
        <f t="shared" si="7"/>
        <v>0</v>
      </c>
      <c r="AH53" s="179">
        <f t="shared" si="7"/>
        <v>0</v>
      </c>
      <c r="AI53" s="179">
        <f t="shared" si="7"/>
        <v>0</v>
      </c>
      <c r="AJ53" s="185">
        <f t="shared" si="7"/>
        <v>0</v>
      </c>
      <c r="AK53" s="179">
        <f t="shared" si="8"/>
        <v>0</v>
      </c>
      <c r="AL53" s="179">
        <f>AL29</f>
        <v>0</v>
      </c>
      <c r="AM53" s="183">
        <f t="shared" si="9"/>
        <v>0</v>
      </c>
      <c r="AN53" s="173"/>
      <c r="AS53" s="172"/>
      <c r="AT53" s="163"/>
      <c r="AU53" s="163"/>
      <c r="AV53" s="163"/>
      <c r="AW53" s="163"/>
      <c r="AX53" s="163"/>
      <c r="AY53" s="145"/>
      <c r="AZ53" s="145"/>
      <c r="BA53" s="145"/>
      <c r="BB53" s="145"/>
      <c r="BJ53" s="241"/>
      <c r="BK53" s="208">
        <f>BT56</f>
        <v>0</v>
      </c>
      <c r="BL53" s="208">
        <f>BW56</f>
        <v>0</v>
      </c>
      <c r="BM53" s="208">
        <f>BV56</f>
        <v>0</v>
      </c>
      <c r="BN53" s="208">
        <f>BU56</f>
        <v>0</v>
      </c>
      <c r="BO53" s="150" t="s">
        <v>3</v>
      </c>
      <c r="BP53" s="145"/>
      <c r="BQ53" s="145"/>
      <c r="BR53" s="145"/>
      <c r="CA53" s="173"/>
      <c r="CI53" s="315"/>
      <c r="CJ53" s="316"/>
      <c r="CK53" s="316"/>
      <c r="CL53" s="316"/>
      <c r="CM53" s="316"/>
      <c r="CN53" s="316"/>
      <c r="CO53" s="316"/>
      <c r="CP53" s="316"/>
      <c r="CQ53" s="316"/>
      <c r="CR53" s="316"/>
      <c r="CS53" s="316"/>
      <c r="CT53" s="316"/>
      <c r="CU53" s="316"/>
      <c r="CV53" s="316"/>
      <c r="CW53" s="316"/>
      <c r="CX53" s="316"/>
      <c r="CY53" s="316"/>
      <c r="CZ53" s="322"/>
      <c r="DA53" s="316"/>
      <c r="DB53" s="316"/>
      <c r="DC53" s="316"/>
      <c r="DD53" s="316"/>
      <c r="DE53" s="316"/>
      <c r="DF53" s="316"/>
      <c r="DG53" s="316"/>
      <c r="DH53" s="316"/>
      <c r="DI53" s="316"/>
      <c r="DJ53" s="316"/>
      <c r="DK53" s="316"/>
      <c r="DL53" s="316"/>
      <c r="DM53" s="316"/>
      <c r="DN53" s="316"/>
      <c r="DO53" s="316"/>
      <c r="DP53" s="316"/>
      <c r="DQ53" s="316"/>
      <c r="DR53" s="317"/>
    </row>
    <row r="54" spans="5:122" ht="15" customHeight="1" thickBot="1" x14ac:dyDescent="0.25">
      <c r="E54" s="172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263" t="s">
        <v>27</v>
      </c>
      <c r="Q54" s="237">
        <f>IF(Q55&lt;&gt;"",Q55-Q52,0)</f>
        <v>0</v>
      </c>
      <c r="R54" s="228">
        <f>IF(Q55&lt;&gt;"",Q55-R52,0)</f>
        <v>0</v>
      </c>
      <c r="S54" s="163"/>
      <c r="T54" s="163"/>
      <c r="U54" s="163"/>
      <c r="V54" s="163"/>
      <c r="W54" s="163"/>
      <c r="X54" s="163"/>
      <c r="Y54" s="163"/>
      <c r="AA54" s="227">
        <f>IF(AB56&lt;&gt;"",AA53-AB56,0)</f>
        <v>0</v>
      </c>
      <c r="AB54" s="235">
        <f>IF(AB56&lt;&gt;"",AB53-AB56,0)</f>
        <v>0</v>
      </c>
      <c r="AC54" s="223" t="s">
        <v>27</v>
      </c>
      <c r="AD54" s="163"/>
      <c r="AF54" s="190">
        <v>4</v>
      </c>
      <c r="AG54" s="186">
        <f t="shared" si="7"/>
        <v>0</v>
      </c>
      <c r="AH54" s="187">
        <f t="shared" si="7"/>
        <v>0</v>
      </c>
      <c r="AI54" s="187">
        <f t="shared" si="7"/>
        <v>0</v>
      </c>
      <c r="AJ54" s="188">
        <f t="shared" si="7"/>
        <v>0</v>
      </c>
      <c r="AK54" s="179">
        <f t="shared" si="8"/>
        <v>0</v>
      </c>
      <c r="AL54" s="59">
        <f>AL30</f>
        <v>0</v>
      </c>
      <c r="AM54" s="183">
        <f t="shared" si="9"/>
        <v>0</v>
      </c>
      <c r="AN54" s="173"/>
      <c r="AS54" s="172"/>
      <c r="AT54" s="163"/>
      <c r="AU54" s="163"/>
      <c r="AV54" s="163"/>
      <c r="AW54" s="163"/>
      <c r="AX54" s="163"/>
      <c r="AY54" s="167"/>
      <c r="AZ54" s="145"/>
      <c r="BA54" s="163"/>
      <c r="BB54" s="163"/>
      <c r="BC54" s="163"/>
      <c r="BD54" s="144"/>
      <c r="BE54" s="163"/>
      <c r="BF54" s="163"/>
      <c r="BG54" s="163"/>
      <c r="BH54" s="163"/>
      <c r="BI54" s="163"/>
      <c r="BJ54" s="241"/>
      <c r="BK54" s="74" t="e">
        <f>BK53/BL76</f>
        <v>#DIV/0!</v>
      </c>
      <c r="BL54" s="74" t="e">
        <f>BL53/BL76</f>
        <v>#DIV/0!</v>
      </c>
      <c r="BM54" s="74" t="e">
        <f>BM53/BL76</f>
        <v>#DIV/0!</v>
      </c>
      <c r="BN54" s="74" t="e">
        <f>BN53/BL76</f>
        <v>#DIV/0!</v>
      </c>
      <c r="BO54" s="195" t="s">
        <v>20</v>
      </c>
      <c r="BP54" s="163"/>
      <c r="BQ54" s="163"/>
      <c r="BR54" s="145"/>
      <c r="BS54" s="179" t="s">
        <v>23</v>
      </c>
      <c r="BT54" s="183"/>
      <c r="BU54" s="183"/>
      <c r="BV54" s="183"/>
      <c r="BW54" s="183"/>
      <c r="BX54" s="179"/>
      <c r="BY54" s="179"/>
      <c r="BZ54" s="179"/>
      <c r="CA54" s="173"/>
      <c r="CI54" s="315"/>
      <c r="CJ54" s="316"/>
      <c r="CK54" s="31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16"/>
      <c r="CX54" s="316"/>
      <c r="CY54" s="316"/>
      <c r="CZ54" s="322"/>
      <c r="DA54" s="316"/>
      <c r="DB54" s="316"/>
      <c r="DC54" s="316"/>
      <c r="DD54" s="316"/>
      <c r="DE54" s="316"/>
      <c r="DF54" s="316"/>
      <c r="DG54" s="316"/>
      <c r="DH54" s="316"/>
      <c r="DI54" s="316"/>
      <c r="DJ54" s="316"/>
      <c r="DK54" s="316"/>
      <c r="DL54" s="316"/>
      <c r="DM54" s="316"/>
      <c r="DN54" s="316"/>
      <c r="DO54" s="316"/>
      <c r="DP54" s="316"/>
      <c r="DQ54" s="316"/>
      <c r="DR54" s="317"/>
    </row>
    <row r="55" spans="5:122" ht="15" customHeight="1" x14ac:dyDescent="0.25">
      <c r="E55" s="172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264"/>
      <c r="R55" s="142"/>
      <c r="S55" s="163"/>
      <c r="T55" s="163"/>
      <c r="U55" s="163"/>
      <c r="V55" s="163"/>
      <c r="W55" s="163"/>
      <c r="X55" s="163"/>
      <c r="Y55" s="163"/>
      <c r="AA55" s="147"/>
      <c r="AB55" s="251" t="str">
        <f>CHOOSE(1,"#","LINK",AC56,AB56)</f>
        <v>#</v>
      </c>
      <c r="AC55" s="163"/>
      <c r="AD55" s="163"/>
      <c r="AF55" s="179" t="s">
        <v>17</v>
      </c>
      <c r="AG55" s="179">
        <f>SUM(AG51:AG54)</f>
        <v>0</v>
      </c>
      <c r="AH55" s="179">
        <f t="shared" ref="AH55:AJ55" si="10">SUM(AH51:AH54)</f>
        <v>0</v>
      </c>
      <c r="AI55" s="179">
        <f t="shared" si="10"/>
        <v>0</v>
      </c>
      <c r="AJ55" s="179">
        <f t="shared" si="10"/>
        <v>0</v>
      </c>
      <c r="AK55" s="179"/>
      <c r="AL55" s="179"/>
      <c r="AM55" s="179"/>
      <c r="AN55" s="173"/>
      <c r="AS55" s="172"/>
      <c r="AT55" s="163"/>
      <c r="AU55" s="163"/>
      <c r="AV55" s="163"/>
      <c r="AW55" s="163"/>
      <c r="BA55" s="163"/>
      <c r="BB55" s="163"/>
      <c r="BC55" s="163"/>
      <c r="BD55" s="144"/>
      <c r="BE55" s="163"/>
      <c r="BF55" s="163"/>
      <c r="BG55" s="163"/>
      <c r="BH55" s="163"/>
      <c r="BI55" s="163"/>
      <c r="BJ55" s="241"/>
      <c r="BK55" s="200" t="str">
        <f t="shared" ref="BK55:BN55" si="11">RNSE(BK53,BK50)</f>
        <v>-</v>
      </c>
      <c r="BL55" s="200" t="str">
        <f t="shared" si="11"/>
        <v>-</v>
      </c>
      <c r="BM55" s="200" t="str">
        <f t="shared" si="11"/>
        <v>-</v>
      </c>
      <c r="BN55" s="200" t="str">
        <f t="shared" si="11"/>
        <v>-</v>
      </c>
      <c r="BO55" s="197" t="s">
        <v>29</v>
      </c>
      <c r="BP55" s="163"/>
      <c r="BQ55" s="163"/>
      <c r="BR55" s="145"/>
      <c r="BS55" s="230" t="str">
        <f>"local_od_est_"&amp;BJ41</f>
        <v>local_od_est_1</v>
      </c>
      <c r="BT55" s="190">
        <v>1</v>
      </c>
      <c r="BU55" s="190">
        <v>2</v>
      </c>
      <c r="BV55" s="190">
        <v>3</v>
      </c>
      <c r="BW55" s="190">
        <v>4</v>
      </c>
      <c r="BX55" s="179" t="s">
        <v>17</v>
      </c>
      <c r="BY55" s="179" t="s">
        <v>18</v>
      </c>
      <c r="BZ55" s="179" t="s">
        <v>19</v>
      </c>
      <c r="CA55" s="173"/>
      <c r="CI55" s="315"/>
      <c r="CJ55" s="316"/>
      <c r="CK55" s="316"/>
      <c r="CL55" s="316"/>
      <c r="CM55" s="316"/>
      <c r="CN55" s="316"/>
      <c r="CO55" s="316"/>
      <c r="CP55" s="316"/>
      <c r="CQ55" s="316"/>
      <c r="CR55" s="316"/>
      <c r="CS55" s="316"/>
      <c r="CT55" s="316"/>
      <c r="CU55" s="316"/>
      <c r="CV55" s="316"/>
      <c r="CW55" s="316"/>
      <c r="CX55" s="316"/>
      <c r="CY55" s="316"/>
      <c r="CZ55" s="322"/>
      <c r="DA55" s="316"/>
      <c r="DB55" s="316"/>
      <c r="DC55" s="316"/>
      <c r="DD55" s="316"/>
      <c r="DE55" s="316"/>
      <c r="DF55" s="316"/>
      <c r="DG55" s="316"/>
      <c r="DH55" s="316"/>
      <c r="DI55" s="316"/>
      <c r="DJ55" s="316"/>
      <c r="DK55" s="316"/>
      <c r="DL55" s="316"/>
      <c r="DM55" s="316"/>
      <c r="DN55" s="316"/>
      <c r="DO55" s="316"/>
      <c r="DP55" s="316"/>
      <c r="DQ55" s="316"/>
      <c r="DR55" s="317"/>
    </row>
    <row r="56" spans="5:122" ht="15" customHeight="1" x14ac:dyDescent="0.25">
      <c r="E56" s="172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252" t="s">
        <v>28</v>
      </c>
      <c r="Q56" s="251" t="str">
        <f>CHOOSE(1,"$","LINK",P56,Q55)</f>
        <v>$</v>
      </c>
      <c r="R56" s="147"/>
      <c r="S56" s="163"/>
      <c r="T56" s="163"/>
      <c r="U56" s="163"/>
      <c r="V56" s="163"/>
      <c r="W56" s="163"/>
      <c r="X56" s="163"/>
      <c r="Y56" s="163"/>
      <c r="AA56" s="137"/>
      <c r="AB56" s="264"/>
      <c r="AC56" s="253" t="s">
        <v>28</v>
      </c>
      <c r="AD56" s="163"/>
      <c r="AF56" s="179" t="s">
        <v>18</v>
      </c>
      <c r="AG56" s="179">
        <f>AG32</f>
        <v>0</v>
      </c>
      <c r="AH56" s="179">
        <f>AH32</f>
        <v>0</v>
      </c>
      <c r="AI56" s="179">
        <f>AI32</f>
        <v>0</v>
      </c>
      <c r="AJ56" s="179">
        <f>AJ32</f>
        <v>0</v>
      </c>
      <c r="AK56" s="179"/>
      <c r="AL56" s="179"/>
      <c r="AM56" s="179"/>
      <c r="AN56" s="173"/>
      <c r="AS56" s="172"/>
      <c r="AV56" s="163"/>
      <c r="AW56" s="163"/>
      <c r="BA56" s="163"/>
      <c r="BB56" s="163"/>
      <c r="BC56" s="163"/>
      <c r="BD56" s="144"/>
      <c r="BE56" s="163"/>
      <c r="BF56" s="163"/>
      <c r="BG56" s="163"/>
      <c r="BH56" s="163"/>
      <c r="BI56" s="163"/>
      <c r="BJ56" s="241"/>
      <c r="BK56" s="163"/>
      <c r="BL56" s="163"/>
      <c r="BM56" s="163"/>
      <c r="BN56" s="163"/>
      <c r="BO56" s="163"/>
      <c r="BP56" s="163"/>
      <c r="BQ56" s="163"/>
      <c r="BR56" s="145"/>
      <c r="BS56" s="190">
        <v>1</v>
      </c>
      <c r="BT56" s="180">
        <f t="shared" ref="BT56:BW59" si="12">BT22</f>
        <v>0</v>
      </c>
      <c r="BU56" s="181">
        <f t="shared" si="12"/>
        <v>0</v>
      </c>
      <c r="BV56" s="181">
        <f t="shared" si="12"/>
        <v>0</v>
      </c>
      <c r="BW56" s="182">
        <f t="shared" si="12"/>
        <v>0</v>
      </c>
      <c r="BX56" s="179">
        <f>SUM(BT56:BW56)</f>
        <v>0</v>
      </c>
      <c r="BY56" s="179">
        <f>BY22</f>
        <v>0</v>
      </c>
      <c r="BZ56" s="183">
        <f>IFERROR(ABS(BX56-BY56)/BY56,0)</f>
        <v>0</v>
      </c>
      <c r="CA56" s="173"/>
      <c r="CI56" s="315"/>
      <c r="CJ56" s="316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6"/>
      <c r="CX56" s="316"/>
      <c r="CY56" s="316"/>
      <c r="CZ56" s="322"/>
      <c r="DA56" s="316"/>
      <c r="DB56" s="316"/>
      <c r="DC56" s="316"/>
      <c r="DD56" s="316"/>
      <c r="DE56" s="316"/>
      <c r="DF56" s="316"/>
      <c r="DG56" s="316"/>
      <c r="DH56" s="316"/>
      <c r="DI56" s="316"/>
      <c r="DJ56" s="316"/>
      <c r="DK56" s="316"/>
      <c r="DL56" s="316"/>
      <c r="DM56" s="316"/>
      <c r="DN56" s="316"/>
      <c r="DO56" s="316"/>
      <c r="DP56" s="316"/>
      <c r="DQ56" s="316"/>
      <c r="DR56" s="317"/>
    </row>
    <row r="57" spans="5:122" ht="15" customHeight="1" x14ac:dyDescent="0.2">
      <c r="E57" s="172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F57" s="179" t="s">
        <v>19</v>
      </c>
      <c r="AG57" s="183">
        <f>IFERROR(ABS(AG55-AG56)/AG56,0)</f>
        <v>0</v>
      </c>
      <c r="AH57" s="183">
        <f t="shared" ref="AH57:AJ57" si="13">IFERROR(ABS(AH55-AH56)/AH56,0)</f>
        <v>0</v>
      </c>
      <c r="AI57" s="183">
        <f t="shared" si="13"/>
        <v>0</v>
      </c>
      <c r="AJ57" s="183">
        <f t="shared" si="13"/>
        <v>0</v>
      </c>
      <c r="AK57" s="179"/>
      <c r="AL57" s="179"/>
      <c r="AM57" s="183">
        <f>SUM(AG57:AJ57,AM51:AM54)</f>
        <v>0</v>
      </c>
      <c r="AN57" s="173"/>
      <c r="AS57" s="172"/>
      <c r="AV57" s="163"/>
      <c r="AW57" s="163"/>
      <c r="AX57" s="163"/>
      <c r="AY57" s="163"/>
      <c r="AZ57" s="163"/>
      <c r="BA57" s="163"/>
      <c r="BB57" s="163"/>
      <c r="BC57" s="163"/>
      <c r="BD57" s="144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45"/>
      <c r="BS57" s="190">
        <v>2</v>
      </c>
      <c r="BT57" s="184">
        <f t="shared" si="12"/>
        <v>0</v>
      </c>
      <c r="BU57" s="179">
        <f t="shared" si="12"/>
        <v>0</v>
      </c>
      <c r="BV57" s="179">
        <f t="shared" si="12"/>
        <v>0</v>
      </c>
      <c r="BW57" s="185">
        <f t="shared" si="12"/>
        <v>0</v>
      </c>
      <c r="BX57" s="179">
        <f t="shared" ref="BX57:BX59" si="14">SUM(BT57:BW57)</f>
        <v>0</v>
      </c>
      <c r="BY57" s="179">
        <f>BY23</f>
        <v>0</v>
      </c>
      <c r="BZ57" s="183">
        <f t="shared" ref="BZ57:BZ59" si="15">IFERROR(ABS(BX57-BY57)/BY57,0)</f>
        <v>0</v>
      </c>
      <c r="CA57" s="173"/>
      <c r="CI57" s="315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6"/>
      <c r="CY57" s="316"/>
      <c r="CZ57" s="322"/>
      <c r="DA57" s="316"/>
      <c r="DB57" s="316"/>
      <c r="DC57" s="316"/>
      <c r="DD57" s="316"/>
      <c r="DE57" s="316"/>
      <c r="DF57" s="316"/>
      <c r="DG57" s="316"/>
      <c r="DH57" s="316"/>
      <c r="DI57" s="316"/>
      <c r="DJ57" s="316"/>
      <c r="DK57" s="316"/>
      <c r="DL57" s="316"/>
      <c r="DM57" s="316"/>
      <c r="DN57" s="316"/>
      <c r="DO57" s="316"/>
      <c r="DP57" s="316"/>
      <c r="DQ57" s="316"/>
      <c r="DR57" s="317"/>
    </row>
    <row r="58" spans="5:122" ht="15" customHeight="1" x14ac:dyDescent="0.2">
      <c r="E58" s="172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73"/>
      <c r="AS58" s="172"/>
      <c r="AV58" s="163"/>
      <c r="AW58" s="163"/>
      <c r="AX58" s="163"/>
      <c r="AY58" s="163"/>
      <c r="AZ58" s="145"/>
      <c r="BA58" s="163"/>
      <c r="BB58" s="163"/>
      <c r="BC58" s="163"/>
      <c r="BD58" s="144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45"/>
      <c r="BS58" s="190">
        <v>3</v>
      </c>
      <c r="BT58" s="184">
        <f t="shared" si="12"/>
        <v>0</v>
      </c>
      <c r="BU58" s="179">
        <f t="shared" si="12"/>
        <v>0</v>
      </c>
      <c r="BV58" s="179">
        <f t="shared" si="12"/>
        <v>0</v>
      </c>
      <c r="BW58" s="185">
        <f t="shared" si="12"/>
        <v>0</v>
      </c>
      <c r="BX58" s="179">
        <f t="shared" si="14"/>
        <v>0</v>
      </c>
      <c r="BY58" s="179">
        <f>BY24</f>
        <v>0</v>
      </c>
      <c r="BZ58" s="183">
        <f t="shared" si="15"/>
        <v>0</v>
      </c>
      <c r="CA58" s="173"/>
      <c r="CI58" s="315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6"/>
      <c r="CX58" s="316"/>
      <c r="CY58" s="316"/>
      <c r="CZ58" s="322"/>
      <c r="DA58" s="316"/>
      <c r="DB58" s="316"/>
      <c r="DC58" s="316"/>
      <c r="DD58" s="316"/>
      <c r="DE58" s="316"/>
      <c r="DF58" s="316"/>
      <c r="DG58" s="316"/>
      <c r="DH58" s="316"/>
      <c r="DI58" s="316"/>
      <c r="DJ58" s="316"/>
      <c r="DK58" s="316"/>
      <c r="DL58" s="316"/>
      <c r="DM58" s="316"/>
      <c r="DN58" s="316"/>
      <c r="DO58" s="316"/>
      <c r="DP58" s="316"/>
      <c r="DQ58" s="316"/>
      <c r="DR58" s="317"/>
    </row>
    <row r="59" spans="5:122" ht="15" customHeight="1" x14ac:dyDescent="0.2">
      <c r="E59" s="172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73"/>
      <c r="AS59" s="243"/>
      <c r="AT59" s="168"/>
      <c r="AU59" s="168"/>
      <c r="AV59" s="168"/>
      <c r="AW59" s="168"/>
      <c r="AX59" s="168"/>
      <c r="AY59" s="240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163"/>
      <c r="BK59" s="244"/>
      <c r="BL59" s="244"/>
      <c r="BM59" s="244"/>
      <c r="BN59" s="244"/>
      <c r="BO59" s="244"/>
      <c r="BP59" s="244"/>
      <c r="BQ59" s="244"/>
      <c r="BR59" s="244"/>
      <c r="BS59" s="190">
        <v>4</v>
      </c>
      <c r="BT59" s="186">
        <f t="shared" si="12"/>
        <v>0</v>
      </c>
      <c r="BU59" s="187">
        <f t="shared" si="12"/>
        <v>0</v>
      </c>
      <c r="BV59" s="187">
        <f t="shared" si="12"/>
        <v>0</v>
      </c>
      <c r="BW59" s="188">
        <f t="shared" si="12"/>
        <v>0</v>
      </c>
      <c r="BX59" s="179">
        <f t="shared" si="14"/>
        <v>0</v>
      </c>
      <c r="BY59" s="59">
        <f>BY25</f>
        <v>0</v>
      </c>
      <c r="BZ59" s="183">
        <f t="shared" si="15"/>
        <v>0</v>
      </c>
      <c r="CA59" s="173"/>
      <c r="CI59" s="315"/>
      <c r="CJ59" s="316"/>
      <c r="CK59" s="316"/>
      <c r="CL59" s="316"/>
      <c r="CM59" s="316"/>
      <c r="CN59" s="316"/>
      <c r="CO59" s="316"/>
      <c r="CP59" s="316"/>
      <c r="CQ59" s="316"/>
      <c r="CR59" s="316"/>
      <c r="CS59" s="316"/>
      <c r="CT59" s="316"/>
      <c r="CU59" s="316"/>
      <c r="CV59" s="316"/>
      <c r="CW59" s="316"/>
      <c r="CX59" s="316"/>
      <c r="CY59" s="316"/>
      <c r="CZ59" s="322"/>
      <c r="DA59" s="316"/>
      <c r="DB59" s="316"/>
      <c r="DC59" s="316"/>
      <c r="DD59" s="316"/>
      <c r="DE59" s="316"/>
      <c r="DF59" s="316"/>
      <c r="DG59" s="316"/>
      <c r="DH59" s="316"/>
      <c r="DI59" s="316"/>
      <c r="DJ59" s="316"/>
      <c r="DK59" s="316"/>
      <c r="DL59" s="316"/>
      <c r="DM59" s="316"/>
      <c r="DN59" s="316"/>
      <c r="DO59" s="316"/>
      <c r="DP59" s="316"/>
      <c r="DQ59" s="316"/>
      <c r="DR59" s="317"/>
    </row>
    <row r="60" spans="5:122" ht="15" customHeight="1" x14ac:dyDescent="0.3">
      <c r="E60" s="172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73"/>
      <c r="AS60" s="172"/>
      <c r="AU60" s="163"/>
      <c r="AV60" s="163"/>
      <c r="AW60" s="163"/>
      <c r="AX60" s="163"/>
      <c r="AY60" s="163"/>
      <c r="AZ60" s="163"/>
      <c r="BA60" s="249"/>
      <c r="BB60" s="149"/>
      <c r="BC60" s="163"/>
      <c r="BD60" s="163"/>
      <c r="BE60" s="163"/>
      <c r="BF60" s="163"/>
      <c r="BG60" s="163"/>
      <c r="BH60" s="163"/>
      <c r="BI60" s="249" t="s">
        <v>32</v>
      </c>
      <c r="BJ60" s="163"/>
      <c r="BK60" s="163"/>
      <c r="BL60" s="163"/>
      <c r="BM60" s="163"/>
      <c r="BN60" s="163"/>
      <c r="BO60" s="163"/>
      <c r="BP60" s="144"/>
      <c r="BQ60" s="19"/>
      <c r="BR60" s="17"/>
      <c r="BS60" s="179" t="s">
        <v>17</v>
      </c>
      <c r="BT60" s="179">
        <f>SUM(BT56:BT59)</f>
        <v>0</v>
      </c>
      <c r="BU60" s="179">
        <f t="shared" ref="BU60:BW60" si="16">SUM(BU56:BU59)</f>
        <v>0</v>
      </c>
      <c r="BV60" s="179">
        <f t="shared" si="16"/>
        <v>0</v>
      </c>
      <c r="BW60" s="179">
        <f t="shared" si="16"/>
        <v>0</v>
      </c>
      <c r="BX60" s="179"/>
      <c r="BY60" s="179"/>
      <c r="BZ60" s="179"/>
      <c r="CA60" s="173"/>
      <c r="CI60" s="315"/>
      <c r="CJ60" s="316"/>
      <c r="CK60" s="316"/>
      <c r="CL60" s="316"/>
      <c r="CM60" s="316"/>
      <c r="CN60" s="316"/>
      <c r="CO60" s="316"/>
      <c r="CP60" s="316"/>
      <c r="CQ60" s="316"/>
      <c r="CR60" s="316"/>
      <c r="CS60" s="316"/>
      <c r="CT60" s="316"/>
      <c r="CU60" s="316"/>
      <c r="CV60" s="316"/>
      <c r="CW60" s="316"/>
      <c r="CX60" s="316"/>
      <c r="CY60" s="316"/>
      <c r="CZ60" s="322"/>
      <c r="DA60" s="316"/>
      <c r="DB60" s="316"/>
      <c r="DC60" s="316"/>
      <c r="DD60" s="316"/>
      <c r="DE60" s="316"/>
      <c r="DF60" s="316"/>
      <c r="DG60" s="316"/>
      <c r="DH60" s="316"/>
      <c r="DI60" s="316"/>
      <c r="DJ60" s="316"/>
      <c r="DK60" s="316"/>
      <c r="DL60" s="316"/>
      <c r="DM60" s="316"/>
      <c r="DN60" s="316"/>
      <c r="DO60" s="316"/>
      <c r="DP60" s="316"/>
      <c r="DQ60" s="316"/>
      <c r="DR60" s="317"/>
    </row>
    <row r="61" spans="5:122" ht="15" customHeight="1" x14ac:dyDescent="0.2">
      <c r="E61" s="172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73"/>
      <c r="AS61" s="172"/>
      <c r="AU61" s="163"/>
      <c r="AV61" s="163"/>
      <c r="AW61" s="163"/>
      <c r="AX61" s="163"/>
      <c r="AY61" s="163"/>
      <c r="AZ61" s="163"/>
      <c r="BA61" s="149"/>
      <c r="BB61" s="149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44"/>
      <c r="BQ61" s="19"/>
      <c r="BR61" s="17"/>
      <c r="BS61" s="179" t="s">
        <v>18</v>
      </c>
      <c r="BT61" s="179">
        <f>BT27</f>
        <v>0</v>
      </c>
      <c r="BU61" s="179">
        <f>BU27</f>
        <v>0</v>
      </c>
      <c r="BV61" s="179">
        <f>BV27</f>
        <v>0</v>
      </c>
      <c r="BW61" s="179">
        <f>BW27</f>
        <v>0</v>
      </c>
      <c r="BX61" s="179"/>
      <c r="BY61" s="179"/>
      <c r="BZ61" s="179"/>
      <c r="CA61" s="173"/>
      <c r="CI61" s="315"/>
      <c r="CJ61" s="316"/>
      <c r="CK61" s="316"/>
      <c r="CL61" s="316"/>
      <c r="CM61" s="316"/>
      <c r="CN61" s="316"/>
      <c r="CO61" s="316"/>
      <c r="CP61" s="316"/>
      <c r="CQ61" s="316"/>
      <c r="CR61" s="316"/>
      <c r="CS61" s="316"/>
      <c r="CT61" s="316"/>
      <c r="CU61" s="316"/>
      <c r="CV61" s="316"/>
      <c r="CW61" s="316"/>
      <c r="CX61" s="316"/>
      <c r="CY61" s="316"/>
      <c r="CZ61" s="322"/>
      <c r="DA61" s="316"/>
      <c r="DB61" s="316"/>
      <c r="DC61" s="316"/>
      <c r="DD61" s="316"/>
      <c r="DE61" s="316"/>
      <c r="DF61" s="316"/>
      <c r="DG61" s="316"/>
      <c r="DH61" s="316"/>
      <c r="DI61" s="316"/>
      <c r="DJ61" s="316"/>
      <c r="DK61" s="316"/>
      <c r="DL61" s="316"/>
      <c r="DM61" s="316"/>
      <c r="DN61" s="316"/>
      <c r="DO61" s="316"/>
      <c r="DP61" s="316"/>
      <c r="DQ61" s="316"/>
      <c r="DR61" s="317"/>
    </row>
    <row r="62" spans="5:122" ht="15" customHeight="1" x14ac:dyDescent="0.2">
      <c r="E62" s="172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73"/>
      <c r="AS62" s="172"/>
      <c r="AU62" s="163"/>
      <c r="AV62" s="163"/>
      <c r="AW62" s="163"/>
      <c r="AX62" s="163"/>
      <c r="AY62" s="163"/>
      <c r="AZ62" s="163"/>
      <c r="BA62" s="149"/>
      <c r="BB62" s="149"/>
      <c r="BC62" s="163"/>
      <c r="BD62" s="163"/>
      <c r="BE62" s="163"/>
      <c r="BF62" s="163"/>
      <c r="BG62" s="163"/>
      <c r="BH62" s="163"/>
      <c r="BI62" s="163"/>
      <c r="BJ62" s="241"/>
      <c r="BK62" s="163"/>
      <c r="BL62" s="163"/>
      <c r="BM62" s="163"/>
      <c r="BN62" s="163"/>
      <c r="BO62" s="163"/>
      <c r="BP62" s="144"/>
      <c r="BQ62" s="19"/>
      <c r="BR62" s="17"/>
      <c r="BS62" s="179" t="s">
        <v>19</v>
      </c>
      <c r="BT62" s="183">
        <f>IFERROR(ABS(BT60-BT61)/BT61,0)</f>
        <v>0</v>
      </c>
      <c r="BU62" s="183">
        <f t="shared" ref="BU62:BW62" si="17">IFERROR(ABS(BU60-BU61)/BU61,0)</f>
        <v>0</v>
      </c>
      <c r="BV62" s="183">
        <f t="shared" si="17"/>
        <v>0</v>
      </c>
      <c r="BW62" s="183">
        <f t="shared" si="17"/>
        <v>0</v>
      </c>
      <c r="BX62" s="179"/>
      <c r="BY62" s="179"/>
      <c r="BZ62" s="183">
        <f>SUM(BT62:BW62,BZ56:BZ59)</f>
        <v>0</v>
      </c>
      <c r="CA62" s="173"/>
      <c r="CI62" s="315"/>
      <c r="CJ62" s="316"/>
      <c r="CK62" s="316"/>
      <c r="CL62" s="316"/>
      <c r="CM62" s="316"/>
      <c r="CN62" s="316"/>
      <c r="CO62" s="316"/>
      <c r="CP62" s="316"/>
      <c r="CQ62" s="316"/>
      <c r="CR62" s="316"/>
      <c r="CS62" s="316"/>
      <c r="CT62" s="316"/>
      <c r="CU62" s="316"/>
      <c r="CV62" s="316"/>
      <c r="CW62" s="316"/>
      <c r="CX62" s="316"/>
      <c r="CY62" s="316"/>
      <c r="CZ62" s="322"/>
      <c r="DA62" s="316"/>
      <c r="DB62" s="316"/>
      <c r="DC62" s="316"/>
      <c r="DD62" s="316"/>
      <c r="DE62" s="316"/>
      <c r="DF62" s="316"/>
      <c r="DG62" s="316"/>
      <c r="DH62" s="316"/>
      <c r="DI62" s="316"/>
      <c r="DJ62" s="316"/>
      <c r="DK62" s="316"/>
      <c r="DL62" s="316"/>
      <c r="DM62" s="316"/>
      <c r="DN62" s="316"/>
      <c r="DO62" s="316"/>
      <c r="DP62" s="316"/>
      <c r="DQ62" s="316"/>
      <c r="DR62" s="317"/>
    </row>
    <row r="63" spans="5:122" ht="15" customHeight="1" x14ac:dyDescent="0.2">
      <c r="E63" s="172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73"/>
      <c r="AS63" s="172"/>
      <c r="AT63" s="163"/>
      <c r="AU63" s="163"/>
      <c r="AV63" s="163"/>
      <c r="AW63" s="163"/>
      <c r="AX63" s="163"/>
      <c r="AY63" s="166"/>
      <c r="AZ63" s="153" t="s">
        <v>0</v>
      </c>
      <c r="BA63" s="149"/>
      <c r="BB63" s="149"/>
      <c r="BC63" s="163"/>
      <c r="BD63" s="163"/>
      <c r="BE63" s="163"/>
      <c r="BF63" s="163"/>
      <c r="BG63" s="163"/>
      <c r="BH63" s="163"/>
      <c r="BI63" s="163"/>
      <c r="BJ63" s="241"/>
      <c r="BK63" s="163"/>
      <c r="BL63" s="163"/>
      <c r="BM63" s="163"/>
      <c r="BN63" s="163"/>
      <c r="BO63" s="163"/>
      <c r="BP63" s="144"/>
      <c r="BQ63" s="163"/>
      <c r="BR63" s="163"/>
      <c r="BS63" s="163"/>
      <c r="BT63" s="163"/>
      <c r="BU63" s="163"/>
      <c r="BV63" s="163"/>
      <c r="BW63" s="163"/>
      <c r="BX63" s="163"/>
      <c r="BY63" s="163"/>
      <c r="BZ63" s="193"/>
      <c r="CA63" s="140"/>
      <c r="CI63" s="315"/>
      <c r="CJ63" s="316"/>
      <c r="CK63" s="316"/>
      <c r="CL63" s="316"/>
      <c r="CM63" s="316"/>
      <c r="CN63" s="316"/>
      <c r="CO63" s="316"/>
      <c r="CP63" s="316"/>
      <c r="CQ63" s="316"/>
      <c r="CR63" s="316"/>
      <c r="CS63" s="316"/>
      <c r="CT63" s="316"/>
      <c r="CU63" s="316"/>
      <c r="CV63" s="316"/>
      <c r="CW63" s="316"/>
      <c r="CX63" s="316"/>
      <c r="CY63" s="316"/>
      <c r="CZ63" s="322"/>
      <c r="DA63" s="316"/>
      <c r="DB63" s="316"/>
      <c r="DC63" s="316"/>
      <c r="DD63" s="316"/>
      <c r="DE63" s="316"/>
      <c r="DF63" s="316"/>
      <c r="DG63" s="316"/>
      <c r="DH63" s="316"/>
      <c r="DI63" s="316"/>
      <c r="DJ63" s="316"/>
      <c r="DK63" s="316"/>
      <c r="DL63" s="316"/>
      <c r="DM63" s="316"/>
      <c r="DN63" s="316"/>
      <c r="DO63" s="316"/>
      <c r="DP63" s="316"/>
      <c r="DQ63" s="316"/>
      <c r="DR63" s="317"/>
    </row>
    <row r="64" spans="5:122" ht="15" customHeight="1" x14ac:dyDescent="0.2">
      <c r="E64" s="172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73"/>
      <c r="AS64" s="172"/>
      <c r="AT64" s="163"/>
      <c r="AU64" s="163"/>
      <c r="AV64" s="163"/>
      <c r="AW64" s="163"/>
      <c r="AX64" s="163"/>
      <c r="AY64" s="149"/>
      <c r="AZ64" s="149"/>
      <c r="BA64" s="149"/>
      <c r="BB64" s="149"/>
      <c r="BC64" s="163"/>
      <c r="BD64" s="163"/>
      <c r="BE64" s="163"/>
      <c r="BF64" s="163"/>
      <c r="BG64" s="163"/>
      <c r="BH64" s="163"/>
      <c r="BI64" s="163"/>
      <c r="BJ64" s="241"/>
      <c r="BK64" s="163"/>
      <c r="BL64" s="163"/>
      <c r="BM64" s="163"/>
      <c r="BN64" s="163"/>
      <c r="BO64" s="163"/>
      <c r="BP64" s="144"/>
      <c r="BQ64" s="163"/>
      <c r="BR64" s="163"/>
      <c r="CA64" s="158"/>
      <c r="CI64" s="315"/>
      <c r="CJ64" s="316"/>
      <c r="CK64" s="316"/>
      <c r="CL64" s="316"/>
      <c r="CM64" s="316"/>
      <c r="CN64" s="316"/>
      <c r="CO64" s="316"/>
      <c r="CP64" s="316"/>
      <c r="CQ64" s="316"/>
      <c r="CR64" s="316"/>
      <c r="CS64" s="316"/>
      <c r="CT64" s="316"/>
      <c r="CU64" s="316"/>
      <c r="CV64" s="316"/>
      <c r="CW64" s="316"/>
      <c r="CX64" s="316"/>
      <c r="CY64" s="316"/>
      <c r="CZ64" s="322"/>
      <c r="DA64" s="316"/>
      <c r="DB64" s="316"/>
      <c r="DC64" s="316"/>
      <c r="DD64" s="316"/>
      <c r="DE64" s="316"/>
      <c r="DF64" s="316"/>
      <c r="DG64" s="316"/>
      <c r="DH64" s="316"/>
      <c r="DI64" s="316"/>
      <c r="DJ64" s="316"/>
      <c r="DK64" s="316"/>
      <c r="DL64" s="316"/>
      <c r="DM64" s="316"/>
      <c r="DN64" s="316"/>
      <c r="DO64" s="316"/>
      <c r="DP64" s="316"/>
      <c r="DQ64" s="316"/>
      <c r="DR64" s="317"/>
    </row>
    <row r="65" spans="5:122" ht="15" customHeight="1" x14ac:dyDescent="0.2">
      <c r="E65" s="172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73"/>
      <c r="AS65" s="172"/>
      <c r="AT65" s="163"/>
      <c r="AU65" s="163"/>
      <c r="AV65" s="163"/>
      <c r="AW65" s="163"/>
      <c r="AX65" s="163"/>
      <c r="AY65" s="149"/>
      <c r="AZ65" s="149"/>
      <c r="BA65" s="149"/>
      <c r="BB65" s="149"/>
      <c r="BC65" s="149"/>
      <c r="BD65" s="149"/>
      <c r="BE65" s="144"/>
      <c r="BF65" s="144"/>
      <c r="BG65" s="144"/>
      <c r="BH65" s="144"/>
      <c r="BI65" s="144"/>
      <c r="BJ65" s="241"/>
      <c r="BK65" s="163"/>
      <c r="BL65" s="163"/>
      <c r="BM65" s="163"/>
      <c r="BN65" s="163"/>
      <c r="BO65" s="163"/>
      <c r="BP65" s="163"/>
      <c r="BQ65" s="163"/>
      <c r="BR65" s="163"/>
      <c r="CA65" s="173"/>
      <c r="CI65" s="315"/>
      <c r="CJ65" s="316"/>
      <c r="CK65" s="316"/>
      <c r="CL65" s="316"/>
      <c r="CM65" s="316"/>
      <c r="CN65" s="316"/>
      <c r="CO65" s="316"/>
      <c r="CP65" s="316"/>
      <c r="CQ65" s="316"/>
      <c r="CR65" s="316"/>
      <c r="CS65" s="316"/>
      <c r="CT65" s="316"/>
      <c r="CU65" s="316"/>
      <c r="CV65" s="316"/>
      <c r="CW65" s="316"/>
      <c r="CX65" s="316"/>
      <c r="CY65" s="316"/>
      <c r="CZ65" s="322"/>
      <c r="DA65" s="316"/>
      <c r="DB65" s="316"/>
      <c r="DC65" s="316"/>
      <c r="DD65" s="316"/>
      <c r="DE65" s="316"/>
      <c r="DF65" s="316"/>
      <c r="DG65" s="316"/>
      <c r="DH65" s="316"/>
      <c r="DI65" s="316"/>
      <c r="DJ65" s="316"/>
      <c r="DK65" s="316"/>
      <c r="DL65" s="316"/>
      <c r="DM65" s="316"/>
      <c r="DN65" s="316"/>
      <c r="DO65" s="316"/>
      <c r="DP65" s="316"/>
      <c r="DQ65" s="316"/>
      <c r="DR65" s="317"/>
    </row>
    <row r="66" spans="5:122" ht="15" customHeight="1" x14ac:dyDescent="0.25">
      <c r="E66" s="172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73"/>
      <c r="AS66" s="172"/>
      <c r="AT66" s="163"/>
      <c r="AU66" s="163"/>
      <c r="AV66" s="163"/>
      <c r="AW66" s="163"/>
      <c r="AX66" s="163"/>
      <c r="AY66" s="149"/>
      <c r="AZ66" s="149"/>
      <c r="BA66" s="149"/>
      <c r="BB66" s="149"/>
      <c r="BC66" s="149"/>
      <c r="BD66" s="149"/>
      <c r="BE66" s="163"/>
      <c r="BF66" s="18"/>
      <c r="BG66" s="18"/>
      <c r="BH66" s="18"/>
      <c r="BI66" s="18"/>
      <c r="BJ66" s="241"/>
      <c r="BK66" s="163"/>
      <c r="BL66" s="163"/>
      <c r="BM66" s="163"/>
      <c r="BN66" s="163"/>
      <c r="BO66" s="163"/>
      <c r="BP66" s="164"/>
      <c r="BQ66" s="163"/>
      <c r="BR66" s="163"/>
      <c r="CA66" s="173"/>
      <c r="CI66" s="315"/>
      <c r="CJ66" s="316"/>
      <c r="CK66" s="316"/>
      <c r="CL66" s="316"/>
      <c r="CM66" s="316"/>
      <c r="CN66" s="316"/>
      <c r="CO66" s="316"/>
      <c r="CP66" s="316"/>
      <c r="CQ66" s="316"/>
      <c r="CR66" s="316"/>
      <c r="CS66" s="316"/>
      <c r="CT66" s="316"/>
      <c r="CU66" s="316"/>
      <c r="CV66" s="316"/>
      <c r="CW66" s="316"/>
      <c r="CX66" s="316"/>
      <c r="CY66" s="316"/>
      <c r="CZ66" s="322"/>
      <c r="DA66" s="316"/>
      <c r="DB66" s="316"/>
      <c r="DC66" s="316"/>
      <c r="DD66" s="316"/>
      <c r="DE66" s="316"/>
      <c r="DF66" s="316"/>
      <c r="DG66" s="316"/>
      <c r="DH66" s="316"/>
      <c r="DI66" s="316"/>
      <c r="DJ66" s="316"/>
      <c r="DK66" s="316"/>
      <c r="DL66" s="316"/>
      <c r="DM66" s="316"/>
      <c r="DN66" s="316"/>
      <c r="DO66" s="316"/>
      <c r="DP66" s="316"/>
      <c r="DQ66" s="316"/>
      <c r="DR66" s="317"/>
    </row>
    <row r="67" spans="5:122" ht="15" customHeight="1" x14ac:dyDescent="0.25">
      <c r="E67" s="172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73"/>
      <c r="AS67" s="172"/>
      <c r="AT67" s="163"/>
      <c r="AU67" s="163"/>
      <c r="AV67" s="163"/>
      <c r="AW67" s="163"/>
      <c r="AX67" s="163"/>
      <c r="AY67" s="149"/>
      <c r="AZ67" s="149"/>
      <c r="BA67" s="149"/>
      <c r="BB67" s="149"/>
      <c r="BC67" s="149"/>
      <c r="BD67" s="149"/>
      <c r="BE67" s="163"/>
      <c r="BF67" s="16"/>
      <c r="BG67" s="16"/>
      <c r="BH67" s="16"/>
      <c r="BI67" s="16"/>
      <c r="BJ67" s="241"/>
      <c r="BK67" s="149"/>
      <c r="BL67" s="149"/>
      <c r="BM67" s="149"/>
      <c r="BN67" s="149"/>
      <c r="BO67" s="163"/>
      <c r="BP67" s="164"/>
      <c r="BQ67" s="163"/>
      <c r="BR67" s="163"/>
      <c r="CA67" s="173"/>
      <c r="CI67" s="315"/>
      <c r="CJ67" s="316"/>
      <c r="CK67" s="316"/>
      <c r="CL67" s="316"/>
      <c r="CM67" s="316"/>
      <c r="CN67" s="316"/>
      <c r="CO67" s="316"/>
      <c r="CP67" s="316"/>
      <c r="CQ67" s="316"/>
      <c r="CR67" s="316"/>
      <c r="CS67" s="316"/>
      <c r="CT67" s="316"/>
      <c r="CU67" s="316"/>
      <c r="CV67" s="316"/>
      <c r="CW67" s="316"/>
      <c r="CX67" s="316"/>
      <c r="CY67" s="316"/>
      <c r="CZ67" s="322"/>
      <c r="DA67" s="316"/>
      <c r="DB67" s="316"/>
      <c r="DC67" s="316"/>
      <c r="DD67" s="316"/>
      <c r="DE67" s="316"/>
      <c r="DF67" s="316"/>
      <c r="DG67" s="316"/>
      <c r="DH67" s="316"/>
      <c r="DI67" s="316"/>
      <c r="DJ67" s="316"/>
      <c r="DK67" s="316"/>
      <c r="DL67" s="316"/>
      <c r="DM67" s="316"/>
      <c r="DN67" s="316"/>
      <c r="DO67" s="316"/>
      <c r="DP67" s="316"/>
      <c r="DQ67" s="316"/>
      <c r="DR67" s="317"/>
    </row>
    <row r="68" spans="5:122" ht="15" customHeight="1" x14ac:dyDescent="0.25">
      <c r="E68" s="172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73"/>
      <c r="AS68" s="172"/>
      <c r="AT68" s="163"/>
      <c r="AU68" s="163"/>
      <c r="AV68" s="163"/>
      <c r="AW68" s="163"/>
      <c r="AX68" s="163"/>
      <c r="AY68" s="149"/>
      <c r="AZ68" s="149"/>
      <c r="BA68" s="149"/>
      <c r="BB68" s="149"/>
      <c r="BC68" s="149"/>
      <c r="BD68" s="149"/>
      <c r="BE68" s="155"/>
      <c r="BF68" s="163"/>
      <c r="BG68" s="163"/>
      <c r="BH68" s="163"/>
      <c r="BI68" s="163"/>
      <c r="BJ68" s="241"/>
      <c r="BK68" s="149"/>
      <c r="BL68" s="149"/>
      <c r="BM68" s="149"/>
      <c r="BN68" s="149"/>
      <c r="BO68" s="163"/>
      <c r="BP68" s="165"/>
      <c r="BQ68" s="163"/>
      <c r="BR68" s="163"/>
      <c r="CA68" s="173"/>
      <c r="CI68" s="315"/>
      <c r="CJ68" s="316"/>
      <c r="CK68" s="316"/>
      <c r="CL68" s="316"/>
      <c r="CM68" s="316"/>
      <c r="CN68" s="316"/>
      <c r="CO68" s="316"/>
      <c r="CP68" s="316"/>
      <c r="CQ68" s="316"/>
      <c r="CR68" s="316"/>
      <c r="CS68" s="316"/>
      <c r="CT68" s="316"/>
      <c r="CU68" s="316"/>
      <c r="CV68" s="316"/>
      <c r="CW68" s="316"/>
      <c r="CX68" s="316"/>
      <c r="CY68" s="316"/>
      <c r="CZ68" s="322"/>
      <c r="DA68" s="316"/>
      <c r="DB68" s="316"/>
      <c r="DC68" s="316"/>
      <c r="DD68" s="316"/>
      <c r="DE68" s="316"/>
      <c r="DF68" s="316"/>
      <c r="DG68" s="316"/>
      <c r="DH68" s="316"/>
      <c r="DI68" s="316"/>
      <c r="DJ68" s="316"/>
      <c r="DK68" s="316"/>
      <c r="DL68" s="316"/>
      <c r="DM68" s="316"/>
      <c r="DN68" s="316"/>
      <c r="DO68" s="316"/>
      <c r="DP68" s="316"/>
      <c r="DQ68" s="316"/>
      <c r="DR68" s="317"/>
    </row>
    <row r="69" spans="5:122" ht="15" customHeight="1" x14ac:dyDescent="0.25">
      <c r="E69" s="172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73"/>
      <c r="AS69" s="172"/>
      <c r="AT69" s="163"/>
      <c r="AU69" s="163"/>
      <c r="AV69" s="163"/>
      <c r="AW69" s="163"/>
      <c r="AX69" s="163"/>
      <c r="AY69" s="149"/>
      <c r="AZ69" s="149"/>
      <c r="BA69" s="149"/>
      <c r="BB69" s="149"/>
      <c r="BC69" s="149"/>
      <c r="BD69" s="149"/>
      <c r="BE69" s="149"/>
      <c r="BF69" s="149"/>
      <c r="BG69" s="163"/>
      <c r="BH69" s="163"/>
      <c r="BI69" s="163"/>
      <c r="BJ69" s="241"/>
      <c r="BK69" s="163"/>
      <c r="BL69" s="163"/>
      <c r="BM69" s="163"/>
      <c r="BN69" s="153" t="s">
        <v>0</v>
      </c>
      <c r="BO69" s="163"/>
      <c r="BP69" s="165"/>
      <c r="BQ69" s="163"/>
      <c r="BR69" s="163"/>
      <c r="CA69" s="173"/>
      <c r="CI69" s="315"/>
      <c r="CJ69" s="316"/>
      <c r="CK69" s="316"/>
      <c r="CL69" s="316"/>
      <c r="CM69" s="316"/>
      <c r="CN69" s="316"/>
      <c r="CO69" s="316"/>
      <c r="CP69" s="316"/>
      <c r="CQ69" s="316"/>
      <c r="CR69" s="316"/>
      <c r="CS69" s="316"/>
      <c r="CT69" s="316"/>
      <c r="CU69" s="316"/>
      <c r="CV69" s="316"/>
      <c r="CW69" s="316"/>
      <c r="CX69" s="316"/>
      <c r="CY69" s="316"/>
      <c r="CZ69" s="322"/>
      <c r="DA69" s="316"/>
      <c r="DB69" s="316"/>
      <c r="DC69" s="316"/>
      <c r="DD69" s="316"/>
      <c r="DE69" s="316"/>
      <c r="DF69" s="316"/>
      <c r="DG69" s="316"/>
      <c r="DH69" s="316"/>
      <c r="DI69" s="316"/>
      <c r="DJ69" s="316"/>
      <c r="DK69" s="316"/>
      <c r="DL69" s="316"/>
      <c r="DM69" s="316"/>
      <c r="DN69" s="316"/>
      <c r="DO69" s="316"/>
      <c r="DP69" s="316"/>
      <c r="DQ69" s="316"/>
      <c r="DR69" s="317"/>
    </row>
    <row r="70" spans="5:122" ht="15" customHeight="1" x14ac:dyDescent="0.25">
      <c r="E70" s="172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73"/>
      <c r="AS70" s="172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240"/>
      <c r="BK70" s="163"/>
      <c r="BL70" s="163"/>
      <c r="BM70" s="163"/>
      <c r="BN70" s="166"/>
      <c r="BO70" s="163"/>
      <c r="BP70" s="165"/>
      <c r="BQ70" s="163"/>
      <c r="BR70" s="163"/>
      <c r="CA70" s="173"/>
      <c r="CI70" s="315"/>
      <c r="CJ70" s="316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6"/>
      <c r="CX70" s="316"/>
      <c r="CY70" s="316"/>
      <c r="CZ70" s="322"/>
      <c r="DA70" s="316"/>
      <c r="DB70" s="316"/>
      <c r="DC70" s="316"/>
      <c r="DD70" s="316"/>
      <c r="DE70" s="316"/>
      <c r="DF70" s="316"/>
      <c r="DG70" s="316"/>
      <c r="DH70" s="316"/>
      <c r="DI70" s="316"/>
      <c r="DJ70" s="316"/>
      <c r="DK70" s="316"/>
      <c r="DL70" s="316"/>
      <c r="DM70" s="316"/>
      <c r="DN70" s="316"/>
      <c r="DO70" s="316"/>
      <c r="DP70" s="316"/>
      <c r="DQ70" s="316"/>
      <c r="DR70" s="317"/>
    </row>
    <row r="71" spans="5:122" ht="15" customHeight="1" x14ac:dyDescent="0.25">
      <c r="E71" s="172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73"/>
      <c r="AS71" s="172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8"/>
      <c r="BK71" s="163"/>
      <c r="BL71" s="163"/>
      <c r="BM71" s="163"/>
      <c r="BN71" s="168"/>
      <c r="BO71" s="163"/>
      <c r="BP71" s="165"/>
      <c r="BQ71" s="163"/>
      <c r="BR71" s="163"/>
      <c r="CA71" s="173"/>
      <c r="CI71" s="315"/>
      <c r="CJ71" s="316"/>
      <c r="CK71" s="316"/>
      <c r="CL71" s="316"/>
      <c r="CM71" s="316"/>
      <c r="CN71" s="316"/>
      <c r="CO71" s="316"/>
      <c r="CP71" s="316"/>
      <c r="CQ71" s="316"/>
      <c r="CR71" s="316"/>
      <c r="CS71" s="316"/>
      <c r="CT71" s="316"/>
      <c r="CU71" s="316"/>
      <c r="CV71" s="316"/>
      <c r="CW71" s="316"/>
      <c r="CX71" s="316"/>
      <c r="CY71" s="316"/>
      <c r="CZ71" s="322"/>
      <c r="DA71" s="316"/>
      <c r="DB71" s="316"/>
      <c r="DC71" s="316"/>
      <c r="DD71" s="316"/>
      <c r="DE71" s="316"/>
      <c r="DF71" s="316"/>
      <c r="DG71" s="316"/>
      <c r="DH71" s="316"/>
      <c r="DI71" s="316"/>
      <c r="DJ71" s="316"/>
      <c r="DK71" s="316"/>
      <c r="DL71" s="316"/>
      <c r="DM71" s="316"/>
      <c r="DN71" s="316"/>
      <c r="DO71" s="316"/>
      <c r="DP71" s="316"/>
      <c r="DQ71" s="316"/>
      <c r="DR71" s="317"/>
    </row>
    <row r="72" spans="5:122" ht="15" customHeight="1" x14ac:dyDescent="0.25">
      <c r="E72" s="172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73"/>
      <c r="AS72" s="172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8"/>
      <c r="BK72" s="163"/>
      <c r="BL72" s="163"/>
      <c r="BM72" s="163"/>
      <c r="BN72" s="168"/>
      <c r="BO72" s="163"/>
      <c r="BP72" s="164"/>
      <c r="BQ72" s="163"/>
      <c r="BR72" s="163"/>
      <c r="CA72" s="173"/>
      <c r="CI72" s="315"/>
      <c r="CJ72" s="316"/>
      <c r="CK72" s="316"/>
      <c r="CL72" s="316"/>
      <c r="CM72" s="316"/>
      <c r="CN72" s="316"/>
      <c r="CO72" s="316"/>
      <c r="CP72" s="316"/>
      <c r="CQ72" s="316"/>
      <c r="CR72" s="316"/>
      <c r="CS72" s="316"/>
      <c r="CT72" s="316"/>
      <c r="CU72" s="316"/>
      <c r="CV72" s="316"/>
      <c r="CW72" s="316"/>
      <c r="CX72" s="316"/>
      <c r="CY72" s="316"/>
      <c r="CZ72" s="322"/>
      <c r="DA72" s="316"/>
      <c r="DB72" s="316"/>
      <c r="DC72" s="316"/>
      <c r="DD72" s="316"/>
      <c r="DE72" s="316"/>
      <c r="DF72" s="316"/>
      <c r="DG72" s="316"/>
      <c r="DH72" s="316"/>
      <c r="DI72" s="316"/>
      <c r="DJ72" s="316"/>
      <c r="DK72" s="316"/>
      <c r="DL72" s="316"/>
      <c r="DM72" s="316"/>
      <c r="DN72" s="316"/>
      <c r="DO72" s="316"/>
      <c r="DP72" s="316"/>
      <c r="DQ72" s="316"/>
      <c r="DR72" s="317"/>
    </row>
    <row r="73" spans="5:122" ht="15" customHeight="1" thickBot="1" x14ac:dyDescent="0.3">
      <c r="E73" s="172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73"/>
      <c r="AS73" s="172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8"/>
      <c r="BK73" s="163"/>
      <c r="BL73" s="163"/>
      <c r="BM73" s="163"/>
      <c r="BN73" s="168"/>
      <c r="BO73" s="163"/>
      <c r="BP73" s="164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73"/>
      <c r="CI73" s="315"/>
      <c r="CJ73" s="316"/>
      <c r="CK73" s="316"/>
      <c r="CL73" s="316"/>
      <c r="CM73" s="316"/>
      <c r="CN73" s="316"/>
      <c r="CO73" s="316"/>
      <c r="CP73" s="316"/>
      <c r="CQ73" s="316"/>
      <c r="CR73" s="316"/>
      <c r="CS73" s="316"/>
      <c r="CT73" s="316"/>
      <c r="CU73" s="316"/>
      <c r="CV73" s="316"/>
      <c r="CW73" s="316"/>
      <c r="CX73" s="316"/>
      <c r="CY73" s="316"/>
      <c r="CZ73" s="322"/>
      <c r="DA73" s="316"/>
      <c r="DB73" s="316"/>
      <c r="DC73" s="316"/>
      <c r="DD73" s="316"/>
      <c r="DE73" s="316"/>
      <c r="DF73" s="316"/>
      <c r="DG73" s="316"/>
      <c r="DH73" s="316"/>
      <c r="DI73" s="316"/>
      <c r="DJ73" s="316"/>
      <c r="DK73" s="316"/>
      <c r="DL73" s="316"/>
      <c r="DM73" s="316"/>
      <c r="DN73" s="316"/>
      <c r="DO73" s="316"/>
      <c r="DP73" s="316"/>
      <c r="DQ73" s="316"/>
      <c r="DR73" s="317"/>
    </row>
    <row r="74" spans="5:122" ht="15" customHeight="1" thickBot="1" x14ac:dyDescent="0.3">
      <c r="E74" s="172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73"/>
      <c r="AS74" s="172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215">
        <f>IF(BH77&lt;&gt;"",AVERAGE(BH74,BH77),BH74)</f>
        <v>0</v>
      </c>
      <c r="BH74" s="208">
        <f>SUM(BK53,BG30,BE50)</f>
        <v>0</v>
      </c>
      <c r="BI74" s="143">
        <f>SUM(BK50,BG33,BH50)</f>
        <v>0</v>
      </c>
      <c r="BJ74" s="168"/>
      <c r="BK74" s="163"/>
      <c r="BL74" s="135"/>
      <c r="BM74" s="163"/>
      <c r="BN74" s="168"/>
      <c r="BO74" s="163"/>
      <c r="BP74" s="164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73"/>
      <c r="CI74" s="315"/>
      <c r="CJ74" s="316"/>
      <c r="CK74" s="316"/>
      <c r="CL74" s="316"/>
      <c r="CM74" s="316"/>
      <c r="CN74" s="316"/>
      <c r="CO74" s="316"/>
      <c r="CP74" s="316"/>
      <c r="CQ74" s="316"/>
      <c r="CR74" s="316"/>
      <c r="CS74" s="316"/>
      <c r="CT74" s="316"/>
      <c r="CU74" s="316"/>
      <c r="CV74" s="316"/>
      <c r="CW74" s="316"/>
      <c r="CX74" s="316"/>
      <c r="CY74" s="316"/>
      <c r="CZ74" s="322"/>
      <c r="DA74" s="316"/>
      <c r="DB74" s="316"/>
      <c r="DC74" s="316"/>
      <c r="DD74" s="316"/>
      <c r="DE74" s="316"/>
      <c r="DF74" s="316"/>
      <c r="DG74" s="316"/>
      <c r="DH74" s="316"/>
      <c r="DI74" s="316"/>
      <c r="DJ74" s="316"/>
      <c r="DK74" s="316"/>
      <c r="DL74" s="316"/>
      <c r="DM74" s="316"/>
      <c r="DN74" s="316"/>
      <c r="DO74" s="316"/>
      <c r="DP74" s="316"/>
      <c r="DQ74" s="316"/>
      <c r="DR74" s="317"/>
    </row>
    <row r="75" spans="5:122" ht="15" customHeight="1" thickBot="1" x14ac:dyDescent="0.25">
      <c r="E75" s="172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73"/>
      <c r="AS75" s="172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216" t="s">
        <v>21</v>
      </c>
      <c r="BH75" s="148" t="s">
        <v>2</v>
      </c>
      <c r="BI75" s="162" t="s">
        <v>2</v>
      </c>
      <c r="BJ75" s="168"/>
      <c r="BK75" s="147" t="s">
        <v>1</v>
      </c>
      <c r="BL75" s="148" t="s">
        <v>1</v>
      </c>
      <c r="BM75" s="217" t="s">
        <v>21</v>
      </c>
      <c r="BN75" s="207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73"/>
      <c r="CI75" s="315"/>
      <c r="CJ75" s="316"/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316"/>
      <c r="CV75" s="316"/>
      <c r="CW75" s="316"/>
      <c r="CX75" s="316"/>
      <c r="CY75" s="316"/>
      <c r="CZ75" s="322"/>
      <c r="DA75" s="316"/>
      <c r="DB75" s="316"/>
      <c r="DC75" s="316"/>
      <c r="DD75" s="316"/>
      <c r="DE75" s="316"/>
      <c r="DF75" s="316"/>
      <c r="DG75" s="316"/>
      <c r="DH75" s="316"/>
      <c r="DI75" s="316"/>
      <c r="DJ75" s="316"/>
      <c r="DK75" s="316"/>
      <c r="DL75" s="316"/>
      <c r="DM75" s="316"/>
      <c r="DN75" s="316"/>
      <c r="DO75" s="316"/>
      <c r="DP75" s="316"/>
      <c r="DQ75" s="316"/>
      <c r="DR75" s="317"/>
    </row>
    <row r="76" spans="5:122" ht="15" customHeight="1" thickBot="1" x14ac:dyDescent="0.3">
      <c r="E76" s="172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73"/>
      <c r="AS76" s="176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221" t="s">
        <v>27</v>
      </c>
      <c r="BH76" s="237">
        <f>IF(BH77&lt;&gt;"",BH77-BH74,0)</f>
        <v>0</v>
      </c>
      <c r="BI76" s="228">
        <f>IF(BI77&lt;&gt;"",BI77-BI74,0)</f>
        <v>0</v>
      </c>
      <c r="BJ76" s="242"/>
      <c r="BK76" s="141">
        <f>SUM(BK50:BN50)</f>
        <v>0</v>
      </c>
      <c r="BL76" s="211">
        <f>SUM(BK53:BN53)</f>
        <v>0</v>
      </c>
      <c r="BM76" s="218">
        <f>IF(BL79&lt;&gt;"",AVERAGE(BL76,BL79),BL76)</f>
        <v>0</v>
      </c>
      <c r="BN76" s="238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8"/>
      <c r="CI76" s="315"/>
      <c r="CJ76" s="316"/>
      <c r="CK76" s="316"/>
      <c r="CL76" s="316"/>
      <c r="CM76" s="316"/>
      <c r="CN76" s="316"/>
      <c r="CO76" s="316"/>
      <c r="CP76" s="316"/>
      <c r="CQ76" s="316"/>
      <c r="CR76" s="316"/>
      <c r="CS76" s="316"/>
      <c r="CT76" s="316"/>
      <c r="CU76" s="316"/>
      <c r="CV76" s="316"/>
      <c r="CW76" s="316"/>
      <c r="CX76" s="316"/>
      <c r="CY76" s="316"/>
      <c r="CZ76" s="322"/>
      <c r="DA76" s="316"/>
      <c r="DB76" s="316"/>
      <c r="DC76" s="316"/>
      <c r="DD76" s="316"/>
      <c r="DE76" s="316"/>
      <c r="DF76" s="316"/>
      <c r="DG76" s="316"/>
      <c r="DH76" s="316"/>
      <c r="DI76" s="316"/>
      <c r="DJ76" s="316"/>
      <c r="DK76" s="316"/>
      <c r="DL76" s="316"/>
      <c r="DM76" s="316"/>
      <c r="DN76" s="316"/>
      <c r="DO76" s="316"/>
      <c r="DP76" s="316"/>
      <c r="DQ76" s="316"/>
      <c r="DR76" s="317"/>
    </row>
    <row r="77" spans="5:122" ht="15" customHeight="1" x14ac:dyDescent="0.2">
      <c r="E77" s="176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8"/>
      <c r="CI77" s="318"/>
      <c r="CJ77" s="319"/>
      <c r="CK77" s="319"/>
      <c r="CL77" s="319"/>
      <c r="CM77" s="319"/>
      <c r="CN77" s="319"/>
      <c r="CO77" s="319"/>
      <c r="CP77" s="319"/>
      <c r="CQ77" s="319"/>
      <c r="CR77" s="319"/>
      <c r="CS77" s="319"/>
      <c r="CT77" s="319"/>
      <c r="CU77" s="319"/>
      <c r="CV77" s="319"/>
      <c r="CW77" s="319"/>
      <c r="CX77" s="319"/>
      <c r="CY77" s="319"/>
      <c r="CZ77" s="325"/>
      <c r="DA77" s="319"/>
      <c r="DB77" s="319"/>
      <c r="DC77" s="319"/>
      <c r="DD77" s="319"/>
      <c r="DE77" s="319"/>
      <c r="DF77" s="319"/>
      <c r="DG77" s="319"/>
      <c r="DH77" s="319"/>
      <c r="DI77" s="319"/>
      <c r="DJ77" s="319"/>
      <c r="DK77" s="319"/>
      <c r="DL77" s="319"/>
      <c r="DM77" s="319"/>
      <c r="DN77" s="319"/>
      <c r="DO77" s="319"/>
      <c r="DP77" s="319"/>
      <c r="DQ77" s="319"/>
      <c r="DR77" s="32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5E2CA3-4455-4434-941C-7C7E7D4A5613}"/>
</file>

<file path=customXml/itemProps2.xml><?xml version="1.0" encoding="utf-8"?>
<ds:datastoreItem xmlns:ds="http://schemas.openxmlformats.org/officeDocument/2006/customXml" ds:itemID="{01FCE28E-A648-4EF5-B3CF-B9886B7560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A97C19-E04B-47E9-B442-4D2F4E344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4-Leg</vt:lpstr>
      <vt:lpstr>3-Leg</vt:lpstr>
      <vt:lpstr>Driveways</vt:lpstr>
      <vt:lpstr>DIAMOND N-S</vt:lpstr>
      <vt:lpstr>DIAMOND E-W</vt:lpstr>
      <vt:lpstr>PARCLO N-S</vt:lpstr>
      <vt:lpstr>PARCLO E-W</vt:lpstr>
      <vt:lpstr>Single-Point</vt:lpstr>
      <vt:lpstr>'3-Leg'!Print_Area</vt:lpstr>
      <vt:lpstr>'4-Leg'!Print_Area</vt:lpstr>
      <vt:lpstr>Driveways!Print_Area</vt:lpstr>
    </vt:vector>
  </TitlesOfParts>
  <Company>AECOM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deamico</dc:creator>
  <cp:lastModifiedBy>DeAmico, Michael</cp:lastModifiedBy>
  <cp:lastPrinted>2017-08-14T18:57:41Z</cp:lastPrinted>
  <dcterms:created xsi:type="dcterms:W3CDTF">2017-08-14T18:35:58Z</dcterms:created>
  <dcterms:modified xsi:type="dcterms:W3CDTF">2023-05-01T14:55:25Z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