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7730" windowHeight="11610" tabRatio="593" activeTab="0"/>
  </bookViews>
  <sheets>
    <sheet name="PIGSTR" sheetId="1" r:id="rId1"/>
    <sheet name="PIGGRA" sheetId="2" r:id="rId2"/>
    <sheet name="SLABSTR" sheetId="3" r:id="rId3"/>
    <sheet name="SLABGRA" sheetId="4" r:id="rId4"/>
    <sheet name="STLPLATEGRDS" sheetId="5" r:id="rId5"/>
    <sheet name="BOXGRD" sheetId="6" r:id="rId6"/>
    <sheet name="TIMBER" sheetId="7" r:id="rId7"/>
    <sheet name="I-BEAM" sheetId="8" r:id="rId8"/>
    <sheet name="BASCULE" sheetId="9" r:id="rId9"/>
    <sheet name="Arch" sheetId="10" r:id="rId10"/>
    <sheet name="Retain" sheetId="11" r:id="rId11"/>
    <sheet name="STELBOXGRD" sheetId="12" r:id="rId12"/>
    <sheet name="Pedestrian" sheetId="13" r:id="rId13"/>
    <sheet name="Sheet15" sheetId="14" r:id="rId14"/>
    <sheet name="Sheet16" sheetId="15" r:id="rId15"/>
  </sheets>
  <definedNames>
    <definedName name="_xlnm.Print_Area" localSheetId="9">'Arch'!$A$1:$O$39</definedName>
    <definedName name="_xlnm.Print_Area" localSheetId="8">'BASCULE'!$A$11:$O$39</definedName>
    <definedName name="_xlnm.Print_Area" localSheetId="5">'BOXGRD'!$A$10:$O$38</definedName>
    <definedName name="_xlnm.Print_Area" localSheetId="7">'I-BEAM'!$A$10:$P$39</definedName>
    <definedName name="_xlnm.Print_Area" localSheetId="12">'Pedestrian'!$A$10:$O$34</definedName>
    <definedName name="_xlnm.Print_Area" localSheetId="1">'PIGGRA'!$A$10:$P$81</definedName>
    <definedName name="_xlnm.Print_Area" localSheetId="0">'PIGSTR'!$A$10:$P$75</definedName>
    <definedName name="_xlnm.Print_Area" localSheetId="10">'Retain'!$A$10:$O$80</definedName>
    <definedName name="_xlnm.Print_Area" localSheetId="3">'SLABGRA'!$A$11:$P$35</definedName>
    <definedName name="_xlnm.Print_Area" localSheetId="2">'SLABSTR'!$A$11:$P$85</definedName>
    <definedName name="_xlnm.Print_Area" localSheetId="11">'STELBOXGRD'!$A$1:$O$38</definedName>
    <definedName name="_xlnm.Print_Area" localSheetId="4">'STLPLATEGRDS'!$A$10:$P$38</definedName>
    <definedName name="_xlnm.Print_Area" localSheetId="6">'TIMBER'!$A$10:$N$33</definedName>
    <definedName name="_xlnm.Print_Titles" localSheetId="8">'BASCULE'!$1:$10</definedName>
    <definedName name="_xlnm.Print_Titles" localSheetId="5">'BOXGRD'!$1:$9</definedName>
    <definedName name="_xlnm.Print_Titles" localSheetId="7">'I-BEAM'!$1:$9</definedName>
    <definedName name="_xlnm.Print_Titles" localSheetId="12">'Pedestrian'!$1:$9</definedName>
    <definedName name="_xlnm.Print_Titles" localSheetId="1">'PIGGRA'!$1:$9</definedName>
    <definedName name="_xlnm.Print_Titles" localSheetId="0">'PIGSTR'!$1:$10</definedName>
    <definedName name="_xlnm.Print_Titles" localSheetId="10">'Retain'!$1:$9</definedName>
    <definedName name="_xlnm.Print_Titles" localSheetId="3">'SLABGRA'!$1:$10</definedName>
    <definedName name="_xlnm.Print_Titles" localSheetId="2">'SLABSTR'!$1:$10</definedName>
    <definedName name="_xlnm.Print_Titles" localSheetId="4">'STLPLATEGRDS'!$1:$9</definedName>
    <definedName name="_xlnm.Print_Titles" localSheetId="6">'TIMBER'!$1:$9</definedName>
  </definedNames>
  <calcPr fullCalcOnLoad="1"/>
</workbook>
</file>

<file path=xl/sharedStrings.xml><?xml version="1.0" encoding="utf-8"?>
<sst xmlns="http://schemas.openxmlformats.org/spreadsheetml/2006/main" count="1254" uniqueCount="301">
  <si>
    <t>Metric Projects were converted to English for this table.</t>
  </si>
  <si>
    <t>PRESTRESSED GIRDERS - Stream Crossings</t>
  </si>
  <si>
    <t xml:space="preserve">      On System</t>
  </si>
  <si>
    <t xml:space="preserve">    Off System</t>
  </si>
  <si>
    <t>Letting</t>
  </si>
  <si>
    <t>Structure</t>
  </si>
  <si>
    <t>Metric</t>
  </si>
  <si>
    <t>Abut.</t>
  </si>
  <si>
    <t>Pier</t>
  </si>
  <si>
    <t>No. of</t>
  </si>
  <si>
    <t>Span</t>
  </si>
  <si>
    <t>Area</t>
  </si>
  <si>
    <t>Total</t>
  </si>
  <si>
    <t>Super.</t>
  </si>
  <si>
    <t>Date</t>
  </si>
  <si>
    <t>Number</t>
  </si>
  <si>
    <t>Type</t>
  </si>
  <si>
    <t>Spans</t>
  </si>
  <si>
    <t>Length</t>
  </si>
  <si>
    <t>Sq. Ft.</t>
  </si>
  <si>
    <t>Cost</t>
  </si>
  <si>
    <t>$</t>
  </si>
  <si>
    <t>ON SYS</t>
  </si>
  <si>
    <t>OFF SYS</t>
  </si>
  <si>
    <t xml:space="preserve"> 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</si>
  <si>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</si>
  <si>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</si>
  <si>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</si>
  <si>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</si>
  <si>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</si>
  <si>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</si>
  <si>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</si>
  <si>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PRESTRESSED GIRDERS - Grade Separations</t>
  </si>
  <si>
    <t>CONCRETE SLABS - Stream Crossings</t>
  </si>
  <si>
    <t>CONCRETE SLABS - Grade Separations</t>
  </si>
  <si>
    <t>Sq. ft.</t>
  </si>
  <si>
    <t>;</t>
  </si>
  <si>
    <t>TIMBER STRUCTURES</t>
  </si>
  <si>
    <t>Lengths</t>
  </si>
  <si>
    <t>Total Sq. Foot Cost</t>
  </si>
  <si>
    <t>Super Sq. Foot Cost</t>
  </si>
  <si>
    <t>PRESTRESSED BOX GIRDERS</t>
  </si>
  <si>
    <t>Super Sq. Ft. Cost</t>
  </si>
  <si>
    <t>STEEL I-BEAMS- Grade Separations</t>
  </si>
  <si>
    <t>BASCULE BRIDGE</t>
  </si>
  <si>
    <t xml:space="preserve">   Super Sq. Foot Cost</t>
  </si>
  <si>
    <t>ARCH STRUCTURE</t>
  </si>
  <si>
    <t>RETAINING WALLS</t>
  </si>
  <si>
    <t>MSE Wall</t>
  </si>
  <si>
    <t>Modular Wall</t>
  </si>
  <si>
    <t>Concrete Wall</t>
  </si>
  <si>
    <t>Panel Wall</t>
  </si>
  <si>
    <t>No. Retaining Walls</t>
  </si>
  <si>
    <t xml:space="preserve">     Total Sq. Ft. Cost</t>
  </si>
  <si>
    <t>MSE Walls</t>
  </si>
  <si>
    <t>Modular Walls</t>
  </si>
  <si>
    <t>Concrete Walls</t>
  </si>
  <si>
    <t>Panel Walls</t>
  </si>
  <si>
    <t>STEEL BOX GIRDERS</t>
  </si>
  <si>
    <t>PEDESTRIAN BRIDGE</t>
  </si>
  <si>
    <t xml:space="preserve">STEEL PLATE GIRDERS </t>
  </si>
  <si>
    <t>A5</t>
  </si>
  <si>
    <t>Abut. Type</t>
  </si>
  <si>
    <t>Other</t>
  </si>
  <si>
    <t>No.</t>
  </si>
  <si>
    <t>Bridge</t>
  </si>
  <si>
    <t>2008 YEAR END COST SUMMARY</t>
  </si>
  <si>
    <t>B-13-540</t>
  </si>
  <si>
    <t>A1</t>
  </si>
  <si>
    <t>Column</t>
  </si>
  <si>
    <t>125'-0", 125'-0"</t>
  </si>
  <si>
    <t>B-13-544</t>
  </si>
  <si>
    <t>124'-0", 124'-0"</t>
  </si>
  <si>
    <t>B-33-119</t>
  </si>
  <si>
    <t>37'-0", 37'-0"</t>
  </si>
  <si>
    <t>B-53-269</t>
  </si>
  <si>
    <t>38'-0"</t>
  </si>
  <si>
    <t>B-57-80</t>
  </si>
  <si>
    <t>Encased</t>
  </si>
  <si>
    <t>30'-0", 30'-0"</t>
  </si>
  <si>
    <t>B-59-183</t>
  </si>
  <si>
    <t>50'-0", 65'-0", 50'-0"</t>
  </si>
  <si>
    <t>B-37-404</t>
  </si>
  <si>
    <t>48'-0"</t>
  </si>
  <si>
    <t>B-38-101</t>
  </si>
  <si>
    <t>130'-7 1/2", 130'-7 1/2"</t>
  </si>
  <si>
    <t>B-38-102</t>
  </si>
  <si>
    <t>Hammer</t>
  </si>
  <si>
    <t>50'-0", 70'-0", 50'-0"</t>
  </si>
  <si>
    <t>B-38-103</t>
  </si>
  <si>
    <t>B-38-104</t>
  </si>
  <si>
    <t>B-38-105</t>
  </si>
  <si>
    <t>B-38-106</t>
  </si>
  <si>
    <t>B-38-107</t>
  </si>
  <si>
    <t>130'-0"</t>
  </si>
  <si>
    <t>B-38-108</t>
  </si>
  <si>
    <t>B-38-109</t>
  </si>
  <si>
    <t>B-38-110</t>
  </si>
  <si>
    <t>B-47-199</t>
  </si>
  <si>
    <t>Pile Bent</t>
  </si>
  <si>
    <t>33'-9 1/2", 34'-5", 33'-0 1/2"</t>
  </si>
  <si>
    <t>B-52-259</t>
  </si>
  <si>
    <t>46'-0", 62'-0", 46'-0"</t>
  </si>
  <si>
    <t>B-55-217</t>
  </si>
  <si>
    <t>B-60-109</t>
  </si>
  <si>
    <t>44'-0", 3 @ 57'-0", 44'-0"</t>
  </si>
  <si>
    <t>R-47-15</t>
  </si>
  <si>
    <t>R-2-2</t>
  </si>
  <si>
    <t>R-2-4</t>
  </si>
  <si>
    <t>R-18-13</t>
  </si>
  <si>
    <t>R-25-10</t>
  </si>
  <si>
    <t>B-34-42</t>
  </si>
  <si>
    <t>76'-0"</t>
  </si>
  <si>
    <t>B-37-407</t>
  </si>
  <si>
    <t>142'-0", 142'-0"</t>
  </si>
  <si>
    <t>R-51-32</t>
  </si>
  <si>
    <t>R-51-33</t>
  </si>
  <si>
    <t>R-51-34</t>
  </si>
  <si>
    <t>R-51-35</t>
  </si>
  <si>
    <t>B-57-73</t>
  </si>
  <si>
    <t>72'-4 1/2", 73'-0", 72'-4 1/2"</t>
  </si>
  <si>
    <t>B-71-159</t>
  </si>
  <si>
    <t>61'-1 1/2", 61'-9", 61'-9", 61'-1 1/2"</t>
  </si>
  <si>
    <t>B-42-110</t>
  </si>
  <si>
    <t>A4</t>
  </si>
  <si>
    <t>130'-0", 135'-0"</t>
  </si>
  <si>
    <t>B-42-111</t>
  </si>
  <si>
    <t>A3</t>
  </si>
  <si>
    <t>135'-0", 80'-0", 2 @ 165'-3, 164'-6"</t>
  </si>
  <si>
    <t>B-42-112</t>
  </si>
  <si>
    <t>135'-0", 101'-9 7/8", 2 @ 165'-3", 164'-6"</t>
  </si>
  <si>
    <t>B-42-113</t>
  </si>
  <si>
    <t>164'-7 1/2", 165'-3", 164'-6"</t>
  </si>
  <si>
    <t>B-6-180</t>
  </si>
  <si>
    <t>34'-0"</t>
  </si>
  <si>
    <t>B-17-367</t>
  </si>
  <si>
    <t>60'-1 1/2", 70'-0", 60'-1 1/2"</t>
  </si>
  <si>
    <t>B-37-401</t>
  </si>
  <si>
    <t>B-39-72</t>
  </si>
  <si>
    <t>35'-0"</t>
  </si>
  <si>
    <t>B-38-130</t>
  </si>
  <si>
    <t>122'-0"</t>
  </si>
  <si>
    <t>B-38-131</t>
  </si>
  <si>
    <t>93'-4 /12", 94'-0", 94'-0", 80'-0"</t>
  </si>
  <si>
    <t>B-42-114</t>
  </si>
  <si>
    <t>90'-0", 90'-0"</t>
  </si>
  <si>
    <t>B-42-115</t>
  </si>
  <si>
    <t>B-42-116</t>
  </si>
  <si>
    <t>B-42-117</t>
  </si>
  <si>
    <t>B-42-118</t>
  </si>
  <si>
    <t>B-55-228</t>
  </si>
  <si>
    <t>33'-0", 33'-0"</t>
  </si>
  <si>
    <t>B-62-8</t>
  </si>
  <si>
    <t>B-66-178</t>
  </si>
  <si>
    <t>30'-0"</t>
  </si>
  <si>
    <t>B-67-307</t>
  </si>
  <si>
    <t>43'-11 7/8", 66'-11 3/4", 66'-11 3/4", 43'-11 7/8"</t>
  </si>
  <si>
    <t>B-67-308</t>
  </si>
  <si>
    <t>44'-0 1/4", 67'-0 1/8", 67'-0 1/8", 44'-0 1/4"</t>
  </si>
  <si>
    <t>B-67-312</t>
  </si>
  <si>
    <t>40'-0"</t>
  </si>
  <si>
    <t>B-71-162</t>
  </si>
  <si>
    <t>50'-0"</t>
  </si>
  <si>
    <t>R-5-101</t>
  </si>
  <si>
    <t>B-6-165</t>
  </si>
  <si>
    <t>43'-0", 62'-0", 43'-0"</t>
  </si>
  <si>
    <t>B-6-167</t>
  </si>
  <si>
    <t>B-12-74</t>
  </si>
  <si>
    <t>B-12-75</t>
  </si>
  <si>
    <t>42'-0"</t>
  </si>
  <si>
    <t>B-13-611</t>
  </si>
  <si>
    <t>41'-0"</t>
  </si>
  <si>
    <t>B-14-203</t>
  </si>
  <si>
    <t>156'-0"</t>
  </si>
  <si>
    <t>R-25-11</t>
  </si>
  <si>
    <t>B-32-216</t>
  </si>
  <si>
    <t>23'-0"</t>
  </si>
  <si>
    <t>B-33-113</t>
  </si>
  <si>
    <t>128'-0"</t>
  </si>
  <si>
    <t>B-35-153</t>
  </si>
  <si>
    <t>46'-0"</t>
  </si>
  <si>
    <t>B-37-412</t>
  </si>
  <si>
    <t>47'-0"</t>
  </si>
  <si>
    <t>150'-0", 150'-7 1/2", 150'-0"</t>
  </si>
  <si>
    <t>B-38-111</t>
  </si>
  <si>
    <t>Col. Spec.</t>
  </si>
  <si>
    <t>95'-0", 135'-0", 105'-0"</t>
  </si>
  <si>
    <t>B-38-112</t>
  </si>
  <si>
    <t>B-38-113</t>
  </si>
  <si>
    <t>85'-0", 85'-0"</t>
  </si>
  <si>
    <t>B-38-114</t>
  </si>
  <si>
    <t>B-46-55</t>
  </si>
  <si>
    <t>58'-0", 58'-0"</t>
  </si>
  <si>
    <t>B-49-164</t>
  </si>
  <si>
    <t>48'-2", 64'-8", 48'-2"</t>
  </si>
  <si>
    <t>B-10-217</t>
  </si>
  <si>
    <t>B-17-199</t>
  </si>
  <si>
    <t>50'-0", 61'-0", 50'-0"</t>
  </si>
  <si>
    <t>B-17-200</t>
  </si>
  <si>
    <t>B-20-111</t>
  </si>
  <si>
    <t>136'-0", 136'-0"</t>
  </si>
  <si>
    <t>B-20-171</t>
  </si>
  <si>
    <t>Solid Shaft</t>
  </si>
  <si>
    <t>152'-3", 152'-3"</t>
  </si>
  <si>
    <t>B-28-146</t>
  </si>
  <si>
    <t>154'-2 1/2", 155'-0", 95'-0"</t>
  </si>
  <si>
    <t>B-28-147</t>
  </si>
  <si>
    <t>B-28-152</t>
  </si>
  <si>
    <t xml:space="preserve">159'-1 1/2", 159'-9", 2 @160'-5 1/2", 159'-9", 159'- 11/2" </t>
  </si>
  <si>
    <t>B-28-153</t>
  </si>
  <si>
    <t>159'-1 1/2", 159'-9", 2@ 160'-5 1/2", 159'-9", 159'-1 1/2"</t>
  </si>
  <si>
    <t>R-49-21</t>
  </si>
  <si>
    <t>B-37-411</t>
  </si>
  <si>
    <t>B-43-53</t>
  </si>
  <si>
    <t>160'-0"</t>
  </si>
  <si>
    <t>R-44-15</t>
  </si>
  <si>
    <t>B-44-260</t>
  </si>
  <si>
    <t>113'-0". 4@131'-3",147'-0",131'-3",2@151'-0",147'-3"</t>
  </si>
  <si>
    <t>B-44-275</t>
  </si>
  <si>
    <t>62'-0"</t>
  </si>
  <si>
    <t>B-52-261</t>
  </si>
  <si>
    <t>24'-0"</t>
  </si>
  <si>
    <t>R13-147</t>
  </si>
  <si>
    <t>B-35-151</t>
  </si>
  <si>
    <t>49'-0"</t>
  </si>
  <si>
    <t>B-40-716</t>
  </si>
  <si>
    <t>Solid</t>
  </si>
  <si>
    <t>55'-0", 70'-0", 55'-0"</t>
  </si>
  <si>
    <t>B-63-24</t>
  </si>
  <si>
    <t>R-5-26</t>
  </si>
  <si>
    <t>B-5-386</t>
  </si>
  <si>
    <t>30'-0", 57'-0", 57'-0",30'-0"</t>
  </si>
  <si>
    <t>B-5-387</t>
  </si>
  <si>
    <t>B-11-140</t>
  </si>
  <si>
    <t>140'-0", 155'-0"</t>
  </si>
  <si>
    <t>B-40-476</t>
  </si>
  <si>
    <t>Retain</t>
  </si>
  <si>
    <t>116'-0", 116'-0"</t>
  </si>
  <si>
    <t>R-40-360</t>
  </si>
  <si>
    <t>R-40-361</t>
  </si>
  <si>
    <t>R-40-362</t>
  </si>
  <si>
    <t>R-40-363</t>
  </si>
  <si>
    <t>R-40-365</t>
  </si>
  <si>
    <t>B-55-230</t>
  </si>
  <si>
    <t>B-56-181</t>
  </si>
  <si>
    <t>Varies 154'-0"+/-</t>
  </si>
  <si>
    <t>B-29-139</t>
  </si>
  <si>
    <t>36'-0"</t>
  </si>
  <si>
    <t>R-22-28</t>
  </si>
  <si>
    <t>B-09-273</t>
  </si>
  <si>
    <t>141'-4 1/2", 142'-3", 141'-4 1/2"</t>
  </si>
  <si>
    <t>B-09-274</t>
  </si>
  <si>
    <t>57'-0", 57'-0"</t>
  </si>
  <si>
    <t>R-13-143</t>
  </si>
  <si>
    <t>R-13-144</t>
  </si>
  <si>
    <t>R-13-145</t>
  </si>
  <si>
    <t>R-13-146</t>
  </si>
  <si>
    <t>B-13-614</t>
  </si>
  <si>
    <t>75'-0", 75'-0"</t>
  </si>
  <si>
    <t>B-22-226</t>
  </si>
  <si>
    <t>100'-0", 120'-0", 100'-0"</t>
  </si>
  <si>
    <t>B-37-406</t>
  </si>
  <si>
    <t>B-48-49</t>
  </si>
  <si>
    <t>B-51-111</t>
  </si>
  <si>
    <t>115'-0", 115'-0"</t>
  </si>
  <si>
    <t>B-51-112</t>
  </si>
  <si>
    <t>B-64-162</t>
  </si>
  <si>
    <t>Varies</t>
  </si>
  <si>
    <t>138'-0",110'-0",110'-0",95'-0"</t>
  </si>
  <si>
    <t>B-64-163</t>
  </si>
  <si>
    <t>B-64-164</t>
  </si>
  <si>
    <t>B-71-161</t>
  </si>
  <si>
    <t>28'-0",40'-0",28'-0"</t>
  </si>
  <si>
    <t>B-1-30</t>
  </si>
  <si>
    <t>36'-8 3/4"</t>
  </si>
  <si>
    <t>B-5-382</t>
  </si>
  <si>
    <t>110'-0"</t>
  </si>
  <si>
    <t>B-5-383</t>
  </si>
  <si>
    <t>B-5-384</t>
  </si>
  <si>
    <t>B-6-169</t>
  </si>
  <si>
    <t>32'-0"</t>
  </si>
  <si>
    <t>B-22-262</t>
  </si>
  <si>
    <t>B-26-08</t>
  </si>
  <si>
    <t>56'-0"</t>
  </si>
  <si>
    <t>B-29-140</t>
  </si>
  <si>
    <t>P-37-116</t>
  </si>
  <si>
    <t>Retaining</t>
  </si>
  <si>
    <t>29'-4"</t>
  </si>
  <si>
    <t>B-37-409</t>
  </si>
  <si>
    <t>B-37-414</t>
  </si>
  <si>
    <t>46'-0",62'-0",46'-0"</t>
  </si>
  <si>
    <t>B-45-96</t>
  </si>
  <si>
    <t>121'-7 1/4",170'-0",121'-7 1/4"</t>
  </si>
  <si>
    <t>B-52-262</t>
  </si>
  <si>
    <t>B-52-264</t>
  </si>
  <si>
    <t>B-62-35</t>
  </si>
  <si>
    <t>B-66-177</t>
  </si>
  <si>
    <t>B-70-280</t>
  </si>
  <si>
    <t>B-70-281</t>
  </si>
  <si>
    <t>B-71-163</t>
  </si>
  <si>
    <t>45'-0",45'-0"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</si>
</sst>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0.00;[Red]0.00"/>
    <numFmt numFmtId="169" formatCode="#,##0.0_);\(#,##0.0\)"/>
    <numFmt numFmtId="170" formatCode="0_);\(0\)"/>
    <numFmt numFmtId="171" formatCode="&quot;$&quot;#,##0"/>
    <numFmt numFmtId="172" formatCode="#,##0.0"/>
    <numFmt numFmtId="173" formatCode="0.0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i/>
      <sz val="10"/>
      <name val="Tms Rmn"/>
      <family val="0"/>
    </font>
    <font>
      <i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Arial Rounded MT Bold"/>
      <family val="2"/>
    </font>
    <font>
      <b/>
      <sz val="24"/>
      <name val="Arial"/>
      <family val="2"/>
    </font>
    <font>
      <sz val="10"/>
      <name val="Helv"/>
      <family val="0"/>
    </font>
    <font>
      <sz val="9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u val="single"/>
      <sz val="18"/>
      <name val="Arial Rounded MT Bold"/>
      <family val="2"/>
    </font>
    <font>
      <sz val="8"/>
      <name val="Arial"/>
      <family val="2"/>
    </font>
    <font>
      <b/>
      <sz val="9"/>
      <name val="Arial"/>
      <family val="0"/>
    </font>
    <font>
      <sz val="11"/>
      <color indexed="10"/>
      <name val="Helv"/>
      <family val="0"/>
    </font>
    <font>
      <b/>
      <sz val="10"/>
      <name val="Helv"/>
      <family val="0"/>
    </font>
    <font>
      <b/>
      <sz val="12"/>
      <name val="Arial"/>
      <family val="2"/>
    </font>
    <font>
      <sz val="11"/>
      <name val="Tms Rmn"/>
      <family val="0"/>
    </font>
    <font>
      <b/>
      <sz val="11"/>
      <name val="Tms Rmn"/>
      <family val="0"/>
    </font>
    <font>
      <sz val="9"/>
      <name val="Tms Rmn"/>
      <family val="0"/>
    </font>
    <font>
      <sz val="10"/>
      <color indexed="10"/>
      <name val="Helv"/>
      <family val="0"/>
    </font>
    <font>
      <sz val="8"/>
      <name val="Tms Rmn"/>
      <family val="0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sz val="4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9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12" xfId="0" applyBorder="1" applyAlignment="1">
      <alignment/>
    </xf>
    <xf numFmtId="165" fontId="0" fillId="0" borderId="11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165" fontId="0" fillId="0" borderId="13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14" xfId="0" applyFill="1" applyBorder="1" applyAlignment="1">
      <alignment/>
    </xf>
    <xf numFmtId="165" fontId="0" fillId="2" borderId="14" xfId="0" applyNumberFormat="1" applyFill="1" applyBorder="1" applyAlignment="1" applyProtection="1">
      <alignment/>
      <protection/>
    </xf>
    <xf numFmtId="0" fontId="0" fillId="2" borderId="15" xfId="0" applyFill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 applyProtection="1">
      <alignment horizontal="center"/>
      <protection/>
    </xf>
    <xf numFmtId="0" fontId="7" fillId="0" borderId="9" xfId="0" applyFont="1" applyBorder="1" applyAlignment="1">
      <alignment/>
    </xf>
    <xf numFmtId="164" fontId="11" fillId="0" borderId="10" xfId="0" applyNumberFormat="1" applyFont="1" applyBorder="1" applyAlignment="1" applyProtection="1">
      <alignment/>
      <protection/>
    </xf>
    <xf numFmtId="7" fontId="12" fillId="0" borderId="10" xfId="0" applyNumberFormat="1" applyFont="1" applyBorder="1" applyAlignment="1" applyProtection="1">
      <alignment/>
      <protection/>
    </xf>
    <xf numFmtId="7" fontId="12" fillId="0" borderId="14" xfId="0" applyNumberFormat="1" applyFont="1" applyBorder="1" applyAlignment="1" applyProtection="1">
      <alignment/>
      <protection/>
    </xf>
    <xf numFmtId="165" fontId="0" fillId="0" borderId="15" xfId="0" applyNumberFormat="1" applyBorder="1" applyAlignment="1" applyProtection="1">
      <alignment/>
      <protection/>
    </xf>
    <xf numFmtId="0" fontId="0" fillId="3" borderId="1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8" xfId="0" applyFill="1" applyBorder="1" applyAlignment="1">
      <alignment/>
    </xf>
    <xf numFmtId="0" fontId="13" fillId="0" borderId="19" xfId="0" applyFont="1" applyBorder="1" applyAlignment="1" applyProtection="1">
      <alignment horizontal="left"/>
      <protection/>
    </xf>
    <xf numFmtId="0" fontId="14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20" xfId="0" applyFont="1" applyBorder="1" applyAlignment="1" applyProtection="1">
      <alignment horizontal="left"/>
      <protection/>
    </xf>
    <xf numFmtId="0" fontId="14" fillId="0" borderId="21" xfId="0" applyFont="1" applyBorder="1" applyAlignment="1">
      <alignment/>
    </xf>
    <xf numFmtId="0" fontId="14" fillId="0" borderId="9" xfId="0" applyFont="1" applyBorder="1" applyAlignment="1" applyProtection="1">
      <alignment horizontal="left"/>
      <protection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14" fillId="0" borderId="10" xfId="0" applyFont="1" applyBorder="1" applyAlignment="1">
      <alignment/>
    </xf>
    <xf numFmtId="0" fontId="14" fillId="0" borderId="14" xfId="0" applyFont="1" applyBorder="1" applyAlignment="1" applyProtection="1">
      <alignment/>
      <protection/>
    </xf>
    <xf numFmtId="165" fontId="14" fillId="0" borderId="14" xfId="0" applyNumberFormat="1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0" fontId="14" fillId="0" borderId="15" xfId="0" applyFont="1" applyBorder="1" applyAlignment="1">
      <alignment/>
    </xf>
    <xf numFmtId="165" fontId="15" fillId="0" borderId="14" xfId="0" applyNumberFormat="1" applyFont="1" applyBorder="1" applyAlignment="1" applyProtection="1">
      <alignment/>
      <protection/>
    </xf>
    <xf numFmtId="165" fontId="14" fillId="0" borderId="15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left"/>
      <protection/>
    </xf>
    <xf numFmtId="7" fontId="16" fillId="0" borderId="1" xfId="0" applyNumberFormat="1" applyFont="1" applyBorder="1" applyAlignment="1" applyProtection="1">
      <alignment/>
      <protection/>
    </xf>
    <xf numFmtId="0" fontId="14" fillId="0" borderId="12" xfId="0" applyFont="1" applyBorder="1" applyAlignment="1">
      <alignment/>
    </xf>
    <xf numFmtId="0" fontId="14" fillId="0" borderId="1" xfId="0" applyFont="1" applyBorder="1" applyAlignment="1" applyProtection="1">
      <alignment/>
      <protection/>
    </xf>
    <xf numFmtId="165" fontId="14" fillId="0" borderId="1" xfId="0" applyNumberFormat="1" applyFont="1" applyBorder="1" applyAlignment="1" applyProtection="1">
      <alignment/>
      <protection/>
    </xf>
    <xf numFmtId="165" fontId="16" fillId="0" borderId="1" xfId="0" applyNumberFormat="1" applyFont="1" applyBorder="1" applyAlignment="1" applyProtection="1">
      <alignment/>
      <protection/>
    </xf>
    <xf numFmtId="165" fontId="14" fillId="0" borderId="12" xfId="0" applyNumberFormat="1" applyFont="1" applyBorder="1" applyAlignment="1" applyProtection="1">
      <alignment/>
      <protection/>
    </xf>
    <xf numFmtId="7" fontId="16" fillId="0" borderId="18" xfId="0" applyNumberFormat="1" applyFont="1" applyBorder="1" applyAlignment="1" applyProtection="1">
      <alignment/>
      <protection/>
    </xf>
    <xf numFmtId="165" fontId="0" fillId="2" borderId="10" xfId="0" applyNumberFormat="1" applyFill="1" applyBorder="1" applyAlignment="1" applyProtection="1">
      <alignment/>
      <protection/>
    </xf>
    <xf numFmtId="165" fontId="0" fillId="0" borderId="4" xfId="0" applyNumberFormat="1" applyBorder="1" applyAlignment="1" applyProtection="1">
      <alignment/>
      <protection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65" fontId="16" fillId="0" borderId="18" xfId="0" applyNumberFormat="1" applyFont="1" applyBorder="1" applyAlignment="1" applyProtection="1">
      <alignment/>
      <protection/>
    </xf>
    <xf numFmtId="0" fontId="0" fillId="3" borderId="17" xfId="0" applyFill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165" fontId="0" fillId="0" borderId="22" xfId="0" applyNumberForma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165" fontId="1" fillId="0" borderId="4" xfId="0" applyNumberFormat="1" applyFont="1" applyBorder="1" applyAlignment="1" applyProtection="1">
      <alignment horizontal="center"/>
      <protection/>
    </xf>
    <xf numFmtId="0" fontId="1" fillId="0" borderId="9" xfId="0" applyFont="1" applyBorder="1" applyAlignment="1">
      <alignment/>
    </xf>
    <xf numFmtId="165" fontId="1" fillId="0" borderId="10" xfId="0" applyNumberFormat="1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5" fontId="14" fillId="0" borderId="24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22" xfId="0" applyFont="1" applyBorder="1" applyAlignment="1">
      <alignment/>
    </xf>
    <xf numFmtId="0" fontId="0" fillId="0" borderId="22" xfId="0" applyBorder="1" applyAlignment="1">
      <alignment/>
    </xf>
    <xf numFmtId="0" fontId="13" fillId="0" borderId="25" xfId="0" applyFont="1" applyBorder="1" applyAlignment="1" applyProtection="1">
      <alignment horizontal="centerContinuous"/>
      <protection/>
    </xf>
    <xf numFmtId="0" fontId="14" fillId="0" borderId="26" xfId="0" applyFont="1" applyBorder="1" applyAlignment="1">
      <alignment horizontal="centerContinuous"/>
    </xf>
    <xf numFmtId="0" fontId="13" fillId="0" borderId="27" xfId="0" applyFont="1" applyBorder="1" applyAlignment="1" applyProtection="1">
      <alignment horizontal="centerContinuous"/>
      <protection/>
    </xf>
    <xf numFmtId="0" fontId="14" fillId="0" borderId="13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3" fillId="0" borderId="20" xfId="0" applyFont="1" applyBorder="1" applyAlignment="1" applyProtection="1">
      <alignment horizontal="centerContinuous"/>
      <protection/>
    </xf>
    <xf numFmtId="0" fontId="14" fillId="0" borderId="21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4" fontId="0" fillId="0" borderId="9" xfId="0" applyNumberFormat="1" applyBorder="1" applyAlignment="1">
      <alignment horizontal="left"/>
    </xf>
    <xf numFmtId="165" fontId="0" fillId="0" borderId="28" xfId="0" applyNumberFormat="1" applyBorder="1" applyAlignment="1" applyProtection="1">
      <alignment/>
      <protection/>
    </xf>
    <xf numFmtId="14" fontId="0" fillId="0" borderId="29" xfId="0" applyNumberFormat="1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9" xfId="0" applyBorder="1" applyAlignment="1">
      <alignment/>
    </xf>
    <xf numFmtId="165" fontId="0" fillId="0" borderId="3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33" xfId="0" applyBorder="1" applyAlignment="1" applyProtection="1">
      <alignment horizontal="left"/>
      <protection/>
    </xf>
    <xf numFmtId="49" fontId="7" fillId="0" borderId="4" xfId="0" applyNumberFormat="1" applyFont="1" applyBorder="1" applyAlignment="1" applyProtection="1">
      <alignment horizontal="center"/>
      <protection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4" xfId="0" applyFill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7" fillId="0" borderId="36" xfId="0" applyFont="1" applyBorder="1" applyAlignment="1" applyProtection="1">
      <alignment horizontal="center"/>
      <protection/>
    </xf>
    <xf numFmtId="0" fontId="0" fillId="0" borderId="37" xfId="0" applyBorder="1" applyAlignment="1">
      <alignment/>
    </xf>
    <xf numFmtId="0" fontId="0" fillId="2" borderId="37" xfId="0" applyFill="1" applyBorder="1" applyAlignment="1">
      <alignment/>
    </xf>
    <xf numFmtId="2" fontId="14" fillId="0" borderId="14" xfId="0" applyNumberFormat="1" applyFont="1" applyBorder="1" applyAlignment="1" applyProtection="1">
      <alignment/>
      <protection/>
    </xf>
    <xf numFmtId="2" fontId="14" fillId="0" borderId="1" xfId="0" applyNumberFormat="1" applyFont="1" applyBorder="1" applyAlignment="1" applyProtection="1">
      <alignment/>
      <protection/>
    </xf>
    <xf numFmtId="0" fontId="1" fillId="0" borderId="30" xfId="0" applyFont="1" applyBorder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30" xfId="0" applyFont="1" applyBorder="1" applyAlignment="1">
      <alignment/>
    </xf>
    <xf numFmtId="0" fontId="20" fillId="0" borderId="30" xfId="0" applyFont="1" applyBorder="1" applyAlignment="1" applyProtection="1">
      <alignment horizontal="centerContinuous"/>
      <protection/>
    </xf>
    <xf numFmtId="0" fontId="20" fillId="0" borderId="30" xfId="0" applyFont="1" applyBorder="1" applyAlignment="1" applyProtection="1">
      <alignment horizontal="left"/>
      <protection/>
    </xf>
    <xf numFmtId="2" fontId="0" fillId="0" borderId="30" xfId="0" applyNumberFormat="1" applyBorder="1" applyAlignment="1">
      <alignment/>
    </xf>
    <xf numFmtId="0" fontId="0" fillId="0" borderId="38" xfId="0" applyBorder="1" applyAlignment="1">
      <alignment horizontal="centerContinuous"/>
    </xf>
    <xf numFmtId="0" fontId="0" fillId="0" borderId="30" xfId="0" applyBorder="1" applyAlignment="1" applyProtection="1">
      <alignment horizontal="centerContinuous"/>
      <protection/>
    </xf>
    <xf numFmtId="0" fontId="0" fillId="0" borderId="38" xfId="0" applyBorder="1" applyAlignment="1">
      <alignment/>
    </xf>
    <xf numFmtId="14" fontId="0" fillId="0" borderId="29" xfId="0" applyNumberFormat="1" applyBorder="1" applyAlignment="1" applyProtection="1">
      <alignment horizontal="left"/>
      <protection/>
    </xf>
    <xf numFmtId="3" fontId="0" fillId="0" borderId="30" xfId="15" applyNumberFormat="1" applyBorder="1" applyAlignment="1">
      <alignment/>
    </xf>
    <xf numFmtId="0" fontId="0" fillId="0" borderId="0" xfId="0" applyFont="1" applyBorder="1" applyAlignment="1">
      <alignment/>
    </xf>
    <xf numFmtId="0" fontId="0" fillId="2" borderId="10" xfId="0" applyFill="1" applyBorder="1" applyAlignment="1">
      <alignment/>
    </xf>
    <xf numFmtId="3" fontId="0" fillId="0" borderId="30" xfId="0" applyNumberFormat="1" applyBorder="1" applyAlignment="1" applyProtection="1">
      <alignment/>
      <protection/>
    </xf>
    <xf numFmtId="3" fontId="0" fillId="0" borderId="30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0" fontId="7" fillId="0" borderId="40" xfId="0" applyFont="1" applyBorder="1" applyAlignment="1" applyProtection="1">
      <alignment horizontal="center"/>
      <protection/>
    </xf>
    <xf numFmtId="0" fontId="7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>
      <alignment/>
    </xf>
    <xf numFmtId="0" fontId="1" fillId="0" borderId="45" xfId="0" applyFont="1" applyBorder="1" applyAlignment="1" applyProtection="1">
      <alignment horizontal="center"/>
      <protection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0" borderId="47" xfId="0" applyBorder="1" applyAlignment="1">
      <alignment/>
    </xf>
    <xf numFmtId="165" fontId="0" fillId="0" borderId="47" xfId="0" applyNumberFormat="1" applyBorder="1" applyAlignment="1" applyProtection="1">
      <alignment/>
      <protection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7" fillId="0" borderId="49" xfId="0" applyFont="1" applyBorder="1" applyAlignment="1" applyProtection="1">
      <alignment horizontal="center"/>
      <protection/>
    </xf>
    <xf numFmtId="0" fontId="7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>
      <alignment/>
    </xf>
    <xf numFmtId="3" fontId="0" fillId="0" borderId="30" xfId="0" applyNumberFormat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0" fontId="0" fillId="0" borderId="36" xfId="0" applyFill="1" applyBorder="1" applyAlignment="1">
      <alignment/>
    </xf>
    <xf numFmtId="0" fontId="13" fillId="0" borderId="13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7" fillId="0" borderId="42" xfId="0" applyFont="1" applyBorder="1" applyAlignment="1" applyProtection="1">
      <alignment horizontal="center"/>
      <protection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14" fontId="0" fillId="0" borderId="46" xfId="0" applyNumberFormat="1" applyBorder="1" applyAlignment="1" applyProtection="1">
      <alignment horizontal="left"/>
      <protection/>
    </xf>
    <xf numFmtId="165" fontId="0" fillId="2" borderId="45" xfId="0" applyNumberFormat="1" applyFill="1" applyBorder="1" applyAlignment="1" applyProtection="1">
      <alignment/>
      <protection/>
    </xf>
    <xf numFmtId="0" fontId="7" fillId="0" borderId="44" xfId="0" applyFont="1" applyBorder="1" applyAlignment="1">
      <alignment/>
    </xf>
    <xf numFmtId="0" fontId="0" fillId="3" borderId="56" xfId="0" applyFill="1" applyBorder="1" applyAlignment="1">
      <alignment/>
    </xf>
    <xf numFmtId="0" fontId="0" fillId="3" borderId="57" xfId="0" applyFill="1" applyBorder="1" applyAlignment="1">
      <alignment/>
    </xf>
    <xf numFmtId="0" fontId="13" fillId="0" borderId="58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left"/>
      <protection/>
    </xf>
    <xf numFmtId="165" fontId="14" fillId="0" borderId="59" xfId="0" applyNumberFormat="1" applyFont="1" applyBorder="1" applyAlignment="1" applyProtection="1">
      <alignment/>
      <protection/>
    </xf>
    <xf numFmtId="0" fontId="14" fillId="0" borderId="60" xfId="0" applyFont="1" applyBorder="1" applyAlignment="1" applyProtection="1">
      <alignment horizontal="left"/>
      <protection/>
    </xf>
    <xf numFmtId="7" fontId="16" fillId="0" borderId="24" xfId="0" applyNumberFormat="1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14" fillId="0" borderId="51" xfId="0" applyFont="1" applyBorder="1" applyAlignment="1">
      <alignment/>
    </xf>
    <xf numFmtId="0" fontId="14" fillId="0" borderId="24" xfId="0" applyFont="1" applyBorder="1" applyAlignment="1" applyProtection="1">
      <alignment/>
      <protection/>
    </xf>
    <xf numFmtId="165" fontId="16" fillId="0" borderId="61" xfId="0" applyNumberFormat="1" applyFont="1" applyBorder="1" applyAlignment="1" applyProtection="1">
      <alignment/>
      <protection/>
    </xf>
    <xf numFmtId="0" fontId="14" fillId="0" borderId="46" xfId="0" applyFont="1" applyBorder="1" applyAlignment="1" applyProtection="1">
      <alignment horizontal="left"/>
      <protection/>
    </xf>
    <xf numFmtId="0" fontId="14" fillId="0" borderId="31" xfId="0" applyFont="1" applyBorder="1" applyAlignment="1">
      <alignment/>
    </xf>
    <xf numFmtId="1" fontId="0" fillId="0" borderId="29" xfId="0" applyNumberFormat="1" applyBorder="1" applyAlignment="1">
      <alignment/>
    </xf>
    <xf numFmtId="14" fontId="0" fillId="0" borderId="46" xfId="0" applyNumberFormat="1" applyBorder="1" applyAlignment="1">
      <alignment horizontal="left"/>
    </xf>
    <xf numFmtId="3" fontId="0" fillId="0" borderId="30" xfId="0" applyNumberFormat="1" applyBorder="1" applyAlignment="1">
      <alignment horizontal="centerContinuous"/>
    </xf>
    <xf numFmtId="3" fontId="0" fillId="0" borderId="29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30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21" fillId="0" borderId="3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9" xfId="0" applyNumberFormat="1" applyBorder="1" applyAlignment="1">
      <alignment/>
    </xf>
    <xf numFmtId="165" fontId="7" fillId="0" borderId="40" xfId="0" applyNumberFormat="1" applyFont="1" applyBorder="1" applyAlignment="1" applyProtection="1">
      <alignment/>
      <protection/>
    </xf>
    <xf numFmtId="165" fontId="0" fillId="2" borderId="59" xfId="0" applyNumberFormat="1" applyFill="1" applyBorder="1" applyAlignment="1" applyProtection="1">
      <alignment/>
      <protection/>
    </xf>
    <xf numFmtId="165" fontId="0" fillId="0" borderId="52" xfId="0" applyNumberFormat="1" applyBorder="1" applyAlignment="1" applyProtection="1">
      <alignment/>
      <protection/>
    </xf>
    <xf numFmtId="165" fontId="0" fillId="0" borderId="59" xfId="0" applyNumberFormat="1" applyBorder="1" applyAlignment="1" applyProtection="1">
      <alignment/>
      <protection/>
    </xf>
    <xf numFmtId="0" fontId="14" fillId="0" borderId="62" xfId="0" applyFont="1" applyBorder="1" applyAlignment="1">
      <alignment/>
    </xf>
    <xf numFmtId="0" fontId="14" fillId="0" borderId="59" xfId="0" applyFont="1" applyBorder="1" applyAlignment="1">
      <alignment/>
    </xf>
    <xf numFmtId="165" fontId="16" fillId="0" borderId="24" xfId="0" applyNumberFormat="1" applyFont="1" applyBorder="1" applyAlignment="1" applyProtection="1">
      <alignment/>
      <protection/>
    </xf>
    <xf numFmtId="165" fontId="14" fillId="0" borderId="51" xfId="0" applyNumberFormat="1" applyFont="1" applyBorder="1" applyAlignment="1" applyProtection="1">
      <alignment/>
      <protection/>
    </xf>
    <xf numFmtId="7" fontId="16" fillId="0" borderId="61" xfId="0" applyNumberFormat="1" applyFont="1" applyBorder="1" applyAlignment="1" applyProtection="1">
      <alignment/>
      <protection/>
    </xf>
    <xf numFmtId="165" fontId="21" fillId="0" borderId="0" xfId="0" applyNumberFormat="1" applyFont="1" applyAlignment="1" applyProtection="1">
      <alignment/>
      <protection/>
    </xf>
    <xf numFmtId="3" fontId="0" fillId="0" borderId="31" xfId="0" applyNumberFormat="1" applyBorder="1" applyAlignment="1">
      <alignment/>
    </xf>
    <xf numFmtId="3" fontId="0" fillId="0" borderId="46" xfId="0" applyNumberFormat="1" applyBorder="1" applyAlignment="1" applyProtection="1">
      <alignment/>
      <protection/>
    </xf>
    <xf numFmtId="4" fontId="0" fillId="0" borderId="30" xfId="15" applyNumberFormat="1" applyBorder="1" applyAlignment="1">
      <alignment/>
    </xf>
    <xf numFmtId="0" fontId="26" fillId="0" borderId="30" xfId="0" applyFont="1" applyBorder="1" applyAlignment="1" applyProtection="1">
      <alignment horizontal="centerContinuous"/>
      <protection/>
    </xf>
    <xf numFmtId="0" fontId="1" fillId="0" borderId="30" xfId="0" applyFont="1" applyBorder="1" applyAlignment="1" applyProtection="1">
      <alignment horizontal="centerContinuous"/>
      <protection/>
    </xf>
    <xf numFmtId="165" fontId="27" fillId="0" borderId="14" xfId="0" applyNumberFormat="1" applyFont="1" applyBorder="1" applyAlignment="1" applyProtection="1">
      <alignment/>
      <protection/>
    </xf>
    <xf numFmtId="165" fontId="27" fillId="0" borderId="1" xfId="0" applyNumberFormat="1" applyFont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25" fillId="0" borderId="30" xfId="0" applyFont="1" applyBorder="1" applyAlignment="1">
      <alignment horizontal="centerContinuous"/>
    </xf>
    <xf numFmtId="0" fontId="1" fillId="0" borderId="30" xfId="0" applyFont="1" applyBorder="1" applyAlignment="1" applyProtection="1">
      <alignment horizontal="left"/>
      <protection/>
    </xf>
    <xf numFmtId="0" fontId="28" fillId="0" borderId="30" xfId="0" applyFont="1" applyBorder="1" applyAlignment="1" applyProtection="1">
      <alignment horizontal="centerContinuous"/>
      <protection/>
    </xf>
    <xf numFmtId="0" fontId="26" fillId="0" borderId="30" xfId="0" applyFont="1" applyBorder="1" applyAlignment="1">
      <alignment/>
    </xf>
    <xf numFmtId="0" fontId="26" fillId="0" borderId="30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3" fontId="0" fillId="0" borderId="46" xfId="0" applyNumberFormat="1" applyBorder="1" applyAlignment="1">
      <alignment/>
    </xf>
    <xf numFmtId="2" fontId="0" fillId="0" borderId="47" xfId="0" applyNumberFormat="1" applyBorder="1" applyAlignment="1">
      <alignment/>
    </xf>
    <xf numFmtId="4" fontId="0" fillId="0" borderId="47" xfId="0" applyNumberFormat="1" applyBorder="1" applyAlignment="1" applyProtection="1">
      <alignment/>
      <protection/>
    </xf>
    <xf numFmtId="0" fontId="0" fillId="2" borderId="59" xfId="0" applyFill="1" applyBorder="1" applyAlignment="1">
      <alignment/>
    </xf>
    <xf numFmtId="0" fontId="0" fillId="0" borderId="42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3" borderId="60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61" xfId="0" applyFill="1" applyBorder="1" applyAlignment="1">
      <alignment/>
    </xf>
    <xf numFmtId="0" fontId="29" fillId="0" borderId="4" xfId="0" applyFont="1" applyBorder="1" applyAlignment="1" applyProtection="1">
      <alignment horizontal="center" textRotation="90"/>
      <protection/>
    </xf>
    <xf numFmtId="0" fontId="29" fillId="0" borderId="36" xfId="0" applyFont="1" applyBorder="1" applyAlignment="1" applyProtection="1">
      <alignment horizontal="center" textRotation="90"/>
      <protection/>
    </xf>
    <xf numFmtId="0" fontId="0" fillId="0" borderId="22" xfId="0" applyFill="1" applyBorder="1" applyAlignment="1">
      <alignment/>
    </xf>
    <xf numFmtId="165" fontId="0" fillId="0" borderId="0" xfId="0" applyNumberFormat="1" applyFont="1" applyAlignment="1" applyProtection="1">
      <alignment/>
      <protection/>
    </xf>
    <xf numFmtId="0" fontId="21" fillId="0" borderId="3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8" fillId="0" borderId="22" xfId="0" applyNumberFormat="1" applyFont="1" applyBorder="1" applyAlignment="1" applyProtection="1">
      <alignment/>
      <protection/>
    </xf>
    <xf numFmtId="0" fontId="8" fillId="0" borderId="22" xfId="0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65" fontId="0" fillId="0" borderId="22" xfId="0" applyNumberFormat="1" applyBorder="1" applyAlignment="1">
      <alignment/>
    </xf>
    <xf numFmtId="4" fontId="11" fillId="0" borderId="9" xfId="0" applyNumberFormat="1" applyFont="1" applyBorder="1" applyAlignment="1" applyProtection="1">
      <alignment/>
      <protection/>
    </xf>
    <xf numFmtId="4" fontId="17" fillId="0" borderId="9" xfId="0" applyNumberFormat="1" applyFont="1" applyBorder="1" applyAlignment="1" applyProtection="1">
      <alignment/>
      <protection/>
    </xf>
    <xf numFmtId="4" fontId="30" fillId="0" borderId="9" xfId="0" applyNumberFormat="1" applyFont="1" applyBorder="1" applyAlignment="1" applyProtection="1">
      <alignment/>
      <protection/>
    </xf>
    <xf numFmtId="4" fontId="30" fillId="0" borderId="10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/>
      <protection/>
    </xf>
    <xf numFmtId="4" fontId="12" fillId="0" borderId="14" xfId="0" applyNumberFormat="1" applyFont="1" applyBorder="1" applyAlignment="1" applyProtection="1">
      <alignment/>
      <protection/>
    </xf>
    <xf numFmtId="4" fontId="17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12" fillId="0" borderId="59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4" xfId="0" applyNumberFormat="1" applyFont="1" applyBorder="1" applyAlignment="1" applyProtection="1">
      <alignment/>
      <protection/>
    </xf>
    <xf numFmtId="0" fontId="21" fillId="3" borderId="1" xfId="0" applyFont="1" applyFill="1" applyBorder="1" applyAlignment="1">
      <alignment/>
    </xf>
    <xf numFmtId="4" fontId="32" fillId="0" borderId="9" xfId="0" applyNumberFormat="1" applyFont="1" applyBorder="1" applyAlignment="1" applyProtection="1">
      <alignment/>
      <protection/>
    </xf>
    <xf numFmtId="165" fontId="33" fillId="0" borderId="14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 horizontal="center"/>
      <protection/>
    </xf>
    <xf numFmtId="0" fontId="1" fillId="0" borderId="38" xfId="0" applyFont="1" applyBorder="1" applyAlignment="1">
      <alignment horizontal="centerContinuous"/>
    </xf>
    <xf numFmtId="0" fontId="0" fillId="0" borderId="63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64" xfId="0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0" fillId="2" borderId="33" xfId="0" applyFill="1" applyBorder="1" applyAlignment="1">
      <alignment/>
    </xf>
    <xf numFmtId="165" fontId="0" fillId="0" borderId="63" xfId="0" applyNumberFormat="1" applyBorder="1" applyAlignment="1" applyProtection="1">
      <alignment/>
      <protection/>
    </xf>
    <xf numFmtId="0" fontId="0" fillId="0" borderId="63" xfId="0" applyBorder="1" applyAlignment="1">
      <alignment/>
    </xf>
    <xf numFmtId="165" fontId="0" fillId="2" borderId="33" xfId="0" applyNumberFormat="1" applyFill="1" applyBorder="1" applyAlignment="1" applyProtection="1">
      <alignment/>
      <protection/>
    </xf>
    <xf numFmtId="0" fontId="0" fillId="3" borderId="66" xfId="0" applyFill="1" applyBorder="1" applyAlignment="1">
      <alignment/>
    </xf>
    <xf numFmtId="0" fontId="13" fillId="0" borderId="26" xfId="0" applyFont="1" applyBorder="1" applyAlignment="1">
      <alignment horizontal="centerContinuous"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2" borderId="68" xfId="0" applyFill="1" applyBorder="1" applyAlignment="1">
      <alignment/>
    </xf>
    <xf numFmtId="0" fontId="0" fillId="0" borderId="69" xfId="0" applyBorder="1" applyAlignment="1" applyProtection="1">
      <alignment/>
      <protection/>
    </xf>
    <xf numFmtId="1" fontId="0" fillId="0" borderId="69" xfId="0" applyNumberFormat="1" applyBorder="1" applyAlignment="1">
      <alignment/>
    </xf>
    <xf numFmtId="1" fontId="0" fillId="0" borderId="69" xfId="0" applyNumberFormat="1" applyBorder="1" applyAlignment="1" applyProtection="1">
      <alignment/>
      <protection/>
    </xf>
    <xf numFmtId="0" fontId="0" fillId="0" borderId="67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0" fillId="3" borderId="70" xfId="0" applyFill="1" applyBorder="1" applyAlignment="1">
      <alignment/>
    </xf>
    <xf numFmtId="0" fontId="1" fillId="0" borderId="71" xfId="0" applyFont="1" applyBorder="1" applyAlignment="1" applyProtection="1">
      <alignment horizontal="center"/>
      <protection/>
    </xf>
    <xf numFmtId="0" fontId="1" fillId="0" borderId="72" xfId="0" applyFont="1" applyBorder="1" applyAlignment="1">
      <alignment/>
    </xf>
    <xf numFmtId="0" fontId="0" fillId="2" borderId="72" xfId="0" applyFill="1" applyBorder="1" applyAlignment="1">
      <alignment/>
    </xf>
    <xf numFmtId="0" fontId="0" fillId="0" borderId="73" xfId="0" applyBorder="1" applyAlignment="1" applyProtection="1">
      <alignment horizontal="center"/>
      <protection/>
    </xf>
    <xf numFmtId="3" fontId="0" fillId="0" borderId="47" xfId="0" applyNumberFormat="1" applyBorder="1" applyAlignment="1" applyProtection="1">
      <alignment/>
      <protection/>
    </xf>
    <xf numFmtId="0" fontId="0" fillId="0" borderId="73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3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4" fontId="30" fillId="0" borderId="74" xfId="0" applyNumberFormat="1" applyFont="1" applyBorder="1" applyAlignment="1" applyProtection="1">
      <alignment/>
      <protection/>
    </xf>
    <xf numFmtId="0" fontId="0" fillId="0" borderId="75" xfId="0" applyBorder="1" applyAlignment="1">
      <alignment/>
    </xf>
    <xf numFmtId="0" fontId="13" fillId="0" borderId="76" xfId="0" applyFont="1" applyBorder="1" applyAlignment="1">
      <alignment horizontal="centerContinuous"/>
    </xf>
    <xf numFmtId="0" fontId="29" fillId="0" borderId="77" xfId="0" applyFont="1" applyBorder="1" applyAlignment="1">
      <alignment horizontal="centerContinuous"/>
    </xf>
    <xf numFmtId="0" fontId="0" fillId="0" borderId="78" xfId="0" applyBorder="1" applyAlignment="1">
      <alignment horizontal="centerContinuous"/>
    </xf>
    <xf numFmtId="0" fontId="0" fillId="0" borderId="79" xfId="0" applyBorder="1" applyAlignment="1">
      <alignment horizontal="centerContinuous"/>
    </xf>
    <xf numFmtId="0" fontId="29" fillId="0" borderId="78" xfId="0" applyFont="1" applyBorder="1" applyAlignment="1">
      <alignment horizontal="centerContinuous"/>
    </xf>
    <xf numFmtId="0" fontId="0" fillId="0" borderId="80" xfId="0" applyBorder="1" applyAlignment="1">
      <alignment horizontal="centerContinuous"/>
    </xf>
    <xf numFmtId="0" fontId="7" fillId="0" borderId="81" xfId="0" applyFont="1" applyBorder="1" applyAlignment="1" applyProtection="1">
      <alignment horizontal="centerContinuous"/>
      <protection/>
    </xf>
    <xf numFmtId="0" fontId="29" fillId="0" borderId="40" xfId="0" applyFont="1" applyBorder="1" applyAlignment="1">
      <alignment horizontal="centerContinuous"/>
    </xf>
    <xf numFmtId="0" fontId="0" fillId="0" borderId="81" xfId="0" applyBorder="1" applyAlignment="1">
      <alignment horizontal="centerContinuous"/>
    </xf>
    <xf numFmtId="4" fontId="30" fillId="0" borderId="82" xfId="0" applyNumberFormat="1" applyFont="1" applyBorder="1" applyAlignment="1" applyProtection="1">
      <alignment/>
      <protection/>
    </xf>
    <xf numFmtId="165" fontId="14" fillId="0" borderId="31" xfId="0" applyNumberFormat="1" applyFont="1" applyBorder="1" applyAlignment="1" applyProtection="1">
      <alignment/>
      <protection/>
    </xf>
    <xf numFmtId="165" fontId="15" fillId="0" borderId="31" xfId="0" applyNumberFormat="1" applyFont="1" applyBorder="1" applyAlignment="1" applyProtection="1">
      <alignment/>
      <protection/>
    </xf>
    <xf numFmtId="165" fontId="27" fillId="0" borderId="24" xfId="0" applyNumberFormat="1" applyFont="1" applyBorder="1" applyAlignment="1" applyProtection="1">
      <alignment/>
      <protection/>
    </xf>
    <xf numFmtId="165" fontId="14" fillId="0" borderId="83" xfId="0" applyNumberFormat="1" applyFont="1" applyBorder="1" applyAlignment="1" applyProtection="1">
      <alignment/>
      <protection/>
    </xf>
    <xf numFmtId="165" fontId="15" fillId="0" borderId="83" xfId="0" applyNumberFormat="1" applyFont="1" applyBorder="1" applyAlignment="1" applyProtection="1">
      <alignment/>
      <protection/>
    </xf>
    <xf numFmtId="0" fontId="0" fillId="0" borderId="71" xfId="0" applyBorder="1" applyAlignment="1" applyProtection="1">
      <alignment horizontal="center"/>
      <protection/>
    </xf>
    <xf numFmtId="0" fontId="0" fillId="0" borderId="72" xfId="0" applyBorder="1" applyAlignment="1" applyProtection="1">
      <alignment horizontal="center"/>
      <protection/>
    </xf>
    <xf numFmtId="4" fontId="30" fillId="0" borderId="84" xfId="0" applyNumberFormat="1" applyFont="1" applyBorder="1" applyAlignment="1" applyProtection="1">
      <alignment/>
      <protection/>
    </xf>
    <xf numFmtId="0" fontId="0" fillId="0" borderId="85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1" fillId="0" borderId="10" xfId="0" applyFont="1" applyBorder="1" applyAlignment="1">
      <alignment horizontal="centerContinuous"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 applyProtection="1">
      <alignment/>
      <protection/>
    </xf>
    <xf numFmtId="4" fontId="0" fillId="0" borderId="75" xfId="0" applyNumberFormat="1" applyBorder="1" applyAlignment="1">
      <alignment/>
    </xf>
    <xf numFmtId="0" fontId="1" fillId="0" borderId="30" xfId="0" applyFont="1" applyBorder="1" applyAlignment="1" applyProtection="1">
      <alignment horizontal="centerContinuous"/>
      <protection/>
    </xf>
    <xf numFmtId="165" fontId="33" fillId="0" borderId="24" xfId="0" applyNumberFormat="1" applyFont="1" applyBorder="1" applyAlignment="1" applyProtection="1">
      <alignment/>
      <protection/>
    </xf>
    <xf numFmtId="3" fontId="11" fillId="0" borderId="9" xfId="0" applyNumberFormat="1" applyFont="1" applyBorder="1" applyAlignment="1">
      <alignment/>
    </xf>
    <xf numFmtId="4" fontId="32" fillId="0" borderId="10" xfId="0" applyNumberFormat="1" applyFont="1" applyBorder="1" applyAlignment="1" applyProtection="1">
      <alignment/>
      <protection/>
    </xf>
    <xf numFmtId="0" fontId="29" fillId="0" borderId="39" xfId="0" applyFont="1" applyBorder="1" applyAlignment="1">
      <alignment horizontal="centerContinuous"/>
    </xf>
    <xf numFmtId="4" fontId="0" fillId="0" borderId="46" xfId="0" applyNumberFormat="1" applyBorder="1" applyAlignment="1" applyProtection="1">
      <alignment/>
      <protection/>
    </xf>
    <xf numFmtId="7" fontId="16" fillId="0" borderId="31" xfId="0" applyNumberFormat="1" applyFont="1" applyBorder="1" applyAlignment="1" applyProtection="1">
      <alignment/>
      <protection/>
    </xf>
    <xf numFmtId="0" fontId="14" fillId="0" borderId="30" xfId="0" applyFont="1" applyBorder="1" applyAlignment="1">
      <alignment/>
    </xf>
    <xf numFmtId="0" fontId="14" fillId="0" borderId="31" xfId="0" applyFont="1" applyBorder="1" applyAlignment="1" applyProtection="1">
      <alignment/>
      <protection/>
    </xf>
    <xf numFmtId="165" fontId="27" fillId="0" borderId="31" xfId="0" applyNumberFormat="1" applyFont="1" applyBorder="1" applyAlignment="1" applyProtection="1">
      <alignment/>
      <protection/>
    </xf>
    <xf numFmtId="165" fontId="16" fillId="0" borderId="31" xfId="0" applyNumberFormat="1" applyFont="1" applyBorder="1" applyAlignment="1" applyProtection="1">
      <alignment/>
      <protection/>
    </xf>
    <xf numFmtId="165" fontId="16" fillId="0" borderId="83" xfId="0" applyNumberFormat="1" applyFont="1" applyBorder="1" applyAlignment="1" applyProtection="1">
      <alignment/>
      <protection/>
    </xf>
    <xf numFmtId="3" fontId="25" fillId="0" borderId="63" xfId="0" applyNumberFormat="1" applyFont="1" applyBorder="1" applyAlignment="1">
      <alignment/>
    </xf>
    <xf numFmtId="0" fontId="25" fillId="0" borderId="63" xfId="0" applyFont="1" applyBorder="1" applyAlignment="1">
      <alignment/>
    </xf>
    <xf numFmtId="4" fontId="25" fillId="0" borderId="75" xfId="0" applyNumberFormat="1" applyFont="1" applyBorder="1" applyAlignment="1">
      <alignment/>
    </xf>
    <xf numFmtId="0" fontId="0" fillId="0" borderId="3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Continuous"/>
    </xf>
    <xf numFmtId="4" fontId="34" fillId="0" borderId="74" xfId="0" applyNumberFormat="1" applyFont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 horizontal="center"/>
      <protection/>
    </xf>
    <xf numFmtId="2" fontId="0" fillId="0" borderId="28" xfId="0" applyNumberFormat="1" applyBorder="1" applyAlignment="1">
      <alignment/>
    </xf>
    <xf numFmtId="4" fontId="0" fillId="0" borderId="73" xfId="0" applyNumberFormat="1" applyBorder="1" applyAlignment="1">
      <alignment/>
    </xf>
    <xf numFmtId="165" fontId="0" fillId="0" borderId="32" xfId="0" applyNumberFormat="1" applyBorder="1" applyAlignment="1" applyProtection="1">
      <alignment/>
      <protection/>
    </xf>
    <xf numFmtId="0" fontId="0" fillId="0" borderId="83" xfId="0" applyBorder="1" applyAlignment="1">
      <alignment/>
    </xf>
    <xf numFmtId="3" fontId="0" fillId="0" borderId="9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17" fillId="0" borderId="44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0" xfId="0" applyFont="1" applyBorder="1" applyAlignment="1">
      <alignment horizontal="centerContinuous"/>
    </xf>
    <xf numFmtId="3" fontId="0" fillId="0" borderId="4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14" fontId="0" fillId="0" borderId="86" xfId="0" applyNumberFormat="1" applyBorder="1" applyAlignment="1" applyProtection="1">
      <alignment horizontal="left"/>
      <protection/>
    </xf>
    <xf numFmtId="0" fontId="0" fillId="0" borderId="87" xfId="0" applyBorder="1" applyAlignment="1" applyProtection="1">
      <alignment horizontal="left"/>
      <protection/>
    </xf>
    <xf numFmtId="0" fontId="28" fillId="0" borderId="87" xfId="0" applyFont="1" applyBorder="1" applyAlignment="1" applyProtection="1">
      <alignment horizontal="centerContinuous"/>
      <protection/>
    </xf>
    <xf numFmtId="0" fontId="0" fillId="0" borderId="87" xfId="0" applyBorder="1" applyAlignment="1" applyProtection="1">
      <alignment horizontal="center"/>
      <protection/>
    </xf>
    <xf numFmtId="3" fontId="0" fillId="0" borderId="86" xfId="0" applyNumberFormat="1" applyBorder="1" applyAlignment="1" applyProtection="1">
      <alignment/>
      <protection/>
    </xf>
    <xf numFmtId="3" fontId="0" fillId="0" borderId="87" xfId="0" applyNumberFormat="1" applyBorder="1" applyAlignment="1" applyProtection="1">
      <alignment/>
      <protection/>
    </xf>
    <xf numFmtId="165" fontId="0" fillId="0" borderId="87" xfId="0" applyNumberFormat="1" applyBorder="1" applyAlignment="1" applyProtection="1">
      <alignment/>
      <protection/>
    </xf>
    <xf numFmtId="3" fontId="0" fillId="0" borderId="88" xfId="0" applyNumberFormat="1" applyBorder="1" applyAlignment="1">
      <alignment/>
    </xf>
    <xf numFmtId="3" fontId="0" fillId="0" borderId="87" xfId="0" applyNumberFormat="1" applyBorder="1" applyAlignment="1">
      <alignment/>
    </xf>
    <xf numFmtId="0" fontId="0" fillId="0" borderId="87" xfId="0" applyBorder="1" applyAlignment="1">
      <alignment/>
    </xf>
    <xf numFmtId="0" fontId="0" fillId="0" borderId="89" xfId="0" applyBorder="1" applyAlignment="1">
      <alignment/>
    </xf>
    <xf numFmtId="0" fontId="26" fillId="0" borderId="87" xfId="0" applyFont="1" applyBorder="1" applyAlignment="1" applyProtection="1">
      <alignment horizontal="centerContinuous"/>
      <protection/>
    </xf>
    <xf numFmtId="3" fontId="0" fillId="0" borderId="86" xfId="0" applyNumberFormat="1" applyBorder="1" applyAlignment="1">
      <alignment/>
    </xf>
    <xf numFmtId="2" fontId="0" fillId="0" borderId="87" xfId="0" applyNumberFormat="1" applyBorder="1" applyAlignment="1">
      <alignment/>
    </xf>
    <xf numFmtId="3" fontId="0" fillId="0" borderId="88" xfId="0" applyNumberFormat="1" applyBorder="1" applyAlignment="1" applyProtection="1">
      <alignment/>
      <protection/>
    </xf>
    <xf numFmtId="165" fontId="0" fillId="0" borderId="89" xfId="0" applyNumberFormat="1" applyBorder="1" applyAlignment="1" applyProtection="1">
      <alignment/>
      <protection/>
    </xf>
    <xf numFmtId="0" fontId="0" fillId="0" borderId="87" xfId="0" applyFont="1" applyBorder="1" applyAlignment="1" applyProtection="1">
      <alignment horizontal="center"/>
      <protection/>
    </xf>
    <xf numFmtId="0" fontId="20" fillId="0" borderId="87" xfId="0" applyFont="1" applyBorder="1" applyAlignment="1" applyProtection="1">
      <alignment horizontal="left"/>
      <protection/>
    </xf>
    <xf numFmtId="0" fontId="21" fillId="0" borderId="87" xfId="0" applyFont="1" applyBorder="1" applyAlignment="1" applyProtection="1">
      <alignment horizontal="center"/>
      <protection/>
    </xf>
    <xf numFmtId="4" fontId="0" fillId="0" borderId="87" xfId="0" applyNumberFormat="1" applyBorder="1" applyAlignment="1" applyProtection="1">
      <alignment/>
      <protection/>
    </xf>
    <xf numFmtId="14" fontId="0" fillId="0" borderId="88" xfId="0" applyNumberFormat="1" applyBorder="1" applyAlignment="1" applyProtection="1">
      <alignment horizontal="left"/>
      <protection/>
    </xf>
    <xf numFmtId="0" fontId="1" fillId="0" borderId="87" xfId="0" applyFont="1" applyBorder="1" applyAlignment="1" applyProtection="1">
      <alignment horizontal="centerContinuous"/>
      <protection/>
    </xf>
    <xf numFmtId="3" fontId="0" fillId="0" borderId="87" xfId="0" applyNumberFormat="1" applyFont="1" applyBorder="1" applyAlignment="1" applyProtection="1">
      <alignment horizontal="center"/>
      <protection/>
    </xf>
    <xf numFmtId="14" fontId="0" fillId="0" borderId="86" xfId="0" applyNumberFormat="1" applyBorder="1" applyAlignment="1">
      <alignment horizontal="left"/>
    </xf>
    <xf numFmtId="0" fontId="26" fillId="0" borderId="87" xfId="0" applyFont="1" applyBorder="1" applyAlignment="1">
      <alignment horizontal="centerContinuous"/>
    </xf>
    <xf numFmtId="0" fontId="0" fillId="0" borderId="87" xfId="0" applyBorder="1" applyAlignment="1">
      <alignment horizontal="centerContinuous"/>
    </xf>
    <xf numFmtId="0" fontId="0" fillId="0" borderId="87" xfId="0" applyBorder="1" applyAlignment="1">
      <alignment/>
    </xf>
    <xf numFmtId="4" fontId="0" fillId="0" borderId="89" xfId="0" applyNumberFormat="1" applyBorder="1" applyAlignment="1" applyProtection="1">
      <alignment/>
      <protection/>
    </xf>
    <xf numFmtId="0" fontId="0" fillId="0" borderId="87" xfId="0" applyFont="1" applyBorder="1" applyAlignment="1">
      <alignment horizontal="centerContinuous"/>
    </xf>
    <xf numFmtId="4" fontId="0" fillId="0" borderId="87" xfId="0" applyNumberFormat="1" applyBorder="1" applyAlignment="1">
      <alignment/>
    </xf>
    <xf numFmtId="0" fontId="0" fillId="0" borderId="88" xfId="0" applyBorder="1" applyAlignment="1">
      <alignment/>
    </xf>
    <xf numFmtId="0" fontId="25" fillId="0" borderId="87" xfId="0" applyFont="1" applyBorder="1" applyAlignment="1" applyProtection="1">
      <alignment horizontal="center"/>
      <protection/>
    </xf>
    <xf numFmtId="3" fontId="0" fillId="0" borderId="87" xfId="0" applyNumberFormat="1" applyBorder="1" applyAlignment="1" applyProtection="1">
      <alignment horizontal="center"/>
      <protection/>
    </xf>
    <xf numFmtId="14" fontId="0" fillId="0" borderId="88" xfId="0" applyNumberFormat="1" applyBorder="1" applyAlignment="1">
      <alignment horizontal="left"/>
    </xf>
    <xf numFmtId="0" fontId="1" fillId="0" borderId="87" xfId="0" applyFont="1" applyBorder="1" applyAlignment="1">
      <alignment horizontal="centerContinuous"/>
    </xf>
    <xf numFmtId="3" fontId="0" fillId="0" borderId="87" xfId="0" applyNumberFormat="1" applyBorder="1" applyAlignment="1">
      <alignment horizontal="centerContinuous"/>
    </xf>
    <xf numFmtId="14" fontId="0" fillId="0" borderId="90" xfId="0" applyNumberFormat="1" applyBorder="1" applyAlignment="1" applyProtection="1">
      <alignment horizontal="left"/>
      <protection/>
    </xf>
    <xf numFmtId="0" fontId="0" fillId="0" borderId="91" xfId="0" applyBorder="1" applyAlignment="1" applyProtection="1">
      <alignment horizontal="left"/>
      <protection/>
    </xf>
    <xf numFmtId="0" fontId="1" fillId="0" borderId="91" xfId="0" applyFont="1" applyBorder="1" applyAlignment="1" applyProtection="1">
      <alignment horizontal="centerContinuous"/>
      <protection/>
    </xf>
    <xf numFmtId="0" fontId="0" fillId="0" borderId="91" xfId="0" applyBorder="1" applyAlignment="1" applyProtection="1">
      <alignment horizontal="center"/>
      <protection/>
    </xf>
    <xf numFmtId="0" fontId="0" fillId="0" borderId="90" xfId="0" applyBorder="1" applyAlignment="1" applyProtection="1">
      <alignment/>
      <protection/>
    </xf>
    <xf numFmtId="3" fontId="0" fillId="0" borderId="91" xfId="0" applyNumberFormat="1" applyBorder="1" applyAlignment="1" applyProtection="1">
      <alignment/>
      <protection/>
    </xf>
    <xf numFmtId="165" fontId="0" fillId="0" borderId="91" xfId="0" applyNumberFormat="1" applyBorder="1" applyAlignment="1" applyProtection="1">
      <alignment/>
      <protection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165" fontId="0" fillId="0" borderId="92" xfId="0" applyNumberFormat="1" applyBorder="1" applyAlignment="1" applyProtection="1">
      <alignment/>
      <protection/>
    </xf>
    <xf numFmtId="0" fontId="0" fillId="0" borderId="86" xfId="0" applyBorder="1" applyAlignment="1">
      <alignment/>
    </xf>
    <xf numFmtId="3" fontId="0" fillId="0" borderId="90" xfId="0" applyNumberFormat="1" applyBorder="1" applyAlignment="1" applyProtection="1">
      <alignment/>
      <protection/>
    </xf>
    <xf numFmtId="0" fontId="1" fillId="0" borderId="87" xfId="0" applyFont="1" applyBorder="1" applyAlignment="1" applyProtection="1">
      <alignment horizontal="center"/>
      <protection/>
    </xf>
    <xf numFmtId="0" fontId="0" fillId="0" borderId="93" xfId="0" applyBorder="1" applyAlignment="1">
      <alignment/>
    </xf>
    <xf numFmtId="0" fontId="1" fillId="0" borderId="94" xfId="0" applyFont="1" applyBorder="1" applyAlignment="1" applyProtection="1">
      <alignment horizontal="center"/>
      <protection/>
    </xf>
    <xf numFmtId="0" fontId="0" fillId="0" borderId="94" xfId="0" applyBorder="1" applyAlignment="1" applyProtection="1">
      <alignment horizontal="center"/>
      <protection/>
    </xf>
    <xf numFmtId="0" fontId="0" fillId="0" borderId="94" xfId="0" applyBorder="1" applyAlignment="1" applyProtection="1">
      <alignment horizontal="centerContinuous"/>
      <protection/>
    </xf>
    <xf numFmtId="14" fontId="0" fillId="0" borderId="90" xfId="0" applyNumberFormat="1" applyBorder="1" applyAlignment="1">
      <alignment horizontal="left"/>
    </xf>
    <xf numFmtId="0" fontId="0" fillId="0" borderId="94" xfId="0" applyBorder="1" applyAlignment="1">
      <alignment horizontal="centerContinuous"/>
    </xf>
    <xf numFmtId="0" fontId="0" fillId="0" borderId="94" xfId="0" applyBorder="1" applyAlignment="1">
      <alignment/>
    </xf>
    <xf numFmtId="3" fontId="0" fillId="0" borderId="90" xfId="0" applyNumberFormat="1" applyBorder="1" applyAlignment="1">
      <alignment/>
    </xf>
    <xf numFmtId="3" fontId="0" fillId="0" borderId="91" xfId="0" applyNumberFormat="1" applyBorder="1" applyAlignment="1">
      <alignment/>
    </xf>
    <xf numFmtId="37" fontId="0" fillId="0" borderId="91" xfId="15" applyNumberFormat="1" applyBorder="1" applyAlignment="1">
      <alignment/>
    </xf>
    <xf numFmtId="164" fontId="0" fillId="0" borderId="87" xfId="0" applyNumberFormat="1" applyBorder="1" applyAlignment="1" applyProtection="1">
      <alignment/>
      <protection/>
    </xf>
    <xf numFmtId="1" fontId="0" fillId="0" borderId="34" xfId="0" applyNumberFormat="1" applyBorder="1" applyAlignment="1" applyProtection="1">
      <alignment/>
      <protection/>
    </xf>
    <xf numFmtId="3" fontId="0" fillId="0" borderId="89" xfId="0" applyNumberFormat="1" applyBorder="1" applyAlignment="1" applyProtection="1">
      <alignment/>
      <protection/>
    </xf>
    <xf numFmtId="4" fontId="0" fillId="0" borderId="95" xfId="0" applyNumberFormat="1" applyBorder="1" applyAlignment="1">
      <alignment/>
    </xf>
    <xf numFmtId="0" fontId="0" fillId="0" borderId="96" xfId="0" applyBorder="1" applyAlignment="1">
      <alignment/>
    </xf>
    <xf numFmtId="1" fontId="0" fillId="0" borderId="34" xfId="0" applyNumberFormat="1" applyBorder="1" applyAlignment="1">
      <alignment/>
    </xf>
    <xf numFmtId="3" fontId="0" fillId="0" borderId="89" xfId="0" applyNumberFormat="1" applyBorder="1" applyAlignment="1">
      <alignment/>
    </xf>
    <xf numFmtId="3" fontId="0" fillId="0" borderId="97" xfId="0" applyNumberFormat="1" applyBorder="1" applyAlignment="1">
      <alignment/>
    </xf>
    <xf numFmtId="0" fontId="1" fillId="0" borderId="87" xfId="0" applyFont="1" applyBorder="1" applyAlignment="1" applyProtection="1">
      <alignment horizontal="centerContinuous"/>
      <protection/>
    </xf>
    <xf numFmtId="0" fontId="1" fillId="0" borderId="87" xfId="0" applyFont="1" applyBorder="1" applyAlignment="1">
      <alignment horizontal="centerContinuous"/>
    </xf>
    <xf numFmtId="0" fontId="0" fillId="0" borderId="88" xfId="0" applyBorder="1" applyAlignment="1">
      <alignment horizontal="center"/>
    </xf>
    <xf numFmtId="3" fontId="0" fillId="0" borderId="87" xfId="0" applyNumberFormat="1" applyBorder="1" applyAlignment="1">
      <alignment horizontal="center"/>
    </xf>
    <xf numFmtId="0" fontId="1" fillId="0" borderId="94" xfId="0" applyFont="1" applyBorder="1" applyAlignment="1">
      <alignment horizontal="center"/>
    </xf>
    <xf numFmtId="2" fontId="0" fillId="0" borderId="91" xfId="0" applyNumberFormat="1" applyBorder="1" applyAlignment="1">
      <alignment/>
    </xf>
    <xf numFmtId="3" fontId="0" fillId="0" borderId="97" xfId="0" applyNumberFormat="1" applyBorder="1" applyAlignment="1" applyProtection="1">
      <alignment/>
      <protection/>
    </xf>
    <xf numFmtId="0" fontId="0" fillId="0" borderId="87" xfId="0" applyFont="1" applyBorder="1" applyAlignment="1">
      <alignment/>
    </xf>
    <xf numFmtId="0" fontId="0" fillId="0" borderId="98" xfId="0" applyBorder="1" applyAlignment="1">
      <alignment/>
    </xf>
    <xf numFmtId="0" fontId="0" fillId="0" borderId="30" xfId="0" applyFont="1" applyBorder="1" applyAlignment="1" applyProtection="1">
      <alignment horizontal="left"/>
      <protection/>
    </xf>
    <xf numFmtId="3" fontId="0" fillId="0" borderId="46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9" xfId="0" applyBorder="1" applyAlignment="1">
      <alignment/>
    </xf>
    <xf numFmtId="4" fontId="0" fillId="0" borderId="8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0" xfId="0" applyBorder="1" applyAlignment="1">
      <alignment/>
    </xf>
    <xf numFmtId="4" fontId="0" fillId="0" borderId="0" xfId="0" applyNumberFormat="1" applyAlignment="1" applyProtection="1">
      <alignment/>
      <protection/>
    </xf>
    <xf numFmtId="4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>
      <alignment/>
    </xf>
    <xf numFmtId="4" fontId="21" fillId="0" borderId="0" xfId="0" applyNumberFormat="1" applyFont="1" applyAlignment="1" applyProtection="1">
      <alignment/>
      <protection/>
    </xf>
    <xf numFmtId="0" fontId="0" fillId="0" borderId="34" xfId="0" applyBorder="1" applyAlignment="1">
      <alignment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165" fontId="0" fillId="0" borderId="34" xfId="0" applyNumberFormat="1" applyBorder="1" applyAlignment="1" applyProtection="1">
      <alignment/>
      <protection/>
    </xf>
    <xf numFmtId="4" fontId="0" fillId="0" borderId="34" xfId="0" applyNumberFormat="1" applyBorder="1" applyAlignment="1" applyProtection="1">
      <alignment/>
      <protection/>
    </xf>
    <xf numFmtId="3" fontId="0" fillId="0" borderId="96" xfId="0" applyNumberFormat="1" applyBorder="1" applyAlignment="1">
      <alignment/>
    </xf>
    <xf numFmtId="165" fontId="0" fillId="0" borderId="95" xfId="0" applyNumberFormat="1" applyBorder="1" applyAlignment="1" applyProtection="1">
      <alignment/>
      <protection/>
    </xf>
    <xf numFmtId="0" fontId="0" fillId="0" borderId="101" xfId="0" applyBorder="1" applyAlignment="1">
      <alignment/>
    </xf>
    <xf numFmtId="165" fontId="0" fillId="0" borderId="101" xfId="0" applyNumberFormat="1" applyBorder="1" applyAlignment="1" applyProtection="1">
      <alignment/>
      <protection/>
    </xf>
    <xf numFmtId="165" fontId="0" fillId="0" borderId="100" xfId="0" applyNumberFormat="1" applyBorder="1" applyAlignment="1" applyProtection="1">
      <alignment/>
      <protection/>
    </xf>
    <xf numFmtId="14" fontId="0" fillId="0" borderId="96" xfId="0" applyNumberFormat="1" applyBorder="1" applyAlignment="1">
      <alignment horizontal="left"/>
    </xf>
    <xf numFmtId="1" fontId="0" fillId="0" borderId="95" xfId="17" applyNumberFormat="1" applyFont="1" applyBorder="1" applyAlignment="1">
      <alignment horizontal="centerContinuous"/>
    </xf>
    <xf numFmtId="14" fontId="0" fillId="0" borderId="98" xfId="0" applyNumberFormat="1" applyBorder="1" applyAlignment="1">
      <alignment horizontal="left"/>
    </xf>
    <xf numFmtId="0" fontId="0" fillId="0" borderId="67" xfId="0" applyFill="1" applyBorder="1" applyAlignment="1">
      <alignment/>
    </xf>
    <xf numFmtId="0" fontId="0" fillId="0" borderId="67" xfId="0" applyFill="1" applyBorder="1" applyAlignment="1">
      <alignment horizontal="centerContinuous"/>
    </xf>
    <xf numFmtId="1" fontId="0" fillId="0" borderId="64" xfId="17" applyNumberFormat="1" applyFont="1" applyFill="1" applyBorder="1" applyAlignment="1">
      <alignment horizontal="centerContinuous"/>
    </xf>
    <xf numFmtId="3" fontId="0" fillId="0" borderId="71" xfId="0" applyNumberFormat="1" applyFill="1" applyBorder="1" applyAlignment="1">
      <alignment/>
    </xf>
    <xf numFmtId="3" fontId="0" fillId="0" borderId="67" xfId="0" applyNumberFormat="1" applyFill="1" applyBorder="1" applyAlignment="1">
      <alignment/>
    </xf>
    <xf numFmtId="4" fontId="0" fillId="0" borderId="67" xfId="0" applyNumberFormat="1" applyFill="1" applyBorder="1" applyAlignment="1" applyProtection="1">
      <alignment/>
      <protection/>
    </xf>
    <xf numFmtId="165" fontId="0" fillId="0" borderId="64" xfId="0" applyNumberFormat="1" applyFill="1" applyBorder="1" applyAlignment="1" applyProtection="1">
      <alignment/>
      <protection/>
    </xf>
    <xf numFmtId="14" fontId="0" fillId="0" borderId="0" xfId="0" applyNumberFormat="1" applyAlignment="1">
      <alignment horizontal="left"/>
    </xf>
    <xf numFmtId="14" fontId="0" fillId="0" borderId="73" xfId="0" applyNumberFormat="1" applyBorder="1" applyAlignment="1">
      <alignment horizontal="left"/>
    </xf>
    <xf numFmtId="0" fontId="0" fillId="0" borderId="69" xfId="0" applyBorder="1" applyAlignment="1">
      <alignment/>
    </xf>
    <xf numFmtId="0" fontId="1" fillId="0" borderId="69" xfId="0" applyFont="1" applyBorder="1" applyAlignment="1">
      <alignment horizontal="centerContinuous"/>
    </xf>
    <xf numFmtId="0" fontId="0" fillId="0" borderId="69" xfId="0" applyBorder="1" applyAlignment="1">
      <alignment horizontal="centerContinuous"/>
    </xf>
    <xf numFmtId="0" fontId="0" fillId="0" borderId="69" xfId="0" applyBorder="1" applyAlignment="1">
      <alignment/>
    </xf>
    <xf numFmtId="1" fontId="0" fillId="0" borderId="75" xfId="17" applyNumberFormat="1" applyFont="1" applyBorder="1" applyAlignment="1">
      <alignment horizontal="centerContinuous"/>
    </xf>
    <xf numFmtId="3" fontId="0" fillId="0" borderId="73" xfId="0" applyNumberFormat="1" applyBorder="1" applyAlignment="1">
      <alignment/>
    </xf>
    <xf numFmtId="3" fontId="0" fillId="0" borderId="69" xfId="0" applyNumberFormat="1" applyBorder="1" applyAlignment="1">
      <alignment/>
    </xf>
    <xf numFmtId="165" fontId="0" fillId="0" borderId="69" xfId="0" applyNumberFormat="1" applyBorder="1" applyAlignment="1" applyProtection="1">
      <alignment/>
      <protection/>
    </xf>
    <xf numFmtId="165" fontId="0" fillId="0" borderId="75" xfId="0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2" fontId="0" fillId="0" borderId="89" xfId="0" applyNumberFormat="1" applyBorder="1" applyAlignment="1">
      <alignment/>
    </xf>
    <xf numFmtId="3" fontId="0" fillId="0" borderId="87" xfId="15" applyNumberFormat="1" applyBorder="1" applyAlignment="1">
      <alignment/>
    </xf>
    <xf numFmtId="0" fontId="0" fillId="0" borderId="95" xfId="0" applyBorder="1" applyAlignment="1">
      <alignment/>
    </xf>
    <xf numFmtId="0" fontId="20" fillId="0" borderId="87" xfId="0" applyFont="1" applyBorder="1" applyAlignment="1" applyProtection="1">
      <alignment horizontal="centerContinuous"/>
      <protection/>
    </xf>
    <xf numFmtId="0" fontId="35" fillId="0" borderId="87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left"/>
    </xf>
    <xf numFmtId="4" fontId="0" fillId="0" borderId="0" xfId="0" applyNumberFormat="1" applyAlignment="1">
      <alignment/>
    </xf>
    <xf numFmtId="4" fontId="0" fillId="0" borderId="87" xfId="15" applyNumberFormat="1" applyBorder="1" applyAlignment="1">
      <alignment/>
    </xf>
    <xf numFmtId="3" fontId="25" fillId="0" borderId="97" xfId="0" applyNumberFormat="1" applyFont="1" applyBorder="1" applyAlignment="1">
      <alignment/>
    </xf>
    <xf numFmtId="4" fontId="25" fillId="0" borderId="95" xfId="0" applyNumberFormat="1" applyFont="1" applyBorder="1" applyAlignment="1">
      <alignment/>
    </xf>
    <xf numFmtId="4" fontId="0" fillId="0" borderId="102" xfId="0" applyNumberFormat="1" applyBorder="1" applyAlignment="1" applyProtection="1">
      <alignment/>
      <protection/>
    </xf>
    <xf numFmtId="3" fontId="0" fillId="0" borderId="102" xfId="0" applyNumberFormat="1" applyBorder="1" applyAlignment="1">
      <alignment/>
    </xf>
    <xf numFmtId="3" fontId="0" fillId="0" borderId="99" xfId="0" applyNumberFormat="1" applyBorder="1" applyAlignment="1">
      <alignment/>
    </xf>
    <xf numFmtId="164" fontId="0" fillId="0" borderId="30" xfId="0" applyNumberFormat="1" applyBorder="1" applyAlignment="1" applyProtection="1">
      <alignment/>
      <protection/>
    </xf>
    <xf numFmtId="0" fontId="0" fillId="0" borderId="38" xfId="0" applyNumberFormat="1" applyBorder="1" applyAlignment="1">
      <alignment horizontal="centerContinuous"/>
    </xf>
    <xf numFmtId="14" fontId="0" fillId="0" borderId="86" xfId="0" applyNumberFormat="1" applyBorder="1" applyAlignment="1">
      <alignment/>
    </xf>
    <xf numFmtId="0" fontId="0" fillId="0" borderId="87" xfId="0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103" xfId="0" applyBorder="1" applyAlignment="1">
      <alignment/>
    </xf>
    <xf numFmtId="0" fontId="7" fillId="0" borderId="104" xfId="0" applyFont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7" fillId="0" borderId="67" xfId="0" applyFont="1" applyBorder="1" applyAlignment="1" applyProtection="1">
      <alignment horizontal="center"/>
      <protection/>
    </xf>
    <xf numFmtId="0" fontId="29" fillId="0" borderId="30" xfId="0" applyFont="1" applyBorder="1" applyAlignment="1" applyProtection="1">
      <alignment horizontal="center" textRotation="90"/>
      <protection/>
    </xf>
    <xf numFmtId="0" fontId="29" fillId="0" borderId="63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>
      <alignment horizontal="center"/>
    </xf>
    <xf numFmtId="0" fontId="1" fillId="0" borderId="69" xfId="0" applyFont="1" applyBorder="1" applyAlignment="1">
      <alignment/>
    </xf>
    <xf numFmtId="0" fontId="29" fillId="0" borderId="99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2" borderId="107" xfId="0" applyFill="1" applyBorder="1" applyAlignment="1">
      <alignment/>
    </xf>
    <xf numFmtId="0" fontId="1" fillId="0" borderId="67" xfId="0" applyFont="1" applyBorder="1" applyAlignment="1">
      <alignment horizontal="centerContinuous"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2" borderId="4" xfId="0" applyFill="1" applyBorder="1" applyAlignment="1">
      <alignment/>
    </xf>
    <xf numFmtId="14" fontId="0" fillId="0" borderId="108" xfId="0" applyNumberFormat="1" applyBorder="1" applyAlignment="1">
      <alignment horizontal="left"/>
    </xf>
    <xf numFmtId="0" fontId="1" fillId="0" borderId="30" xfId="0" applyFont="1" applyBorder="1" applyAlignment="1" applyProtection="1">
      <alignment horizontal="center"/>
      <protection/>
    </xf>
    <xf numFmtId="0" fontId="0" fillId="0" borderId="31" xfId="0" applyBorder="1" applyAlignment="1">
      <alignment horizontal="centerContinuous"/>
    </xf>
    <xf numFmtId="0" fontId="0" fillId="0" borderId="110" xfId="0" applyBorder="1" applyAlignment="1">
      <alignment/>
    </xf>
    <xf numFmtId="14" fontId="0" fillId="0" borderId="69" xfId="0" applyNumberForma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14" fontId="0" fillId="0" borderId="34" xfId="0" applyNumberFormat="1" applyBorder="1" applyAlignment="1">
      <alignment horizontal="left"/>
    </xf>
    <xf numFmtId="0" fontId="36" fillId="0" borderId="30" xfId="0" applyFont="1" applyBorder="1" applyAlignment="1" applyProtection="1">
      <alignment horizontal="center"/>
      <protection/>
    </xf>
    <xf numFmtId="0" fontId="0" fillId="0" borderId="8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96" xfId="0" applyBorder="1" applyAlignment="1" applyProtection="1">
      <alignment horizontal="center"/>
      <protection/>
    </xf>
    <xf numFmtId="4" fontId="0" fillId="0" borderId="88" xfId="0" applyNumberFormat="1" applyBorder="1" applyAlignment="1" applyProtection="1">
      <alignment/>
      <protection/>
    </xf>
    <xf numFmtId="165" fontId="0" fillId="0" borderId="97" xfId="0" applyNumberFormat="1" applyBorder="1" applyAlignment="1" applyProtection="1">
      <alignment/>
      <protection/>
    </xf>
    <xf numFmtId="3" fontId="0" fillId="0" borderId="96" xfId="0" applyNumberFormat="1" applyBorder="1" applyAlignment="1" applyProtection="1">
      <alignment horizontal="center"/>
      <protection/>
    </xf>
    <xf numFmtId="3" fontId="0" fillId="0" borderId="34" xfId="0" applyNumberFormat="1" applyBorder="1" applyAlignment="1" applyProtection="1">
      <alignment/>
      <protection/>
    </xf>
    <xf numFmtId="3" fontId="0" fillId="0" borderId="88" xfId="0" applyNumberFormat="1" applyBorder="1" applyAlignment="1">
      <alignment horizontal="center"/>
    </xf>
    <xf numFmtId="3" fontId="0" fillId="0" borderId="97" xfId="0" applyNumberFormat="1" applyBorder="1" applyAlignment="1">
      <alignment horizontal="right"/>
    </xf>
    <xf numFmtId="4" fontId="0" fillId="0" borderId="95" xfId="0" applyNumberFormat="1" applyBorder="1" applyAlignment="1">
      <alignment horizontal="right"/>
    </xf>
    <xf numFmtId="0" fontId="1" fillId="0" borderId="89" xfId="0" applyFont="1" applyBorder="1" applyAlignment="1">
      <alignment horizontal="centerContinuous"/>
    </xf>
    <xf numFmtId="0" fontId="0" fillId="0" borderId="87" xfId="0" applyFont="1" applyBorder="1" applyAlignment="1" applyProtection="1">
      <alignment horizontal="left"/>
      <protection/>
    </xf>
    <xf numFmtId="0" fontId="1" fillId="0" borderId="89" xfId="0" applyFont="1" applyBorder="1" applyAlignment="1" applyProtection="1">
      <alignment horizontal="center"/>
      <protection/>
    </xf>
    <xf numFmtId="0" fontId="0" fillId="0" borderId="91" xfId="0" applyBorder="1" applyAlignment="1" applyProtection="1">
      <alignment horizontal="centerContinuous"/>
      <protection/>
    </xf>
    <xf numFmtId="0" fontId="0" fillId="0" borderId="91" xfId="0" applyBorder="1" applyAlignment="1" applyProtection="1">
      <alignment/>
      <protection/>
    </xf>
    <xf numFmtId="4" fontId="0" fillId="0" borderId="91" xfId="0" applyNumberFormat="1" applyBorder="1" applyAlignment="1" applyProtection="1">
      <alignment/>
      <protection/>
    </xf>
    <xf numFmtId="4" fontId="0" fillId="0" borderId="92" xfId="0" applyNumberFormat="1" applyBorder="1" applyAlignment="1">
      <alignment/>
    </xf>
    <xf numFmtId="0" fontId="0" fillId="0" borderId="92" xfId="0" applyBorder="1" applyAlignment="1">
      <alignment/>
    </xf>
    <xf numFmtId="0" fontId="0" fillId="0" borderId="91" xfId="0" applyFont="1" applyBorder="1" applyAlignment="1" applyProtection="1">
      <alignment horizontal="center"/>
      <protection/>
    </xf>
    <xf numFmtId="0" fontId="1" fillId="0" borderId="111" xfId="0" applyFont="1" applyBorder="1" applyAlignment="1" applyProtection="1">
      <alignment horizontal="center"/>
      <protection/>
    </xf>
    <xf numFmtId="0" fontId="0" fillId="2" borderId="111" xfId="0" applyFill="1" applyBorder="1" applyAlignment="1">
      <alignment/>
    </xf>
    <xf numFmtId="0" fontId="0" fillId="0" borderId="46" xfId="0" applyNumberFormat="1" applyBorder="1" applyAlignment="1" applyProtection="1">
      <alignment horizontal="right"/>
      <protection/>
    </xf>
    <xf numFmtId="0" fontId="0" fillId="0" borderId="30" xfId="0" applyNumberFormat="1" applyBorder="1" applyAlignment="1" applyProtection="1">
      <alignment horizontal="right"/>
      <protection/>
    </xf>
    <xf numFmtId="4" fontId="0" fillId="0" borderId="47" xfId="0" applyNumberFormat="1" applyBorder="1" applyAlignment="1" applyProtection="1">
      <alignment horizontal="right"/>
      <protection/>
    </xf>
    <xf numFmtId="3" fontId="0" fillId="0" borderId="112" xfId="0" applyNumberFormat="1" applyBorder="1" applyAlignment="1" applyProtection="1">
      <alignment horizontal="right"/>
      <protection/>
    </xf>
    <xf numFmtId="3" fontId="0" fillId="0" borderId="87" xfId="0" applyNumberFormat="1" applyBorder="1" applyAlignment="1" applyProtection="1">
      <alignment horizontal="right"/>
      <protection/>
    </xf>
    <xf numFmtId="4" fontId="0" fillId="0" borderId="89" xfId="0" applyNumberFormat="1" applyBorder="1" applyAlignment="1" applyProtection="1">
      <alignment horizontal="right"/>
      <protection/>
    </xf>
    <xf numFmtId="0" fontId="0" fillId="0" borderId="73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75" xfId="0" applyBorder="1" applyAlignment="1">
      <alignment horizontal="right"/>
    </xf>
    <xf numFmtId="0" fontId="26" fillId="0" borderId="30" xfId="0" applyFont="1" applyBorder="1" applyAlignment="1" applyProtection="1">
      <alignment horizontal="center"/>
      <protection/>
    </xf>
    <xf numFmtId="14" fontId="0" fillId="0" borderId="30" xfId="0" applyNumberFormat="1" applyBorder="1" applyAlignment="1">
      <alignment horizontal="left"/>
    </xf>
    <xf numFmtId="0" fontId="0" fillId="0" borderId="47" xfId="0" applyBorder="1" applyAlignment="1">
      <alignment horizontal="centerContinuous"/>
    </xf>
    <xf numFmtId="2" fontId="0" fillId="0" borderId="47" xfId="0" applyNumberFormat="1" applyBorder="1" applyAlignment="1">
      <alignment horizontal="left" indent="1"/>
    </xf>
    <xf numFmtId="1" fontId="0" fillId="0" borderId="46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4" fontId="0" fillId="0" borderId="87" xfId="0" applyNumberFormat="1" applyBorder="1" applyAlignment="1">
      <alignment horizontal="left"/>
    </xf>
    <xf numFmtId="3" fontId="0" fillId="0" borderId="107" xfId="0" applyNumberForma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5" fillId="0" borderId="30" xfId="0" applyFont="1" applyBorder="1" applyAlignment="1" applyProtection="1">
      <alignment horizontal="center"/>
      <protection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15" xfId="0" applyBorder="1" applyAlignment="1" applyProtection="1">
      <alignment/>
      <protection/>
    </xf>
    <xf numFmtId="3" fontId="0" fillId="0" borderId="102" xfId="0" applyNumberFormat="1" applyBorder="1" applyAlignment="1" applyProtection="1">
      <alignment/>
      <protection/>
    </xf>
    <xf numFmtId="0" fontId="1" fillId="0" borderId="102" xfId="0" applyFont="1" applyBorder="1" applyAlignment="1" applyProtection="1">
      <alignment horizontal="centerContinuous"/>
      <protection/>
    </xf>
    <xf numFmtId="0" fontId="1" fillId="0" borderId="102" xfId="0" applyFont="1" applyBorder="1" applyAlignment="1">
      <alignment horizontal="centerContinuous"/>
    </xf>
    <xf numFmtId="0" fontId="28" fillId="0" borderId="102" xfId="0" applyFont="1" applyBorder="1" applyAlignment="1" applyProtection="1">
      <alignment horizontal="centerContinuous"/>
      <protection/>
    </xf>
    <xf numFmtId="3" fontId="25" fillId="0" borderId="87" xfId="0" applyNumberFormat="1" applyFont="1" applyBorder="1" applyAlignment="1">
      <alignment horizontal="centerContinuous"/>
    </xf>
    <xf numFmtId="0" fontId="1" fillId="0" borderId="102" xfId="0" applyFont="1" applyBorder="1" applyAlignment="1" applyProtection="1">
      <alignment horizontal="center"/>
      <protection/>
    </xf>
    <xf numFmtId="0" fontId="1" fillId="0" borderId="102" xfId="0" applyFont="1" applyBorder="1" applyAlignment="1" applyProtection="1">
      <alignment horizontal="center"/>
      <protection/>
    </xf>
    <xf numFmtId="0" fontId="0" fillId="0" borderId="102" xfId="0" applyBorder="1" applyAlignment="1">
      <alignment horizontal="centerContinuous"/>
    </xf>
    <xf numFmtId="1" fontId="0" fillId="0" borderId="86" xfId="0" applyNumberFormat="1" applyBorder="1" applyAlignment="1">
      <alignment/>
    </xf>
    <xf numFmtId="165" fontId="0" fillId="0" borderId="93" xfId="0" applyNumberFormat="1" applyBorder="1" applyAlignment="1" applyProtection="1">
      <alignment/>
      <protection/>
    </xf>
    <xf numFmtId="0" fontId="0" fillId="0" borderId="102" xfId="0" applyBorder="1" applyAlignment="1">
      <alignment/>
    </xf>
    <xf numFmtId="0" fontId="1" fillId="0" borderId="91" xfId="0" applyFont="1" applyBorder="1" applyAlignment="1" applyProtection="1">
      <alignment horizontal="center"/>
      <protection/>
    </xf>
    <xf numFmtId="0" fontId="0" fillId="0" borderId="116" xfId="0" applyBorder="1" applyAlignment="1">
      <alignment/>
    </xf>
    <xf numFmtId="0" fontId="0" fillId="0" borderId="116" xfId="0" applyBorder="1" applyAlignment="1" applyProtection="1">
      <alignment horizontal="left"/>
      <protection/>
    </xf>
    <xf numFmtId="0" fontId="0" fillId="0" borderId="99" xfId="0" applyBorder="1" applyAlignment="1" applyProtection="1">
      <alignment horizontal="left"/>
      <protection/>
    </xf>
    <xf numFmtId="14" fontId="0" fillId="0" borderId="113" xfId="0" applyNumberFormat="1" applyBorder="1" applyAlignment="1" applyProtection="1">
      <alignment horizontal="left"/>
      <protection/>
    </xf>
    <xf numFmtId="4" fontId="0" fillId="0" borderId="91" xfId="0" applyNumberFormat="1" applyBorder="1" applyAlignment="1">
      <alignment/>
    </xf>
    <xf numFmtId="0" fontId="0" fillId="0" borderId="110" xfId="0" applyBorder="1" applyAlignment="1">
      <alignment horizontal="centerContinuous"/>
    </xf>
    <xf numFmtId="4" fontId="0" fillId="0" borderId="93" xfId="0" applyNumberFormat="1" applyBorder="1" applyAlignment="1">
      <alignment/>
    </xf>
    <xf numFmtId="0" fontId="1" fillId="0" borderId="94" xfId="0" applyFont="1" applyBorder="1" applyAlignment="1">
      <alignment horizontal="centerContinuous"/>
    </xf>
    <xf numFmtId="0" fontId="0" fillId="0" borderId="108" xfId="0" applyBorder="1" applyAlignment="1">
      <alignment horizontal="centerContinuous"/>
    </xf>
    <xf numFmtId="0" fontId="0" fillId="0" borderId="110" xfId="0" applyFont="1" applyBorder="1" applyAlignment="1">
      <alignment horizontal="centerContinuous"/>
    </xf>
    <xf numFmtId="0" fontId="21" fillId="0" borderId="87" xfId="0" applyFont="1" applyBorder="1" applyAlignment="1">
      <alignment horizontal="centerContinuous"/>
    </xf>
    <xf numFmtId="0" fontId="40" fillId="0" borderId="91" xfId="0" applyFont="1" applyBorder="1" applyAlignment="1" applyProtection="1">
      <alignment horizontal="centerContinuous"/>
      <protection/>
    </xf>
    <xf numFmtId="3" fontId="25" fillId="0" borderId="91" xfId="0" applyNumberFormat="1" applyFont="1" applyBorder="1" applyAlignment="1" applyProtection="1">
      <alignment/>
      <protection/>
    </xf>
    <xf numFmtId="0" fontId="40" fillId="0" borderId="87" xfId="0" applyFont="1" applyBorder="1" applyAlignment="1" applyProtection="1">
      <alignment horizontal="center"/>
      <protection/>
    </xf>
    <xf numFmtId="0" fontId="0" fillId="0" borderId="86" xfId="0" applyBorder="1" applyAlignment="1" applyProtection="1">
      <alignment/>
      <protection/>
    </xf>
    <xf numFmtId="0" fontId="0" fillId="0" borderId="102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1" fillId="0" borderId="89" xfId="0" applyFont="1" applyBorder="1" applyAlignment="1">
      <alignment horizontal="centerContinuous"/>
    </xf>
    <xf numFmtId="4" fontId="0" fillId="0" borderId="87" xfId="0" applyNumberFormat="1" applyBorder="1" applyAlignment="1">
      <alignment horizontal="center"/>
    </xf>
    <xf numFmtId="14" fontId="0" fillId="0" borderId="117" xfId="0" applyNumberFormat="1" applyBorder="1" applyAlignment="1" applyProtection="1">
      <alignment horizontal="left"/>
      <protection/>
    </xf>
    <xf numFmtId="0" fontId="0" fillId="0" borderId="118" xfId="0" applyBorder="1" applyAlignment="1" applyProtection="1">
      <alignment horizontal="left"/>
      <protection/>
    </xf>
    <xf numFmtId="0" fontId="1" fillId="0" borderId="118" xfId="0" applyFont="1" applyBorder="1" applyAlignment="1" applyProtection="1">
      <alignment horizontal="centerContinuous"/>
      <protection/>
    </xf>
    <xf numFmtId="0" fontId="0" fillId="0" borderId="118" xfId="0" applyBorder="1" applyAlignment="1" applyProtection="1">
      <alignment horizontal="center"/>
      <protection/>
    </xf>
    <xf numFmtId="3" fontId="0" fillId="0" borderId="117" xfId="0" applyNumberFormat="1" applyBorder="1" applyAlignment="1">
      <alignment/>
    </xf>
    <xf numFmtId="3" fontId="0" fillId="0" borderId="118" xfId="0" applyNumberFormat="1" applyBorder="1" applyAlignment="1">
      <alignment/>
    </xf>
    <xf numFmtId="0" fontId="0" fillId="0" borderId="118" xfId="0" applyBorder="1" applyAlignment="1">
      <alignment/>
    </xf>
    <xf numFmtId="2" fontId="0" fillId="0" borderId="118" xfId="0" applyNumberFormat="1" applyBorder="1" applyAlignment="1">
      <alignment/>
    </xf>
    <xf numFmtId="3" fontId="0" fillId="0" borderId="119" xfId="0" applyNumberFormat="1" applyBorder="1" applyAlignment="1" applyProtection="1">
      <alignment/>
      <protection/>
    </xf>
    <xf numFmtId="3" fontId="0" fillId="0" borderId="118" xfId="0" applyNumberFormat="1" applyBorder="1" applyAlignment="1" applyProtection="1">
      <alignment/>
      <protection/>
    </xf>
    <xf numFmtId="165" fontId="0" fillId="0" borderId="118" xfId="0" applyNumberFormat="1" applyBorder="1" applyAlignment="1" applyProtection="1">
      <alignment/>
      <protection/>
    </xf>
    <xf numFmtId="165" fontId="0" fillId="0" borderId="120" xfId="0" applyNumberFormat="1" applyBorder="1" applyAlignment="1" applyProtection="1">
      <alignment/>
      <protection/>
    </xf>
    <xf numFmtId="14" fontId="0" fillId="0" borderId="60" xfId="0" applyNumberFormat="1" applyBorder="1" applyAlignment="1" applyProtection="1">
      <alignment horizontal="left"/>
      <protection/>
    </xf>
    <xf numFmtId="0" fontId="0" fillId="0" borderId="51" xfId="0" applyBorder="1" applyAlignment="1" applyProtection="1">
      <alignment horizontal="left"/>
      <protection/>
    </xf>
    <xf numFmtId="0" fontId="1" fillId="0" borderId="51" xfId="0" applyFont="1" applyBorder="1" applyAlignment="1" applyProtection="1">
      <alignment horizontal="centerContinuous"/>
      <protection/>
    </xf>
    <xf numFmtId="0" fontId="0" fillId="0" borderId="51" xfId="0" applyBorder="1" applyAlignment="1" applyProtection="1">
      <alignment horizontal="center"/>
      <protection/>
    </xf>
    <xf numFmtId="3" fontId="0" fillId="0" borderId="51" xfId="0" applyNumberFormat="1" applyBorder="1" applyAlignment="1" applyProtection="1">
      <alignment horizontal="center"/>
      <protection/>
    </xf>
    <xf numFmtId="3" fontId="0" fillId="0" borderId="60" xfId="0" applyNumberFormat="1" applyBorder="1" applyAlignment="1">
      <alignment/>
    </xf>
    <xf numFmtId="3" fontId="0" fillId="0" borderId="51" xfId="0" applyNumberFormat="1" applyBorder="1" applyAlignment="1">
      <alignment/>
    </xf>
    <xf numFmtId="165" fontId="0" fillId="0" borderId="51" xfId="0" applyNumberFormat="1" applyBorder="1" applyAlignment="1" applyProtection="1">
      <alignment/>
      <protection/>
    </xf>
    <xf numFmtId="165" fontId="0" fillId="0" borderId="121" xfId="0" applyNumberFormat="1" applyBorder="1" applyAlignment="1" applyProtection="1">
      <alignment/>
      <protection/>
    </xf>
    <xf numFmtId="3" fontId="0" fillId="0" borderId="122" xfId="0" applyNumberFormat="1" applyBorder="1" applyAlignment="1" applyProtection="1">
      <alignment/>
      <protection/>
    </xf>
    <xf numFmtId="3" fontId="0" fillId="0" borderId="51" xfId="0" applyNumberFormat="1" applyBorder="1" applyAlignment="1" applyProtection="1">
      <alignment/>
      <protection/>
    </xf>
    <xf numFmtId="0" fontId="0" fillId="0" borderId="69" xfId="0" applyFont="1" applyBorder="1" applyAlignment="1">
      <alignment horizontal="centerContinuous"/>
    </xf>
    <xf numFmtId="0" fontId="1" fillId="0" borderId="102" xfId="0" applyFont="1" applyBorder="1" applyAlignment="1" applyProtection="1">
      <alignment horizontal="centerContinuous"/>
      <protection/>
    </xf>
    <xf numFmtId="3" fontId="0" fillId="0" borderId="99" xfId="15" applyNumberFormat="1" applyBorder="1" applyAlignment="1">
      <alignment/>
    </xf>
    <xf numFmtId="14" fontId="0" fillId="0" borderId="122" xfId="0" applyNumberFormat="1" applyBorder="1" applyAlignment="1" applyProtection="1">
      <alignment horizontal="left"/>
      <protection/>
    </xf>
    <xf numFmtId="0" fontId="0" fillId="0" borderId="74" xfId="0" applyBorder="1" applyAlignment="1" applyProtection="1">
      <alignment horizontal="left"/>
      <protection/>
    </xf>
    <xf numFmtId="0" fontId="26" fillId="0" borderId="24" xfId="0" applyFont="1" applyBorder="1" applyAlignment="1" applyProtection="1">
      <alignment horizontal="centerContinuous"/>
      <protection/>
    </xf>
    <xf numFmtId="0" fontId="1" fillId="0" borderId="123" xfId="0" applyFont="1" applyBorder="1" applyAlignment="1" applyProtection="1">
      <alignment horizontal="centerContinuous"/>
      <protection/>
    </xf>
    <xf numFmtId="0" fontId="1" fillId="0" borderId="51" xfId="0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/>
      <protection/>
    </xf>
    <xf numFmtId="0" fontId="21" fillId="0" borderId="51" xfId="0" applyFont="1" applyBorder="1" applyAlignment="1" applyProtection="1">
      <alignment horizontal="center"/>
      <protection/>
    </xf>
    <xf numFmtId="3" fontId="0" fillId="0" borderId="51" xfId="15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121" xfId="0" applyNumberFormat="1" applyBorder="1" applyAlignment="1">
      <alignment/>
    </xf>
    <xf numFmtId="0" fontId="1" fillId="0" borderId="118" xfId="0" applyFont="1" applyBorder="1" applyAlignment="1" applyProtection="1">
      <alignment horizontal="center"/>
      <protection/>
    </xf>
    <xf numFmtId="0" fontId="0" fillId="0" borderId="118" xfId="0" applyFont="1" applyBorder="1" applyAlignment="1" applyProtection="1">
      <alignment horizontal="center"/>
      <protection/>
    </xf>
    <xf numFmtId="3" fontId="0" fillId="0" borderId="117" xfId="0" applyNumberFormat="1" applyBorder="1" applyAlignment="1" applyProtection="1">
      <alignment/>
      <protection/>
    </xf>
    <xf numFmtId="14" fontId="0" fillId="0" borderId="119" xfId="0" applyNumberFormat="1" applyBorder="1" applyAlignment="1" applyProtection="1">
      <alignment horizontal="left"/>
      <protection/>
    </xf>
    <xf numFmtId="3" fontId="0" fillId="0" borderId="118" xfId="0" applyNumberFormat="1" applyBorder="1" applyAlignment="1" applyProtection="1">
      <alignment horizontal="center"/>
      <protection/>
    </xf>
    <xf numFmtId="3" fontId="0" fillId="0" borderId="119" xfId="0" applyNumberFormat="1" applyBorder="1" applyAlignment="1">
      <alignment/>
    </xf>
    <xf numFmtId="4" fontId="0" fillId="0" borderId="109" xfId="0" applyNumberFormat="1" applyBorder="1" applyAlignment="1">
      <alignment/>
    </xf>
    <xf numFmtId="4" fontId="0" fillId="0" borderId="108" xfId="0" applyNumberFormat="1" applyBorder="1" applyAlignment="1">
      <alignment/>
    </xf>
    <xf numFmtId="2" fontId="0" fillId="0" borderId="124" xfId="0" applyNumberFormat="1" applyBorder="1" applyAlignment="1">
      <alignment/>
    </xf>
    <xf numFmtId="3" fontId="0" fillId="0" borderId="31" xfId="0" applyNumberFormat="1" applyBorder="1" applyAlignment="1" applyProtection="1">
      <alignment/>
      <protection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71" xfId="0" applyFill="1" applyBorder="1" applyAlignment="1">
      <alignment/>
    </xf>
    <xf numFmtId="0" fontId="0" fillId="2" borderId="67" xfId="0" applyFill="1" applyBorder="1" applyAlignment="1">
      <alignment/>
    </xf>
    <xf numFmtId="0" fontId="0" fillId="0" borderId="89" xfId="0" applyBorder="1" applyAlignment="1" applyProtection="1">
      <alignment horizontal="left"/>
      <protection/>
    </xf>
    <xf numFmtId="0" fontId="26" fillId="0" borderId="118" xfId="0" applyFont="1" applyBorder="1" applyAlignment="1" applyProtection="1">
      <alignment horizontal="centerContinuous"/>
      <protection/>
    </xf>
    <xf numFmtId="0" fontId="36" fillId="0" borderId="118" xfId="0" applyFont="1" applyBorder="1" applyAlignment="1" applyProtection="1">
      <alignment horizontal="center"/>
      <protection/>
    </xf>
    <xf numFmtId="0" fontId="0" fillId="0" borderId="120" xfId="0" applyBorder="1" applyAlignment="1">
      <alignment/>
    </xf>
    <xf numFmtId="3" fontId="0" fillId="0" borderId="46" xfId="0" applyNumberFormat="1" applyBorder="1" applyAlignment="1" applyProtection="1">
      <alignment horizontal="centerContinuous"/>
      <protection/>
    </xf>
    <xf numFmtId="3" fontId="0" fillId="0" borderId="30" xfId="0" applyNumberFormat="1" applyBorder="1" applyAlignment="1" applyProtection="1">
      <alignment horizontal="centerContinuous"/>
      <protection/>
    </xf>
    <xf numFmtId="4" fontId="0" fillId="0" borderId="47" xfId="0" applyNumberFormat="1" applyBorder="1" applyAlignment="1" applyProtection="1">
      <alignment horizontal="centerContinuous"/>
      <protection/>
    </xf>
    <xf numFmtId="14" fontId="0" fillId="0" borderId="101" xfId="0" applyNumberFormat="1" applyBorder="1" applyAlignment="1">
      <alignment horizontal="left"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Border="1" applyAlignment="1" applyProtection="1">
      <alignment horizontal="center"/>
      <protection/>
    </xf>
    <xf numFmtId="1" fontId="0" fillId="0" borderId="101" xfId="0" applyNumberFormat="1" applyBorder="1" applyAlignment="1" applyProtection="1">
      <alignment/>
      <protection/>
    </xf>
    <xf numFmtId="3" fontId="0" fillId="0" borderId="120" xfId="0" applyNumberFormat="1" applyBorder="1" applyAlignment="1" applyProtection="1">
      <alignment/>
      <protection/>
    </xf>
    <xf numFmtId="3" fontId="0" fillId="0" borderId="128" xfId="0" applyNumberFormat="1" applyBorder="1" applyAlignment="1">
      <alignment/>
    </xf>
    <xf numFmtId="4" fontId="0" fillId="0" borderId="100" xfId="0" applyNumberFormat="1" applyBorder="1" applyAlignment="1">
      <alignment/>
    </xf>
    <xf numFmtId="3" fontId="39" fillId="0" borderId="87" xfId="0" applyNumberFormat="1" applyFont="1" applyBorder="1" applyAlignment="1" applyProtection="1">
      <alignment horizontal="center"/>
      <protection/>
    </xf>
    <xf numFmtId="0" fontId="20" fillId="0" borderId="118" xfId="0" applyFont="1" applyBorder="1" applyAlignment="1" applyProtection="1">
      <alignment horizontal="left"/>
      <protection/>
    </xf>
    <xf numFmtId="0" fontId="28" fillId="0" borderId="118" xfId="0" applyFont="1" applyBorder="1" applyAlignment="1" applyProtection="1">
      <alignment horizontal="centerContinuous"/>
      <protection/>
    </xf>
    <xf numFmtId="0" fontId="25" fillId="0" borderId="118" xfId="0" applyFont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/>
      <protection/>
    </xf>
    <xf numFmtId="165" fontId="0" fillId="0" borderId="24" xfId="0" applyNumberFormat="1" applyBorder="1" applyAlignment="1" applyProtection="1">
      <alignment/>
      <protection/>
    </xf>
    <xf numFmtId="3" fontId="39" fillId="0" borderId="118" xfId="0" applyNumberFormat="1" applyFont="1" applyBorder="1" applyAlignment="1" applyProtection="1">
      <alignment horizontal="center"/>
      <protection/>
    </xf>
    <xf numFmtId="165" fontId="0" fillId="0" borderId="129" xfId="0" applyNumberFormat="1" applyBorder="1" applyAlignment="1" applyProtection="1">
      <alignment/>
      <protection/>
    </xf>
    <xf numFmtId="3" fontId="0" fillId="0" borderId="118" xfId="0" applyNumberFormat="1" applyFont="1" applyBorder="1" applyAlignment="1" applyProtection="1">
      <alignment horizontal="center"/>
      <protection/>
    </xf>
    <xf numFmtId="4" fontId="0" fillId="0" borderId="118" xfId="0" applyNumberFormat="1" applyBorder="1" applyAlignment="1" applyProtection="1">
      <alignment/>
      <protection/>
    </xf>
    <xf numFmtId="3" fontId="0" fillId="0" borderId="129" xfId="0" applyNumberFormat="1" applyBorder="1" applyAlignment="1" applyProtection="1">
      <alignment/>
      <protection/>
    </xf>
    <xf numFmtId="0" fontId="20" fillId="0" borderId="118" xfId="0" applyFont="1" applyBorder="1" applyAlignment="1" applyProtection="1">
      <alignment horizontal="centerContinuous"/>
      <protection/>
    </xf>
    <xf numFmtId="0" fontId="1" fillId="0" borderId="129" xfId="0" applyFont="1" applyBorder="1" applyAlignment="1" applyProtection="1">
      <alignment horizontal="center"/>
      <protection/>
    </xf>
    <xf numFmtId="0" fontId="0" fillId="0" borderId="129" xfId="0" applyFont="1" applyBorder="1" applyAlignment="1" applyProtection="1">
      <alignment horizontal="left"/>
      <protection/>
    </xf>
    <xf numFmtId="0" fontId="1" fillId="0" borderId="120" xfId="0" applyFont="1" applyBorder="1" applyAlignment="1" applyProtection="1">
      <alignment horizontal="centerContinuous"/>
      <protection/>
    </xf>
    <xf numFmtId="3" fontId="0" fillId="0" borderId="119" xfId="0" applyNumberFormat="1" applyBorder="1" applyAlignment="1" applyProtection="1">
      <alignment horizontal="center"/>
      <protection/>
    </xf>
    <xf numFmtId="4" fontId="0" fillId="0" borderId="120" xfId="0" applyNumberFormat="1" applyBorder="1" applyAlignment="1" applyProtection="1">
      <alignment horizontal="center"/>
      <protection/>
    </xf>
    <xf numFmtId="3" fontId="0" fillId="0" borderId="98" xfId="0" applyNumberFormat="1" applyBorder="1" applyAlignment="1" applyProtection="1">
      <alignment horizontal="center"/>
      <protection/>
    </xf>
    <xf numFmtId="3" fontId="0" fillId="0" borderId="101" xfId="0" applyNumberFormat="1" applyBorder="1" applyAlignment="1" applyProtection="1">
      <alignment/>
      <protection/>
    </xf>
    <xf numFmtId="4" fontId="0" fillId="0" borderId="120" xfId="0" applyNumberFormat="1" applyBorder="1" applyAlignment="1" applyProtection="1">
      <alignment/>
      <protection/>
    </xf>
    <xf numFmtId="14" fontId="0" fillId="0" borderId="69" xfId="0" applyNumberFormat="1" applyBorder="1" applyAlignment="1" applyProtection="1">
      <alignment horizontal="left"/>
      <protection/>
    </xf>
    <xf numFmtId="0" fontId="0" fillId="0" borderId="69" xfId="0" applyFont="1" applyBorder="1" applyAlignment="1" applyProtection="1">
      <alignment horizontal="left"/>
      <protection/>
    </xf>
    <xf numFmtId="0" fontId="1" fillId="0" borderId="69" xfId="0" applyFont="1" applyBorder="1" applyAlignment="1" applyProtection="1">
      <alignment horizontal="centerContinuous"/>
      <protection/>
    </xf>
    <xf numFmtId="3" fontId="0" fillId="0" borderId="73" xfId="0" applyNumberFormat="1" applyBorder="1" applyAlignment="1" applyProtection="1">
      <alignment horizontal="center"/>
      <protection/>
    </xf>
    <xf numFmtId="3" fontId="0" fillId="0" borderId="69" xfId="0" applyNumberFormat="1" applyBorder="1" applyAlignment="1" applyProtection="1">
      <alignment/>
      <protection/>
    </xf>
    <xf numFmtId="4" fontId="0" fillId="0" borderId="69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42" xfId="0" applyNumberFormat="1" applyBorder="1" applyAlignment="1" applyProtection="1">
      <alignment horizontal="right"/>
      <protection/>
    </xf>
    <xf numFmtId="3" fontId="0" fillId="0" borderId="69" xfId="0" applyNumberFormat="1" applyBorder="1" applyAlignment="1" applyProtection="1">
      <alignment horizontal="right"/>
      <protection/>
    </xf>
    <xf numFmtId="4" fontId="0" fillId="0" borderId="69" xfId="0" applyNumberFormat="1" applyBorder="1" applyAlignment="1" applyProtection="1">
      <alignment horizontal="right"/>
      <protection/>
    </xf>
    <xf numFmtId="14" fontId="0" fillId="0" borderId="130" xfId="0" applyNumberFormat="1" applyBorder="1" applyAlignment="1" applyProtection="1">
      <alignment horizontal="left"/>
      <protection/>
    </xf>
    <xf numFmtId="0" fontId="20" fillId="0" borderId="131" xfId="0" applyFont="1" applyBorder="1" applyAlignment="1" applyProtection="1">
      <alignment horizontal="left"/>
      <protection/>
    </xf>
    <xf numFmtId="0" fontId="20" fillId="0" borderId="131" xfId="0" applyFont="1" applyBorder="1" applyAlignment="1" applyProtection="1">
      <alignment horizontal="centerContinuous"/>
      <protection/>
    </xf>
    <xf numFmtId="0" fontId="1" fillId="0" borderId="131" xfId="0" applyFont="1" applyBorder="1" applyAlignment="1" applyProtection="1">
      <alignment horizontal="center"/>
      <protection/>
    </xf>
    <xf numFmtId="0" fontId="0" fillId="0" borderId="131" xfId="0" applyBorder="1" applyAlignment="1" applyProtection="1">
      <alignment horizontal="center"/>
      <protection/>
    </xf>
    <xf numFmtId="0" fontId="0" fillId="0" borderId="131" xfId="0" applyFont="1" applyBorder="1" applyAlignment="1" applyProtection="1">
      <alignment horizontal="center"/>
      <protection/>
    </xf>
    <xf numFmtId="3" fontId="0" fillId="0" borderId="130" xfId="0" applyNumberFormat="1" applyBorder="1" applyAlignment="1" applyProtection="1">
      <alignment/>
      <protection/>
    </xf>
    <xf numFmtId="3" fontId="0" fillId="0" borderId="131" xfId="0" applyNumberFormat="1" applyBorder="1" applyAlignment="1" applyProtection="1">
      <alignment/>
      <protection/>
    </xf>
    <xf numFmtId="165" fontId="0" fillId="0" borderId="131" xfId="0" applyNumberFormat="1" applyBorder="1" applyAlignment="1" applyProtection="1">
      <alignment/>
      <protection/>
    </xf>
    <xf numFmtId="3" fontId="0" fillId="0" borderId="132" xfId="0" applyNumberFormat="1" applyBorder="1" applyAlignment="1">
      <alignment/>
    </xf>
    <xf numFmtId="3" fontId="0" fillId="0" borderId="131" xfId="0" applyNumberFormat="1" applyBorder="1" applyAlignment="1">
      <alignment/>
    </xf>
    <xf numFmtId="165" fontId="0" fillId="0" borderId="133" xfId="0" applyNumberFormat="1" applyBorder="1" applyAlignment="1" applyProtection="1">
      <alignment/>
      <protection/>
    </xf>
    <xf numFmtId="0" fontId="0" fillId="0" borderId="134" xfId="0" applyBorder="1" applyAlignment="1">
      <alignment/>
    </xf>
    <xf numFmtId="0" fontId="0" fillId="0" borderId="98" xfId="0" applyBorder="1" applyAlignment="1" applyProtection="1">
      <alignment horizontal="center"/>
      <protection/>
    </xf>
    <xf numFmtId="0" fontId="21" fillId="0" borderId="118" xfId="0" applyFont="1" applyBorder="1" applyAlignment="1" applyProtection="1">
      <alignment horizontal="center"/>
      <protection/>
    </xf>
    <xf numFmtId="3" fontId="0" fillId="0" borderId="129" xfId="0" applyNumberFormat="1" applyBorder="1" applyAlignment="1">
      <alignment/>
    </xf>
    <xf numFmtId="2" fontId="0" fillId="0" borderId="135" xfId="0" applyNumberFormat="1" applyBorder="1" applyAlignment="1">
      <alignment/>
    </xf>
    <xf numFmtId="0" fontId="0" fillId="0" borderId="118" xfId="0" applyBorder="1" applyAlignment="1" applyProtection="1">
      <alignment horizontal="centerContinuous"/>
      <protection/>
    </xf>
    <xf numFmtId="14" fontId="0" fillId="0" borderId="132" xfId="0" applyNumberFormat="1" applyBorder="1" applyAlignment="1" applyProtection="1">
      <alignment horizontal="left"/>
      <protection/>
    </xf>
    <xf numFmtId="0" fontId="0" fillId="0" borderId="131" xfId="0" applyFont="1" applyBorder="1" applyAlignment="1">
      <alignment/>
    </xf>
    <xf numFmtId="0" fontId="1" fillId="0" borderId="131" xfId="0" applyFont="1" applyBorder="1" applyAlignment="1">
      <alignment horizontal="centerContinuous"/>
    </xf>
    <xf numFmtId="3" fontId="0" fillId="0" borderId="132" xfId="0" applyNumberFormat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4" fontId="0" fillId="0" borderId="133" xfId="0" applyNumberFormat="1" applyBorder="1" applyAlignment="1">
      <alignment horizontal="center"/>
    </xf>
    <xf numFmtId="0" fontId="0" fillId="0" borderId="136" xfId="0" applyBorder="1" applyAlignment="1">
      <alignment/>
    </xf>
    <xf numFmtId="1" fontId="0" fillId="0" borderId="137" xfId="0" applyNumberFormat="1" applyBorder="1" applyAlignment="1">
      <alignment/>
    </xf>
    <xf numFmtId="3" fontId="0" fillId="0" borderId="133" xfId="0" applyNumberFormat="1" applyBorder="1" applyAlignment="1">
      <alignment/>
    </xf>
    <xf numFmtId="3" fontId="0" fillId="0" borderId="138" xfId="0" applyNumberFormat="1" applyBorder="1" applyAlignment="1">
      <alignment/>
    </xf>
    <xf numFmtId="4" fontId="0" fillId="0" borderId="139" xfId="0" applyNumberFormat="1" applyBorder="1" applyAlignment="1">
      <alignment/>
    </xf>
    <xf numFmtId="0" fontId="25" fillId="0" borderId="91" xfId="0" applyFont="1" applyBorder="1" applyAlignment="1" applyProtection="1">
      <alignment horizontal="center"/>
      <protection/>
    </xf>
    <xf numFmtId="0" fontId="0" fillId="0" borderId="131" xfId="0" applyBorder="1" applyAlignment="1" applyProtection="1">
      <alignment horizontal="left"/>
      <protection/>
    </xf>
    <xf numFmtId="0" fontId="1" fillId="0" borderId="131" xfId="0" applyFont="1" applyBorder="1" applyAlignment="1" applyProtection="1">
      <alignment horizontal="centerContinuous"/>
      <protection/>
    </xf>
    <xf numFmtId="4" fontId="0" fillId="0" borderId="131" xfId="0" applyNumberFormat="1" applyBorder="1" applyAlignment="1" applyProtection="1">
      <alignment/>
      <protection/>
    </xf>
    <xf numFmtId="3" fontId="0" fillId="0" borderId="130" xfId="0" applyNumberFormat="1" applyBorder="1" applyAlignment="1">
      <alignment/>
    </xf>
    <xf numFmtId="3" fontId="0" fillId="0" borderId="132" xfId="0" applyNumberFormat="1" applyBorder="1" applyAlignment="1" applyProtection="1">
      <alignment/>
      <protection/>
    </xf>
    <xf numFmtId="0" fontId="0" fillId="0" borderId="117" xfId="0" applyBorder="1" applyAlignment="1">
      <alignment/>
    </xf>
    <xf numFmtId="165" fontId="0" fillId="0" borderId="135" xfId="0" applyNumberFormat="1" applyBorder="1" applyAlignment="1" applyProtection="1">
      <alignment/>
      <protection/>
    </xf>
    <xf numFmtId="14" fontId="0" fillId="0" borderId="119" xfId="0" applyNumberFormat="1" applyBorder="1" applyAlignment="1">
      <alignment horizontal="left"/>
    </xf>
    <xf numFmtId="0" fontId="0" fillId="0" borderId="118" xfId="0" applyFont="1" applyBorder="1" applyAlignment="1">
      <alignment/>
    </xf>
    <xf numFmtId="0" fontId="1" fillId="0" borderId="118" xfId="0" applyFont="1" applyBorder="1" applyAlignment="1">
      <alignment horizontal="centerContinuous"/>
    </xf>
    <xf numFmtId="0" fontId="0" fillId="0" borderId="119" xfId="0" applyBorder="1" applyAlignment="1">
      <alignment horizontal="center"/>
    </xf>
    <xf numFmtId="3" fontId="0" fillId="0" borderId="118" xfId="0" applyNumberFormat="1" applyBorder="1" applyAlignment="1">
      <alignment horizontal="center"/>
    </xf>
    <xf numFmtId="4" fontId="0" fillId="0" borderId="120" xfId="0" applyNumberFormat="1" applyBorder="1" applyAlignment="1">
      <alignment horizontal="center"/>
    </xf>
    <xf numFmtId="1" fontId="0" fillId="0" borderId="101" xfId="0" applyNumberFormat="1" applyBorder="1" applyAlignment="1">
      <alignment/>
    </xf>
    <xf numFmtId="3" fontId="0" fillId="0" borderId="120" xfId="0" applyNumberFormat="1" applyBorder="1" applyAlignment="1">
      <alignment/>
    </xf>
    <xf numFmtId="0" fontId="25" fillId="0" borderId="131" xfId="0" applyFont="1" applyBorder="1" applyAlignment="1" applyProtection="1">
      <alignment horizontal="center"/>
      <protection/>
    </xf>
    <xf numFmtId="0" fontId="1" fillId="0" borderId="140" xfId="0" applyFont="1" applyBorder="1" applyAlignment="1" applyProtection="1">
      <alignment horizontal="center"/>
      <protection/>
    </xf>
    <xf numFmtId="4" fontId="0" fillId="0" borderId="140" xfId="0" applyNumberFormat="1" applyBorder="1" applyAlignment="1" applyProtection="1">
      <alignment/>
      <protection/>
    </xf>
    <xf numFmtId="0" fontId="1" fillId="0" borderId="118" xfId="0" applyFont="1" applyBorder="1" applyAlignment="1" applyProtection="1">
      <alignment horizontal="centerContinuous"/>
      <protection/>
    </xf>
    <xf numFmtId="4" fontId="0" fillId="0" borderId="120" xfId="0" applyNumberFormat="1" applyBorder="1" applyAlignment="1">
      <alignment/>
    </xf>
    <xf numFmtId="0" fontId="1" fillId="0" borderId="118" xfId="0" applyFont="1" applyBorder="1" applyAlignment="1">
      <alignment horizontal="centerContinuous"/>
    </xf>
    <xf numFmtId="0" fontId="1" fillId="0" borderId="118" xfId="0" applyFont="1" applyBorder="1" applyAlignment="1">
      <alignment horizontal="center"/>
    </xf>
    <xf numFmtId="0" fontId="0" fillId="0" borderId="118" xfId="0" applyBorder="1" applyAlignment="1">
      <alignment/>
    </xf>
    <xf numFmtId="0" fontId="0" fillId="0" borderId="118" xfId="0" applyBorder="1" applyAlignment="1">
      <alignment horizontal="centerContinuous"/>
    </xf>
    <xf numFmtId="14" fontId="0" fillId="0" borderId="117" xfId="0" applyNumberFormat="1" applyBorder="1" applyAlignment="1">
      <alignment horizontal="left"/>
    </xf>
    <xf numFmtId="0" fontId="26" fillId="0" borderId="118" xfId="0" applyFont="1" applyBorder="1" applyAlignment="1">
      <alignment horizontal="centerContinuous"/>
    </xf>
    <xf numFmtId="0" fontId="0" fillId="0" borderId="118" xfId="0" applyFont="1" applyBorder="1" applyAlignment="1">
      <alignment horizontal="centerContinuous"/>
    </xf>
    <xf numFmtId="0" fontId="0" fillId="0" borderId="13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8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1.7109375" style="0" customWidth="1"/>
    <col min="9" max="9" width="10.140625" style="0" customWidth="1"/>
    <col min="10" max="10" width="11.57421875" style="0" customWidth="1"/>
    <col min="13" max="13" width="10.28125" style="0" customWidth="1"/>
    <col min="14" max="14" width="13.57421875" style="0" customWidth="1"/>
    <col min="18" max="18" width="17.57421875" style="0" customWidth="1"/>
    <col min="19" max="19" width="17.8515625" style="0" customWidth="1"/>
  </cols>
  <sheetData>
    <row r="2" spans="2:10" ht="30.75">
      <c r="B2" s="1" t="s">
        <v>66</v>
      </c>
      <c r="C2" s="1"/>
      <c r="D2" s="1"/>
      <c r="J2" s="2"/>
    </row>
    <row r="3" spans="2:15" ht="18">
      <c r="B3" s="3"/>
      <c r="C3" s="3"/>
      <c r="D3" s="3"/>
      <c r="I3" s="138" t="s">
        <v>0</v>
      </c>
      <c r="J3" s="138"/>
      <c r="K3" s="138"/>
      <c r="L3" s="138"/>
      <c r="M3" s="138"/>
      <c r="N3" s="138"/>
      <c r="O3" s="139"/>
    </row>
    <row r="4" spans="1:9" ht="19.5">
      <c r="A4" s="4" t="s">
        <v>1</v>
      </c>
      <c r="B4" s="3"/>
      <c r="C4" s="3"/>
      <c r="D4" s="3"/>
      <c r="I4" s="3"/>
    </row>
    <row r="5" spans="1:9" ht="16.5" thickBot="1">
      <c r="A5" s="3"/>
      <c r="B5" s="3"/>
      <c r="C5" s="3"/>
      <c r="D5" s="512"/>
      <c r="E5" s="200"/>
      <c r="F5" s="5"/>
      <c r="G5" s="5"/>
      <c r="H5" s="5"/>
      <c r="I5" s="3"/>
    </row>
    <row r="6" spans="1:16" ht="15.75">
      <c r="A6" s="6"/>
      <c r="B6" s="7"/>
      <c r="C6" s="7"/>
      <c r="D6" s="8"/>
      <c r="E6" s="516"/>
      <c r="F6" s="513"/>
      <c r="G6" s="8"/>
      <c r="H6" s="8"/>
      <c r="I6" s="9"/>
      <c r="J6" s="10" t="s">
        <v>2</v>
      </c>
      <c r="K6" s="11"/>
      <c r="L6" s="12"/>
      <c r="M6" s="154"/>
      <c r="N6" s="155" t="s">
        <v>3</v>
      </c>
      <c r="O6" s="156"/>
      <c r="P6" s="157"/>
    </row>
    <row r="7" spans="1:33" ht="68.25">
      <c r="A7" s="14" t="s">
        <v>4</v>
      </c>
      <c r="B7" s="15" t="s">
        <v>5</v>
      </c>
      <c r="C7" s="253" t="s">
        <v>6</v>
      </c>
      <c r="D7" s="518" t="s">
        <v>62</v>
      </c>
      <c r="E7" s="519" t="s">
        <v>62</v>
      </c>
      <c r="F7" s="514" t="s">
        <v>8</v>
      </c>
      <c r="G7" s="15" t="s">
        <v>9</v>
      </c>
      <c r="H7" s="15" t="s">
        <v>10</v>
      </c>
      <c r="I7" s="88" t="s">
        <v>11</v>
      </c>
      <c r="J7" s="89" t="s">
        <v>12</v>
      </c>
      <c r="K7" s="89" t="s">
        <v>12</v>
      </c>
      <c r="L7" s="89" t="s">
        <v>13</v>
      </c>
      <c r="M7" s="158" t="s">
        <v>11</v>
      </c>
      <c r="N7" s="89" t="s">
        <v>12</v>
      </c>
      <c r="O7" s="89" t="s">
        <v>12</v>
      </c>
      <c r="P7" s="159" t="s">
        <v>13</v>
      </c>
      <c r="T7" s="96"/>
      <c r="U7" s="258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ht="15.75">
      <c r="A8" s="14" t="s">
        <v>14</v>
      </c>
      <c r="B8" s="15" t="s">
        <v>15</v>
      </c>
      <c r="C8" s="15"/>
      <c r="D8" s="15"/>
      <c r="E8" s="517"/>
      <c r="F8" s="514" t="s">
        <v>16</v>
      </c>
      <c r="G8" s="15" t="s">
        <v>17</v>
      </c>
      <c r="H8" s="15" t="s">
        <v>18</v>
      </c>
      <c r="I8" s="88" t="s">
        <v>19</v>
      </c>
      <c r="J8" s="89" t="s">
        <v>20</v>
      </c>
      <c r="K8" s="89" t="s">
        <v>19</v>
      </c>
      <c r="L8" s="89" t="s">
        <v>19</v>
      </c>
      <c r="M8" s="158" t="s">
        <v>19</v>
      </c>
      <c r="N8" s="89" t="s">
        <v>20</v>
      </c>
      <c r="O8" s="89" t="s">
        <v>19</v>
      </c>
      <c r="P8" s="159" t="s">
        <v>19</v>
      </c>
      <c r="T8" s="96"/>
      <c r="U8" s="259"/>
      <c r="V8" s="260"/>
      <c r="W8" s="259"/>
      <c r="X8" s="260"/>
      <c r="Y8" s="259"/>
      <c r="Z8" s="260"/>
      <c r="AA8" s="259"/>
      <c r="AB8" s="260"/>
      <c r="AC8" s="259"/>
      <c r="AD8" s="260"/>
      <c r="AE8" s="259"/>
      <c r="AF8" s="260"/>
      <c r="AG8" s="96"/>
    </row>
    <row r="9" spans="1:33" ht="15.75">
      <c r="A9" s="18"/>
      <c r="B9" s="453"/>
      <c r="C9" s="19"/>
      <c r="D9" s="520" t="s">
        <v>61</v>
      </c>
      <c r="E9" s="521" t="s">
        <v>63</v>
      </c>
      <c r="F9" s="515"/>
      <c r="G9" s="19"/>
      <c r="H9" s="19"/>
      <c r="I9" s="92"/>
      <c r="J9" s="90" t="s">
        <v>21</v>
      </c>
      <c r="K9" s="90" t="s">
        <v>20</v>
      </c>
      <c r="L9" s="90" t="s">
        <v>20</v>
      </c>
      <c r="M9" s="160"/>
      <c r="N9" s="90" t="s">
        <v>21</v>
      </c>
      <c r="O9" s="90" t="s">
        <v>20</v>
      </c>
      <c r="P9" s="161" t="s">
        <v>20</v>
      </c>
      <c r="R9" s="21" t="s">
        <v>22</v>
      </c>
      <c r="S9" s="21" t="s">
        <v>23</v>
      </c>
      <c r="T9" s="96"/>
      <c r="U9" s="261"/>
      <c r="V9" s="262"/>
      <c r="W9" s="261"/>
      <c r="X9" s="262"/>
      <c r="Y9" s="261"/>
      <c r="Z9" s="262"/>
      <c r="AA9" s="261"/>
      <c r="AB9" s="262"/>
      <c r="AC9" s="261"/>
      <c r="AD9" s="262"/>
      <c r="AE9" s="261"/>
      <c r="AF9" s="262"/>
      <c r="AG9" s="96"/>
    </row>
    <row r="10" spans="1:33" ht="3.75" customHeight="1">
      <c r="A10" s="22"/>
      <c r="B10" s="525"/>
      <c r="C10" s="39"/>
      <c r="D10" s="39"/>
      <c r="E10" s="23"/>
      <c r="F10" s="23"/>
      <c r="G10" s="23"/>
      <c r="H10" s="23"/>
      <c r="I10" s="22"/>
      <c r="J10" s="23"/>
      <c r="K10" s="23"/>
      <c r="L10" s="23"/>
      <c r="M10" s="188"/>
      <c r="N10" s="23"/>
      <c r="O10" s="23"/>
      <c r="P10" s="189"/>
      <c r="Q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</row>
    <row r="11" spans="1:33" ht="13.5" thickBot="1">
      <c r="A11" s="641">
        <v>39490</v>
      </c>
      <c r="B11" s="642" t="s">
        <v>98</v>
      </c>
      <c r="C11" s="643"/>
      <c r="D11" s="644"/>
      <c r="E11" s="645" t="s">
        <v>68</v>
      </c>
      <c r="F11" s="646" t="s">
        <v>99</v>
      </c>
      <c r="G11" s="646">
        <v>3</v>
      </c>
      <c r="H11" s="647" t="s">
        <v>100</v>
      </c>
      <c r="I11" s="636"/>
      <c r="J11" s="637"/>
      <c r="K11" s="634"/>
      <c r="L11" s="634"/>
      <c r="M11" s="632">
        <v>6350</v>
      </c>
      <c r="N11" s="648">
        <v>574476.7</v>
      </c>
      <c r="O11" s="649">
        <v>90.47</v>
      </c>
      <c r="P11" s="650">
        <v>60.62</v>
      </c>
      <c r="Q11" s="96"/>
      <c r="R11" s="31">
        <f aca="true" t="shared" si="0" ref="R11:R28">I11*L11</f>
        <v>0</v>
      </c>
      <c r="S11" s="31">
        <f aca="true" t="shared" si="1" ref="S11:S28">M11*P11</f>
        <v>384937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3" ht="12.75">
      <c r="A12" s="147">
        <v>39518</v>
      </c>
      <c r="B12" s="120" t="s">
        <v>111</v>
      </c>
      <c r="C12" s="229"/>
      <c r="D12" s="340"/>
      <c r="E12" s="340" t="s">
        <v>68</v>
      </c>
      <c r="F12" s="355" t="s">
        <v>69</v>
      </c>
      <c r="G12" s="355">
        <v>1</v>
      </c>
      <c r="H12" s="355" t="s">
        <v>112</v>
      </c>
      <c r="I12" s="209"/>
      <c r="J12" s="151"/>
      <c r="K12" s="115"/>
      <c r="L12" s="115"/>
      <c r="M12" s="244">
        <v>3919</v>
      </c>
      <c r="N12" s="640">
        <v>494138.35</v>
      </c>
      <c r="O12" s="143">
        <v>126.1</v>
      </c>
      <c r="P12" s="245">
        <v>45.42</v>
      </c>
      <c r="R12" s="31">
        <f t="shared" si="0"/>
        <v>0</v>
      </c>
      <c r="S12" s="31">
        <f t="shared" si="1"/>
        <v>178000.98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ht="12.75">
      <c r="A13" s="374">
        <v>39518</v>
      </c>
      <c r="B13" s="375" t="s">
        <v>119</v>
      </c>
      <c r="C13" s="385"/>
      <c r="D13" s="441"/>
      <c r="E13" s="441" t="s">
        <v>68</v>
      </c>
      <c r="F13" s="390" t="s">
        <v>78</v>
      </c>
      <c r="G13" s="390">
        <v>3</v>
      </c>
      <c r="H13" s="392" t="s">
        <v>120</v>
      </c>
      <c r="I13" s="378">
        <v>11744</v>
      </c>
      <c r="J13" s="379">
        <v>2464378.98</v>
      </c>
      <c r="K13" s="380">
        <v>209.84</v>
      </c>
      <c r="L13" s="380">
        <v>51.8</v>
      </c>
      <c r="M13" s="381"/>
      <c r="N13" s="506"/>
      <c r="O13" s="383"/>
      <c r="P13" s="384"/>
      <c r="R13" s="31">
        <f t="shared" si="0"/>
        <v>608339.2</v>
      </c>
      <c r="S13" s="31">
        <f t="shared" si="1"/>
        <v>0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3" ht="13.5" thickBot="1">
      <c r="A14" s="615">
        <v>39518</v>
      </c>
      <c r="B14" s="616" t="s">
        <v>121</v>
      </c>
      <c r="C14" s="666"/>
      <c r="D14" s="666"/>
      <c r="E14" s="651" t="s">
        <v>68</v>
      </c>
      <c r="F14" s="618" t="s">
        <v>69</v>
      </c>
      <c r="G14" s="618">
        <v>4</v>
      </c>
      <c r="H14" s="667" t="s">
        <v>122</v>
      </c>
      <c r="I14" s="653">
        <v>14047</v>
      </c>
      <c r="J14" s="624">
        <v>1117528.87</v>
      </c>
      <c r="K14" s="625">
        <v>79.55</v>
      </c>
      <c r="L14" s="625">
        <v>24.19</v>
      </c>
      <c r="M14" s="656"/>
      <c r="N14" s="620"/>
      <c r="O14" s="621"/>
      <c r="P14" s="668"/>
      <c r="R14" s="31">
        <f t="shared" si="0"/>
        <v>339796.93</v>
      </c>
      <c r="S14" s="31">
        <f t="shared" si="1"/>
        <v>0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ht="12.75">
      <c r="A15" s="147">
        <v>39546</v>
      </c>
      <c r="B15" s="120" t="s">
        <v>135</v>
      </c>
      <c r="C15" s="229"/>
      <c r="D15" s="569"/>
      <c r="E15" s="340" t="s">
        <v>68</v>
      </c>
      <c r="F15" s="121" t="s">
        <v>78</v>
      </c>
      <c r="G15" s="121">
        <v>3</v>
      </c>
      <c r="H15" s="282" t="s">
        <v>136</v>
      </c>
      <c r="I15" s="153"/>
      <c r="J15" s="152"/>
      <c r="K15" s="115"/>
      <c r="L15" s="115"/>
      <c r="M15" s="227">
        <v>6262</v>
      </c>
      <c r="N15" s="151">
        <v>510877.23</v>
      </c>
      <c r="O15" s="115">
        <v>81.59</v>
      </c>
      <c r="P15" s="165">
        <v>50.89</v>
      </c>
      <c r="R15" s="31">
        <f t="shared" si="0"/>
        <v>0</v>
      </c>
      <c r="S15" s="31">
        <f t="shared" si="1"/>
        <v>318673.18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</row>
    <row r="16" spans="1:33" ht="12.75">
      <c r="A16" s="147">
        <v>39546</v>
      </c>
      <c r="B16" s="120" t="s">
        <v>140</v>
      </c>
      <c r="C16" s="229"/>
      <c r="D16" s="569"/>
      <c r="E16" s="340" t="s">
        <v>68</v>
      </c>
      <c r="F16" s="121"/>
      <c r="G16" s="121">
        <v>1</v>
      </c>
      <c r="H16" s="282" t="s">
        <v>141</v>
      </c>
      <c r="I16" s="153">
        <v>4910</v>
      </c>
      <c r="J16" s="152">
        <v>458668.19</v>
      </c>
      <c r="K16" s="115">
        <v>93.42</v>
      </c>
      <c r="L16" s="115">
        <v>54.08</v>
      </c>
      <c r="M16" s="227"/>
      <c r="N16" s="151"/>
      <c r="O16" s="115"/>
      <c r="P16" s="165"/>
      <c r="R16" s="31"/>
      <c r="S16" s="31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  <row r="17" spans="1:33" ht="12.75">
      <c r="A17" s="147">
        <v>39546</v>
      </c>
      <c r="B17" s="120" t="s">
        <v>142</v>
      </c>
      <c r="C17" s="229"/>
      <c r="D17" s="569"/>
      <c r="E17" s="340" t="s">
        <v>68</v>
      </c>
      <c r="F17" s="121" t="s">
        <v>99</v>
      </c>
      <c r="G17" s="121">
        <v>4</v>
      </c>
      <c r="H17" s="579" t="s">
        <v>143</v>
      </c>
      <c r="I17" s="153">
        <v>21928</v>
      </c>
      <c r="J17" s="152">
        <v>1714271.76</v>
      </c>
      <c r="K17" s="115">
        <v>78.18</v>
      </c>
      <c r="L17" s="115">
        <v>46.23</v>
      </c>
      <c r="M17" s="227"/>
      <c r="N17" s="151"/>
      <c r="O17" s="115"/>
      <c r="P17" s="165"/>
      <c r="R17" s="31"/>
      <c r="S17" s="31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</row>
    <row r="18" spans="1:19" s="200" customFormat="1" ht="13.5" thickBot="1">
      <c r="A18" s="615">
        <v>39546</v>
      </c>
      <c r="B18" s="616" t="s">
        <v>138</v>
      </c>
      <c r="C18" s="666"/>
      <c r="D18" s="666" t="s">
        <v>61</v>
      </c>
      <c r="E18" s="618"/>
      <c r="F18" s="618"/>
      <c r="G18" s="618">
        <v>1</v>
      </c>
      <c r="H18" s="618" t="s">
        <v>139</v>
      </c>
      <c r="I18" s="653">
        <v>1821</v>
      </c>
      <c r="J18" s="624">
        <v>226327.12</v>
      </c>
      <c r="K18" s="625">
        <v>124.29</v>
      </c>
      <c r="L18" s="625">
        <v>45.48</v>
      </c>
      <c r="M18" s="656"/>
      <c r="N18" s="620"/>
      <c r="O18" s="622"/>
      <c r="P18" s="668"/>
      <c r="R18" s="685">
        <f t="shared" si="0"/>
        <v>82819.07999999999</v>
      </c>
      <c r="S18" s="685">
        <f t="shared" si="1"/>
        <v>0</v>
      </c>
    </row>
    <row r="19" spans="1:33" ht="12.75">
      <c r="A19" s="147">
        <v>39581</v>
      </c>
      <c r="B19" s="120" t="s">
        <v>172</v>
      </c>
      <c r="C19" s="229"/>
      <c r="D19" s="229"/>
      <c r="E19" s="368" t="s">
        <v>68</v>
      </c>
      <c r="F19" s="121"/>
      <c r="G19" s="121">
        <v>1</v>
      </c>
      <c r="H19" s="121" t="s">
        <v>173</v>
      </c>
      <c r="I19" s="209"/>
      <c r="J19" s="151"/>
      <c r="K19" s="115"/>
      <c r="L19" s="115"/>
      <c r="M19" s="244">
        <v>7291</v>
      </c>
      <c r="N19" s="152">
        <v>779780.76</v>
      </c>
      <c r="O19" s="112">
        <v>106.95</v>
      </c>
      <c r="P19" s="164">
        <v>68.28</v>
      </c>
      <c r="R19" s="31">
        <f t="shared" si="0"/>
        <v>0</v>
      </c>
      <c r="S19" s="31">
        <f t="shared" si="1"/>
        <v>497829.48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</row>
    <row r="20" spans="1:33" ht="12.75">
      <c r="A20" s="374">
        <v>39581</v>
      </c>
      <c r="B20" s="375" t="s">
        <v>177</v>
      </c>
      <c r="C20" s="385"/>
      <c r="D20" s="385"/>
      <c r="E20" s="422" t="s">
        <v>68</v>
      </c>
      <c r="F20" s="377"/>
      <c r="G20" s="377">
        <v>1</v>
      </c>
      <c r="H20" s="377" t="s">
        <v>178</v>
      </c>
      <c r="I20" s="386">
        <v>5133</v>
      </c>
      <c r="J20" s="382">
        <v>509053.26</v>
      </c>
      <c r="K20" s="383">
        <v>99.18</v>
      </c>
      <c r="L20" s="383">
        <v>68.85</v>
      </c>
      <c r="M20" s="388"/>
      <c r="N20" s="584"/>
      <c r="O20" s="380"/>
      <c r="P20" s="389"/>
      <c r="R20" s="31">
        <f t="shared" si="0"/>
        <v>353407.05</v>
      </c>
      <c r="S20" s="31">
        <f t="shared" si="1"/>
        <v>0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ht="13.5" thickBot="1">
      <c r="A21" s="615">
        <v>39581</v>
      </c>
      <c r="B21" s="616" t="s">
        <v>179</v>
      </c>
      <c r="C21" s="666"/>
      <c r="D21" s="666"/>
      <c r="E21" s="651" t="s">
        <v>68</v>
      </c>
      <c r="F21" s="618"/>
      <c r="G21" s="618">
        <v>1</v>
      </c>
      <c r="H21" s="618" t="s">
        <v>180</v>
      </c>
      <c r="I21" s="619"/>
      <c r="J21" s="620"/>
      <c r="K21" s="621"/>
      <c r="L21" s="622"/>
      <c r="M21" s="623">
        <v>1292</v>
      </c>
      <c r="N21" s="690">
        <v>159238.95</v>
      </c>
      <c r="O21" s="625">
        <v>123.26</v>
      </c>
      <c r="P21" s="626">
        <v>72.24</v>
      </c>
      <c r="R21" s="31">
        <f t="shared" si="0"/>
        <v>0</v>
      </c>
      <c r="S21" s="31">
        <f t="shared" si="1"/>
        <v>93334.07999999999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</row>
    <row r="22" spans="1:33" ht="12.75">
      <c r="A22" s="147">
        <v>39609</v>
      </c>
      <c r="B22" s="120" t="s">
        <v>196</v>
      </c>
      <c r="C22" s="229"/>
      <c r="D22" s="229"/>
      <c r="E22" s="368" t="s">
        <v>68</v>
      </c>
      <c r="F22" s="121" t="s">
        <v>69</v>
      </c>
      <c r="G22" s="121">
        <v>3</v>
      </c>
      <c r="H22" s="121" t="s">
        <v>197</v>
      </c>
      <c r="I22" s="209">
        <v>10467</v>
      </c>
      <c r="J22" s="151">
        <v>794287.47</v>
      </c>
      <c r="K22" s="115">
        <v>75.88</v>
      </c>
      <c r="L22" s="115">
        <v>46.29</v>
      </c>
      <c r="M22" s="227"/>
      <c r="N22" s="151"/>
      <c r="O22" s="115"/>
      <c r="P22" s="165"/>
      <c r="R22" s="31">
        <f t="shared" si="0"/>
        <v>484517.43</v>
      </c>
      <c r="S22" s="31">
        <f t="shared" si="1"/>
        <v>0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</row>
    <row r="23" spans="1:33" ht="12.75">
      <c r="A23" s="147">
        <v>39609</v>
      </c>
      <c r="B23" s="120" t="s">
        <v>198</v>
      </c>
      <c r="C23" s="229"/>
      <c r="D23" s="229"/>
      <c r="E23" s="368" t="s">
        <v>68</v>
      </c>
      <c r="F23" s="121" t="s">
        <v>69</v>
      </c>
      <c r="G23" s="121">
        <v>3</v>
      </c>
      <c r="H23" s="355" t="s">
        <v>197</v>
      </c>
      <c r="I23" s="209">
        <v>10467</v>
      </c>
      <c r="J23" s="151">
        <v>903771.83</v>
      </c>
      <c r="K23" s="115">
        <v>86.34</v>
      </c>
      <c r="L23" s="115">
        <v>46.23</v>
      </c>
      <c r="M23" s="244"/>
      <c r="N23" s="152"/>
      <c r="O23" s="143"/>
      <c r="P23" s="164"/>
      <c r="R23" s="31">
        <f t="shared" si="0"/>
        <v>483889.41</v>
      </c>
      <c r="S23" s="31">
        <f t="shared" si="1"/>
        <v>0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1:33" ht="12.75">
      <c r="A24" s="147">
        <v>39609</v>
      </c>
      <c r="B24" s="120" t="s">
        <v>204</v>
      </c>
      <c r="C24" s="229"/>
      <c r="D24" s="229"/>
      <c r="E24" s="368" t="s">
        <v>127</v>
      </c>
      <c r="F24" s="121" t="s">
        <v>87</v>
      </c>
      <c r="G24" s="121">
        <v>3</v>
      </c>
      <c r="H24" s="355" t="s">
        <v>205</v>
      </c>
      <c r="I24" s="153">
        <v>21663</v>
      </c>
      <c r="J24" s="152">
        <v>2368937.85</v>
      </c>
      <c r="K24" s="112">
        <v>109.35</v>
      </c>
      <c r="L24" s="112">
        <v>60.99</v>
      </c>
      <c r="M24" s="227"/>
      <c r="N24" s="151"/>
      <c r="O24" s="115"/>
      <c r="P24" s="165"/>
      <c r="R24" s="31">
        <f t="shared" si="0"/>
        <v>1321226.37</v>
      </c>
      <c r="S24" s="31">
        <f t="shared" si="1"/>
        <v>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ht="12.75">
      <c r="A25" s="374">
        <v>39609</v>
      </c>
      <c r="B25" s="375" t="s">
        <v>206</v>
      </c>
      <c r="C25" s="385"/>
      <c r="D25" s="385"/>
      <c r="E25" s="422" t="s">
        <v>127</v>
      </c>
      <c r="F25" s="377" t="s">
        <v>87</v>
      </c>
      <c r="G25" s="377">
        <v>3</v>
      </c>
      <c r="H25" s="390" t="s">
        <v>205</v>
      </c>
      <c r="I25" s="378">
        <v>21663</v>
      </c>
      <c r="J25" s="379">
        <v>2401445.68</v>
      </c>
      <c r="K25" s="380">
        <v>110.85</v>
      </c>
      <c r="L25" s="380">
        <v>60.99</v>
      </c>
      <c r="M25" s="381"/>
      <c r="N25" s="382"/>
      <c r="O25" s="383"/>
      <c r="P25" s="384"/>
      <c r="R25" s="31">
        <f t="shared" si="0"/>
        <v>1321226.37</v>
      </c>
      <c r="S25" s="31">
        <f t="shared" si="1"/>
        <v>0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2.75">
      <c r="A26" s="374">
        <v>39609</v>
      </c>
      <c r="B26" s="375" t="s">
        <v>207</v>
      </c>
      <c r="C26" s="385"/>
      <c r="D26" s="385"/>
      <c r="E26" s="422" t="s">
        <v>127</v>
      </c>
      <c r="F26" s="377" t="s">
        <v>87</v>
      </c>
      <c r="G26" s="377">
        <v>6</v>
      </c>
      <c r="H26" s="609" t="s">
        <v>208</v>
      </c>
      <c r="I26" s="378">
        <v>41430</v>
      </c>
      <c r="J26" s="379">
        <v>5969235.64</v>
      </c>
      <c r="K26" s="380">
        <v>144.08</v>
      </c>
      <c r="L26" s="380">
        <v>76.78</v>
      </c>
      <c r="M26" s="381"/>
      <c r="N26" s="506"/>
      <c r="O26" s="383"/>
      <c r="P26" s="389"/>
      <c r="R26" s="31">
        <f t="shared" si="0"/>
        <v>3180995.4</v>
      </c>
      <c r="S26" s="31">
        <f t="shared" si="1"/>
        <v>0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ht="12.75">
      <c r="A27" s="374">
        <v>39609</v>
      </c>
      <c r="B27" s="375" t="s">
        <v>209</v>
      </c>
      <c r="C27" s="385"/>
      <c r="D27" s="385"/>
      <c r="E27" s="422" t="s">
        <v>127</v>
      </c>
      <c r="F27" s="377" t="s">
        <v>87</v>
      </c>
      <c r="G27" s="377">
        <v>6</v>
      </c>
      <c r="H27" s="609" t="s">
        <v>210</v>
      </c>
      <c r="I27" s="378">
        <v>41430</v>
      </c>
      <c r="J27" s="379">
        <v>5989583.86</v>
      </c>
      <c r="K27" s="380">
        <v>144.57</v>
      </c>
      <c r="L27" s="380">
        <v>74.78</v>
      </c>
      <c r="M27" s="381"/>
      <c r="N27" s="506"/>
      <c r="O27" s="380"/>
      <c r="P27" s="389"/>
      <c r="R27" s="31">
        <f t="shared" si="0"/>
        <v>3098135.4</v>
      </c>
      <c r="S27" s="31">
        <f t="shared" si="1"/>
        <v>0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3" ht="12.75">
      <c r="A28" s="147">
        <v>39609</v>
      </c>
      <c r="B28" s="120" t="s">
        <v>216</v>
      </c>
      <c r="C28" s="229"/>
      <c r="D28" s="229"/>
      <c r="E28" s="368" t="s">
        <v>127</v>
      </c>
      <c r="F28" s="121" t="s">
        <v>87</v>
      </c>
      <c r="G28" s="121">
        <v>10</v>
      </c>
      <c r="H28" s="684" t="s">
        <v>217</v>
      </c>
      <c r="I28" s="153"/>
      <c r="J28" s="152"/>
      <c r="K28" s="143"/>
      <c r="L28" s="112"/>
      <c r="M28" s="227">
        <v>104302</v>
      </c>
      <c r="N28" s="151">
        <v>11267394.24</v>
      </c>
      <c r="O28" s="115">
        <v>108.03</v>
      </c>
      <c r="P28" s="165">
        <v>55.63</v>
      </c>
      <c r="R28" s="31">
        <f t="shared" si="0"/>
        <v>0</v>
      </c>
      <c r="S28" s="31">
        <f t="shared" si="1"/>
        <v>5802320.260000001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3" ht="13.5" thickBot="1">
      <c r="A29" s="615">
        <v>39609</v>
      </c>
      <c r="B29" s="616" t="s">
        <v>218</v>
      </c>
      <c r="C29" s="666"/>
      <c r="D29" s="666"/>
      <c r="E29" s="618"/>
      <c r="F29" s="618"/>
      <c r="G29" s="618">
        <v>1</v>
      </c>
      <c r="H29" s="652" t="s">
        <v>219</v>
      </c>
      <c r="I29" s="619"/>
      <c r="J29" s="620"/>
      <c r="K29" s="621"/>
      <c r="L29" s="621"/>
      <c r="M29" s="623">
        <v>3460</v>
      </c>
      <c r="N29" s="624">
        <v>678507.85</v>
      </c>
      <c r="O29" s="625">
        <v>196.1</v>
      </c>
      <c r="P29" s="626">
        <v>78.3</v>
      </c>
      <c r="R29" s="31">
        <f aca="true" t="shared" si="2" ref="R29:R39">I29*L29</f>
        <v>0</v>
      </c>
      <c r="S29" s="31">
        <f aca="true" t="shared" si="3" ref="S29:S39">M29*P29</f>
        <v>270918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3" ht="13.5" thickBot="1">
      <c r="A30" s="710">
        <v>39672</v>
      </c>
      <c r="B30" s="740" t="s">
        <v>235</v>
      </c>
      <c r="C30" s="741"/>
      <c r="D30" s="741"/>
      <c r="E30" s="714" t="s">
        <v>236</v>
      </c>
      <c r="F30" s="714" t="s">
        <v>202</v>
      </c>
      <c r="G30" s="714">
        <v>2</v>
      </c>
      <c r="H30" s="715" t="s">
        <v>237</v>
      </c>
      <c r="I30" s="743"/>
      <c r="J30" s="720"/>
      <c r="K30" s="718"/>
      <c r="L30" s="718"/>
      <c r="M30" s="744">
        <v>14220</v>
      </c>
      <c r="N30" s="717">
        <v>1981791.17</v>
      </c>
      <c r="O30" s="718">
        <v>139.37</v>
      </c>
      <c r="P30" s="721">
        <v>34.45</v>
      </c>
      <c r="R30" s="31">
        <f t="shared" si="2"/>
        <v>0</v>
      </c>
      <c r="S30" s="31">
        <f t="shared" si="3"/>
        <v>489879.00000000006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ht="13.5" thickBot="1">
      <c r="A31" s="710">
        <v>39700</v>
      </c>
      <c r="B31" s="740" t="s">
        <v>244</v>
      </c>
      <c r="C31" s="741"/>
      <c r="D31" s="741"/>
      <c r="E31" s="713" t="s">
        <v>127</v>
      </c>
      <c r="F31" s="714" t="s">
        <v>202</v>
      </c>
      <c r="G31" s="714">
        <v>10</v>
      </c>
      <c r="H31" s="755" t="s">
        <v>245</v>
      </c>
      <c r="I31" s="743">
        <v>73384</v>
      </c>
      <c r="J31" s="720">
        <v>9518038.82</v>
      </c>
      <c r="K31" s="718">
        <v>129.7</v>
      </c>
      <c r="L31" s="718">
        <v>60.86</v>
      </c>
      <c r="M31" s="744"/>
      <c r="N31" s="717"/>
      <c r="O31" s="718"/>
      <c r="P31" s="721"/>
      <c r="R31" s="31">
        <f t="shared" si="2"/>
        <v>4466150.24</v>
      </c>
      <c r="S31" s="31">
        <f t="shared" si="3"/>
        <v>0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ht="12.75">
      <c r="A32" s="147">
        <v>39763</v>
      </c>
      <c r="B32" s="120" t="s">
        <v>249</v>
      </c>
      <c r="C32" s="230"/>
      <c r="D32" s="230"/>
      <c r="E32" s="368" t="s">
        <v>127</v>
      </c>
      <c r="F32" s="121" t="s">
        <v>87</v>
      </c>
      <c r="G32" s="121">
        <v>3</v>
      </c>
      <c r="H32" s="579" t="s">
        <v>250</v>
      </c>
      <c r="I32" s="153">
        <v>20204</v>
      </c>
      <c r="J32" s="152">
        <v>2032695.92</v>
      </c>
      <c r="K32" s="115">
        <v>100.61</v>
      </c>
      <c r="L32" s="115">
        <v>57.82</v>
      </c>
      <c r="M32" s="227"/>
      <c r="N32" s="151"/>
      <c r="O32" s="115"/>
      <c r="P32" s="165"/>
      <c r="R32" s="31">
        <f t="shared" si="2"/>
        <v>1168195.28</v>
      </c>
      <c r="S32" s="31">
        <f t="shared" si="3"/>
        <v>0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ht="12.75">
      <c r="A33" s="147">
        <v>39763</v>
      </c>
      <c r="B33" s="120" t="s">
        <v>257</v>
      </c>
      <c r="C33" s="229"/>
      <c r="D33" s="229"/>
      <c r="E33" s="355" t="s">
        <v>236</v>
      </c>
      <c r="F33" s="121" t="s">
        <v>69</v>
      </c>
      <c r="G33" s="121">
        <v>2</v>
      </c>
      <c r="H33" s="282" t="s">
        <v>258</v>
      </c>
      <c r="I33" s="153">
        <v>20232</v>
      </c>
      <c r="J33" s="152">
        <v>3545240.94</v>
      </c>
      <c r="K33" s="112">
        <v>175.23</v>
      </c>
      <c r="L33" s="112">
        <v>59.97</v>
      </c>
      <c r="M33" s="227"/>
      <c r="N33" s="151"/>
      <c r="O33" s="115"/>
      <c r="P33" s="165"/>
      <c r="R33" s="31">
        <f t="shared" si="2"/>
        <v>1213313.04</v>
      </c>
      <c r="S33" s="31">
        <f t="shared" si="3"/>
        <v>0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ht="13.5" thickBot="1">
      <c r="A34" s="615">
        <v>39763</v>
      </c>
      <c r="B34" s="681" t="s">
        <v>259</v>
      </c>
      <c r="C34" s="682"/>
      <c r="D34" s="758"/>
      <c r="E34" s="651" t="s">
        <v>68</v>
      </c>
      <c r="F34" s="724" t="s">
        <v>87</v>
      </c>
      <c r="G34" s="618">
        <v>3</v>
      </c>
      <c r="H34" s="724" t="s">
        <v>260</v>
      </c>
      <c r="I34" s="619">
        <v>12477</v>
      </c>
      <c r="J34" s="620">
        <v>1174485.83</v>
      </c>
      <c r="K34" s="621">
        <v>94.13</v>
      </c>
      <c r="L34" s="622">
        <v>64.7</v>
      </c>
      <c r="M34" s="623"/>
      <c r="N34" s="624"/>
      <c r="O34" s="625"/>
      <c r="P34" s="626"/>
      <c r="R34" s="31">
        <f t="shared" si="2"/>
        <v>807261.9</v>
      </c>
      <c r="S34" s="31">
        <f t="shared" si="3"/>
        <v>0</v>
      </c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</row>
    <row r="35" spans="1:33" ht="12.75">
      <c r="A35" s="147">
        <v>39791</v>
      </c>
      <c r="B35" s="142" t="s">
        <v>273</v>
      </c>
      <c r="C35" s="240"/>
      <c r="D35" s="240" t="s">
        <v>61</v>
      </c>
      <c r="E35" s="368"/>
      <c r="F35" s="121"/>
      <c r="G35" s="121">
        <v>1</v>
      </c>
      <c r="H35" s="355" t="s">
        <v>274</v>
      </c>
      <c r="I35" s="209"/>
      <c r="J35" s="151"/>
      <c r="K35" s="115"/>
      <c r="L35" s="115"/>
      <c r="M35" s="244">
        <v>1040</v>
      </c>
      <c r="N35" s="507">
        <v>217815.16</v>
      </c>
      <c r="O35" s="115">
        <v>209.44</v>
      </c>
      <c r="P35" s="165">
        <v>55.28</v>
      </c>
      <c r="R35" s="31">
        <f t="shared" si="2"/>
        <v>0</v>
      </c>
      <c r="S35" s="31">
        <f t="shared" si="3"/>
        <v>57491.200000000004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</row>
    <row r="36" spans="1:33" ht="12.75">
      <c r="A36" s="147">
        <v>39791</v>
      </c>
      <c r="B36" s="142" t="s">
        <v>275</v>
      </c>
      <c r="C36" s="240"/>
      <c r="D36" s="240"/>
      <c r="E36" s="368" t="s">
        <v>68</v>
      </c>
      <c r="F36" s="121"/>
      <c r="G36" s="121">
        <v>1</v>
      </c>
      <c r="H36" s="355" t="s">
        <v>276</v>
      </c>
      <c r="I36" s="209"/>
      <c r="J36" s="151"/>
      <c r="K36" s="115"/>
      <c r="L36" s="115"/>
      <c r="M36" s="244">
        <v>4838</v>
      </c>
      <c r="N36" s="152">
        <v>397318.39</v>
      </c>
      <c r="O36" s="210">
        <v>82.13</v>
      </c>
      <c r="P36" s="165">
        <v>52.6</v>
      </c>
      <c r="R36" s="31">
        <f t="shared" si="2"/>
        <v>0</v>
      </c>
      <c r="S36" s="31">
        <f t="shared" si="3"/>
        <v>254478.80000000002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ht="13.5" thickBot="1">
      <c r="A37" s="764">
        <v>39791</v>
      </c>
      <c r="B37" s="621" t="s">
        <v>282</v>
      </c>
      <c r="C37" s="765"/>
      <c r="D37" s="765" t="s">
        <v>61</v>
      </c>
      <c r="E37" s="749" t="s">
        <v>24</v>
      </c>
      <c r="F37" s="762"/>
      <c r="G37" s="763">
        <v>1</v>
      </c>
      <c r="H37" s="766" t="s">
        <v>283</v>
      </c>
      <c r="I37" s="619"/>
      <c r="J37" s="620"/>
      <c r="K37" s="625"/>
      <c r="L37" s="625"/>
      <c r="M37" s="656">
        <v>1901</v>
      </c>
      <c r="N37" s="725">
        <v>233960.16</v>
      </c>
      <c r="O37" s="625">
        <v>123.06</v>
      </c>
      <c r="P37" s="626">
        <v>58.6</v>
      </c>
      <c r="R37" s="31">
        <f t="shared" si="2"/>
        <v>0</v>
      </c>
      <c r="S37" s="31">
        <f t="shared" si="3"/>
        <v>111398.6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ht="12.75">
      <c r="A38" s="190"/>
      <c r="B38" s="120"/>
      <c r="C38" s="230"/>
      <c r="D38" s="230"/>
      <c r="E38" s="368"/>
      <c r="F38" s="282"/>
      <c r="G38" s="121"/>
      <c r="H38" s="358"/>
      <c r="I38" s="153"/>
      <c r="J38" s="152"/>
      <c r="K38" s="115"/>
      <c r="L38" s="115"/>
      <c r="M38" s="122"/>
      <c r="N38" s="152"/>
      <c r="O38" s="115"/>
      <c r="P38" s="165"/>
      <c r="R38" s="31">
        <f t="shared" si="2"/>
        <v>0</v>
      </c>
      <c r="S38" s="31">
        <f t="shared" si="3"/>
        <v>0</v>
      </c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33" ht="12.75">
      <c r="A39" s="190"/>
      <c r="B39" s="120"/>
      <c r="C39" s="230"/>
      <c r="D39" s="230"/>
      <c r="E39" s="368"/>
      <c r="F39" s="121"/>
      <c r="G39" s="121"/>
      <c r="H39" s="358"/>
      <c r="I39" s="209"/>
      <c r="J39" s="151"/>
      <c r="K39" s="115"/>
      <c r="L39" s="115"/>
      <c r="M39" s="114"/>
      <c r="N39" s="152"/>
      <c r="O39" s="115"/>
      <c r="P39" s="165"/>
      <c r="R39" s="31">
        <f t="shared" si="2"/>
        <v>0</v>
      </c>
      <c r="S39" s="31">
        <f t="shared" si="3"/>
        <v>0</v>
      </c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</row>
    <row r="40" spans="1:33" ht="12.75">
      <c r="A40" s="397"/>
      <c r="B40" s="383"/>
      <c r="C40" s="398"/>
      <c r="D40" s="398"/>
      <c r="E40" s="399"/>
      <c r="F40" s="400"/>
      <c r="G40" s="399"/>
      <c r="H40" s="399"/>
      <c r="I40" s="386"/>
      <c r="J40" s="382"/>
      <c r="K40" s="393"/>
      <c r="L40" s="393"/>
      <c r="M40" s="381"/>
      <c r="N40" s="382"/>
      <c r="O40" s="505"/>
      <c r="P40" s="401"/>
      <c r="R40" s="31">
        <f aca="true" t="shared" si="4" ref="R40:R45">I40*L40</f>
        <v>0</v>
      </c>
      <c r="S40" s="31">
        <f>M40*P40</f>
        <v>0</v>
      </c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ht="12.75">
      <c r="A41" s="111"/>
      <c r="B41" s="112"/>
      <c r="C41" s="242"/>
      <c r="D41" s="242"/>
      <c r="E41" s="113"/>
      <c r="F41" s="130"/>
      <c r="G41" s="113"/>
      <c r="H41" s="113"/>
      <c r="I41" s="153"/>
      <c r="J41" s="152"/>
      <c r="K41" s="210"/>
      <c r="L41" s="210"/>
      <c r="M41" s="244"/>
      <c r="N41" s="152"/>
      <c r="O41" s="210"/>
      <c r="P41" s="246"/>
      <c r="R41" s="31">
        <f t="shared" si="4"/>
        <v>0</v>
      </c>
      <c r="S41" s="31">
        <f>M41*P41</f>
        <v>0</v>
      </c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</row>
    <row r="42" spans="1:33" ht="12.75">
      <c r="A42" s="397"/>
      <c r="B42" s="383"/>
      <c r="C42" s="398"/>
      <c r="D42" s="398"/>
      <c r="E42" s="399"/>
      <c r="F42" s="400"/>
      <c r="G42" s="399"/>
      <c r="H42" s="402"/>
      <c r="I42" s="386"/>
      <c r="J42" s="382"/>
      <c r="K42" s="393"/>
      <c r="L42" s="393"/>
      <c r="M42" s="381"/>
      <c r="N42" s="382"/>
      <c r="O42" s="393"/>
      <c r="P42" s="401"/>
      <c r="R42" s="31">
        <f t="shared" si="4"/>
        <v>0</v>
      </c>
      <c r="S42" s="31">
        <f>M42*P42</f>
        <v>0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2.75">
      <c r="A43" s="111"/>
      <c r="B43" s="112"/>
      <c r="C43" s="242"/>
      <c r="D43" s="242"/>
      <c r="E43" s="113"/>
      <c r="F43" s="130"/>
      <c r="G43" s="113"/>
      <c r="H43" s="113"/>
      <c r="I43" s="153"/>
      <c r="J43" s="152"/>
      <c r="K43" s="210"/>
      <c r="L43" s="210"/>
      <c r="M43" s="244"/>
      <c r="N43" s="152"/>
      <c r="O43" s="210"/>
      <c r="P43" s="246"/>
      <c r="R43" s="31">
        <f t="shared" si="4"/>
        <v>0</v>
      </c>
      <c r="S43" s="31">
        <f>M43*P43</f>
        <v>0</v>
      </c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2.75">
      <c r="A44" s="111"/>
      <c r="B44" s="112"/>
      <c r="C44" s="242"/>
      <c r="D44" s="242"/>
      <c r="E44" s="113"/>
      <c r="F44" s="130"/>
      <c r="G44" s="113"/>
      <c r="H44" s="113"/>
      <c r="I44" s="153"/>
      <c r="J44" s="152"/>
      <c r="K44" s="210"/>
      <c r="L44" s="210"/>
      <c r="M44" s="244"/>
      <c r="N44" s="152"/>
      <c r="O44" s="210"/>
      <c r="P44" s="246"/>
      <c r="R44" s="31">
        <f t="shared" si="4"/>
        <v>0</v>
      </c>
      <c r="S44" s="31">
        <f>M44*P44</f>
        <v>0</v>
      </c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33" ht="12.75">
      <c r="A45" s="111"/>
      <c r="B45" s="112"/>
      <c r="C45" s="241"/>
      <c r="D45" s="241"/>
      <c r="E45" s="113"/>
      <c r="F45" s="130"/>
      <c r="G45" s="113"/>
      <c r="H45" s="243"/>
      <c r="I45" s="153"/>
      <c r="J45" s="152"/>
      <c r="K45" s="210"/>
      <c r="L45" s="210"/>
      <c r="M45" s="244"/>
      <c r="N45" s="152"/>
      <c r="O45" s="210"/>
      <c r="P45" s="246"/>
      <c r="R45" s="31">
        <f t="shared" si="4"/>
        <v>0</v>
      </c>
      <c r="S45" s="31">
        <f aca="true" t="shared" si="5" ref="S45:S53">M45*P45</f>
        <v>0</v>
      </c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</row>
    <row r="46" spans="1:33" ht="12.75">
      <c r="A46" s="397"/>
      <c r="B46" s="383"/>
      <c r="C46" s="398"/>
      <c r="D46" s="398"/>
      <c r="E46" s="399"/>
      <c r="F46" s="400"/>
      <c r="G46" s="399"/>
      <c r="H46" s="402"/>
      <c r="I46" s="386"/>
      <c r="J46" s="382"/>
      <c r="K46" s="393"/>
      <c r="L46" s="393"/>
      <c r="M46" s="381"/>
      <c r="N46" s="382"/>
      <c r="O46" s="393"/>
      <c r="P46" s="401"/>
      <c r="R46" s="31">
        <f aca="true" t="shared" si="6" ref="R46:R53">I46*L46</f>
        <v>0</v>
      </c>
      <c r="S46" s="31">
        <f t="shared" si="5"/>
        <v>0</v>
      </c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ht="12.75">
      <c r="A47" s="111"/>
      <c r="B47" s="112"/>
      <c r="C47" s="242"/>
      <c r="D47" s="242"/>
      <c r="E47" s="113"/>
      <c r="F47" s="130"/>
      <c r="G47" s="113"/>
      <c r="H47" s="257"/>
      <c r="I47" s="153"/>
      <c r="J47" s="152"/>
      <c r="K47" s="210"/>
      <c r="L47" s="210"/>
      <c r="M47" s="244"/>
      <c r="N47" s="152"/>
      <c r="O47" s="210"/>
      <c r="P47" s="246"/>
      <c r="R47" s="31">
        <f t="shared" si="6"/>
        <v>0</v>
      </c>
      <c r="S47" s="31">
        <f t="shared" si="5"/>
        <v>0</v>
      </c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</row>
    <row r="48" spans="1:33" ht="12.75">
      <c r="A48" s="111"/>
      <c r="B48" s="112"/>
      <c r="C48" s="242"/>
      <c r="D48" s="242"/>
      <c r="E48" s="113"/>
      <c r="F48" s="130"/>
      <c r="G48" s="113"/>
      <c r="H48" s="243"/>
      <c r="I48" s="153"/>
      <c r="J48" s="152"/>
      <c r="K48" s="210"/>
      <c r="L48" s="210"/>
      <c r="M48" s="244"/>
      <c r="N48" s="152"/>
      <c r="O48" s="210"/>
      <c r="P48" s="246"/>
      <c r="R48" s="31">
        <f t="shared" si="6"/>
        <v>0</v>
      </c>
      <c r="S48" s="31">
        <f t="shared" si="5"/>
        <v>0</v>
      </c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</row>
    <row r="49" spans="1:33" ht="12.75">
      <c r="A49" s="111"/>
      <c r="B49" s="112"/>
      <c r="C49" s="242"/>
      <c r="D49" s="242"/>
      <c r="E49" s="113"/>
      <c r="F49" s="130"/>
      <c r="G49" s="113"/>
      <c r="H49" s="243"/>
      <c r="I49" s="153"/>
      <c r="J49" s="152"/>
      <c r="K49" s="210"/>
      <c r="L49" s="210"/>
      <c r="M49" s="244"/>
      <c r="N49" s="152"/>
      <c r="O49" s="210"/>
      <c r="P49" s="246"/>
      <c r="R49" s="31">
        <f t="shared" si="6"/>
        <v>0</v>
      </c>
      <c r="S49" s="31">
        <f t="shared" si="5"/>
        <v>0</v>
      </c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</row>
    <row r="50" spans="1:33" ht="12.75">
      <c r="A50" s="111"/>
      <c r="B50" s="112"/>
      <c r="C50" s="242"/>
      <c r="D50" s="242"/>
      <c r="E50" s="113"/>
      <c r="F50" s="130"/>
      <c r="G50" s="113"/>
      <c r="H50" s="243"/>
      <c r="I50" s="153"/>
      <c r="J50" s="152"/>
      <c r="K50" s="210"/>
      <c r="L50" s="210"/>
      <c r="M50" s="244"/>
      <c r="N50" s="152"/>
      <c r="O50" s="210"/>
      <c r="P50" s="246"/>
      <c r="R50" s="31">
        <f t="shared" si="6"/>
        <v>0</v>
      </c>
      <c r="S50" s="31">
        <f t="shared" si="5"/>
        <v>0</v>
      </c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</row>
    <row r="51" spans="1:33" ht="12.75">
      <c r="A51" s="397"/>
      <c r="B51" s="383"/>
      <c r="C51" s="398"/>
      <c r="D51" s="398"/>
      <c r="E51" s="399"/>
      <c r="F51" s="400"/>
      <c r="G51" s="399"/>
      <c r="H51" s="402"/>
      <c r="I51" s="386"/>
      <c r="J51" s="382"/>
      <c r="K51" s="393"/>
      <c r="L51" s="393"/>
      <c r="M51" s="381"/>
      <c r="N51" s="382"/>
      <c r="O51" s="393"/>
      <c r="P51" s="401"/>
      <c r="R51" s="31">
        <f t="shared" si="6"/>
        <v>0</v>
      </c>
      <c r="S51" s="31">
        <f t="shared" si="5"/>
        <v>0</v>
      </c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</row>
    <row r="52" spans="1:33" ht="12.75">
      <c r="A52" s="111"/>
      <c r="B52" s="112"/>
      <c r="C52" s="242"/>
      <c r="D52" s="242"/>
      <c r="E52" s="113"/>
      <c r="F52" s="130"/>
      <c r="G52" s="113"/>
      <c r="H52" s="243"/>
      <c r="I52" s="153"/>
      <c r="J52" s="152"/>
      <c r="K52" s="210"/>
      <c r="L52" s="210"/>
      <c r="M52" s="244"/>
      <c r="N52" s="152"/>
      <c r="O52" s="210"/>
      <c r="P52" s="246"/>
      <c r="R52" s="31">
        <f t="shared" si="6"/>
        <v>0</v>
      </c>
      <c r="S52" s="31">
        <f t="shared" si="5"/>
        <v>0</v>
      </c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</row>
    <row r="53" spans="1:33" ht="12.75">
      <c r="A53" s="397"/>
      <c r="B53" s="383"/>
      <c r="C53" s="398"/>
      <c r="D53" s="398"/>
      <c r="E53" s="399"/>
      <c r="F53" s="400"/>
      <c r="G53" s="399"/>
      <c r="H53" s="402"/>
      <c r="I53" s="386"/>
      <c r="J53" s="382"/>
      <c r="K53" s="393"/>
      <c r="L53" s="393"/>
      <c r="M53" s="381"/>
      <c r="N53" s="382"/>
      <c r="O53" s="393"/>
      <c r="P53" s="401"/>
      <c r="R53" s="31">
        <f t="shared" si="6"/>
        <v>0</v>
      </c>
      <c r="S53" s="31">
        <f t="shared" si="5"/>
        <v>0</v>
      </c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</row>
    <row r="54" spans="1:33" ht="12.75">
      <c r="A54" s="111"/>
      <c r="B54" s="112"/>
      <c r="C54" s="242"/>
      <c r="D54" s="242"/>
      <c r="E54" s="113"/>
      <c r="F54" s="130"/>
      <c r="G54" s="113"/>
      <c r="H54" s="243"/>
      <c r="I54" s="153"/>
      <c r="J54" s="152"/>
      <c r="K54" s="210"/>
      <c r="L54" s="210"/>
      <c r="M54" s="244"/>
      <c r="N54" s="152"/>
      <c r="O54" s="210"/>
      <c r="P54" s="246"/>
      <c r="R54" s="31"/>
      <c r="S54" s="31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</row>
    <row r="55" spans="1:33" ht="12.75">
      <c r="A55" s="111"/>
      <c r="B55" s="112"/>
      <c r="C55" s="242"/>
      <c r="D55" s="242"/>
      <c r="E55" s="113"/>
      <c r="F55" s="130"/>
      <c r="G55" s="113"/>
      <c r="H55" s="243"/>
      <c r="I55" s="153"/>
      <c r="J55" s="152"/>
      <c r="K55" s="210"/>
      <c r="L55" s="210"/>
      <c r="M55" s="244"/>
      <c r="N55" s="152"/>
      <c r="O55" s="210"/>
      <c r="P55" s="246"/>
      <c r="R55" s="31"/>
      <c r="S55" s="31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</row>
    <row r="56" spans="1:33" ht="12.75">
      <c r="A56" s="111"/>
      <c r="B56" s="112"/>
      <c r="C56" s="242"/>
      <c r="D56" s="242"/>
      <c r="E56" s="113"/>
      <c r="F56" s="130"/>
      <c r="G56" s="113"/>
      <c r="H56" s="243"/>
      <c r="I56" s="153"/>
      <c r="J56" s="152"/>
      <c r="K56" s="210"/>
      <c r="L56" s="210"/>
      <c r="M56" s="244"/>
      <c r="N56" s="152"/>
      <c r="O56" s="210"/>
      <c r="P56" s="246"/>
      <c r="R56" s="31"/>
      <c r="S56" s="31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</row>
    <row r="57" spans="1:33" ht="12.75">
      <c r="A57" s="111"/>
      <c r="B57" s="112"/>
      <c r="C57" s="242"/>
      <c r="D57" s="242"/>
      <c r="E57" s="113"/>
      <c r="F57" s="130"/>
      <c r="G57" s="113"/>
      <c r="H57" s="243"/>
      <c r="I57" s="153"/>
      <c r="J57" s="152"/>
      <c r="K57" s="210"/>
      <c r="L57" s="210"/>
      <c r="M57" s="244"/>
      <c r="N57" s="152"/>
      <c r="O57" s="210"/>
      <c r="P57" s="246"/>
      <c r="R57" s="31"/>
      <c r="S57" s="31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</row>
    <row r="58" spans="1:33" ht="12.75">
      <c r="A58" s="111"/>
      <c r="B58" s="112"/>
      <c r="C58" s="242"/>
      <c r="D58" s="242"/>
      <c r="E58" s="113"/>
      <c r="F58" s="130"/>
      <c r="G58" s="113"/>
      <c r="H58" s="243"/>
      <c r="I58" s="153"/>
      <c r="J58" s="152"/>
      <c r="K58" s="210"/>
      <c r="L58" s="210"/>
      <c r="M58" s="244"/>
      <c r="N58" s="152"/>
      <c r="O58" s="210"/>
      <c r="P58" s="246"/>
      <c r="R58" s="31"/>
      <c r="S58" s="31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</row>
    <row r="59" spans="1:33" ht="12.75">
      <c r="A59" s="111"/>
      <c r="B59" s="112"/>
      <c r="C59" s="242"/>
      <c r="D59" s="242"/>
      <c r="E59" s="113"/>
      <c r="F59" s="130"/>
      <c r="G59" s="113"/>
      <c r="H59" s="243"/>
      <c r="I59" s="153"/>
      <c r="J59" s="152"/>
      <c r="K59" s="210"/>
      <c r="L59" s="210"/>
      <c r="M59" s="244"/>
      <c r="N59" s="152"/>
      <c r="O59" s="210"/>
      <c r="P59" s="246"/>
      <c r="R59" s="31"/>
      <c r="S59" s="31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</row>
    <row r="60" spans="1:33" ht="12.75">
      <c r="A60" s="111"/>
      <c r="B60" s="112"/>
      <c r="C60" s="242"/>
      <c r="D60" s="242"/>
      <c r="E60" s="113"/>
      <c r="F60" s="130"/>
      <c r="G60" s="113"/>
      <c r="H60" s="243"/>
      <c r="I60" s="153"/>
      <c r="J60" s="152"/>
      <c r="K60" s="210"/>
      <c r="L60" s="210"/>
      <c r="M60" s="244"/>
      <c r="N60" s="152"/>
      <c r="O60" s="210"/>
      <c r="P60" s="246"/>
      <c r="R60" s="31"/>
      <c r="S60" s="31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</row>
    <row r="61" spans="1:33" ht="12.75">
      <c r="A61" s="111"/>
      <c r="B61" s="112"/>
      <c r="C61" s="242"/>
      <c r="D61" s="242"/>
      <c r="E61" s="113"/>
      <c r="F61" s="130"/>
      <c r="G61" s="113"/>
      <c r="H61" s="243"/>
      <c r="I61" s="153"/>
      <c r="J61" s="152"/>
      <c r="K61" s="210"/>
      <c r="L61" s="210"/>
      <c r="M61" s="244"/>
      <c r="N61" s="152"/>
      <c r="O61" s="210"/>
      <c r="P61" s="246"/>
      <c r="R61" s="31"/>
      <c r="S61" s="31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</row>
    <row r="62" spans="1:33" ht="12.75">
      <c r="A62" s="111"/>
      <c r="B62" s="112"/>
      <c r="C62" s="242"/>
      <c r="D62" s="242"/>
      <c r="E62" s="113"/>
      <c r="F62" s="130"/>
      <c r="G62" s="113"/>
      <c r="H62" s="243"/>
      <c r="I62" s="153"/>
      <c r="J62" s="152"/>
      <c r="K62" s="210"/>
      <c r="L62" s="210"/>
      <c r="M62" s="244"/>
      <c r="N62" s="152"/>
      <c r="O62" s="210"/>
      <c r="P62" s="246"/>
      <c r="R62" s="31"/>
      <c r="S62" s="31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</row>
    <row r="63" spans="1:33" ht="12.75">
      <c r="A63" s="111"/>
      <c r="B63" s="112"/>
      <c r="C63" s="242"/>
      <c r="D63" s="242"/>
      <c r="E63" s="113"/>
      <c r="F63" s="130"/>
      <c r="G63" s="113"/>
      <c r="H63" s="243"/>
      <c r="I63" s="153"/>
      <c r="J63" s="152"/>
      <c r="K63" s="210"/>
      <c r="L63" s="210"/>
      <c r="M63" s="244"/>
      <c r="N63" s="152"/>
      <c r="O63" s="210"/>
      <c r="P63" s="246"/>
      <c r="R63" s="31"/>
      <c r="S63" s="31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</row>
    <row r="64" spans="1:33" ht="12.75">
      <c r="A64" s="111"/>
      <c r="B64" s="112"/>
      <c r="C64" s="241"/>
      <c r="D64" s="241"/>
      <c r="E64" s="113"/>
      <c r="F64" s="130"/>
      <c r="G64" s="113"/>
      <c r="H64" s="113"/>
      <c r="I64" s="153"/>
      <c r="J64" s="152"/>
      <c r="K64" s="210"/>
      <c r="L64" s="210"/>
      <c r="M64" s="244"/>
      <c r="N64" s="152"/>
      <c r="O64" s="210"/>
      <c r="P64" s="246"/>
      <c r="R64" s="31"/>
      <c r="S64" s="31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</row>
    <row r="65" spans="1:33" ht="13.5" thickBot="1">
      <c r="A65" s="111"/>
      <c r="B65" s="112"/>
      <c r="C65" s="241"/>
      <c r="D65" s="241"/>
      <c r="E65" s="113"/>
      <c r="F65" s="130"/>
      <c r="G65" s="113"/>
      <c r="H65" s="113"/>
      <c r="I65" s="153"/>
      <c r="J65" s="152"/>
      <c r="K65" s="115"/>
      <c r="L65" s="115"/>
      <c r="M65" s="244"/>
      <c r="N65" s="152"/>
      <c r="O65" s="115"/>
      <c r="P65" s="165"/>
      <c r="R65" s="87"/>
      <c r="S65" s="87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</row>
    <row r="66" spans="1:33" ht="13.5" thickTop="1">
      <c r="A66" s="114"/>
      <c r="B66" s="112"/>
      <c r="C66" s="140"/>
      <c r="D66" s="140"/>
      <c r="E66" s="112"/>
      <c r="F66" s="112"/>
      <c r="G66" s="112"/>
      <c r="H66" s="112"/>
      <c r="I66" s="114"/>
      <c r="J66" s="112"/>
      <c r="K66" s="112"/>
      <c r="L66" s="112"/>
      <c r="M66" s="166"/>
      <c r="N66" s="112"/>
      <c r="O66" s="112"/>
      <c r="P66" s="164"/>
      <c r="R66" s="225"/>
      <c r="S66" s="225"/>
      <c r="T66" s="96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96"/>
    </row>
    <row r="67" spans="1:33" ht="3.75" customHeight="1">
      <c r="A67" s="22"/>
      <c r="B67" s="23"/>
      <c r="C67" s="23"/>
      <c r="D67" s="23"/>
      <c r="E67" s="23"/>
      <c r="F67" s="23"/>
      <c r="G67" s="23"/>
      <c r="H67" s="23"/>
      <c r="I67" s="22"/>
      <c r="J67" s="39"/>
      <c r="K67" s="40"/>
      <c r="L67" s="40"/>
      <c r="M67" s="188"/>
      <c r="N67" s="39"/>
      <c r="O67" s="39"/>
      <c r="P67" s="247"/>
      <c r="R67" s="31"/>
      <c r="S67" s="31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</row>
    <row r="68" spans="1:33" ht="12.75">
      <c r="A68" s="42"/>
      <c r="B68" s="8"/>
      <c r="C68" s="8"/>
      <c r="D68" s="16" t="s">
        <v>64</v>
      </c>
      <c r="E68" s="16" t="s">
        <v>64</v>
      </c>
      <c r="F68" s="181"/>
      <c r="G68" s="8"/>
      <c r="H68" s="8"/>
      <c r="I68" s="16" t="s">
        <v>12</v>
      </c>
      <c r="J68" s="17" t="s">
        <v>12</v>
      </c>
      <c r="K68" s="8"/>
      <c r="M68" s="248" t="s">
        <v>12</v>
      </c>
      <c r="N68" s="17" t="s">
        <v>12</v>
      </c>
      <c r="O68" s="8"/>
      <c r="P68" s="176"/>
      <c r="R68" s="460">
        <f>SUM(R11:R65)</f>
        <v>18929273.099999998</v>
      </c>
      <c r="S68" s="460">
        <f>SUM(S11:S65)</f>
        <v>8459260.58</v>
      </c>
      <c r="T68" s="96"/>
      <c r="U68" s="178"/>
      <c r="V68" s="96"/>
      <c r="W68" s="178"/>
      <c r="X68" s="96"/>
      <c r="Y68" s="178"/>
      <c r="Z68" s="96"/>
      <c r="AA68" s="178"/>
      <c r="AB68" s="96"/>
      <c r="AC68" s="178"/>
      <c r="AD68" s="96"/>
      <c r="AE68" s="178"/>
      <c r="AF68" s="96"/>
      <c r="AG68" s="96"/>
    </row>
    <row r="69" spans="1:33" ht="12.75">
      <c r="A69" s="42"/>
      <c r="B69" s="8"/>
      <c r="C69" s="8"/>
      <c r="D69" s="44" t="s">
        <v>65</v>
      </c>
      <c r="E69" s="44" t="s">
        <v>65</v>
      </c>
      <c r="F69" s="8"/>
      <c r="G69" s="8"/>
      <c r="H69" s="8"/>
      <c r="I69" s="44" t="s">
        <v>11</v>
      </c>
      <c r="J69" s="20" t="s">
        <v>20</v>
      </c>
      <c r="K69" s="8"/>
      <c r="M69" s="249" t="s">
        <v>11</v>
      </c>
      <c r="N69" s="20" t="s">
        <v>20</v>
      </c>
      <c r="O69" s="8"/>
      <c r="P69" s="17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</row>
    <row r="70" spans="1:33" ht="15.75">
      <c r="A70" s="45"/>
      <c r="B70" s="19"/>
      <c r="C70" s="19"/>
      <c r="D70" s="269">
        <f>COUNTA(D11:D66)</f>
        <v>3</v>
      </c>
      <c r="E70" s="269">
        <f>COUNTA(E11:E66)</f>
        <v>24</v>
      </c>
      <c r="F70" s="112"/>
      <c r="G70" s="19"/>
      <c r="H70" s="19"/>
      <c r="I70" s="269">
        <f>SUM(I11:I66)</f>
        <v>333000</v>
      </c>
      <c r="J70" s="274">
        <f>SUM(J11:J66)</f>
        <v>41187952.019999996</v>
      </c>
      <c r="K70" s="272"/>
      <c r="L70" s="273"/>
      <c r="M70" s="366">
        <f>SUM(M11:M66)</f>
        <v>154875</v>
      </c>
      <c r="N70" s="274">
        <f>SUM(N11:N66)</f>
        <v>17295298.96</v>
      </c>
      <c r="O70" s="47"/>
      <c r="P70" s="219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  <row r="71" spans="1:33" ht="6" customHeight="1" thickBot="1">
      <c r="A71" s="50"/>
      <c r="B71" s="51"/>
      <c r="C71" s="51"/>
      <c r="D71" s="51">
        <v>0</v>
      </c>
      <c r="E71" s="52"/>
      <c r="F71" s="52"/>
      <c r="G71" s="52"/>
      <c r="H71" s="52"/>
      <c r="I71" s="50"/>
      <c r="J71" s="51"/>
      <c r="K71" s="51"/>
      <c r="L71" s="51"/>
      <c r="M71" s="250"/>
      <c r="N71" s="251"/>
      <c r="O71" s="251"/>
      <c r="P71" s="252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</row>
    <row r="72" spans="1:16" ht="16.5" thickBot="1">
      <c r="A72" s="54" t="s">
        <v>25</v>
      </c>
      <c r="B72" s="55"/>
      <c r="C72" s="55"/>
      <c r="D72" s="55"/>
      <c r="E72" s="56"/>
      <c r="F72" s="255"/>
      <c r="G72" s="56"/>
      <c r="H72" s="56"/>
      <c r="I72" s="101" t="s">
        <v>26</v>
      </c>
      <c r="J72" s="102"/>
      <c r="K72" s="103" t="s">
        <v>27</v>
      </c>
      <c r="L72" s="104"/>
      <c r="M72" s="105"/>
      <c r="N72" s="57" t="s">
        <v>28</v>
      </c>
      <c r="O72" s="55"/>
      <c r="P72" s="58"/>
    </row>
    <row r="73" spans="1:16" ht="16.5" thickTop="1">
      <c r="A73" s="59" t="s">
        <v>29</v>
      </c>
      <c r="B73" s="60"/>
      <c r="C73" s="60"/>
      <c r="D73" s="60"/>
      <c r="E73" s="61"/>
      <c r="F73" s="174"/>
      <c r="G73" s="61"/>
      <c r="H73" s="61"/>
      <c r="I73" s="62"/>
      <c r="J73" s="63">
        <f>COUNTA(I11:I66)</f>
        <v>16</v>
      </c>
      <c r="K73" s="19"/>
      <c r="L73" s="64">
        <f>J70/I70</f>
        <v>123.68754360360359</v>
      </c>
      <c r="M73" s="64"/>
      <c r="N73" s="65"/>
      <c r="O73" s="64">
        <f>R68/I70</f>
        <v>56.84466396396396</v>
      </c>
      <c r="P73" s="66"/>
    </row>
    <row r="74" spans="1:16" ht="15.75">
      <c r="A74" s="59" t="s">
        <v>30</v>
      </c>
      <c r="B74" s="60"/>
      <c r="C74" s="60"/>
      <c r="D74" s="60"/>
      <c r="E74" s="61"/>
      <c r="F74" s="61"/>
      <c r="G74" s="61"/>
      <c r="H74" s="61"/>
      <c r="I74" s="62"/>
      <c r="J74" s="63">
        <f>COUNTA(M11:M66)</f>
        <v>11</v>
      </c>
      <c r="K74" s="19"/>
      <c r="L74" s="64">
        <f>N70/M70</f>
        <v>111.67263251008879</v>
      </c>
      <c r="M74" s="67"/>
      <c r="N74" s="65"/>
      <c r="O74" s="64">
        <f>S68/M70</f>
        <v>54.61992303470541</v>
      </c>
      <c r="P74" s="68"/>
    </row>
    <row r="75" spans="1:16" ht="16.5" thickBot="1">
      <c r="A75" s="69" t="s">
        <v>31</v>
      </c>
      <c r="B75" s="70"/>
      <c r="C75" s="70"/>
      <c r="D75" s="70"/>
      <c r="E75" s="5"/>
      <c r="F75" s="200"/>
      <c r="G75" s="5"/>
      <c r="H75" s="5"/>
      <c r="I75" s="71"/>
      <c r="J75" s="72">
        <f>SUM(J73:J74)</f>
        <v>27</v>
      </c>
      <c r="K75" s="32"/>
      <c r="L75" s="73">
        <f>(J70+N70)/(I70+M70)</f>
        <v>119.87343270304893</v>
      </c>
      <c r="M75" s="74"/>
      <c r="N75" s="75"/>
      <c r="O75" s="73">
        <f>(R68+S68)/(I70+M70)</f>
        <v>56.13842414552908</v>
      </c>
      <c r="P75" s="76"/>
    </row>
    <row r="76" ht="12.75">
      <c r="F76" s="96"/>
    </row>
    <row r="87" ht="30.75">
      <c r="AJ87" s="2"/>
    </row>
    <row r="88" ht="15.75">
      <c r="AE88" s="3"/>
    </row>
  </sheetData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R39"/>
  <sheetViews>
    <sheetView workbookViewId="0" topLeftCell="A1">
      <selection activeCell="B2" sqref="B2"/>
    </sheetView>
  </sheetViews>
  <sheetFormatPr defaultColWidth="9.140625" defaultRowHeight="12.75"/>
  <cols>
    <col min="2" max="2" width="10.7109375" style="0" customWidth="1"/>
    <col min="3" max="3" width="3.7109375" style="0" customWidth="1"/>
    <col min="7" max="7" width="20.7109375" style="0" customWidth="1"/>
    <col min="13" max="13" width="11.7109375" style="0" customWidth="1"/>
  </cols>
  <sheetData>
    <row r="2" spans="2:9" ht="30.75">
      <c r="B2" s="1" t="s">
        <v>66</v>
      </c>
      <c r="C2" s="1"/>
      <c r="I2" s="2"/>
    </row>
    <row r="3" spans="2:3" ht="15.75">
      <c r="B3" s="3"/>
      <c r="C3" s="3"/>
    </row>
    <row r="4" spans="1:8" ht="19.5">
      <c r="A4" s="4" t="s">
        <v>46</v>
      </c>
      <c r="B4" s="3"/>
      <c r="C4" s="3"/>
      <c r="H4" s="3"/>
    </row>
    <row r="5" spans="1:8" ht="16.5" thickBot="1">
      <c r="A5" s="3"/>
      <c r="B5" s="3"/>
      <c r="C5" s="3"/>
      <c r="D5" s="5"/>
      <c r="E5" s="5"/>
      <c r="F5" s="5"/>
      <c r="G5" s="5"/>
      <c r="H5" s="3"/>
    </row>
    <row r="6" spans="1:15" ht="15.75">
      <c r="A6" s="6"/>
      <c r="B6" s="7"/>
      <c r="C6" s="7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15" ht="41.25">
      <c r="A7" s="14" t="s">
        <v>4</v>
      </c>
      <c r="B7" s="15" t="s">
        <v>5</v>
      </c>
      <c r="C7" s="253" t="s">
        <v>6</v>
      </c>
      <c r="D7" s="126" t="s">
        <v>7</v>
      </c>
      <c r="E7" s="126" t="s">
        <v>8</v>
      </c>
      <c r="F7" s="15" t="s">
        <v>9</v>
      </c>
      <c r="G7" s="15" t="s">
        <v>10</v>
      </c>
      <c r="H7" s="88" t="s">
        <v>11</v>
      </c>
      <c r="I7" s="89" t="s">
        <v>12</v>
      </c>
      <c r="J7" s="89" t="s">
        <v>12</v>
      </c>
      <c r="K7" s="89" t="s">
        <v>13</v>
      </c>
      <c r="L7" s="88" t="s">
        <v>11</v>
      </c>
      <c r="M7" s="89" t="s">
        <v>12</v>
      </c>
      <c r="N7" s="89" t="s">
        <v>12</v>
      </c>
      <c r="O7" s="94" t="s">
        <v>13</v>
      </c>
    </row>
    <row r="8" spans="1:15" ht="15.75">
      <c r="A8" s="14" t="s">
        <v>14</v>
      </c>
      <c r="B8" s="15" t="s">
        <v>15</v>
      </c>
      <c r="C8" s="15"/>
      <c r="D8" s="126" t="s">
        <v>16</v>
      </c>
      <c r="E8" s="126" t="s">
        <v>16</v>
      </c>
      <c r="F8" s="15" t="s">
        <v>17</v>
      </c>
      <c r="G8" s="15" t="s">
        <v>18</v>
      </c>
      <c r="H8" s="88" t="s">
        <v>19</v>
      </c>
      <c r="I8" s="89" t="s">
        <v>20</v>
      </c>
      <c r="J8" s="89" t="s">
        <v>19</v>
      </c>
      <c r="K8" s="89" t="s">
        <v>19</v>
      </c>
      <c r="L8" s="88" t="s">
        <v>19</v>
      </c>
      <c r="M8" s="89" t="s">
        <v>20</v>
      </c>
      <c r="N8" s="89" t="s">
        <v>35</v>
      </c>
      <c r="O8" s="94" t="s">
        <v>19</v>
      </c>
    </row>
    <row r="9" spans="1:18" ht="15.75">
      <c r="A9" s="18"/>
      <c r="B9" s="19"/>
      <c r="C9" s="19"/>
      <c r="D9" s="19"/>
      <c r="E9" s="19"/>
      <c r="F9" s="19"/>
      <c r="G9" s="19"/>
      <c r="H9" s="92"/>
      <c r="I9" s="90" t="s">
        <v>21</v>
      </c>
      <c r="J9" s="90" t="s">
        <v>20</v>
      </c>
      <c r="K9" s="90" t="s">
        <v>20</v>
      </c>
      <c r="L9" s="92"/>
      <c r="M9" s="90" t="s">
        <v>21</v>
      </c>
      <c r="N9" s="90" t="s">
        <v>20</v>
      </c>
      <c r="O9" s="95" t="s">
        <v>20</v>
      </c>
      <c r="Q9" s="21" t="s">
        <v>22</v>
      </c>
      <c r="R9" s="21" t="s">
        <v>23</v>
      </c>
    </row>
    <row r="10" spans="1:18" ht="3.75" customHeight="1">
      <c r="A10" s="22"/>
      <c r="B10" s="23"/>
      <c r="C10" s="23"/>
      <c r="D10" s="23"/>
      <c r="E10" s="23"/>
      <c r="F10" s="150"/>
      <c r="G10" s="23"/>
      <c r="H10" s="22"/>
      <c r="I10" s="23"/>
      <c r="J10" s="23"/>
      <c r="K10" s="23"/>
      <c r="L10" s="22"/>
      <c r="M10" s="23"/>
      <c r="N10" s="23"/>
      <c r="O10" s="24"/>
      <c r="P10" s="96"/>
      <c r="Q10" s="96"/>
      <c r="R10" s="96"/>
    </row>
    <row r="11" spans="1:18" ht="12.75">
      <c r="A11" s="410"/>
      <c r="B11" s="411"/>
      <c r="C11" s="552"/>
      <c r="D11" s="413"/>
      <c r="E11" s="552"/>
      <c r="F11" s="552"/>
      <c r="G11" s="552"/>
      <c r="H11" s="414"/>
      <c r="I11" s="553"/>
      <c r="J11" s="416"/>
      <c r="K11" s="416"/>
      <c r="L11" s="421"/>
      <c r="M11" s="415"/>
      <c r="N11" s="554"/>
      <c r="O11" s="555"/>
      <c r="P11" s="96"/>
      <c r="Q11" s="31">
        <f aca="true" t="shared" si="0" ref="Q11:Q26">H11*K11</f>
        <v>0</v>
      </c>
      <c r="R11" s="31">
        <f aca="true" t="shared" si="1" ref="R11:R26">L11*O11</f>
        <v>0</v>
      </c>
    </row>
    <row r="12" spans="1:18" ht="12.75">
      <c r="A12" s="147"/>
      <c r="B12" s="120"/>
      <c r="C12" s="230"/>
      <c r="D12" s="121"/>
      <c r="E12" s="121"/>
      <c r="F12" s="121"/>
      <c r="G12" s="121"/>
      <c r="H12" s="122"/>
      <c r="I12" s="123"/>
      <c r="J12" s="115"/>
      <c r="K12" s="115"/>
      <c r="L12" s="153"/>
      <c r="M12" s="152"/>
      <c r="N12" s="211"/>
      <c r="O12" s="212"/>
      <c r="Q12" s="31">
        <f t="shared" si="0"/>
        <v>0</v>
      </c>
      <c r="R12" s="31">
        <f t="shared" si="1"/>
        <v>0</v>
      </c>
    </row>
    <row r="13" spans="1:18" ht="12.75">
      <c r="A13" s="147"/>
      <c r="B13" s="284"/>
      <c r="C13" s="285"/>
      <c r="D13" s="118"/>
      <c r="E13" s="118"/>
      <c r="F13" s="118"/>
      <c r="G13" s="117"/>
      <c r="H13" s="122"/>
      <c r="I13" s="123"/>
      <c r="J13" s="115"/>
      <c r="K13" s="115"/>
      <c r="L13" s="153"/>
      <c r="M13" s="152"/>
      <c r="N13" s="211"/>
      <c r="O13" s="212"/>
      <c r="Q13" s="31">
        <f t="shared" si="0"/>
        <v>0</v>
      </c>
      <c r="R13" s="31">
        <f t="shared" si="1"/>
        <v>0</v>
      </c>
    </row>
    <row r="14" spans="1:18" ht="12.75">
      <c r="A14" s="119"/>
      <c r="B14" s="120"/>
      <c r="C14" s="120"/>
      <c r="D14" s="121"/>
      <c r="E14" s="121"/>
      <c r="F14" s="121"/>
      <c r="G14" s="121"/>
      <c r="H14" s="114"/>
      <c r="I14" s="112"/>
      <c r="J14" s="115"/>
      <c r="K14" s="115"/>
      <c r="L14" s="153"/>
      <c r="M14" s="151"/>
      <c r="N14" s="210"/>
      <c r="O14" s="365"/>
      <c r="Q14" s="31">
        <f t="shared" si="0"/>
        <v>0</v>
      </c>
      <c r="R14" s="31">
        <f t="shared" si="1"/>
        <v>0</v>
      </c>
    </row>
    <row r="15" spans="1:18" ht="12.75">
      <c r="A15" s="25"/>
      <c r="B15" s="26"/>
      <c r="C15" s="26"/>
      <c r="D15" s="20"/>
      <c r="E15" s="20"/>
      <c r="F15" s="20"/>
      <c r="G15" s="20"/>
      <c r="H15" s="27"/>
      <c r="I15" s="34"/>
      <c r="J15" s="29"/>
      <c r="K15" s="29"/>
      <c r="L15" s="215"/>
      <c r="M15" s="180"/>
      <c r="N15" s="234"/>
      <c r="O15" s="235"/>
      <c r="Q15" s="31">
        <f t="shared" si="0"/>
        <v>0</v>
      </c>
      <c r="R15" s="31">
        <f t="shared" si="1"/>
        <v>0</v>
      </c>
    </row>
    <row r="16" spans="1:18" ht="12.75">
      <c r="A16" s="25"/>
      <c r="B16" s="26"/>
      <c r="C16" s="26"/>
      <c r="D16" s="20"/>
      <c r="E16" s="20"/>
      <c r="F16" s="20"/>
      <c r="G16" s="20"/>
      <c r="H16" s="27"/>
      <c r="I16" s="28"/>
      <c r="J16" s="29"/>
      <c r="K16" s="29"/>
      <c r="L16" s="215"/>
      <c r="M16" s="180"/>
      <c r="N16" s="234"/>
      <c r="O16" s="235"/>
      <c r="Q16" s="31">
        <f t="shared" si="0"/>
        <v>0</v>
      </c>
      <c r="R16" s="31">
        <f t="shared" si="1"/>
        <v>0</v>
      </c>
    </row>
    <row r="17" spans="1:18" ht="12.75">
      <c r="A17" s="25"/>
      <c r="B17" s="26"/>
      <c r="C17" s="26"/>
      <c r="D17" s="20"/>
      <c r="E17" s="20"/>
      <c r="F17" s="20"/>
      <c r="G17" s="20"/>
      <c r="H17" s="18"/>
      <c r="I17" s="19"/>
      <c r="J17" s="19"/>
      <c r="K17" s="19"/>
      <c r="L17" s="363"/>
      <c r="M17" s="364"/>
      <c r="N17" s="237"/>
      <c r="O17" s="236"/>
      <c r="Q17" s="31">
        <f t="shared" si="0"/>
        <v>0</v>
      </c>
      <c r="R17" s="31">
        <f t="shared" si="1"/>
        <v>0</v>
      </c>
    </row>
    <row r="18" spans="1:18" ht="12.75">
      <c r="A18" s="25"/>
      <c r="B18" s="26"/>
      <c r="C18" s="26"/>
      <c r="D18" s="20"/>
      <c r="E18" s="20"/>
      <c r="F18" s="20"/>
      <c r="G18" s="20"/>
      <c r="H18" s="18"/>
      <c r="I18" s="19"/>
      <c r="J18" s="19"/>
      <c r="K18" s="19"/>
      <c r="L18" s="363"/>
      <c r="M18" s="364"/>
      <c r="N18" s="237"/>
      <c r="O18" s="236"/>
      <c r="Q18" s="31">
        <f t="shared" si="0"/>
        <v>0</v>
      </c>
      <c r="R18" s="31">
        <f t="shared" si="1"/>
        <v>0</v>
      </c>
    </row>
    <row r="19" spans="1:18" ht="12.75">
      <c r="A19" s="25"/>
      <c r="B19" s="26"/>
      <c r="C19" s="26"/>
      <c r="D19" s="20"/>
      <c r="E19" s="20"/>
      <c r="F19" s="20"/>
      <c r="G19" s="20"/>
      <c r="H19" s="27"/>
      <c r="I19" s="28"/>
      <c r="J19" s="29"/>
      <c r="K19" s="29"/>
      <c r="L19" s="215"/>
      <c r="M19" s="180"/>
      <c r="N19" s="234"/>
      <c r="O19" s="235"/>
      <c r="Q19" s="31">
        <f t="shared" si="0"/>
        <v>0</v>
      </c>
      <c r="R19" s="31">
        <f t="shared" si="1"/>
        <v>0</v>
      </c>
    </row>
    <row r="20" spans="1:18" ht="12.75">
      <c r="A20" s="119"/>
      <c r="B20" s="120"/>
      <c r="C20" s="120"/>
      <c r="D20" s="121"/>
      <c r="E20" s="121"/>
      <c r="F20" s="121"/>
      <c r="G20" s="121"/>
      <c r="H20" s="122"/>
      <c r="I20" s="123"/>
      <c r="J20" s="115"/>
      <c r="K20" s="115"/>
      <c r="L20" s="153"/>
      <c r="M20" s="152"/>
      <c r="N20" s="211"/>
      <c r="O20" s="212"/>
      <c r="Q20" s="31">
        <f t="shared" si="0"/>
        <v>0</v>
      </c>
      <c r="R20" s="31">
        <f t="shared" si="1"/>
        <v>0</v>
      </c>
    </row>
    <row r="21" spans="1:18" ht="12.75">
      <c r="A21" s="25"/>
      <c r="B21" s="26"/>
      <c r="C21" s="26"/>
      <c r="D21" s="20"/>
      <c r="E21" s="20"/>
      <c r="F21" s="20"/>
      <c r="G21" s="20"/>
      <c r="H21" s="18"/>
      <c r="I21" s="19"/>
      <c r="J21" s="19"/>
      <c r="K21" s="19"/>
      <c r="L21" s="363"/>
      <c r="M21" s="364"/>
      <c r="N21" s="237"/>
      <c r="O21" s="236"/>
      <c r="Q21" s="31">
        <f t="shared" si="0"/>
        <v>0</v>
      </c>
      <c r="R21" s="31">
        <f t="shared" si="1"/>
        <v>0</v>
      </c>
    </row>
    <row r="22" spans="1:18" ht="12.75">
      <c r="A22" s="25"/>
      <c r="B22" s="35"/>
      <c r="C22" s="35"/>
      <c r="D22" s="20"/>
      <c r="E22" s="20"/>
      <c r="F22" s="20"/>
      <c r="G22" s="20"/>
      <c r="H22" s="27"/>
      <c r="I22" s="28"/>
      <c r="J22" s="29"/>
      <c r="K22" s="29"/>
      <c r="L22" s="215"/>
      <c r="M22" s="180"/>
      <c r="N22" s="234"/>
      <c r="O22" s="235"/>
      <c r="Q22" s="31">
        <f t="shared" si="0"/>
        <v>0</v>
      </c>
      <c r="R22" s="31">
        <f t="shared" si="1"/>
        <v>0</v>
      </c>
    </row>
    <row r="23" spans="1:18" ht="12.75">
      <c r="A23" s="25"/>
      <c r="B23" s="26"/>
      <c r="C23" s="26"/>
      <c r="D23" s="20"/>
      <c r="E23" s="20"/>
      <c r="F23" s="20"/>
      <c r="G23" s="20"/>
      <c r="H23" s="18"/>
      <c r="I23" s="19"/>
      <c r="J23" s="19"/>
      <c r="K23" s="19"/>
      <c r="L23" s="363"/>
      <c r="M23" s="364"/>
      <c r="N23" s="237"/>
      <c r="O23" s="236"/>
      <c r="Q23" s="31">
        <f t="shared" si="0"/>
        <v>0</v>
      </c>
      <c r="R23" s="31">
        <f t="shared" si="1"/>
        <v>0</v>
      </c>
    </row>
    <row r="24" spans="1:18" ht="12.75">
      <c r="A24" s="25"/>
      <c r="B24" s="26"/>
      <c r="C24" s="26"/>
      <c r="D24" s="20"/>
      <c r="E24" s="20"/>
      <c r="F24" s="20"/>
      <c r="G24" s="20"/>
      <c r="H24" s="27"/>
      <c r="I24" s="28"/>
      <c r="J24" s="29"/>
      <c r="K24" s="29"/>
      <c r="L24" s="215"/>
      <c r="M24" s="180"/>
      <c r="N24" s="234"/>
      <c r="O24" s="236"/>
      <c r="Q24" s="31">
        <f t="shared" si="0"/>
        <v>0</v>
      </c>
      <c r="R24" s="31">
        <f t="shared" si="1"/>
        <v>0</v>
      </c>
    </row>
    <row r="25" spans="1:18" ht="12.75">
      <c r="A25" s="25"/>
      <c r="B25" s="26"/>
      <c r="C25" s="26"/>
      <c r="D25" s="20"/>
      <c r="E25" s="20"/>
      <c r="F25" s="20"/>
      <c r="G25" s="20"/>
      <c r="H25" s="27"/>
      <c r="I25" s="28"/>
      <c r="J25" s="29"/>
      <c r="K25" s="29"/>
      <c r="L25" s="215"/>
      <c r="M25" s="180"/>
      <c r="N25" s="237"/>
      <c r="O25" s="236"/>
      <c r="Q25" s="31">
        <f t="shared" si="0"/>
        <v>0</v>
      </c>
      <c r="R25" s="31">
        <f t="shared" si="1"/>
        <v>0</v>
      </c>
    </row>
    <row r="26" spans="1:18" ht="12.75">
      <c r="A26" s="25"/>
      <c r="B26" s="26"/>
      <c r="C26" s="26"/>
      <c r="D26" s="20"/>
      <c r="E26" s="20"/>
      <c r="F26" s="20"/>
      <c r="G26" s="20"/>
      <c r="H26" s="18"/>
      <c r="I26" s="19"/>
      <c r="J26" s="19"/>
      <c r="K26" s="19"/>
      <c r="L26" s="363"/>
      <c r="M26" s="364"/>
      <c r="N26" s="237"/>
      <c r="O26" s="236"/>
      <c r="Q26" s="31">
        <f t="shared" si="0"/>
        <v>0</v>
      </c>
      <c r="R26" s="31">
        <f t="shared" si="1"/>
        <v>0</v>
      </c>
    </row>
    <row r="27" spans="1:18" ht="15.75">
      <c r="A27" s="25"/>
      <c r="B27" s="36"/>
      <c r="C27" s="36"/>
      <c r="D27" s="20"/>
      <c r="E27" s="20"/>
      <c r="F27" s="20"/>
      <c r="G27" s="20"/>
      <c r="H27" s="18"/>
      <c r="I27" s="19"/>
      <c r="J27" s="19"/>
      <c r="K27" s="19"/>
      <c r="L27" s="363"/>
      <c r="M27" s="364"/>
      <c r="N27" s="237"/>
      <c r="O27" s="236"/>
      <c r="Q27" s="31">
        <f>H27*K27</f>
        <v>0</v>
      </c>
      <c r="R27" s="31">
        <f>L27*O27</f>
        <v>0</v>
      </c>
    </row>
    <row r="28" spans="1:18" ht="15.75">
      <c r="A28" s="25"/>
      <c r="B28" s="36"/>
      <c r="C28" s="36"/>
      <c r="D28" s="20"/>
      <c r="E28" s="20"/>
      <c r="F28" s="20"/>
      <c r="G28" s="20"/>
      <c r="H28" s="27"/>
      <c r="I28" s="28"/>
      <c r="J28" s="29"/>
      <c r="K28" s="29"/>
      <c r="L28" s="215"/>
      <c r="M28" s="180"/>
      <c r="N28" s="237"/>
      <c r="O28" s="236"/>
      <c r="Q28" s="31">
        <f>H28*K28</f>
        <v>0</v>
      </c>
      <c r="R28" s="31">
        <f>L28*O28</f>
        <v>0</v>
      </c>
    </row>
    <row r="29" spans="1:18" ht="15.75">
      <c r="A29" s="25"/>
      <c r="B29" s="36"/>
      <c r="C29" s="36"/>
      <c r="D29" s="20"/>
      <c r="E29" s="20"/>
      <c r="F29" s="20"/>
      <c r="G29" s="20"/>
      <c r="H29" s="27"/>
      <c r="I29" s="28"/>
      <c r="J29" s="29"/>
      <c r="K29" s="29"/>
      <c r="L29" s="215"/>
      <c r="M29" s="180"/>
      <c r="N29" s="364"/>
      <c r="O29" s="236"/>
      <c r="Q29" s="116">
        <f>H29*K29</f>
        <v>0</v>
      </c>
      <c r="R29" s="116">
        <f>L29*O29</f>
        <v>0</v>
      </c>
    </row>
    <row r="30" spans="1:18" ht="12.75">
      <c r="A30" s="18"/>
      <c r="B30" s="19"/>
      <c r="C30" s="19"/>
      <c r="D30" s="19"/>
      <c r="E30" s="19"/>
      <c r="F30" s="19"/>
      <c r="G30" s="19"/>
      <c r="H30" s="18"/>
      <c r="I30" s="19"/>
      <c r="J30" s="19"/>
      <c r="K30" s="19"/>
      <c r="L30" s="18"/>
      <c r="M30" s="19"/>
      <c r="N30" s="19"/>
      <c r="O30" s="30"/>
      <c r="Q30" s="38"/>
      <c r="R30" s="38"/>
    </row>
    <row r="31" spans="1:18" ht="3.75" customHeight="1" thickBot="1">
      <c r="A31" s="22"/>
      <c r="B31" s="23"/>
      <c r="C31" s="23"/>
      <c r="D31" s="23"/>
      <c r="E31" s="23"/>
      <c r="F31" s="23"/>
      <c r="G31" s="23"/>
      <c r="H31" s="22"/>
      <c r="I31" s="39"/>
      <c r="J31" s="40"/>
      <c r="K31" s="40"/>
      <c r="L31" s="22"/>
      <c r="M31" s="39"/>
      <c r="N31" s="39"/>
      <c r="O31" s="41"/>
      <c r="Q31" s="100"/>
      <c r="R31" s="100"/>
    </row>
    <row r="32" spans="1:18" ht="13.5" thickTop="1">
      <c r="A32" s="42"/>
      <c r="B32" s="8"/>
      <c r="C32" s="8"/>
      <c r="D32" s="8"/>
      <c r="E32" s="8"/>
      <c r="F32" s="8"/>
      <c r="G32" s="8"/>
      <c r="H32" s="16" t="s">
        <v>12</v>
      </c>
      <c r="I32" s="17" t="s">
        <v>12</v>
      </c>
      <c r="J32" s="8"/>
      <c r="L32" s="16" t="s">
        <v>12</v>
      </c>
      <c r="M32" s="17" t="s">
        <v>12</v>
      </c>
      <c r="N32" s="8"/>
      <c r="O32" s="43"/>
      <c r="Q32" s="31">
        <f>SUM(Q11:Q29)</f>
        <v>0</v>
      </c>
      <c r="R32" s="31">
        <f>SUM(R11:R29)</f>
        <v>0</v>
      </c>
    </row>
    <row r="33" spans="1:15" ht="12.75">
      <c r="A33" s="42"/>
      <c r="B33" s="8"/>
      <c r="C33" s="8"/>
      <c r="D33" s="8"/>
      <c r="E33" s="8"/>
      <c r="F33" s="8"/>
      <c r="G33" s="8"/>
      <c r="H33" s="44" t="s">
        <v>11</v>
      </c>
      <c r="I33" s="20" t="s">
        <v>20</v>
      </c>
      <c r="J33" s="8"/>
      <c r="L33" s="44" t="s">
        <v>11</v>
      </c>
      <c r="M33" s="20" t="s">
        <v>20</v>
      </c>
      <c r="N33" s="8"/>
      <c r="O33" s="43"/>
    </row>
    <row r="34" spans="1:15" ht="15.75">
      <c r="A34" s="45"/>
      <c r="B34" s="19"/>
      <c r="C34" s="19"/>
      <c r="D34" s="19"/>
      <c r="E34" s="19"/>
      <c r="F34" s="19"/>
      <c r="G34" s="19"/>
      <c r="H34" s="270">
        <f>SUM(H11:H30)</f>
        <v>0</v>
      </c>
      <c r="I34" s="271">
        <f>SUM(I11:I30)</f>
        <v>0</v>
      </c>
      <c r="J34" s="277"/>
      <c r="K34" s="278"/>
      <c r="L34" s="270">
        <f>SUM(L11:L30)</f>
        <v>0</v>
      </c>
      <c r="M34" s="271">
        <f>SUM(M11:M30)</f>
        <v>0</v>
      </c>
      <c r="N34" s="47"/>
      <c r="O34" s="49"/>
    </row>
    <row r="35" spans="1:15" ht="6" customHeight="1" thickBot="1">
      <c r="A35" s="50"/>
      <c r="B35" s="51"/>
      <c r="C35" s="51"/>
      <c r="D35" s="52"/>
      <c r="E35" s="52"/>
      <c r="F35" s="52"/>
      <c r="G35" s="52"/>
      <c r="H35" s="50"/>
      <c r="I35" s="51"/>
      <c r="J35" s="51"/>
      <c r="K35" s="51"/>
      <c r="L35" s="50"/>
      <c r="M35" s="51"/>
      <c r="N35" s="51"/>
      <c r="O35" s="53"/>
    </row>
    <row r="36" spans="1:15" ht="16.5" thickBot="1">
      <c r="A36" s="54" t="s">
        <v>25</v>
      </c>
      <c r="B36" s="55"/>
      <c r="C36" s="55"/>
      <c r="D36" s="56"/>
      <c r="E36" s="56"/>
      <c r="F36" s="56"/>
      <c r="G36" s="56"/>
      <c r="H36" s="101" t="s">
        <v>26</v>
      </c>
      <c r="I36" s="102"/>
      <c r="J36" s="103" t="s">
        <v>27</v>
      </c>
      <c r="K36" s="104"/>
      <c r="L36" s="105"/>
      <c r="M36" s="57" t="s">
        <v>28</v>
      </c>
      <c r="N36" s="55"/>
      <c r="O36" s="58"/>
    </row>
    <row r="37" spans="1:15" ht="16.5" thickTop="1">
      <c r="A37" s="59" t="s">
        <v>29</v>
      </c>
      <c r="B37" s="60"/>
      <c r="C37" s="60"/>
      <c r="D37" s="61"/>
      <c r="E37" s="61"/>
      <c r="F37" s="61"/>
      <c r="G37" s="61"/>
      <c r="H37" s="62"/>
      <c r="I37" s="63">
        <f>COUNTA(H11:H30)</f>
        <v>0</v>
      </c>
      <c r="J37" s="19"/>
      <c r="K37" s="64" t="e">
        <f>I34/H34</f>
        <v>#DIV/0!</v>
      </c>
      <c r="L37" s="64"/>
      <c r="M37" s="65"/>
      <c r="N37" s="64" t="e">
        <f>Q32/H34</f>
        <v>#DIV/0!</v>
      </c>
      <c r="O37" s="66"/>
    </row>
    <row r="38" spans="1:15" ht="15.75">
      <c r="A38" s="59" t="s">
        <v>30</v>
      </c>
      <c r="B38" s="60"/>
      <c r="C38" s="60"/>
      <c r="D38" s="61"/>
      <c r="E38" s="61"/>
      <c r="F38" s="61"/>
      <c r="G38" s="61"/>
      <c r="H38" s="62"/>
      <c r="I38" s="63">
        <f>COUNTA(L11:L30)</f>
        <v>0</v>
      </c>
      <c r="J38" s="19"/>
      <c r="K38" s="231" t="e">
        <f>M34/L34</f>
        <v>#DIV/0!</v>
      </c>
      <c r="L38" s="67"/>
      <c r="M38" s="65"/>
      <c r="N38" s="64" t="e">
        <f>R32/L34</f>
        <v>#DIV/0!</v>
      </c>
      <c r="O38" s="68"/>
    </row>
    <row r="39" spans="1:15" ht="16.5" thickBot="1">
      <c r="A39" s="69" t="s">
        <v>31</v>
      </c>
      <c r="B39" s="70"/>
      <c r="C39" s="70"/>
      <c r="D39" s="5"/>
      <c r="E39" s="5"/>
      <c r="F39" s="5"/>
      <c r="G39" s="5"/>
      <c r="H39" s="71"/>
      <c r="I39" s="72">
        <f>SUM(I37:I38)</f>
        <v>0</v>
      </c>
      <c r="J39" s="32"/>
      <c r="K39" s="232" t="e">
        <f>(I34+M34)/(H34+L34)</f>
        <v>#DIV/0!</v>
      </c>
      <c r="L39" s="74"/>
      <c r="M39" s="75"/>
      <c r="N39" s="73" t="e">
        <f>(Q32+R32)/(H34+L34)</f>
        <v>#DIV/0!</v>
      </c>
      <c r="O39" s="76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0"/>
  <sheetViews>
    <sheetView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4" width="9.28125" style="0" customWidth="1"/>
    <col min="5" max="5" width="12.7109375" style="0" customWidth="1"/>
    <col min="6" max="7" width="9.28125" style="0" customWidth="1"/>
    <col min="8" max="8" width="12.7109375" style="0" customWidth="1"/>
    <col min="9" max="10" width="9.28125" style="0" customWidth="1"/>
    <col min="11" max="11" width="12.7109375" style="0" customWidth="1"/>
    <col min="12" max="12" width="9.28125" style="0" customWidth="1"/>
    <col min="14" max="14" width="10.00390625" style="0" customWidth="1"/>
    <col min="17" max="18" width="10.7109375" style="0" customWidth="1"/>
  </cols>
  <sheetData>
    <row r="1" spans="2:9" ht="30.75">
      <c r="B1" s="1" t="s">
        <v>66</v>
      </c>
      <c r="C1" s="1"/>
      <c r="I1" s="2"/>
    </row>
    <row r="2" spans="2:3" ht="15.75">
      <c r="B2" s="3"/>
      <c r="C2" s="3"/>
    </row>
    <row r="3" spans="1:8" ht="19.5">
      <c r="A3" s="4" t="s">
        <v>47</v>
      </c>
      <c r="B3" s="3"/>
      <c r="C3" s="3"/>
      <c r="H3" s="3"/>
    </row>
    <row r="4" spans="1:8" ht="16.5" thickBot="1">
      <c r="A4" s="3"/>
      <c r="B4" s="3"/>
      <c r="C4" s="3"/>
      <c r="D4" s="5"/>
      <c r="E4" s="5"/>
      <c r="F4" s="5"/>
      <c r="G4" s="5"/>
      <c r="H4" s="3"/>
    </row>
    <row r="5" spans="1:15" ht="15.75">
      <c r="A5" s="184"/>
      <c r="B5" s="185"/>
      <c r="C5" s="185"/>
      <c r="D5" s="316" t="s">
        <v>48</v>
      </c>
      <c r="E5" s="317"/>
      <c r="F5" s="318"/>
      <c r="G5" s="319" t="s">
        <v>49</v>
      </c>
      <c r="H5" s="320"/>
      <c r="I5" s="321"/>
      <c r="J5" s="322" t="s">
        <v>50</v>
      </c>
      <c r="K5" s="320"/>
      <c r="L5" s="323"/>
      <c r="M5" s="344" t="s">
        <v>51</v>
      </c>
      <c r="N5" s="320"/>
      <c r="O5" s="323"/>
    </row>
    <row r="6" spans="1:20" ht="41.25">
      <c r="A6" s="187" t="s">
        <v>4</v>
      </c>
      <c r="B6" s="15" t="s">
        <v>5</v>
      </c>
      <c r="C6" s="253" t="s">
        <v>6</v>
      </c>
      <c r="D6" s="158" t="s">
        <v>11</v>
      </c>
      <c r="E6" s="89" t="s">
        <v>12</v>
      </c>
      <c r="F6" s="159" t="s">
        <v>12</v>
      </c>
      <c r="G6" s="304" t="s">
        <v>11</v>
      </c>
      <c r="H6" s="295" t="s">
        <v>12</v>
      </c>
      <c r="I6" s="159" t="s">
        <v>12</v>
      </c>
      <c r="J6" s="88" t="s">
        <v>11</v>
      </c>
      <c r="K6" s="287" t="s">
        <v>12</v>
      </c>
      <c r="L6" s="159" t="s">
        <v>12</v>
      </c>
      <c r="M6" s="158" t="s">
        <v>11</v>
      </c>
      <c r="N6" s="287" t="s">
        <v>12</v>
      </c>
      <c r="O6" s="159" t="s">
        <v>12</v>
      </c>
      <c r="P6" s="96"/>
      <c r="Q6" s="96"/>
      <c r="R6" s="96"/>
      <c r="S6" s="96"/>
      <c r="T6" s="96"/>
    </row>
    <row r="7" spans="1:20" ht="15.75">
      <c r="A7" s="187" t="s">
        <v>14</v>
      </c>
      <c r="B7" s="15" t="s">
        <v>15</v>
      </c>
      <c r="C7" s="15"/>
      <c r="D7" s="158" t="s">
        <v>19</v>
      </c>
      <c r="E7" s="89" t="s">
        <v>20</v>
      </c>
      <c r="F7" s="159" t="s">
        <v>19</v>
      </c>
      <c r="G7" s="304" t="s">
        <v>19</v>
      </c>
      <c r="H7" s="295" t="s">
        <v>20</v>
      </c>
      <c r="I7" s="159" t="s">
        <v>19</v>
      </c>
      <c r="J7" s="88" t="s">
        <v>19</v>
      </c>
      <c r="K7" s="287" t="s">
        <v>20</v>
      </c>
      <c r="L7" s="159" t="s">
        <v>19</v>
      </c>
      <c r="M7" s="158" t="s">
        <v>19</v>
      </c>
      <c r="N7" s="287" t="s">
        <v>20</v>
      </c>
      <c r="O7" s="159" t="s">
        <v>19</v>
      </c>
      <c r="P7" s="96"/>
      <c r="Q7" s="96"/>
      <c r="R7" s="96"/>
      <c r="S7" s="96"/>
      <c r="T7" s="96"/>
    </row>
    <row r="8" spans="1:20" ht="15.75">
      <c r="A8" s="167"/>
      <c r="B8" s="19"/>
      <c r="C8" s="19"/>
      <c r="D8" s="160"/>
      <c r="E8" s="90" t="s">
        <v>21</v>
      </c>
      <c r="F8" s="161" t="s">
        <v>20</v>
      </c>
      <c r="G8" s="305"/>
      <c r="H8" s="296" t="s">
        <v>21</v>
      </c>
      <c r="I8" s="161" t="s">
        <v>20</v>
      </c>
      <c r="J8" s="92"/>
      <c r="K8" s="288" t="s">
        <v>21</v>
      </c>
      <c r="L8" s="161" t="s">
        <v>20</v>
      </c>
      <c r="M8" s="160"/>
      <c r="N8" s="288" t="s">
        <v>21</v>
      </c>
      <c r="O8" s="161" t="s">
        <v>20</v>
      </c>
      <c r="P8" s="96"/>
      <c r="Q8" s="183"/>
      <c r="R8" s="183"/>
      <c r="S8" s="96"/>
      <c r="T8" s="96"/>
    </row>
    <row r="9" spans="1:20" ht="3.75" customHeight="1">
      <c r="A9" s="661"/>
      <c r="B9" s="529"/>
      <c r="C9" s="529"/>
      <c r="D9" s="661"/>
      <c r="E9" s="529"/>
      <c r="F9" s="662"/>
      <c r="G9" s="663"/>
      <c r="H9" s="664"/>
      <c r="I9" s="662"/>
      <c r="J9" s="23"/>
      <c r="K9" s="289"/>
      <c r="L9" s="189"/>
      <c r="M9" s="188"/>
      <c r="N9" s="289"/>
      <c r="O9" s="189"/>
      <c r="P9" s="96"/>
      <c r="Q9" s="96"/>
      <c r="R9" s="96"/>
      <c r="S9" s="96"/>
      <c r="T9" s="96"/>
    </row>
    <row r="10" spans="1:20" ht="12.75">
      <c r="A10" s="537">
        <v>39518</v>
      </c>
      <c r="B10" s="461" t="s">
        <v>107</v>
      </c>
      <c r="C10" s="461"/>
      <c r="D10" s="461"/>
      <c r="E10" s="461"/>
      <c r="F10" s="461"/>
      <c r="G10" s="461"/>
      <c r="H10" s="461"/>
      <c r="I10" s="461"/>
      <c r="J10" s="660"/>
      <c r="K10" s="338"/>
      <c r="L10" s="339"/>
      <c r="M10" s="345">
        <v>7206</v>
      </c>
      <c r="N10" s="290">
        <v>554285.96</v>
      </c>
      <c r="O10" s="314">
        <v>76.92</v>
      </c>
      <c r="P10" s="96"/>
      <c r="Q10" s="116"/>
      <c r="R10" s="116"/>
      <c r="S10" s="96"/>
      <c r="T10" s="96"/>
    </row>
    <row r="11" spans="1:20" ht="12.75">
      <c r="A11" s="190">
        <v>39518</v>
      </c>
      <c r="B11" s="120" t="s">
        <v>108</v>
      </c>
      <c r="C11" s="665"/>
      <c r="D11" s="560"/>
      <c r="E11" s="561"/>
      <c r="F11" s="562"/>
      <c r="G11" s="309"/>
      <c r="H11" s="299"/>
      <c r="I11" s="310"/>
      <c r="J11" s="152"/>
      <c r="K11" s="338"/>
      <c r="L11" s="339"/>
      <c r="M11" s="360">
        <v>2115</v>
      </c>
      <c r="N11" s="361">
        <v>124114.77</v>
      </c>
      <c r="O11" s="362">
        <v>58.58</v>
      </c>
      <c r="P11" s="96"/>
      <c r="Q11" s="116"/>
      <c r="R11" s="116"/>
      <c r="S11" s="96"/>
      <c r="T11" s="96"/>
    </row>
    <row r="12" spans="1:20" ht="12.75">
      <c r="A12" s="530">
        <v>39518</v>
      </c>
      <c r="B12" s="528" t="s">
        <v>109</v>
      </c>
      <c r="C12" s="314"/>
      <c r="D12" s="657"/>
      <c r="E12" s="658"/>
      <c r="F12" s="659"/>
      <c r="G12" s="307"/>
      <c r="H12" s="298"/>
      <c r="I12" s="308"/>
      <c r="J12" s="379"/>
      <c r="K12" s="447"/>
      <c r="L12" s="436"/>
      <c r="M12" s="542">
        <v>1650</v>
      </c>
      <c r="N12" s="543">
        <v>542023.25</v>
      </c>
      <c r="O12" s="436">
        <v>328.5</v>
      </c>
      <c r="P12" s="96"/>
      <c r="Q12" s="116"/>
      <c r="R12" s="116"/>
      <c r="S12" s="96"/>
      <c r="T12" s="96"/>
    </row>
    <row r="13" spans="1:20" ht="12.75">
      <c r="A13" s="530">
        <v>39518</v>
      </c>
      <c r="B13" s="528" t="s">
        <v>110</v>
      </c>
      <c r="C13" s="314"/>
      <c r="D13" s="706">
        <v>5945</v>
      </c>
      <c r="E13" s="658">
        <v>207785.88</v>
      </c>
      <c r="F13" s="659">
        <v>34.95</v>
      </c>
      <c r="G13" s="309"/>
      <c r="H13" s="299"/>
      <c r="I13" s="310"/>
      <c r="J13" s="152"/>
      <c r="K13" s="337"/>
      <c r="L13" s="339"/>
      <c r="M13" s="244"/>
      <c r="N13" s="337"/>
      <c r="O13" s="339"/>
      <c r="P13" s="96"/>
      <c r="Q13" s="116"/>
      <c r="R13" s="116"/>
      <c r="S13" s="96"/>
      <c r="T13" s="96"/>
    </row>
    <row r="14" spans="1:20" ht="12.75">
      <c r="A14" s="530">
        <v>39518</v>
      </c>
      <c r="B14" s="528" t="s">
        <v>106</v>
      </c>
      <c r="C14" s="314"/>
      <c r="D14" s="706">
        <v>8560</v>
      </c>
      <c r="E14" s="658">
        <v>219992</v>
      </c>
      <c r="F14" s="659">
        <v>25.7</v>
      </c>
      <c r="G14" s="437"/>
      <c r="H14" s="438"/>
      <c r="I14" s="439"/>
      <c r="J14" s="382"/>
      <c r="K14" s="447"/>
      <c r="L14" s="436"/>
      <c r="M14" s="381"/>
      <c r="N14" s="447"/>
      <c r="O14" s="436"/>
      <c r="P14" s="96"/>
      <c r="Q14" s="116"/>
      <c r="R14" s="116"/>
      <c r="S14" s="96"/>
      <c r="T14" s="96"/>
    </row>
    <row r="15" spans="1:20" ht="12.75">
      <c r="A15" s="530">
        <v>39518</v>
      </c>
      <c r="B15" s="528" t="s">
        <v>115</v>
      </c>
      <c r="C15" s="314"/>
      <c r="D15" s="657"/>
      <c r="E15" s="658"/>
      <c r="F15" s="659"/>
      <c r="G15" s="541"/>
      <c r="H15" s="434"/>
      <c r="I15" s="435"/>
      <c r="J15" s="379"/>
      <c r="K15" s="440"/>
      <c r="L15" s="436"/>
      <c r="M15" s="388">
        <v>3730</v>
      </c>
      <c r="N15" s="440">
        <v>830620.99</v>
      </c>
      <c r="O15" s="436">
        <v>222.69</v>
      </c>
      <c r="P15" s="96"/>
      <c r="Q15" s="116"/>
      <c r="R15" s="116"/>
      <c r="S15" s="96"/>
      <c r="T15" s="96"/>
    </row>
    <row r="16" spans="1:20" ht="12.75">
      <c r="A16" s="394">
        <v>39518</v>
      </c>
      <c r="B16" s="550" t="s">
        <v>116</v>
      </c>
      <c r="C16" s="551"/>
      <c r="D16" s="563"/>
      <c r="E16" s="564"/>
      <c r="F16" s="565"/>
      <c r="G16" s="541"/>
      <c r="H16" s="434"/>
      <c r="I16" s="435"/>
      <c r="J16" s="379"/>
      <c r="K16" s="440"/>
      <c r="L16" s="436"/>
      <c r="M16" s="388">
        <v>3120</v>
      </c>
      <c r="N16" s="440">
        <v>809894.25</v>
      </c>
      <c r="O16" s="436">
        <v>259.58</v>
      </c>
      <c r="P16" s="96"/>
      <c r="Q16" s="116"/>
      <c r="R16" s="116"/>
      <c r="S16" s="96"/>
      <c r="T16" s="96"/>
    </row>
    <row r="17" spans="1:20" ht="12.75">
      <c r="A17" s="534">
        <v>39518</v>
      </c>
      <c r="B17" s="174" t="s">
        <v>117</v>
      </c>
      <c r="C17" s="146"/>
      <c r="D17" s="566"/>
      <c r="E17" s="567"/>
      <c r="F17" s="568"/>
      <c r="G17" s="118"/>
      <c r="H17" s="300"/>
      <c r="I17" s="308"/>
      <c r="J17" s="151">
        <v>1139</v>
      </c>
      <c r="K17" s="337">
        <v>258995.43</v>
      </c>
      <c r="L17" s="339">
        <v>227.49</v>
      </c>
      <c r="M17" s="227"/>
      <c r="N17" s="337"/>
      <c r="O17" s="339"/>
      <c r="P17" s="96"/>
      <c r="Q17" s="116"/>
      <c r="R17" s="116"/>
      <c r="S17" s="96"/>
      <c r="T17" s="96"/>
    </row>
    <row r="18" spans="1:20" ht="13.5" thickBot="1">
      <c r="A18" s="672">
        <v>39518</v>
      </c>
      <c r="B18" s="673" t="s">
        <v>118</v>
      </c>
      <c r="C18" s="674"/>
      <c r="D18" s="449"/>
      <c r="E18" s="673"/>
      <c r="F18" s="456"/>
      <c r="G18" s="675"/>
      <c r="H18" s="676"/>
      <c r="I18" s="677"/>
      <c r="J18" s="624">
        <v>403</v>
      </c>
      <c r="K18" s="678">
        <v>246001.95</v>
      </c>
      <c r="L18" s="679">
        <v>610.43</v>
      </c>
      <c r="M18" s="623"/>
      <c r="N18" s="678"/>
      <c r="O18" s="679"/>
      <c r="P18" s="96"/>
      <c r="Q18" s="116"/>
      <c r="R18" s="116"/>
      <c r="S18" s="96"/>
      <c r="T18" s="96"/>
    </row>
    <row r="19" spans="1:20" ht="12.75">
      <c r="A19" s="190">
        <v>39581</v>
      </c>
      <c r="B19" s="450" t="s">
        <v>163</v>
      </c>
      <c r="C19" s="340"/>
      <c r="D19" s="669"/>
      <c r="E19" s="670"/>
      <c r="F19" s="671"/>
      <c r="G19" s="309"/>
      <c r="H19" s="299"/>
      <c r="I19" s="310"/>
      <c r="J19" s="152">
        <v>556</v>
      </c>
      <c r="K19" s="337">
        <v>29425.77</v>
      </c>
      <c r="L19" s="339">
        <v>52.9</v>
      </c>
      <c r="M19" s="244"/>
      <c r="N19" s="337"/>
      <c r="O19" s="339"/>
      <c r="P19" s="96"/>
      <c r="Q19" s="116"/>
      <c r="R19" s="116"/>
      <c r="S19" s="96"/>
      <c r="T19" s="96"/>
    </row>
    <row r="20" spans="1:20" ht="13.5" thickBot="1">
      <c r="A20" s="654">
        <v>39581</v>
      </c>
      <c r="B20" s="693" t="s">
        <v>174</v>
      </c>
      <c r="C20" s="694"/>
      <c r="D20" s="695"/>
      <c r="E20" s="655"/>
      <c r="F20" s="696"/>
      <c r="G20" s="697"/>
      <c r="H20" s="698"/>
      <c r="I20" s="699"/>
      <c r="J20" s="624">
        <v>1380</v>
      </c>
      <c r="K20" s="678">
        <v>105320.74</v>
      </c>
      <c r="L20" s="679">
        <v>76.32</v>
      </c>
      <c r="M20" s="623"/>
      <c r="N20" s="678"/>
      <c r="O20" s="679"/>
      <c r="P20" s="96"/>
      <c r="Q20" s="116"/>
      <c r="R20" s="116"/>
      <c r="S20" s="96"/>
      <c r="T20" s="96"/>
    </row>
    <row r="21" spans="1:20" ht="12.75">
      <c r="A21" s="700">
        <v>39609</v>
      </c>
      <c r="B21" s="701" t="s">
        <v>215</v>
      </c>
      <c r="C21" s="702"/>
      <c r="D21" s="707">
        <v>2465</v>
      </c>
      <c r="E21" s="708">
        <v>188672.46</v>
      </c>
      <c r="F21" s="709">
        <v>76.55</v>
      </c>
      <c r="G21" s="703"/>
      <c r="H21" s="704"/>
      <c r="I21" s="494"/>
      <c r="J21" s="703"/>
      <c r="K21" s="491"/>
      <c r="L21" s="705"/>
      <c r="M21" s="703"/>
      <c r="N21" s="491"/>
      <c r="O21" s="339"/>
      <c r="P21" s="96"/>
      <c r="Q21" s="116"/>
      <c r="R21" s="116"/>
      <c r="S21" s="96"/>
      <c r="T21" s="96"/>
    </row>
    <row r="22" spans="1:20" ht="13.5" thickBot="1">
      <c r="A22" s="672">
        <v>39609</v>
      </c>
      <c r="B22" s="673" t="s">
        <v>211</v>
      </c>
      <c r="C22" s="470"/>
      <c r="D22" s="697"/>
      <c r="E22" s="470"/>
      <c r="F22" s="722"/>
      <c r="G22" s="723"/>
      <c r="H22" s="676"/>
      <c r="I22" s="677"/>
      <c r="J22" s="624">
        <v>2200</v>
      </c>
      <c r="K22" s="678">
        <v>108858.06</v>
      </c>
      <c r="L22" s="679">
        <v>49.48</v>
      </c>
      <c r="M22" s="623"/>
      <c r="N22" s="678"/>
      <c r="O22" s="679"/>
      <c r="P22" s="96"/>
      <c r="Q22" s="116"/>
      <c r="R22" s="116"/>
      <c r="S22" s="96"/>
      <c r="T22" s="96"/>
    </row>
    <row r="23" spans="1:20" ht="13.5" thickBot="1">
      <c r="A23" s="728">
        <v>39637</v>
      </c>
      <c r="B23" s="729" t="s">
        <v>222</v>
      </c>
      <c r="C23" s="730"/>
      <c r="D23" s="731">
        <v>2097</v>
      </c>
      <c r="E23" s="732">
        <v>71298</v>
      </c>
      <c r="F23" s="733">
        <v>34</v>
      </c>
      <c r="G23" s="734"/>
      <c r="H23" s="735"/>
      <c r="I23" s="736"/>
      <c r="J23" s="720"/>
      <c r="K23" s="737"/>
      <c r="L23" s="738"/>
      <c r="M23" s="719"/>
      <c r="N23" s="737"/>
      <c r="O23" s="738"/>
      <c r="P23" s="96"/>
      <c r="Q23" s="116"/>
      <c r="R23" s="116"/>
      <c r="S23" s="96"/>
      <c r="T23" s="96"/>
    </row>
    <row r="24" spans="1:20" ht="12.75">
      <c r="A24" s="190">
        <v>39672</v>
      </c>
      <c r="B24" s="452" t="s">
        <v>229</v>
      </c>
      <c r="C24" s="369"/>
      <c r="D24" s="370"/>
      <c r="E24" s="371"/>
      <c r="F24" s="372"/>
      <c r="G24" s="309"/>
      <c r="H24" s="299"/>
      <c r="I24" s="310"/>
      <c r="J24" s="152"/>
      <c r="K24" s="337"/>
      <c r="L24" s="339"/>
      <c r="M24" s="244">
        <v>2618</v>
      </c>
      <c r="N24" s="337">
        <v>104570.51</v>
      </c>
      <c r="O24" s="339">
        <v>39.94</v>
      </c>
      <c r="P24" s="96"/>
      <c r="Q24" s="116"/>
      <c r="R24" s="116"/>
      <c r="S24" s="96"/>
      <c r="T24" s="96"/>
    </row>
    <row r="25" spans="1:20" ht="12.75">
      <c r="A25" s="207">
        <v>39672</v>
      </c>
      <c r="B25" s="452" t="s">
        <v>238</v>
      </c>
      <c r="C25" s="369"/>
      <c r="D25" s="370"/>
      <c r="E25" s="371"/>
      <c r="F25" s="372"/>
      <c r="G25" s="309"/>
      <c r="H25" s="299"/>
      <c r="I25" s="310"/>
      <c r="J25" s="152">
        <v>1782</v>
      </c>
      <c r="K25" s="337">
        <v>202137.06</v>
      </c>
      <c r="L25" s="339">
        <v>113.44</v>
      </c>
      <c r="M25" s="244"/>
      <c r="N25" s="337"/>
      <c r="O25" s="339"/>
      <c r="P25" s="96"/>
      <c r="Q25" s="116"/>
      <c r="R25" s="116"/>
      <c r="S25" s="96"/>
      <c r="T25" s="96"/>
    </row>
    <row r="26" spans="1:20" ht="12.75">
      <c r="A26" s="407">
        <v>39672</v>
      </c>
      <c r="B26" s="448" t="s">
        <v>239</v>
      </c>
      <c r="C26" s="549"/>
      <c r="D26" s="546"/>
      <c r="E26" s="444"/>
      <c r="F26" s="454"/>
      <c r="G26" s="544"/>
      <c r="H26" s="545"/>
      <c r="I26" s="401"/>
      <c r="J26" s="382">
        <v>3941</v>
      </c>
      <c r="K26" s="440">
        <v>587866.57</v>
      </c>
      <c r="L26" s="436">
        <v>149.15</v>
      </c>
      <c r="M26" s="381"/>
      <c r="N26" s="440"/>
      <c r="O26" s="436"/>
      <c r="P26" s="96"/>
      <c r="Q26" s="116"/>
      <c r="R26" s="116"/>
      <c r="S26" s="96"/>
      <c r="T26" s="96"/>
    </row>
    <row r="27" spans="1:20" ht="12.75">
      <c r="A27" s="207">
        <v>39672</v>
      </c>
      <c r="B27" s="452" t="s">
        <v>240</v>
      </c>
      <c r="C27" s="369"/>
      <c r="D27" s="370"/>
      <c r="E27" s="371"/>
      <c r="F27" s="372"/>
      <c r="G27" s="309"/>
      <c r="H27" s="299"/>
      <c r="I27" s="310"/>
      <c r="J27" s="152">
        <v>1851</v>
      </c>
      <c r="K27" s="337">
        <v>359083.59</v>
      </c>
      <c r="L27" s="339">
        <v>193.98</v>
      </c>
      <c r="M27" s="244"/>
      <c r="N27" s="337"/>
      <c r="O27" s="339"/>
      <c r="P27" s="96"/>
      <c r="Q27" s="116"/>
      <c r="R27" s="116"/>
      <c r="S27" s="96"/>
      <c r="T27" s="96"/>
    </row>
    <row r="28" spans="1:20" ht="12.75">
      <c r="A28" s="407">
        <v>39672</v>
      </c>
      <c r="B28" s="448" t="s">
        <v>241</v>
      </c>
      <c r="C28" s="442"/>
      <c r="D28" s="443"/>
      <c r="E28" s="444"/>
      <c r="F28" s="454"/>
      <c r="G28" s="437"/>
      <c r="H28" s="438"/>
      <c r="I28" s="439"/>
      <c r="J28" s="382">
        <v>1234</v>
      </c>
      <c r="K28" s="440">
        <v>201736.42</v>
      </c>
      <c r="L28" s="436">
        <v>163.49</v>
      </c>
      <c r="M28" s="381"/>
      <c r="N28" s="440"/>
      <c r="O28" s="436"/>
      <c r="P28" s="96"/>
      <c r="Q28" s="116"/>
      <c r="R28" s="116"/>
      <c r="S28" s="96"/>
      <c r="T28" s="96"/>
    </row>
    <row r="29" spans="1:20" ht="13.5" thickBot="1">
      <c r="A29" s="747">
        <v>39672</v>
      </c>
      <c r="B29" s="748" t="s">
        <v>242</v>
      </c>
      <c r="C29" s="749"/>
      <c r="D29" s="750"/>
      <c r="E29" s="751"/>
      <c r="F29" s="752"/>
      <c r="G29" s="449"/>
      <c r="H29" s="753"/>
      <c r="I29" s="754"/>
      <c r="J29" s="620">
        <v>714</v>
      </c>
      <c r="K29" s="678">
        <v>85878.39</v>
      </c>
      <c r="L29" s="679">
        <v>120.34</v>
      </c>
      <c r="M29" s="656"/>
      <c r="N29" s="678"/>
      <c r="O29" s="679"/>
      <c r="P29" s="96"/>
      <c r="Q29" s="116"/>
      <c r="R29" s="116"/>
      <c r="S29" s="96"/>
      <c r="T29" s="96"/>
    </row>
    <row r="30" spans="1:20" ht="12.75">
      <c r="A30" s="207">
        <v>39763</v>
      </c>
      <c r="B30" s="452" t="s">
        <v>253</v>
      </c>
      <c r="C30" s="369"/>
      <c r="D30" s="373"/>
      <c r="E30" s="371"/>
      <c r="F30" s="372"/>
      <c r="G30" s="309"/>
      <c r="H30" s="299"/>
      <c r="I30" s="310"/>
      <c r="J30" s="152">
        <v>2872</v>
      </c>
      <c r="K30" s="337">
        <v>241287.17</v>
      </c>
      <c r="L30" s="339">
        <v>84.02</v>
      </c>
      <c r="M30" s="152"/>
      <c r="N30" s="337"/>
      <c r="O30" s="339"/>
      <c r="P30" s="96"/>
      <c r="Q30" s="116"/>
      <c r="R30" s="116"/>
      <c r="S30" s="96"/>
      <c r="T30" s="96"/>
    </row>
    <row r="31" spans="1:20" ht="12.75">
      <c r="A31" s="407">
        <v>39763</v>
      </c>
      <c r="B31" s="448" t="s">
        <v>254</v>
      </c>
      <c r="C31" s="549"/>
      <c r="D31" s="443"/>
      <c r="E31" s="444"/>
      <c r="F31" s="539"/>
      <c r="G31" s="437"/>
      <c r="H31" s="438"/>
      <c r="I31" s="439"/>
      <c r="J31" s="382">
        <v>3054</v>
      </c>
      <c r="K31" s="547">
        <v>515449.73</v>
      </c>
      <c r="L31" s="548">
        <v>168.79</v>
      </c>
      <c r="M31" s="382"/>
      <c r="N31" s="440"/>
      <c r="O31" s="436"/>
      <c r="P31" s="96"/>
      <c r="Q31" s="116"/>
      <c r="R31" s="116"/>
      <c r="S31" s="96"/>
      <c r="T31" s="96"/>
    </row>
    <row r="32" spans="1:20" ht="12.75">
      <c r="A32" s="207">
        <v>39763</v>
      </c>
      <c r="B32" s="452" t="s">
        <v>255</v>
      </c>
      <c r="C32" s="369"/>
      <c r="D32" s="373"/>
      <c r="E32" s="371"/>
      <c r="F32" s="372"/>
      <c r="G32" s="437"/>
      <c r="H32" s="438"/>
      <c r="I32" s="439"/>
      <c r="J32" s="382">
        <v>3459</v>
      </c>
      <c r="K32" s="547">
        <v>103434.26</v>
      </c>
      <c r="L32" s="548">
        <v>29.91</v>
      </c>
      <c r="M32" s="403"/>
      <c r="N32" s="440"/>
      <c r="O32" s="436"/>
      <c r="P32" s="96"/>
      <c r="Q32" s="116"/>
      <c r="R32" s="116"/>
      <c r="S32" s="96"/>
      <c r="T32" s="96"/>
    </row>
    <row r="33" spans="1:20" ht="12.75">
      <c r="A33" s="207">
        <v>39763</v>
      </c>
      <c r="B33" s="112" t="s">
        <v>256</v>
      </c>
      <c r="C33" s="137"/>
      <c r="D33" s="373"/>
      <c r="E33" s="371"/>
      <c r="F33" s="540"/>
      <c r="G33" s="309"/>
      <c r="H33" s="299"/>
      <c r="I33" s="310"/>
      <c r="J33" s="152">
        <v>770</v>
      </c>
      <c r="K33" s="337">
        <v>32179.41</v>
      </c>
      <c r="L33" s="339">
        <v>41.78</v>
      </c>
      <c r="M33" s="211"/>
      <c r="N33" s="337"/>
      <c r="O33" s="314"/>
      <c r="P33" s="96"/>
      <c r="Q33" s="116"/>
      <c r="R33" s="116"/>
      <c r="S33" s="96"/>
      <c r="T33" s="96"/>
    </row>
    <row r="34" spans="1:20" ht="13.5" thickBot="1">
      <c r="A34" s="747">
        <v>39763</v>
      </c>
      <c r="B34" s="748" t="s">
        <v>248</v>
      </c>
      <c r="C34" s="749"/>
      <c r="D34" s="750">
        <v>1170</v>
      </c>
      <c r="E34" s="751">
        <v>40950</v>
      </c>
      <c r="F34" s="752">
        <v>35</v>
      </c>
      <c r="G34" s="449"/>
      <c r="H34" s="753"/>
      <c r="I34" s="754"/>
      <c r="J34" s="656"/>
      <c r="K34" s="620"/>
      <c r="L34" s="759"/>
      <c r="M34" s="656"/>
      <c r="N34" s="620"/>
      <c r="O34" s="668"/>
      <c r="P34" s="96"/>
      <c r="Q34" s="116"/>
      <c r="R34" s="116"/>
      <c r="S34" s="96"/>
      <c r="T34" s="96"/>
    </row>
    <row r="35" spans="1:20" ht="12.75">
      <c r="A35" s="570"/>
      <c r="B35" s="112"/>
      <c r="C35" s="113"/>
      <c r="D35" s="373"/>
      <c r="E35" s="371"/>
      <c r="F35" s="540"/>
      <c r="G35" s="309"/>
      <c r="H35" s="299"/>
      <c r="I35" s="310"/>
      <c r="J35" s="226"/>
      <c r="K35" s="152"/>
      <c r="L35" s="339"/>
      <c r="M35" s="226"/>
      <c r="N35" s="152"/>
      <c r="O35" s="314"/>
      <c r="P35" s="96"/>
      <c r="Q35" s="116"/>
      <c r="R35" s="116"/>
      <c r="S35" s="96"/>
      <c r="T35" s="96"/>
    </row>
    <row r="36" spans="1:20" ht="12.75">
      <c r="A36" s="575"/>
      <c r="B36" s="383"/>
      <c r="C36" s="399"/>
      <c r="D36" s="443"/>
      <c r="E36" s="444"/>
      <c r="F36" s="539"/>
      <c r="G36" s="437"/>
      <c r="H36" s="438"/>
      <c r="I36" s="439"/>
      <c r="J36" s="576"/>
      <c r="K36" s="382"/>
      <c r="L36" s="436"/>
      <c r="M36" s="576"/>
      <c r="N36" s="382"/>
      <c r="O36" s="497"/>
      <c r="P36" s="96"/>
      <c r="Q36" s="116"/>
      <c r="R36" s="116"/>
      <c r="S36" s="96"/>
      <c r="T36" s="96"/>
    </row>
    <row r="37" spans="1:20" ht="12.75">
      <c r="A37" s="570"/>
      <c r="B37" s="112"/>
      <c r="C37" s="571"/>
      <c r="D37" s="573"/>
      <c r="E37" s="574"/>
      <c r="F37" s="572"/>
      <c r="G37" s="309"/>
      <c r="H37" s="299"/>
      <c r="I37" s="310"/>
      <c r="J37" s="152"/>
      <c r="K37" s="337"/>
      <c r="L37" s="314"/>
      <c r="M37" s="152"/>
      <c r="N37" s="337"/>
      <c r="O37" s="314"/>
      <c r="P37" s="96"/>
      <c r="Q37" s="116"/>
      <c r="R37" s="116"/>
      <c r="S37" s="96"/>
      <c r="T37" s="96"/>
    </row>
    <row r="38" spans="1:20" ht="12.75">
      <c r="A38" s="407"/>
      <c r="B38" s="594"/>
      <c r="C38" s="399"/>
      <c r="D38" s="443"/>
      <c r="E38" s="614"/>
      <c r="F38" s="539"/>
      <c r="G38" s="437"/>
      <c r="H38" s="438"/>
      <c r="I38" s="439"/>
      <c r="J38" s="382"/>
      <c r="K38" s="440"/>
      <c r="L38" s="497"/>
      <c r="M38" s="382"/>
      <c r="N38" s="440"/>
      <c r="O38" s="497"/>
      <c r="P38" s="96"/>
      <c r="Q38" s="116"/>
      <c r="R38" s="116"/>
      <c r="S38" s="96"/>
      <c r="T38" s="96"/>
    </row>
    <row r="39" spans="1:20" ht="12.75">
      <c r="A39" s="207"/>
      <c r="B39" s="112"/>
      <c r="C39" s="113"/>
      <c r="D39" s="166"/>
      <c r="E39" s="211"/>
      <c r="F39" s="164"/>
      <c r="G39" s="309"/>
      <c r="H39" s="299"/>
      <c r="I39" s="310"/>
      <c r="J39" s="152"/>
      <c r="K39" s="337"/>
      <c r="L39" s="314"/>
      <c r="M39" s="152"/>
      <c r="N39" s="337"/>
      <c r="O39" s="314"/>
      <c r="P39" s="96"/>
      <c r="Q39" s="116"/>
      <c r="R39" s="116"/>
      <c r="S39" s="96"/>
      <c r="T39" s="96"/>
    </row>
    <row r="40" spans="1:20" ht="12.75">
      <c r="A40" s="407"/>
      <c r="B40" s="594"/>
      <c r="C40" s="399"/>
      <c r="D40" s="404"/>
      <c r="E40" s="403"/>
      <c r="F40" s="384"/>
      <c r="G40" s="437"/>
      <c r="H40" s="438"/>
      <c r="I40" s="439"/>
      <c r="J40" s="382"/>
      <c r="K40" s="440"/>
      <c r="L40" s="497"/>
      <c r="M40" s="382"/>
      <c r="N40" s="440"/>
      <c r="O40" s="497"/>
      <c r="P40" s="96"/>
      <c r="Q40" s="116"/>
      <c r="R40" s="116"/>
      <c r="S40" s="96"/>
      <c r="T40" s="96"/>
    </row>
    <row r="41" spans="1:20" ht="12.75">
      <c r="A41" s="407"/>
      <c r="B41" s="594"/>
      <c r="C41" s="613"/>
      <c r="D41" s="404"/>
      <c r="E41" s="387"/>
      <c r="F41" s="384"/>
      <c r="G41" s="437"/>
      <c r="H41" s="438"/>
      <c r="I41" s="439"/>
      <c r="J41" s="382"/>
      <c r="K41" s="440"/>
      <c r="L41" s="497"/>
      <c r="M41" s="382"/>
      <c r="N41" s="440"/>
      <c r="O41" s="497"/>
      <c r="P41" s="96"/>
      <c r="Q41" s="116"/>
      <c r="R41" s="116"/>
      <c r="S41" s="96"/>
      <c r="T41" s="96"/>
    </row>
    <row r="42" spans="1:20" ht="12.75">
      <c r="A42" s="407"/>
      <c r="B42" s="594"/>
      <c r="C42" s="137"/>
      <c r="D42" s="166"/>
      <c r="E42" s="143"/>
      <c r="F42" s="245"/>
      <c r="G42" s="309"/>
      <c r="H42" s="299"/>
      <c r="I42" s="310"/>
      <c r="J42" s="152"/>
      <c r="K42" s="337"/>
      <c r="L42" s="314"/>
      <c r="M42" s="152"/>
      <c r="N42" s="337"/>
      <c r="O42" s="314"/>
      <c r="P42" s="96"/>
      <c r="Q42" s="116"/>
      <c r="R42" s="116"/>
      <c r="S42" s="96"/>
      <c r="T42" s="96"/>
    </row>
    <row r="43" spans="1:20" ht="12.75">
      <c r="A43" s="207"/>
      <c r="B43" s="112"/>
      <c r="C43" s="137"/>
      <c r="D43" s="166"/>
      <c r="E43" s="143"/>
      <c r="F43" s="164"/>
      <c r="G43" s="309"/>
      <c r="H43" s="299"/>
      <c r="I43" s="310"/>
      <c r="J43" s="148"/>
      <c r="K43" s="337"/>
      <c r="L43" s="314"/>
      <c r="M43" s="148"/>
      <c r="N43" s="337"/>
      <c r="O43" s="339"/>
      <c r="P43" s="96"/>
      <c r="Q43" s="116"/>
      <c r="R43" s="116"/>
      <c r="S43" s="96"/>
      <c r="T43" s="96"/>
    </row>
    <row r="44" spans="1:20" ht="12.75">
      <c r="A44" s="207"/>
      <c r="B44" s="112"/>
      <c r="C44" s="137"/>
      <c r="D44" s="166"/>
      <c r="E44" s="143"/>
      <c r="F44" s="164"/>
      <c r="G44" s="309"/>
      <c r="H44" s="299"/>
      <c r="I44" s="310"/>
      <c r="J44" s="148"/>
      <c r="K44" s="337"/>
      <c r="L44" s="314"/>
      <c r="M44" s="148"/>
      <c r="N44" s="337"/>
      <c r="O44" s="339"/>
      <c r="P44" s="96"/>
      <c r="Q44" s="116"/>
      <c r="R44" s="116"/>
      <c r="S44" s="96"/>
      <c r="T44" s="96"/>
    </row>
    <row r="45" spans="1:20" ht="12.75">
      <c r="A45" s="207"/>
      <c r="B45" s="112"/>
      <c r="C45" s="243"/>
      <c r="D45" s="166"/>
      <c r="E45" s="143"/>
      <c r="F45" s="164"/>
      <c r="G45" s="309"/>
      <c r="H45" s="299"/>
      <c r="I45" s="310"/>
      <c r="J45" s="148"/>
      <c r="K45" s="337"/>
      <c r="L45" s="314"/>
      <c r="M45" s="148"/>
      <c r="N45" s="337"/>
      <c r="O45" s="339"/>
      <c r="P45" s="96"/>
      <c r="Q45" s="116"/>
      <c r="R45" s="116"/>
      <c r="S45" s="96"/>
      <c r="T45" s="96"/>
    </row>
    <row r="46" spans="1:20" ht="12.75">
      <c r="A46" s="207"/>
      <c r="B46" s="112"/>
      <c r="C46" s="243"/>
      <c r="D46" s="166"/>
      <c r="E46" s="143"/>
      <c r="F46" s="164"/>
      <c r="G46" s="309"/>
      <c r="H46" s="299"/>
      <c r="I46" s="310"/>
      <c r="J46" s="148"/>
      <c r="K46" s="337"/>
      <c r="L46" s="314"/>
      <c r="M46" s="148"/>
      <c r="N46" s="337"/>
      <c r="O46" s="339"/>
      <c r="P46" s="96"/>
      <c r="Q46" s="116"/>
      <c r="R46" s="116"/>
      <c r="S46" s="96"/>
      <c r="T46" s="96"/>
    </row>
    <row r="47" spans="1:20" ht="12.75">
      <c r="A47" s="207"/>
      <c r="B47" s="112"/>
      <c r="C47" s="243"/>
      <c r="D47" s="166"/>
      <c r="E47" s="143"/>
      <c r="F47" s="164"/>
      <c r="G47" s="309"/>
      <c r="H47" s="299"/>
      <c r="I47" s="310"/>
      <c r="J47" s="148"/>
      <c r="K47" s="337"/>
      <c r="L47" s="314"/>
      <c r="M47" s="148"/>
      <c r="N47" s="337"/>
      <c r="O47" s="339"/>
      <c r="P47" s="96"/>
      <c r="Q47" s="116"/>
      <c r="R47" s="116"/>
      <c r="S47" s="96"/>
      <c r="T47" s="96"/>
    </row>
    <row r="48" spans="1:20" ht="12.75">
      <c r="A48" s="407"/>
      <c r="B48" s="383"/>
      <c r="C48" s="399"/>
      <c r="D48" s="404"/>
      <c r="E48" s="387"/>
      <c r="F48" s="384"/>
      <c r="G48" s="437"/>
      <c r="H48" s="438"/>
      <c r="I48" s="439"/>
      <c r="J48" s="496"/>
      <c r="K48" s="440"/>
      <c r="L48" s="497"/>
      <c r="M48" s="496"/>
      <c r="N48" s="440"/>
      <c r="O48" s="436"/>
      <c r="P48" s="96"/>
      <c r="Q48" s="116"/>
      <c r="R48" s="116"/>
      <c r="S48" s="96"/>
      <c r="T48" s="96"/>
    </row>
    <row r="49" spans="1:20" ht="12.75">
      <c r="A49" s="207"/>
      <c r="B49" s="112"/>
      <c r="C49" s="113"/>
      <c r="D49" s="166"/>
      <c r="E49" s="143"/>
      <c r="F49" s="245"/>
      <c r="G49" s="309"/>
      <c r="H49" s="299"/>
      <c r="I49" s="310"/>
      <c r="J49" s="148"/>
      <c r="K49" s="337"/>
      <c r="L49" s="314"/>
      <c r="M49" s="148"/>
      <c r="N49" s="337"/>
      <c r="O49" s="339"/>
      <c r="P49" s="96"/>
      <c r="Q49" s="116"/>
      <c r="R49" s="116"/>
      <c r="S49" s="96"/>
      <c r="T49" s="96"/>
    </row>
    <row r="50" spans="1:20" ht="12.75">
      <c r="A50" s="207"/>
      <c r="B50" s="112"/>
      <c r="C50" s="137"/>
      <c r="D50" s="166"/>
      <c r="E50" s="143"/>
      <c r="F50" s="245"/>
      <c r="G50" s="309"/>
      <c r="H50" s="299"/>
      <c r="I50" s="310"/>
      <c r="J50" s="148"/>
      <c r="K50" s="337"/>
      <c r="L50" s="314"/>
      <c r="M50" s="148"/>
      <c r="N50" s="337"/>
      <c r="O50" s="339"/>
      <c r="P50" s="96"/>
      <c r="Q50" s="116"/>
      <c r="R50" s="116"/>
      <c r="S50" s="96"/>
      <c r="T50" s="96"/>
    </row>
    <row r="51" spans="1:20" ht="12.75">
      <c r="A51" s="407"/>
      <c r="B51" s="383"/>
      <c r="C51" s="399"/>
      <c r="D51" s="404"/>
      <c r="E51" s="387"/>
      <c r="F51" s="495"/>
      <c r="G51" s="437"/>
      <c r="H51" s="438"/>
      <c r="I51" s="439"/>
      <c r="J51" s="496"/>
      <c r="K51" s="440"/>
      <c r="L51" s="497"/>
      <c r="M51" s="496"/>
      <c r="N51" s="440"/>
      <c r="O51" s="436"/>
      <c r="P51" s="96"/>
      <c r="Q51" s="116"/>
      <c r="R51" s="116"/>
      <c r="S51" s="96"/>
      <c r="T51" s="96"/>
    </row>
    <row r="52" spans="1:20" ht="12.75">
      <c r="A52" s="407"/>
      <c r="B52" s="383"/>
      <c r="C52" s="408"/>
      <c r="D52" s="404"/>
      <c r="E52" s="387"/>
      <c r="F52" s="495"/>
      <c r="G52" s="437"/>
      <c r="H52" s="438"/>
      <c r="I52" s="439"/>
      <c r="J52" s="502"/>
      <c r="K52" s="440"/>
      <c r="L52" s="497"/>
      <c r="M52" s="496"/>
      <c r="N52" s="503"/>
      <c r="O52" s="504"/>
      <c r="P52" s="96"/>
      <c r="Q52" s="116"/>
      <c r="R52" s="116"/>
      <c r="S52" s="96"/>
      <c r="T52" s="96"/>
    </row>
    <row r="53" spans="1:20" ht="12.75">
      <c r="A53" s="207"/>
      <c r="B53" s="112"/>
      <c r="C53" s="137"/>
      <c r="D53" s="166"/>
      <c r="E53" s="143"/>
      <c r="F53" s="245"/>
      <c r="G53" s="309"/>
      <c r="H53" s="299"/>
      <c r="I53" s="310"/>
      <c r="J53" s="228"/>
      <c r="K53" s="337"/>
      <c r="L53" s="314"/>
      <c r="M53" s="148"/>
      <c r="N53" s="352"/>
      <c r="O53" s="354"/>
      <c r="P53" s="96"/>
      <c r="Q53" s="116"/>
      <c r="R53" s="116"/>
      <c r="S53" s="96"/>
      <c r="T53" s="96"/>
    </row>
    <row r="54" spans="1:20" ht="12.75">
      <c r="A54" s="407"/>
      <c r="B54" s="383"/>
      <c r="C54" s="408"/>
      <c r="D54" s="404"/>
      <c r="E54" s="387"/>
      <c r="F54" s="495"/>
      <c r="G54" s="437"/>
      <c r="H54" s="438"/>
      <c r="I54" s="439"/>
      <c r="J54" s="502"/>
      <c r="K54" s="440"/>
      <c r="L54" s="497"/>
      <c r="M54" s="496"/>
      <c r="N54" s="503"/>
      <c r="O54" s="504"/>
      <c r="P54" s="96"/>
      <c r="Q54" s="116"/>
      <c r="R54" s="116"/>
      <c r="S54" s="96"/>
      <c r="T54" s="96"/>
    </row>
    <row r="55" spans="1:20" ht="12.75">
      <c r="A55" s="207"/>
      <c r="B55" s="112"/>
      <c r="C55" s="137"/>
      <c r="D55" s="166"/>
      <c r="E55" s="112"/>
      <c r="F55" s="245"/>
      <c r="G55" s="309"/>
      <c r="H55" s="299"/>
      <c r="I55" s="310"/>
      <c r="J55" s="228"/>
      <c r="K55" s="337"/>
      <c r="L55" s="314"/>
      <c r="M55" s="148"/>
      <c r="N55" s="352"/>
      <c r="O55" s="354"/>
      <c r="P55" s="96"/>
      <c r="Q55" s="116"/>
      <c r="R55" s="116"/>
      <c r="S55" s="96"/>
      <c r="T55" s="96"/>
    </row>
    <row r="56" spans="1:20" ht="12.75">
      <c r="A56" s="207"/>
      <c r="B56" s="112"/>
      <c r="C56" s="137"/>
      <c r="D56" s="166"/>
      <c r="E56" s="112"/>
      <c r="F56" s="245"/>
      <c r="G56" s="309"/>
      <c r="H56" s="299"/>
      <c r="I56" s="310"/>
      <c r="J56" s="228"/>
      <c r="K56" s="337"/>
      <c r="L56" s="314"/>
      <c r="M56" s="148"/>
      <c r="N56" s="352"/>
      <c r="O56" s="354"/>
      <c r="P56" s="96"/>
      <c r="Q56" s="116"/>
      <c r="R56" s="116"/>
      <c r="S56" s="96"/>
      <c r="T56" s="96"/>
    </row>
    <row r="57" spans="1:20" ht="12.75">
      <c r="A57" s="207"/>
      <c r="B57" s="112"/>
      <c r="C57" s="137"/>
      <c r="D57" s="166"/>
      <c r="E57" s="112"/>
      <c r="F57" s="245"/>
      <c r="G57" s="309"/>
      <c r="H57" s="299"/>
      <c r="I57" s="310"/>
      <c r="J57" s="228"/>
      <c r="K57" s="337"/>
      <c r="L57" s="314"/>
      <c r="M57" s="148"/>
      <c r="N57" s="352"/>
      <c r="O57" s="354"/>
      <c r="P57" s="96"/>
      <c r="Q57" s="116"/>
      <c r="R57" s="116"/>
      <c r="S57" s="96"/>
      <c r="T57" s="96"/>
    </row>
    <row r="58" spans="1:20" ht="12.75">
      <c r="A58" s="207"/>
      <c r="B58" s="112"/>
      <c r="C58" s="137"/>
      <c r="D58" s="166"/>
      <c r="E58" s="112"/>
      <c r="F58" s="245"/>
      <c r="G58" s="309"/>
      <c r="H58" s="299"/>
      <c r="I58" s="310"/>
      <c r="J58" s="228"/>
      <c r="K58" s="337"/>
      <c r="L58" s="314"/>
      <c r="M58" s="148"/>
      <c r="N58" s="352"/>
      <c r="O58" s="354"/>
      <c r="P58" s="96"/>
      <c r="Q58" s="116"/>
      <c r="R58" s="116"/>
      <c r="S58" s="96"/>
      <c r="T58" s="96"/>
    </row>
    <row r="59" spans="1:20" ht="12.75">
      <c r="A59" s="207"/>
      <c r="B59" s="112"/>
      <c r="C59" s="137"/>
      <c r="D59" s="166"/>
      <c r="E59" s="112"/>
      <c r="F59" s="245"/>
      <c r="G59" s="309"/>
      <c r="H59" s="299"/>
      <c r="I59" s="310"/>
      <c r="J59" s="228"/>
      <c r="K59" s="337"/>
      <c r="L59" s="314"/>
      <c r="M59" s="148"/>
      <c r="N59" s="352"/>
      <c r="O59" s="354"/>
      <c r="P59" s="96"/>
      <c r="Q59" s="116"/>
      <c r="R59" s="116"/>
      <c r="S59" s="96"/>
      <c r="T59" s="96"/>
    </row>
    <row r="60" spans="1:20" ht="12.75">
      <c r="A60" s="207"/>
      <c r="B60" s="112"/>
      <c r="C60" s="137"/>
      <c r="D60" s="166"/>
      <c r="E60" s="112"/>
      <c r="F60" s="245"/>
      <c r="G60" s="309"/>
      <c r="H60" s="299"/>
      <c r="I60" s="310"/>
      <c r="J60" s="228"/>
      <c r="K60" s="337"/>
      <c r="L60" s="314"/>
      <c r="M60" s="148"/>
      <c r="N60" s="352"/>
      <c r="O60" s="354"/>
      <c r="P60" s="96"/>
      <c r="Q60" s="116"/>
      <c r="R60" s="116"/>
      <c r="S60" s="96"/>
      <c r="T60" s="96"/>
    </row>
    <row r="61" spans="1:20" ht="12.75">
      <c r="A61" s="207"/>
      <c r="B61" s="112"/>
      <c r="C61" s="137"/>
      <c r="D61" s="166"/>
      <c r="E61" s="112"/>
      <c r="F61" s="245"/>
      <c r="G61" s="309"/>
      <c r="H61" s="299"/>
      <c r="I61" s="310"/>
      <c r="J61" s="228"/>
      <c r="K61" s="337"/>
      <c r="L61" s="314"/>
      <c r="M61" s="148"/>
      <c r="N61" s="352"/>
      <c r="O61" s="354"/>
      <c r="P61" s="96"/>
      <c r="Q61" s="116"/>
      <c r="R61" s="116"/>
      <c r="S61" s="96"/>
      <c r="T61" s="96"/>
    </row>
    <row r="62" spans="1:20" ht="12.75">
      <c r="A62" s="207"/>
      <c r="B62" s="112"/>
      <c r="C62" s="137"/>
      <c r="D62" s="166"/>
      <c r="E62" s="112"/>
      <c r="F62" s="245"/>
      <c r="G62" s="309"/>
      <c r="H62" s="299"/>
      <c r="I62" s="310"/>
      <c r="J62" s="228"/>
      <c r="K62" s="337"/>
      <c r="L62" s="314"/>
      <c r="M62" s="148"/>
      <c r="N62" s="352"/>
      <c r="O62" s="354"/>
      <c r="P62" s="96"/>
      <c r="Q62" s="116"/>
      <c r="R62" s="116"/>
      <c r="S62" s="96"/>
      <c r="T62" s="96"/>
    </row>
    <row r="63" spans="1:20" ht="12.75">
      <c r="A63" s="207"/>
      <c r="B63" s="112"/>
      <c r="C63" s="137"/>
      <c r="D63" s="166"/>
      <c r="E63" s="112"/>
      <c r="F63" s="245"/>
      <c r="G63" s="309"/>
      <c r="H63" s="299"/>
      <c r="I63" s="310"/>
      <c r="J63" s="228"/>
      <c r="K63" s="337"/>
      <c r="L63" s="314"/>
      <c r="M63" s="148"/>
      <c r="N63" s="352"/>
      <c r="O63" s="354"/>
      <c r="P63" s="96"/>
      <c r="Q63" s="116"/>
      <c r="R63" s="116"/>
      <c r="S63" s="96"/>
      <c r="T63" s="96"/>
    </row>
    <row r="64" spans="1:20" ht="12.75">
      <c r="A64" s="207"/>
      <c r="B64" s="112"/>
      <c r="C64" s="137"/>
      <c r="D64" s="166"/>
      <c r="E64" s="112"/>
      <c r="F64" s="245"/>
      <c r="G64" s="309"/>
      <c r="H64" s="299"/>
      <c r="I64" s="310"/>
      <c r="J64" s="228"/>
      <c r="K64" s="337"/>
      <c r="L64" s="314"/>
      <c r="M64" s="148"/>
      <c r="N64" s="352"/>
      <c r="O64" s="354"/>
      <c r="P64" s="96"/>
      <c r="Q64" s="116"/>
      <c r="R64" s="116"/>
      <c r="S64" s="96"/>
      <c r="T64" s="96"/>
    </row>
    <row r="65" spans="1:20" ht="12.75">
      <c r="A65" s="207"/>
      <c r="B65" s="112"/>
      <c r="C65" s="137"/>
      <c r="D65" s="166"/>
      <c r="E65" s="112"/>
      <c r="F65" s="245"/>
      <c r="G65" s="309"/>
      <c r="H65" s="299"/>
      <c r="I65" s="310"/>
      <c r="J65" s="228"/>
      <c r="K65" s="337"/>
      <c r="L65" s="314"/>
      <c r="M65" s="148"/>
      <c r="N65" s="352"/>
      <c r="O65" s="354"/>
      <c r="P65" s="96"/>
      <c r="Q65" s="116"/>
      <c r="R65" s="116"/>
      <c r="S65" s="96"/>
      <c r="T65" s="96"/>
    </row>
    <row r="66" spans="1:20" ht="12.75">
      <c r="A66" s="207"/>
      <c r="B66" s="112"/>
      <c r="C66" s="137"/>
      <c r="D66" s="166"/>
      <c r="E66" s="112"/>
      <c r="F66" s="245"/>
      <c r="G66" s="309"/>
      <c r="H66" s="299"/>
      <c r="I66" s="310"/>
      <c r="J66" s="228"/>
      <c r="K66" s="337"/>
      <c r="L66" s="314"/>
      <c r="M66" s="148"/>
      <c r="N66" s="352"/>
      <c r="O66" s="354"/>
      <c r="P66" s="96"/>
      <c r="Q66" s="116"/>
      <c r="R66" s="116"/>
      <c r="S66" s="96"/>
      <c r="T66" s="96"/>
    </row>
    <row r="67" spans="1:20" ht="12.75">
      <c r="A67" s="207"/>
      <c r="B67" s="112"/>
      <c r="C67" s="137"/>
      <c r="D67" s="166"/>
      <c r="E67" s="112"/>
      <c r="F67" s="245"/>
      <c r="G67" s="309"/>
      <c r="H67" s="299"/>
      <c r="I67" s="310"/>
      <c r="J67" s="228"/>
      <c r="K67" s="337"/>
      <c r="L67" s="314"/>
      <c r="M67" s="148"/>
      <c r="N67" s="352"/>
      <c r="O67" s="354"/>
      <c r="P67" s="96"/>
      <c r="Q67" s="116"/>
      <c r="R67" s="116"/>
      <c r="S67" s="96"/>
      <c r="T67" s="96"/>
    </row>
    <row r="68" spans="1:20" ht="12.75">
      <c r="A68" s="207"/>
      <c r="B68" s="112"/>
      <c r="C68" s="137"/>
      <c r="D68" s="166"/>
      <c r="E68" s="112"/>
      <c r="F68" s="245"/>
      <c r="G68" s="309"/>
      <c r="H68" s="299"/>
      <c r="I68" s="310"/>
      <c r="J68" s="228"/>
      <c r="K68" s="337"/>
      <c r="L68" s="314"/>
      <c r="M68" s="148"/>
      <c r="N68" s="352"/>
      <c r="O68" s="354"/>
      <c r="P68" s="96"/>
      <c r="Q68" s="116"/>
      <c r="R68" s="116"/>
      <c r="S68" s="96"/>
      <c r="T68" s="96"/>
    </row>
    <row r="69" spans="1:20" ht="12.75">
      <c r="A69" s="207"/>
      <c r="B69" s="112"/>
      <c r="C69" s="112"/>
      <c r="D69" s="166"/>
      <c r="E69" s="112"/>
      <c r="F69" s="164"/>
      <c r="G69" s="309"/>
      <c r="H69" s="299"/>
      <c r="I69" s="310"/>
      <c r="J69" s="228"/>
      <c r="K69" s="291"/>
      <c r="L69" s="314"/>
      <c r="M69" s="148"/>
      <c r="N69" s="353"/>
      <c r="O69" s="354"/>
      <c r="P69" s="96"/>
      <c r="Q69" s="116"/>
      <c r="R69" s="116"/>
      <c r="S69" s="96"/>
      <c r="T69" s="96"/>
    </row>
    <row r="70" spans="1:20" ht="12.75">
      <c r="A70" s="166"/>
      <c r="B70" s="112"/>
      <c r="C70" s="112"/>
      <c r="D70" s="166"/>
      <c r="E70" s="112"/>
      <c r="F70" s="164"/>
      <c r="G70" s="309"/>
      <c r="H70" s="299"/>
      <c r="I70" s="164"/>
      <c r="J70" s="112"/>
      <c r="K70" s="291"/>
      <c r="L70" s="314"/>
      <c r="M70" s="152"/>
      <c r="N70" s="291"/>
      <c r="O70" s="354"/>
      <c r="P70" s="96"/>
      <c r="Q70" s="116"/>
      <c r="R70" s="116"/>
      <c r="S70" s="96"/>
      <c r="T70" s="96"/>
    </row>
    <row r="71" spans="1:20" ht="3.75" customHeight="1">
      <c r="A71" s="188"/>
      <c r="B71" s="23"/>
      <c r="C71" s="23"/>
      <c r="D71" s="188"/>
      <c r="E71" s="23"/>
      <c r="F71" s="189"/>
      <c r="G71" s="306"/>
      <c r="H71" s="297"/>
      <c r="I71" s="189"/>
      <c r="J71" s="77"/>
      <c r="K71" s="292"/>
      <c r="L71" s="191"/>
      <c r="M71" s="77"/>
      <c r="N71" s="292"/>
      <c r="O71" s="191"/>
      <c r="P71" s="96"/>
      <c r="Q71" s="116"/>
      <c r="R71" s="116"/>
      <c r="S71" s="96"/>
      <c r="T71" s="96"/>
    </row>
    <row r="72" spans="1:20" ht="12.75">
      <c r="A72" s="175"/>
      <c r="B72" s="8"/>
      <c r="C72" s="8"/>
      <c r="D72" s="330" t="s">
        <v>12</v>
      </c>
      <c r="E72" s="301" t="s">
        <v>12</v>
      </c>
      <c r="F72" s="286"/>
      <c r="G72" s="301" t="s">
        <v>12</v>
      </c>
      <c r="H72" s="334" t="s">
        <v>12</v>
      </c>
      <c r="I72" s="311"/>
      <c r="J72" s="301" t="s">
        <v>12</v>
      </c>
      <c r="K72" s="334" t="s">
        <v>12</v>
      </c>
      <c r="L72" s="311"/>
      <c r="M72" s="301" t="s">
        <v>12</v>
      </c>
      <c r="N72" s="334" t="s">
        <v>12</v>
      </c>
      <c r="O72" s="311"/>
      <c r="P72" s="96"/>
      <c r="Q72" s="116"/>
      <c r="R72" s="116"/>
      <c r="S72" s="96"/>
      <c r="T72" s="96"/>
    </row>
    <row r="73" spans="1:20" ht="12.75">
      <c r="A73" s="175"/>
      <c r="B73" s="8"/>
      <c r="C73" s="8"/>
      <c r="D73" s="331" t="s">
        <v>11</v>
      </c>
      <c r="E73" s="302" t="s">
        <v>20</v>
      </c>
      <c r="F73" s="333"/>
      <c r="G73" s="302" t="s">
        <v>11</v>
      </c>
      <c r="H73" s="335" t="s">
        <v>20</v>
      </c>
      <c r="I73" s="312"/>
      <c r="J73" s="302" t="s">
        <v>11</v>
      </c>
      <c r="K73" s="335" t="s">
        <v>20</v>
      </c>
      <c r="L73" s="312"/>
      <c r="M73" s="302" t="s">
        <v>11</v>
      </c>
      <c r="N73" s="335" t="s">
        <v>20</v>
      </c>
      <c r="O73" s="312"/>
      <c r="P73" s="96"/>
      <c r="Q73" s="116"/>
      <c r="R73" s="116"/>
      <c r="S73" s="96"/>
      <c r="T73" s="96"/>
    </row>
    <row r="74" spans="1:20" ht="16.5" thickBot="1">
      <c r="A74" s="192"/>
      <c r="B74" s="19"/>
      <c r="C74" s="19"/>
      <c r="D74" s="332">
        <f>SUM(D14:D70)</f>
        <v>14292</v>
      </c>
      <c r="E74" s="313">
        <f>SUM(E14:E70)</f>
        <v>520912.45999999996</v>
      </c>
      <c r="F74" s="324"/>
      <c r="G74" s="313">
        <f>SUM(G11:G70)</f>
        <v>0</v>
      </c>
      <c r="H74" s="313">
        <f>SUM(H11:H70)</f>
        <v>0</v>
      </c>
      <c r="I74" s="324"/>
      <c r="J74" s="313">
        <f>SUM(J10:J70)</f>
        <v>25355</v>
      </c>
      <c r="K74" s="313">
        <f>SUM(K10:K70)</f>
        <v>3077654.5500000003</v>
      </c>
      <c r="L74" s="324"/>
      <c r="M74" s="313">
        <f>SUM(M10:M70)</f>
        <v>20439</v>
      </c>
      <c r="N74" s="357">
        <f>SUM(N10:N70)</f>
        <v>2965509.7299999995</v>
      </c>
      <c r="O74" s="324"/>
      <c r="P74" s="96"/>
      <c r="Q74" s="116"/>
      <c r="R74" s="116"/>
      <c r="S74" s="96"/>
      <c r="T74" s="96"/>
    </row>
    <row r="75" spans="1:20" ht="6" customHeight="1" thickBot="1">
      <c r="A75" s="193"/>
      <c r="B75" s="51"/>
      <c r="C75" s="51"/>
      <c r="D75" s="52"/>
      <c r="E75" s="52"/>
      <c r="F75" s="52"/>
      <c r="G75" s="303"/>
      <c r="H75" s="303"/>
      <c r="I75" s="51"/>
      <c r="J75" s="51"/>
      <c r="K75" s="293"/>
      <c r="L75" s="194"/>
      <c r="M75" s="51"/>
      <c r="N75" s="293"/>
      <c r="O75" s="194"/>
      <c r="P75" s="96"/>
      <c r="Q75" s="116"/>
      <c r="R75" s="116"/>
      <c r="S75" s="96"/>
      <c r="T75" s="96"/>
    </row>
    <row r="76" spans="1:20" ht="16.5" thickBot="1">
      <c r="A76" s="195" t="s">
        <v>25</v>
      </c>
      <c r="B76" s="55"/>
      <c r="C76" s="55"/>
      <c r="D76" s="56"/>
      <c r="E76" s="56"/>
      <c r="F76" s="56"/>
      <c r="G76" s="101" t="s">
        <v>52</v>
      </c>
      <c r="H76" s="102"/>
      <c r="I76" s="182" t="s">
        <v>53</v>
      </c>
      <c r="J76" s="104"/>
      <c r="K76" s="294"/>
      <c r="L76" s="315"/>
      <c r="M76" s="104"/>
      <c r="N76" s="294"/>
      <c r="O76" s="315"/>
      <c r="P76" s="96"/>
      <c r="Q76" s="96"/>
      <c r="R76" s="96"/>
      <c r="S76" s="96"/>
      <c r="T76" s="96"/>
    </row>
    <row r="77" spans="1:18" ht="16.5" thickTop="1">
      <c r="A77" s="204" t="s">
        <v>54</v>
      </c>
      <c r="B77" s="205"/>
      <c r="C77" s="60"/>
      <c r="D77" s="61"/>
      <c r="E77" s="61"/>
      <c r="F77" s="61"/>
      <c r="G77" s="62"/>
      <c r="H77" s="63">
        <f>COUNTA(D14:D70)</f>
        <v>4</v>
      </c>
      <c r="I77" s="19"/>
      <c r="J77" s="231">
        <f>E74/D74</f>
        <v>36.44783515253288</v>
      </c>
      <c r="K77" s="325"/>
      <c r="L77" s="328"/>
      <c r="M77" s="231"/>
      <c r="N77" s="325"/>
      <c r="O77" s="328"/>
      <c r="Q77" s="31"/>
      <c r="R77" s="31"/>
    </row>
    <row r="78" spans="1:18" ht="15.75">
      <c r="A78" s="196" t="s">
        <v>55</v>
      </c>
      <c r="B78" s="60"/>
      <c r="C78" s="60"/>
      <c r="D78" s="61"/>
      <c r="E78" s="61"/>
      <c r="F78" s="61"/>
      <c r="G78" s="62"/>
      <c r="H78" s="63">
        <f>COUNTA(G11:G70)</f>
        <v>0</v>
      </c>
      <c r="I78" s="19"/>
      <c r="J78" s="231" t="e">
        <f>H74/G74</f>
        <v>#DIV/0!</v>
      </c>
      <c r="K78" s="326"/>
      <c r="L78" s="329"/>
      <c r="M78" s="231"/>
      <c r="N78" s="326"/>
      <c r="O78" s="329"/>
      <c r="Q78" s="31"/>
      <c r="R78" s="31"/>
    </row>
    <row r="79" spans="1:18" ht="15.75">
      <c r="A79" s="204" t="s">
        <v>56</v>
      </c>
      <c r="B79" s="346"/>
      <c r="C79" s="346"/>
      <c r="D79" s="174"/>
      <c r="E79" s="174"/>
      <c r="F79" s="174"/>
      <c r="G79" s="347"/>
      <c r="H79" s="348">
        <f>COUNTA(J10:J70)</f>
        <v>14</v>
      </c>
      <c r="I79" s="112"/>
      <c r="J79" s="349">
        <f>K74/J74</f>
        <v>121.38254979294025</v>
      </c>
      <c r="K79" s="350"/>
      <c r="L79" s="351"/>
      <c r="M79" s="349"/>
      <c r="N79" s="350"/>
      <c r="O79" s="351"/>
      <c r="Q79" s="31"/>
      <c r="R79" s="31"/>
    </row>
    <row r="80" spans="1:15" ht="16.5" thickBot="1">
      <c r="A80" s="198" t="s">
        <v>57</v>
      </c>
      <c r="B80" s="199"/>
      <c r="C80" s="199"/>
      <c r="D80" s="200"/>
      <c r="E80" s="200"/>
      <c r="F80" s="200"/>
      <c r="G80" s="201"/>
      <c r="H80" s="202">
        <f>COUNTA(M11:M71)</f>
        <v>5</v>
      </c>
      <c r="I80" s="173"/>
      <c r="J80" s="327">
        <f>N74/M74</f>
        <v>145.09074465482652</v>
      </c>
      <c r="K80" s="222"/>
      <c r="L80" s="203"/>
      <c r="M80" s="327"/>
      <c r="N80" s="222"/>
      <c r="O80" s="203"/>
    </row>
  </sheetData>
  <printOptions horizontalCentered="1" verticalCentered="1"/>
  <pageMargins left="0.25" right="0.25" top="0.25" bottom="0.25" header="0.5" footer="0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ySplit="9" topLeftCell="BM10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10.7109375" style="0" customWidth="1"/>
    <col min="6" max="6" width="8.7109375" style="0" customWidth="1"/>
    <col min="7" max="7" width="20.7109375" style="0" customWidth="1"/>
    <col min="9" max="9" width="9.421875" style="0" customWidth="1"/>
    <col min="13" max="13" width="11.8515625" style="0" customWidth="1"/>
    <col min="16" max="16" width="8.28125" style="0" customWidth="1"/>
    <col min="18" max="18" width="12.140625" style="0" customWidth="1"/>
  </cols>
  <sheetData>
    <row r="1" spans="2:9" ht="30.75">
      <c r="B1" s="1" t="s">
        <v>66</v>
      </c>
      <c r="C1" s="1"/>
      <c r="D1" s="1"/>
      <c r="E1" s="1"/>
      <c r="F1" s="1"/>
      <c r="G1" s="1"/>
      <c r="I1" s="2"/>
    </row>
    <row r="2" spans="2:7" ht="15.75">
      <c r="B2" s="3"/>
      <c r="C2" s="3"/>
      <c r="D2" s="3"/>
      <c r="E2" s="3"/>
      <c r="F2" s="3"/>
      <c r="G2" s="3"/>
    </row>
    <row r="3" spans="1:8" ht="19.5">
      <c r="A3" s="4" t="s">
        <v>58</v>
      </c>
      <c r="B3" s="3"/>
      <c r="C3" s="3"/>
      <c r="D3" s="3"/>
      <c r="E3" s="3"/>
      <c r="F3" s="3"/>
      <c r="G3" s="3"/>
      <c r="H3" s="3"/>
    </row>
    <row r="4" spans="1:8" ht="16.5" thickBot="1">
      <c r="A4" s="3"/>
      <c r="B4" s="3"/>
      <c r="C4" s="3"/>
      <c r="D4" s="3"/>
      <c r="E4" s="3"/>
      <c r="F4" s="3"/>
      <c r="G4" s="3"/>
      <c r="H4" s="3"/>
    </row>
    <row r="5" spans="1:15" ht="15.75">
      <c r="A5" s="6"/>
      <c r="B5" s="7"/>
      <c r="C5" s="131"/>
      <c r="D5" s="131"/>
      <c r="E5" s="131"/>
      <c r="F5" s="131"/>
      <c r="G5" s="131"/>
      <c r="H5" s="9"/>
      <c r="I5" s="10" t="s">
        <v>2</v>
      </c>
      <c r="J5" s="11"/>
      <c r="K5" s="12"/>
      <c r="L5" s="9"/>
      <c r="M5" s="10" t="s">
        <v>3</v>
      </c>
      <c r="N5" s="11"/>
      <c r="O5" s="13"/>
    </row>
    <row r="6" spans="1:15" ht="41.25">
      <c r="A6" s="14" t="s">
        <v>4</v>
      </c>
      <c r="B6" s="15" t="s">
        <v>5</v>
      </c>
      <c r="C6" s="253" t="s">
        <v>6</v>
      </c>
      <c r="D6" s="15" t="s">
        <v>7</v>
      </c>
      <c r="E6" s="15" t="s">
        <v>8</v>
      </c>
      <c r="F6" s="15" t="s">
        <v>9</v>
      </c>
      <c r="G6" s="132" t="s">
        <v>10</v>
      </c>
      <c r="H6" s="88" t="s">
        <v>11</v>
      </c>
      <c r="I6" s="89" t="s">
        <v>12</v>
      </c>
      <c r="J6" s="89" t="s">
        <v>12</v>
      </c>
      <c r="K6" s="89" t="s">
        <v>13</v>
      </c>
      <c r="L6" s="88" t="s">
        <v>11</v>
      </c>
      <c r="M6" s="89" t="s">
        <v>12</v>
      </c>
      <c r="N6" s="89" t="s">
        <v>12</v>
      </c>
      <c r="O6" s="94" t="s">
        <v>13</v>
      </c>
    </row>
    <row r="7" spans="1:15" ht="15.75">
      <c r="A7" s="14" t="s">
        <v>14</v>
      </c>
      <c r="B7" s="15" t="s">
        <v>15</v>
      </c>
      <c r="C7" s="15"/>
      <c r="D7" s="15" t="s">
        <v>16</v>
      </c>
      <c r="E7" s="15" t="s">
        <v>16</v>
      </c>
      <c r="F7" s="15" t="s">
        <v>17</v>
      </c>
      <c r="G7" s="132" t="s">
        <v>38</v>
      </c>
      <c r="H7" s="88" t="s">
        <v>19</v>
      </c>
      <c r="I7" s="89" t="s">
        <v>20</v>
      </c>
      <c r="J7" s="89" t="s">
        <v>19</v>
      </c>
      <c r="K7" s="89" t="s">
        <v>19</v>
      </c>
      <c r="L7" s="88" t="s">
        <v>19</v>
      </c>
      <c r="M7" s="89" t="s">
        <v>20</v>
      </c>
      <c r="N7" s="89" t="s">
        <v>19</v>
      </c>
      <c r="O7" s="94" t="s">
        <v>19</v>
      </c>
    </row>
    <row r="8" spans="1:18" ht="15.75">
      <c r="A8" s="18"/>
      <c r="B8" s="19"/>
      <c r="C8" s="133"/>
      <c r="D8" s="133"/>
      <c r="E8" s="133"/>
      <c r="F8" s="133"/>
      <c r="G8" s="133"/>
      <c r="H8" s="92"/>
      <c r="I8" s="90" t="s">
        <v>21</v>
      </c>
      <c r="J8" s="90" t="s">
        <v>20</v>
      </c>
      <c r="K8" s="90" t="s">
        <v>20</v>
      </c>
      <c r="L8" s="92"/>
      <c r="M8" s="90" t="s">
        <v>21</v>
      </c>
      <c r="N8" s="90" t="s">
        <v>20</v>
      </c>
      <c r="O8" s="95" t="s">
        <v>20</v>
      </c>
      <c r="Q8" s="21" t="s">
        <v>22</v>
      </c>
      <c r="R8" s="21" t="s">
        <v>23</v>
      </c>
    </row>
    <row r="9" spans="1:15" ht="3.75" customHeight="1">
      <c r="A9" s="22"/>
      <c r="B9" s="23"/>
      <c r="C9" s="134"/>
      <c r="D9" s="134"/>
      <c r="E9" s="134"/>
      <c r="F9" s="134"/>
      <c r="G9" s="134"/>
      <c r="H9" s="22"/>
      <c r="I9" s="23"/>
      <c r="J9" s="23"/>
      <c r="K9" s="23"/>
      <c r="L9" s="22"/>
      <c r="M9" s="23"/>
      <c r="N9" s="23"/>
      <c r="O9" s="24"/>
    </row>
    <row r="10" spans="1:18" ht="12.75">
      <c r="A10" s="427"/>
      <c r="B10" s="418"/>
      <c r="C10" s="445"/>
      <c r="D10" s="428"/>
      <c r="E10" s="429"/>
      <c r="F10" s="428"/>
      <c r="G10" s="428"/>
      <c r="H10" s="430"/>
      <c r="I10" s="431"/>
      <c r="J10" s="418"/>
      <c r="K10" s="446"/>
      <c r="L10" s="417"/>
      <c r="M10" s="432"/>
      <c r="N10" s="418"/>
      <c r="O10" s="419"/>
      <c r="Q10" s="31">
        <f>K10*H10</f>
        <v>0</v>
      </c>
      <c r="R10" s="31">
        <f>O10*L10</f>
        <v>0</v>
      </c>
    </row>
    <row r="11" spans="1:18" ht="12.75">
      <c r="A11" s="111"/>
      <c r="B11" s="112"/>
      <c r="C11" s="146"/>
      <c r="D11" s="144"/>
      <c r="E11" s="146"/>
      <c r="F11" s="144"/>
      <c r="G11" s="144"/>
      <c r="H11" s="153"/>
      <c r="I11" s="152"/>
      <c r="J11" s="112"/>
      <c r="K11" s="112"/>
      <c r="L11" s="114"/>
      <c r="M11" s="152"/>
      <c r="N11" s="115"/>
      <c r="O11" s="124"/>
      <c r="Q11" s="31">
        <f aca="true" t="shared" si="0" ref="Q11:Q26">K11*H11</f>
        <v>0</v>
      </c>
      <c r="R11" s="31">
        <f aca="true" t="shared" si="1" ref="R11:R26">O11*L11</f>
        <v>0</v>
      </c>
    </row>
    <row r="12" spans="1:18" ht="12.75">
      <c r="A12" s="111"/>
      <c r="B12" s="112"/>
      <c r="C12" s="146"/>
      <c r="D12" s="144"/>
      <c r="E12" s="146"/>
      <c r="F12" s="144"/>
      <c r="G12" s="144"/>
      <c r="H12" s="153"/>
      <c r="I12" s="152"/>
      <c r="J12" s="112"/>
      <c r="K12" s="112"/>
      <c r="L12" s="114"/>
      <c r="M12" s="152"/>
      <c r="N12" s="112"/>
      <c r="O12" s="124"/>
      <c r="Q12" s="31">
        <f t="shared" si="0"/>
        <v>0</v>
      </c>
      <c r="R12" s="31">
        <f t="shared" si="1"/>
        <v>0</v>
      </c>
    </row>
    <row r="13" spans="1:18" ht="12.75">
      <c r="A13" s="111"/>
      <c r="B13" s="112"/>
      <c r="C13" s="213"/>
      <c r="D13" s="113"/>
      <c r="E13" s="130"/>
      <c r="F13" s="113"/>
      <c r="G13" s="113"/>
      <c r="H13" s="153"/>
      <c r="I13" s="152"/>
      <c r="J13" s="210"/>
      <c r="K13" s="210"/>
      <c r="L13" s="153"/>
      <c r="M13" s="152"/>
      <c r="N13" s="211"/>
      <c r="O13" s="212"/>
      <c r="Q13" s="31">
        <f t="shared" si="0"/>
        <v>0</v>
      </c>
      <c r="R13" s="31">
        <f t="shared" si="1"/>
        <v>0</v>
      </c>
    </row>
    <row r="14" spans="1:18" ht="12.75">
      <c r="A14" s="111"/>
      <c r="B14" s="112"/>
      <c r="C14" s="146"/>
      <c r="D14" s="144"/>
      <c r="E14" s="146"/>
      <c r="F14" s="144"/>
      <c r="G14" s="144"/>
      <c r="H14" s="153"/>
      <c r="I14" s="151"/>
      <c r="J14" s="112"/>
      <c r="K14" s="112"/>
      <c r="L14" s="114"/>
      <c r="M14" s="152"/>
      <c r="N14" s="112"/>
      <c r="O14" s="124"/>
      <c r="Q14" s="31">
        <f t="shared" si="0"/>
        <v>0</v>
      </c>
      <c r="R14" s="31">
        <f t="shared" si="1"/>
        <v>0</v>
      </c>
    </row>
    <row r="15" spans="1:18" ht="12.75">
      <c r="A15" s="18"/>
      <c r="B15" s="19"/>
      <c r="C15" s="133"/>
      <c r="D15" s="133"/>
      <c r="E15" s="133"/>
      <c r="F15" s="133"/>
      <c r="G15" s="133"/>
      <c r="H15" s="215"/>
      <c r="I15" s="180"/>
      <c r="J15" s="19"/>
      <c r="K15" s="29"/>
      <c r="L15" s="18"/>
      <c r="M15" s="19"/>
      <c r="N15" s="19"/>
      <c r="O15" s="30"/>
      <c r="Q15" s="31">
        <f t="shared" si="0"/>
        <v>0</v>
      </c>
      <c r="R15" s="31">
        <f t="shared" si="1"/>
        <v>0</v>
      </c>
    </row>
    <row r="16" spans="1:18" ht="12.75">
      <c r="A16" s="18"/>
      <c r="B16" s="19"/>
      <c r="C16" s="133"/>
      <c r="D16" s="133"/>
      <c r="E16" s="133"/>
      <c r="F16" s="133"/>
      <c r="G16" s="133"/>
      <c r="H16" s="215"/>
      <c r="I16" s="180"/>
      <c r="J16" s="19"/>
      <c r="K16" s="19"/>
      <c r="L16" s="18"/>
      <c r="M16" s="19"/>
      <c r="N16" s="19"/>
      <c r="O16" s="30"/>
      <c r="Q16" s="31">
        <f t="shared" si="0"/>
        <v>0</v>
      </c>
      <c r="R16" s="31">
        <f t="shared" si="1"/>
        <v>0</v>
      </c>
    </row>
    <row r="17" spans="1:18" ht="12.75">
      <c r="A17" s="18"/>
      <c r="B17" s="19"/>
      <c r="C17" s="133"/>
      <c r="D17" s="133"/>
      <c r="E17" s="133"/>
      <c r="F17" s="133"/>
      <c r="G17" s="133"/>
      <c r="H17" s="215"/>
      <c r="I17" s="180"/>
      <c r="J17" s="19"/>
      <c r="K17" s="19"/>
      <c r="L17" s="18"/>
      <c r="M17" s="19"/>
      <c r="N17" s="19"/>
      <c r="O17" s="33"/>
      <c r="Q17" s="31">
        <f t="shared" si="0"/>
        <v>0</v>
      </c>
      <c r="R17" s="31">
        <f t="shared" si="1"/>
        <v>0</v>
      </c>
    </row>
    <row r="18" spans="1:18" ht="12.75">
      <c r="A18" s="18"/>
      <c r="B18" s="19"/>
      <c r="C18" s="133"/>
      <c r="D18" s="133"/>
      <c r="E18" s="133"/>
      <c r="F18" s="133"/>
      <c r="G18" s="133"/>
      <c r="H18" s="215"/>
      <c r="I18" s="180"/>
      <c r="J18" s="19"/>
      <c r="K18" s="19"/>
      <c r="L18" s="18"/>
      <c r="M18" s="19"/>
      <c r="N18" s="19"/>
      <c r="O18" s="33"/>
      <c r="Q18" s="31">
        <f t="shared" si="0"/>
        <v>0</v>
      </c>
      <c r="R18" s="31">
        <f t="shared" si="1"/>
        <v>0</v>
      </c>
    </row>
    <row r="19" spans="1:18" ht="12.75">
      <c r="A19" s="18"/>
      <c r="B19" s="19"/>
      <c r="C19" s="133"/>
      <c r="D19" s="133"/>
      <c r="E19" s="133"/>
      <c r="F19" s="133"/>
      <c r="G19" s="133"/>
      <c r="H19" s="215"/>
      <c r="I19" s="19"/>
      <c r="J19" s="19"/>
      <c r="K19" s="19"/>
      <c r="L19" s="18"/>
      <c r="M19" s="19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18"/>
      <c r="B20" s="19"/>
      <c r="C20" s="133"/>
      <c r="D20" s="133"/>
      <c r="E20" s="133"/>
      <c r="F20" s="133"/>
      <c r="G20" s="133"/>
      <c r="H20" s="215"/>
      <c r="I20" s="19"/>
      <c r="J20" s="19"/>
      <c r="K20" s="19"/>
      <c r="L20" s="18"/>
      <c r="M20" s="19"/>
      <c r="N20" s="29"/>
      <c r="O20" s="33"/>
      <c r="Q20" s="31">
        <f t="shared" si="0"/>
        <v>0</v>
      </c>
      <c r="R20" s="31">
        <f t="shared" si="1"/>
        <v>0</v>
      </c>
    </row>
    <row r="21" spans="1:18" ht="12.75">
      <c r="A21" s="18"/>
      <c r="B21" s="19"/>
      <c r="C21" s="133"/>
      <c r="D21" s="133"/>
      <c r="E21" s="133"/>
      <c r="F21" s="133"/>
      <c r="G21" s="133"/>
      <c r="H21" s="18"/>
      <c r="I21" s="19"/>
      <c r="J21" s="29"/>
      <c r="K21" s="19"/>
      <c r="L21" s="18"/>
      <c r="M21" s="19"/>
      <c r="N21" s="19"/>
      <c r="O21" s="33"/>
      <c r="Q21" s="31">
        <f t="shared" si="0"/>
        <v>0</v>
      </c>
      <c r="R21" s="31">
        <f t="shared" si="1"/>
        <v>0</v>
      </c>
    </row>
    <row r="22" spans="1:18" ht="12.75">
      <c r="A22" s="18"/>
      <c r="B22" s="19"/>
      <c r="C22" s="133"/>
      <c r="D22" s="133"/>
      <c r="E22" s="133"/>
      <c r="F22" s="133"/>
      <c r="G22" s="133"/>
      <c r="H22" s="18"/>
      <c r="I22" s="19"/>
      <c r="J22" s="19"/>
      <c r="K22" s="19"/>
      <c r="L22" s="18"/>
      <c r="M22" s="19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18"/>
      <c r="B23" s="19"/>
      <c r="C23" s="133"/>
      <c r="D23" s="133"/>
      <c r="E23" s="133"/>
      <c r="F23" s="133"/>
      <c r="G23" s="133"/>
      <c r="H23" s="18"/>
      <c r="I23" s="19"/>
      <c r="J23" s="29"/>
      <c r="K23" s="29"/>
      <c r="L23" s="18"/>
      <c r="M23" s="19"/>
      <c r="N23" s="19"/>
      <c r="O23" s="30"/>
      <c r="Q23" s="31">
        <f t="shared" si="0"/>
        <v>0</v>
      </c>
      <c r="R23" s="31">
        <f t="shared" si="1"/>
        <v>0</v>
      </c>
    </row>
    <row r="24" spans="1:18" ht="12.75">
      <c r="A24" s="18"/>
      <c r="B24" s="19"/>
      <c r="C24" s="133"/>
      <c r="D24" s="133"/>
      <c r="E24" s="133"/>
      <c r="F24" s="133"/>
      <c r="G24" s="133"/>
      <c r="H24" s="18"/>
      <c r="I24" s="19"/>
      <c r="J24" s="19"/>
      <c r="K24" s="19"/>
      <c r="L24" s="18"/>
      <c r="M24" s="19"/>
      <c r="N24" s="19"/>
      <c r="O24" s="30"/>
      <c r="Q24" s="31">
        <f t="shared" si="0"/>
        <v>0</v>
      </c>
      <c r="R24" s="31">
        <f t="shared" si="1"/>
        <v>0</v>
      </c>
    </row>
    <row r="25" spans="1:18" ht="12.75">
      <c r="A25" s="18"/>
      <c r="B25" s="19"/>
      <c r="C25" s="133"/>
      <c r="D25" s="133"/>
      <c r="E25" s="133"/>
      <c r="F25" s="133"/>
      <c r="G25" s="133"/>
      <c r="H25" s="18"/>
      <c r="I25" s="19"/>
      <c r="J25" s="19"/>
      <c r="K25" s="19"/>
      <c r="L25" s="18"/>
      <c r="M25" s="19"/>
      <c r="N25" s="19"/>
      <c r="O25" s="30"/>
      <c r="Q25" s="31">
        <f t="shared" si="0"/>
        <v>0</v>
      </c>
      <c r="R25" s="31">
        <f t="shared" si="1"/>
        <v>0</v>
      </c>
    </row>
    <row r="26" spans="1:18" ht="15.75">
      <c r="A26" s="45"/>
      <c r="B26" s="19"/>
      <c r="C26" s="133"/>
      <c r="D26" s="133"/>
      <c r="E26" s="133"/>
      <c r="F26" s="133"/>
      <c r="G26" s="133"/>
      <c r="H26" s="79"/>
      <c r="I26" s="46"/>
      <c r="J26" s="47"/>
      <c r="K26" s="47"/>
      <c r="L26" s="79"/>
      <c r="M26" s="80"/>
      <c r="N26" s="47"/>
      <c r="O26" s="33"/>
      <c r="Q26" s="31">
        <f t="shared" si="0"/>
        <v>0</v>
      </c>
      <c r="R26" s="31">
        <f t="shared" si="1"/>
        <v>0</v>
      </c>
    </row>
    <row r="27" spans="1:18" ht="12.75">
      <c r="A27" s="18"/>
      <c r="B27" s="19"/>
      <c r="C27" s="133"/>
      <c r="D27" s="133"/>
      <c r="E27" s="133"/>
      <c r="F27" s="133"/>
      <c r="G27" s="133"/>
      <c r="H27" s="18"/>
      <c r="I27" s="19"/>
      <c r="J27" s="19"/>
      <c r="K27" s="19"/>
      <c r="L27" s="18"/>
      <c r="M27" s="19"/>
      <c r="N27" s="19"/>
      <c r="O27" s="30"/>
      <c r="Q27" s="31">
        <f>K27*H27</f>
        <v>0</v>
      </c>
      <c r="R27" s="31">
        <f>O27*L27</f>
        <v>0</v>
      </c>
    </row>
    <row r="28" spans="1:18" ht="15.75">
      <c r="A28" s="45"/>
      <c r="B28" s="19"/>
      <c r="C28" s="133"/>
      <c r="D28" s="133"/>
      <c r="E28" s="133"/>
      <c r="F28" s="133"/>
      <c r="G28" s="133"/>
      <c r="H28" s="45"/>
      <c r="I28" s="19"/>
      <c r="J28" s="81"/>
      <c r="K28" s="19"/>
      <c r="L28" s="18"/>
      <c r="M28" s="81"/>
      <c r="N28" s="19"/>
      <c r="O28" s="30"/>
      <c r="Q28" s="116">
        <f>K28*H28</f>
        <v>0</v>
      </c>
      <c r="R28" s="116">
        <f>O28*L28</f>
        <v>0</v>
      </c>
    </row>
    <row r="29" spans="1:18" ht="12.75">
      <c r="A29" s="18"/>
      <c r="B29" s="19"/>
      <c r="C29" s="133"/>
      <c r="D29" s="133"/>
      <c r="E29" s="133"/>
      <c r="F29" s="133"/>
      <c r="G29" s="133"/>
      <c r="H29" s="18"/>
      <c r="I29" s="19"/>
      <c r="J29" s="19"/>
      <c r="K29" s="19"/>
      <c r="L29" s="18"/>
      <c r="M29" s="19"/>
      <c r="N29" s="19"/>
      <c r="O29" s="30"/>
      <c r="Q29" s="31"/>
      <c r="R29" s="31"/>
    </row>
    <row r="30" spans="1:18" ht="3.75" customHeight="1" thickBot="1">
      <c r="A30" s="22"/>
      <c r="B30" s="23"/>
      <c r="C30" s="39"/>
      <c r="D30" s="39"/>
      <c r="E30" s="39"/>
      <c r="F30" s="39"/>
      <c r="G30" s="39"/>
      <c r="H30" s="22"/>
      <c r="I30" s="39"/>
      <c r="J30" s="40"/>
      <c r="K30" s="40"/>
      <c r="L30" s="22"/>
      <c r="M30" s="39"/>
      <c r="N30" s="39"/>
      <c r="O30" s="41"/>
      <c r="Q30" s="100"/>
      <c r="R30" s="100"/>
    </row>
    <row r="31" spans="1:18" ht="13.5" thickTop="1">
      <c r="A31" s="42"/>
      <c r="B31" s="8"/>
      <c r="C31" s="96"/>
      <c r="D31" s="96"/>
      <c r="E31" s="96"/>
      <c r="F31" s="96"/>
      <c r="G31" s="96"/>
      <c r="H31" s="16" t="s">
        <v>12</v>
      </c>
      <c r="I31" s="17" t="s">
        <v>12</v>
      </c>
      <c r="J31" s="8"/>
      <c r="L31" s="16" t="s">
        <v>12</v>
      </c>
      <c r="M31" s="17" t="s">
        <v>12</v>
      </c>
      <c r="N31" s="8"/>
      <c r="O31" s="43"/>
      <c r="Q31" s="31">
        <f>SUM(Q10:Q28)</f>
        <v>0</v>
      </c>
      <c r="R31" s="31">
        <f>SUM(R10:R28)</f>
        <v>0</v>
      </c>
    </row>
    <row r="32" spans="1:15" ht="12.75">
      <c r="A32" s="42"/>
      <c r="B32" s="8"/>
      <c r="C32" s="96"/>
      <c r="D32" s="96"/>
      <c r="E32" s="96"/>
      <c r="F32" s="96"/>
      <c r="G32" s="96"/>
      <c r="H32" s="44" t="s">
        <v>11</v>
      </c>
      <c r="I32" s="20" t="s">
        <v>20</v>
      </c>
      <c r="J32" s="8"/>
      <c r="L32" s="44" t="s">
        <v>11</v>
      </c>
      <c r="M32" s="20" t="s">
        <v>20</v>
      </c>
      <c r="N32" s="8"/>
      <c r="O32" s="43"/>
    </row>
    <row r="33" spans="1:15" ht="15.75">
      <c r="A33" s="45"/>
      <c r="B33" s="19"/>
      <c r="C33" s="61"/>
      <c r="D33" s="61"/>
      <c r="E33" s="61"/>
      <c r="F33" s="61"/>
      <c r="G33" s="61"/>
      <c r="H33" s="269">
        <f>SUM(H10:H29)</f>
        <v>0</v>
      </c>
      <c r="I33" s="367">
        <f>SUM(I10:I29)</f>
        <v>0</v>
      </c>
      <c r="J33" s="272"/>
      <c r="K33" s="273"/>
      <c r="L33" s="268">
        <f>SUM(L10:L29)</f>
        <v>0</v>
      </c>
      <c r="M33" s="275">
        <f>SUM(M10:M29)</f>
        <v>0</v>
      </c>
      <c r="N33" s="47"/>
      <c r="O33" s="49"/>
    </row>
    <row r="34" spans="1:15" ht="6" customHeight="1" thickBot="1">
      <c r="A34" s="50"/>
      <c r="B34" s="51"/>
      <c r="C34" s="51"/>
      <c r="D34" s="51"/>
      <c r="E34" s="51"/>
      <c r="F34" s="51"/>
      <c r="G34" s="51"/>
      <c r="H34" s="50"/>
      <c r="I34" s="51"/>
      <c r="J34" s="51"/>
      <c r="K34" s="51"/>
      <c r="L34" s="50"/>
      <c r="M34" s="51"/>
      <c r="N34" s="51"/>
      <c r="O34" s="53"/>
    </row>
    <row r="35" spans="1:17" ht="16.5" thickBot="1">
      <c r="A35" s="54" t="s">
        <v>25</v>
      </c>
      <c r="B35" s="55"/>
      <c r="C35" s="55"/>
      <c r="D35" s="55"/>
      <c r="E35" s="55"/>
      <c r="F35" s="55"/>
      <c r="G35" s="55"/>
      <c r="H35" s="106" t="s">
        <v>26</v>
      </c>
      <c r="I35" s="104"/>
      <c r="J35" s="106" t="s">
        <v>27</v>
      </c>
      <c r="K35" s="104"/>
      <c r="L35" s="104"/>
      <c r="M35" s="106" t="s">
        <v>42</v>
      </c>
      <c r="N35" s="104"/>
      <c r="O35" s="107"/>
      <c r="Q35" s="31"/>
    </row>
    <row r="36" spans="1:15" ht="16.5" thickTop="1">
      <c r="A36" s="59" t="s">
        <v>29</v>
      </c>
      <c r="B36" s="60"/>
      <c r="C36" s="60"/>
      <c r="D36" s="60"/>
      <c r="E36" s="60"/>
      <c r="F36" s="60"/>
      <c r="G36" s="60"/>
      <c r="H36" s="62"/>
      <c r="I36" s="63">
        <f>COUNTA(H10:H29)</f>
        <v>0</v>
      </c>
      <c r="J36" s="62"/>
      <c r="K36" s="64" t="e">
        <f>I33/H33</f>
        <v>#DIV/0!</v>
      </c>
      <c r="L36" s="64"/>
      <c r="M36" s="65"/>
      <c r="N36" s="64" t="e">
        <f>Q31/H33</f>
        <v>#DIV/0!</v>
      </c>
      <c r="O36" s="68"/>
    </row>
    <row r="37" spans="1:15" ht="15.75">
      <c r="A37" s="59" t="s">
        <v>30</v>
      </c>
      <c r="B37" s="60"/>
      <c r="C37" s="60"/>
      <c r="D37" s="60"/>
      <c r="E37" s="60"/>
      <c r="F37" s="60"/>
      <c r="G37" s="60"/>
      <c r="H37" s="62"/>
      <c r="I37" s="63">
        <f>COUNTA(L10:L29)</f>
        <v>0</v>
      </c>
      <c r="J37" s="62"/>
      <c r="K37" s="231" t="e">
        <f>M33/L33</f>
        <v>#DIV/0!</v>
      </c>
      <c r="L37" s="67"/>
      <c r="M37" s="65"/>
      <c r="N37" s="64" t="e">
        <f>R31/L33</f>
        <v>#DIV/0!</v>
      </c>
      <c r="O37" s="68"/>
    </row>
    <row r="38" spans="1:15" ht="16.5" thickBot="1">
      <c r="A38" s="69" t="s">
        <v>31</v>
      </c>
      <c r="B38" s="70"/>
      <c r="C38" s="70"/>
      <c r="D38" s="70"/>
      <c r="E38" s="70"/>
      <c r="F38" s="70"/>
      <c r="G38" s="70"/>
      <c r="H38" s="71"/>
      <c r="I38" s="72">
        <f>SUM(I36:I37)</f>
        <v>0</v>
      </c>
      <c r="J38" s="71"/>
      <c r="K38" s="232" t="e">
        <f>(I33+M33)/(H33+L33)</f>
        <v>#DIV/0!</v>
      </c>
      <c r="L38" s="74"/>
      <c r="M38" s="75"/>
      <c r="N38" s="73" t="e">
        <f>(Q31+R31)/(H33+L33)</f>
        <v>#DIV/0!</v>
      </c>
      <c r="O38" s="84"/>
    </row>
    <row r="40" ht="3.75" customHeight="1"/>
    <row r="44" ht="6" customHeight="1"/>
  </sheetData>
  <printOptions horizontalCentered="1" verticalCentered="1"/>
  <pageMargins left="0.25" right="0.25" top="0.25" bottom="0.25" header="0" footer="0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4"/>
  <sheetViews>
    <sheetView workbookViewId="0" topLeftCell="A1">
      <selection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7" max="7" width="20.7109375" style="0" customWidth="1"/>
    <col min="8" max="8" width="10.140625" style="0" customWidth="1"/>
    <col min="9" max="9" width="12.28125" style="0" customWidth="1"/>
    <col min="12" max="12" width="10.28125" style="0" customWidth="1"/>
    <col min="13" max="13" width="13.00390625" style="0" customWidth="1"/>
    <col min="17" max="17" width="14.140625" style="0" customWidth="1"/>
    <col min="18" max="18" width="14.57421875" style="0" customWidth="1"/>
  </cols>
  <sheetData>
    <row r="1" spans="2:9" ht="30.75">
      <c r="B1" s="1" t="s">
        <v>66</v>
      </c>
      <c r="C1" s="1"/>
      <c r="I1" s="2"/>
    </row>
    <row r="2" spans="2:14" ht="18">
      <c r="B2" s="3"/>
      <c r="C2" s="3"/>
      <c r="H2" s="138" t="s">
        <v>0</v>
      </c>
      <c r="I2" s="138"/>
      <c r="J2" s="138"/>
      <c r="K2" s="138"/>
      <c r="L2" s="138"/>
      <c r="M2" s="138"/>
      <c r="N2" s="139"/>
    </row>
    <row r="3" spans="1:8" ht="19.5">
      <c r="A3" s="4" t="s">
        <v>59</v>
      </c>
      <c r="B3" s="3"/>
      <c r="C3" s="3"/>
      <c r="H3" s="3"/>
    </row>
    <row r="4" spans="1:8" ht="16.5" thickBot="1">
      <c r="A4" s="3"/>
      <c r="B4" s="3"/>
      <c r="C4" s="3"/>
      <c r="D4" s="5"/>
      <c r="E4" s="5"/>
      <c r="F4" s="5"/>
      <c r="G4" s="5"/>
      <c r="H4" s="3"/>
    </row>
    <row r="5" spans="1:15" ht="15.75">
      <c r="A5" s="6"/>
      <c r="B5" s="7"/>
      <c r="C5" s="7"/>
      <c r="D5" s="8"/>
      <c r="E5" s="8"/>
      <c r="F5" s="8"/>
      <c r="G5" s="8"/>
      <c r="H5" s="9"/>
      <c r="I5" s="10" t="s">
        <v>2</v>
      </c>
      <c r="J5" s="11"/>
      <c r="K5" s="12"/>
      <c r="L5" s="154"/>
      <c r="M5" s="155" t="s">
        <v>3</v>
      </c>
      <c r="N5" s="156"/>
      <c r="O5" s="157"/>
    </row>
    <row r="6" spans="1:31" ht="41.25">
      <c r="A6" s="14" t="s">
        <v>4</v>
      </c>
      <c r="B6" s="15" t="s">
        <v>5</v>
      </c>
      <c r="C6" s="253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88" t="s">
        <v>11</v>
      </c>
      <c r="I6" s="89" t="s">
        <v>12</v>
      </c>
      <c r="J6" s="89" t="s">
        <v>12</v>
      </c>
      <c r="K6" s="89" t="s">
        <v>13</v>
      </c>
      <c r="L6" s="158" t="s">
        <v>11</v>
      </c>
      <c r="M6" s="89" t="s">
        <v>12</v>
      </c>
      <c r="N6" s="89" t="s">
        <v>12</v>
      </c>
      <c r="O6" s="159" t="s">
        <v>13</v>
      </c>
      <c r="T6" s="258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ht="15.75">
      <c r="A7" s="14" t="s">
        <v>14</v>
      </c>
      <c r="B7" s="15" t="s">
        <v>15</v>
      </c>
      <c r="C7" s="15"/>
      <c r="D7" s="15" t="s">
        <v>16</v>
      </c>
      <c r="E7" s="15" t="s">
        <v>16</v>
      </c>
      <c r="F7" s="15" t="s">
        <v>17</v>
      </c>
      <c r="G7" s="15" t="s">
        <v>18</v>
      </c>
      <c r="H7" s="88" t="s">
        <v>19</v>
      </c>
      <c r="I7" s="89" t="s">
        <v>20</v>
      </c>
      <c r="J7" s="89" t="s">
        <v>19</v>
      </c>
      <c r="K7" s="89" t="s">
        <v>19</v>
      </c>
      <c r="L7" s="158" t="s">
        <v>19</v>
      </c>
      <c r="M7" s="89" t="s">
        <v>20</v>
      </c>
      <c r="N7" s="89" t="s">
        <v>19</v>
      </c>
      <c r="O7" s="159" t="s">
        <v>19</v>
      </c>
      <c r="T7" s="259"/>
      <c r="U7" s="260"/>
      <c r="V7" s="259"/>
      <c r="W7" s="260"/>
      <c r="X7" s="259"/>
      <c r="Y7" s="260"/>
      <c r="Z7" s="259"/>
      <c r="AA7" s="260"/>
      <c r="AB7" s="259"/>
      <c r="AC7" s="260"/>
      <c r="AD7" s="259"/>
      <c r="AE7" s="260"/>
    </row>
    <row r="8" spans="1:31" ht="15.75">
      <c r="A8" s="14"/>
      <c r="B8" s="19"/>
      <c r="C8" s="19"/>
      <c r="D8" s="19"/>
      <c r="E8" s="19"/>
      <c r="F8" s="19"/>
      <c r="G8" s="19"/>
      <c r="H8" s="92"/>
      <c r="I8" s="90" t="s">
        <v>21</v>
      </c>
      <c r="J8" s="90" t="s">
        <v>20</v>
      </c>
      <c r="K8" s="90" t="s">
        <v>20</v>
      </c>
      <c r="L8" s="160"/>
      <c r="M8" s="90" t="s">
        <v>21</v>
      </c>
      <c r="N8" s="90" t="s">
        <v>20</v>
      </c>
      <c r="O8" s="161" t="s">
        <v>20</v>
      </c>
      <c r="Q8" s="21" t="s">
        <v>22</v>
      </c>
      <c r="R8" s="21" t="s">
        <v>23</v>
      </c>
      <c r="T8" s="261"/>
      <c r="U8" s="262"/>
      <c r="V8" s="261"/>
      <c r="W8" s="262"/>
      <c r="X8" s="261"/>
      <c r="Y8" s="262"/>
      <c r="Z8" s="261"/>
      <c r="AA8" s="262"/>
      <c r="AB8" s="261"/>
      <c r="AC8" s="262"/>
      <c r="AD8" s="261"/>
      <c r="AE8" s="262"/>
    </row>
    <row r="9" spans="1:31" ht="3.75" customHeight="1">
      <c r="A9" s="129"/>
      <c r="B9" s="128"/>
      <c r="C9" s="128"/>
      <c r="D9" s="128"/>
      <c r="E9" s="128"/>
      <c r="F9" s="128"/>
      <c r="G9" s="128"/>
      <c r="H9" s="127"/>
      <c r="I9" s="128"/>
      <c r="J9" s="128"/>
      <c r="K9" s="128"/>
      <c r="L9" s="162"/>
      <c r="M9" s="128"/>
      <c r="N9" s="128"/>
      <c r="O9" s="163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ht="13.5" thickBot="1">
      <c r="A10" s="615">
        <v>39609</v>
      </c>
      <c r="B10" s="616" t="s">
        <v>201</v>
      </c>
      <c r="C10" s="682"/>
      <c r="D10" s="651" t="s">
        <v>127</v>
      </c>
      <c r="E10" s="724" t="s">
        <v>202</v>
      </c>
      <c r="F10" s="618">
        <v>2</v>
      </c>
      <c r="G10" s="652" t="s">
        <v>203</v>
      </c>
      <c r="H10" s="653"/>
      <c r="I10" s="624"/>
      <c r="J10" s="625"/>
      <c r="K10" s="625"/>
      <c r="L10" s="619">
        <v>3678</v>
      </c>
      <c r="M10" s="725">
        <v>516642.89</v>
      </c>
      <c r="N10" s="621">
        <v>140.47</v>
      </c>
      <c r="O10" s="726"/>
      <c r="Q10" s="31">
        <f>K10*H10</f>
        <v>0</v>
      </c>
      <c r="R10" s="31">
        <f>N10*L10</f>
        <v>516648.66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ht="13.5" thickBot="1">
      <c r="A11" s="710">
        <v>39791</v>
      </c>
      <c r="B11" s="740" t="s">
        <v>291</v>
      </c>
      <c r="C11" s="741"/>
      <c r="D11" s="713" t="s">
        <v>124</v>
      </c>
      <c r="E11" s="714" t="s">
        <v>87</v>
      </c>
      <c r="F11" s="714">
        <v>3</v>
      </c>
      <c r="G11" s="755" t="s">
        <v>292</v>
      </c>
      <c r="H11" s="743"/>
      <c r="I11" s="720"/>
      <c r="J11" s="767"/>
      <c r="K11" s="767"/>
      <c r="L11" s="744">
        <v>5395</v>
      </c>
      <c r="M11" s="717">
        <v>819192.37</v>
      </c>
      <c r="N11" s="718">
        <v>151.85</v>
      </c>
      <c r="O11" s="721"/>
      <c r="Q11" s="31">
        <f>K11*H11</f>
        <v>0</v>
      </c>
      <c r="R11" s="31">
        <f>N11*L11</f>
        <v>819230.75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2.75">
      <c r="A12" s="147"/>
      <c r="B12" s="142"/>
      <c r="C12" s="240"/>
      <c r="D12" s="121"/>
      <c r="E12" s="121"/>
      <c r="F12" s="121"/>
      <c r="G12" s="355"/>
      <c r="H12" s="209"/>
      <c r="I12" s="151"/>
      <c r="J12" s="115"/>
      <c r="K12" s="115"/>
      <c r="L12" s="244"/>
      <c r="M12" s="152"/>
      <c r="N12" s="115"/>
      <c r="O12" s="165"/>
      <c r="Q12" s="31"/>
      <c r="R12" s="31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ht="12.75">
      <c r="A13" s="147"/>
      <c r="B13" s="142"/>
      <c r="C13" s="240"/>
      <c r="D13" s="121"/>
      <c r="E13" s="121"/>
      <c r="F13" s="121"/>
      <c r="G13" s="355"/>
      <c r="H13" s="209"/>
      <c r="I13" s="151"/>
      <c r="J13" s="115"/>
      <c r="K13" s="115"/>
      <c r="L13" s="244"/>
      <c r="M13" s="152"/>
      <c r="N13" s="115"/>
      <c r="O13" s="165"/>
      <c r="Q13" s="31"/>
      <c r="R13" s="31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ht="12.75">
      <c r="A14" s="147"/>
      <c r="B14" s="142"/>
      <c r="C14" s="240"/>
      <c r="D14" s="121"/>
      <c r="E14" s="121"/>
      <c r="F14" s="121"/>
      <c r="G14" s="355"/>
      <c r="H14" s="209"/>
      <c r="I14" s="151"/>
      <c r="J14" s="115"/>
      <c r="K14" s="115"/>
      <c r="L14" s="244"/>
      <c r="M14" s="152"/>
      <c r="N14" s="115"/>
      <c r="O14" s="165"/>
      <c r="Q14" s="31"/>
      <c r="R14" s="31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2.75">
      <c r="A15" s="147"/>
      <c r="B15" s="142"/>
      <c r="C15" s="240"/>
      <c r="D15" s="121"/>
      <c r="E15" s="121"/>
      <c r="F15" s="121"/>
      <c r="G15" s="355"/>
      <c r="H15" s="209"/>
      <c r="I15" s="151"/>
      <c r="J15" s="115"/>
      <c r="K15" s="115"/>
      <c r="L15" s="244"/>
      <c r="M15" s="152"/>
      <c r="N15" s="115"/>
      <c r="O15" s="165"/>
      <c r="Q15" s="31"/>
      <c r="R15" s="31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2.75">
      <c r="A16" s="147"/>
      <c r="B16" s="142"/>
      <c r="C16" s="240"/>
      <c r="D16" s="121"/>
      <c r="E16" s="121"/>
      <c r="F16" s="121"/>
      <c r="G16" s="282"/>
      <c r="H16" s="209"/>
      <c r="I16" s="151"/>
      <c r="J16" s="115"/>
      <c r="K16" s="115"/>
      <c r="L16" s="244"/>
      <c r="M16" s="152"/>
      <c r="N16" s="115"/>
      <c r="O16" s="165"/>
      <c r="Q16" s="31"/>
      <c r="R16" s="31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2.75">
      <c r="A17" s="374"/>
      <c r="B17" s="391"/>
      <c r="C17" s="376"/>
      <c r="D17" s="377"/>
      <c r="E17" s="377"/>
      <c r="F17" s="377"/>
      <c r="G17" s="392"/>
      <c r="H17" s="378"/>
      <c r="I17" s="379"/>
      <c r="J17" s="380"/>
      <c r="K17" s="380"/>
      <c r="L17" s="381"/>
      <c r="M17" s="382"/>
      <c r="N17" s="380"/>
      <c r="O17" s="389"/>
      <c r="Q17" s="31">
        <f>K17*H17</f>
        <v>0</v>
      </c>
      <c r="R17" s="31">
        <f>N17*L17</f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ht="12.75">
      <c r="A18" s="147"/>
      <c r="B18" s="142"/>
      <c r="C18" s="240"/>
      <c r="D18" s="121"/>
      <c r="E18" s="121"/>
      <c r="F18" s="121"/>
      <c r="G18" s="282"/>
      <c r="H18" s="209"/>
      <c r="I18" s="151"/>
      <c r="J18" s="115"/>
      <c r="K18" s="115"/>
      <c r="L18" s="244"/>
      <c r="M18" s="152"/>
      <c r="N18" s="115"/>
      <c r="O18" s="165"/>
      <c r="Q18" s="31"/>
      <c r="R18" s="31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ht="12.75">
      <c r="A19" s="147"/>
      <c r="B19" s="142"/>
      <c r="C19" s="240"/>
      <c r="D19" s="121"/>
      <c r="E19" s="121"/>
      <c r="F19" s="121"/>
      <c r="G19" s="282"/>
      <c r="H19" s="209"/>
      <c r="I19" s="151"/>
      <c r="J19" s="115"/>
      <c r="K19" s="115"/>
      <c r="L19" s="244"/>
      <c r="M19" s="152"/>
      <c r="N19" s="115"/>
      <c r="O19" s="165"/>
      <c r="Q19" s="31"/>
      <c r="R19" s="31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ht="12.75">
      <c r="A20" s="374"/>
      <c r="B20" s="391"/>
      <c r="C20" s="376"/>
      <c r="D20" s="377"/>
      <c r="E20" s="377"/>
      <c r="F20" s="377"/>
      <c r="G20" s="405"/>
      <c r="H20" s="378"/>
      <c r="I20" s="379"/>
      <c r="J20" s="380"/>
      <c r="K20" s="380"/>
      <c r="L20" s="381"/>
      <c r="M20" s="382"/>
      <c r="N20" s="380"/>
      <c r="O20" s="389"/>
      <c r="Q20" s="31"/>
      <c r="R20" s="31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ht="12.75">
      <c r="A21" s="147"/>
      <c r="B21" s="142"/>
      <c r="C21" s="240"/>
      <c r="D21" s="121"/>
      <c r="E21" s="121"/>
      <c r="F21" s="121"/>
      <c r="G21" s="282"/>
      <c r="H21" s="209"/>
      <c r="I21" s="151"/>
      <c r="J21" s="115"/>
      <c r="K21" s="115"/>
      <c r="L21" s="244"/>
      <c r="M21" s="152"/>
      <c r="N21" s="115"/>
      <c r="O21" s="165"/>
      <c r="Q21" s="31"/>
      <c r="R21" s="31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ht="12.75">
      <c r="A22" s="374"/>
      <c r="B22" s="391"/>
      <c r="C22" s="376"/>
      <c r="D22" s="377"/>
      <c r="E22" s="377"/>
      <c r="F22" s="377"/>
      <c r="G22" s="392"/>
      <c r="H22" s="378"/>
      <c r="I22" s="379"/>
      <c r="J22" s="380"/>
      <c r="K22" s="380"/>
      <c r="L22" s="381"/>
      <c r="M22" s="382"/>
      <c r="N22" s="380"/>
      <c r="O22" s="389"/>
      <c r="Q22" s="31"/>
      <c r="R22" s="31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12.75">
      <c r="A23" s="147"/>
      <c r="B23" s="142"/>
      <c r="C23" s="240"/>
      <c r="D23" s="121"/>
      <c r="E23" s="121"/>
      <c r="F23" s="121"/>
      <c r="G23" s="282"/>
      <c r="H23" s="209"/>
      <c r="I23" s="151"/>
      <c r="J23" s="115"/>
      <c r="K23" s="115"/>
      <c r="L23" s="244"/>
      <c r="M23" s="152"/>
      <c r="N23" s="115"/>
      <c r="O23" s="165"/>
      <c r="Q23" s="31"/>
      <c r="R23" s="31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ht="12.75">
      <c r="A24" s="147"/>
      <c r="B24" s="142"/>
      <c r="C24" s="141"/>
      <c r="D24" s="121"/>
      <c r="E24" s="121"/>
      <c r="F24" s="121"/>
      <c r="G24" s="355"/>
      <c r="H24" s="209"/>
      <c r="I24" s="151"/>
      <c r="J24" s="115"/>
      <c r="K24" s="115"/>
      <c r="L24" s="244"/>
      <c r="M24" s="152"/>
      <c r="N24" s="115"/>
      <c r="O24" s="165"/>
      <c r="Q24" s="31">
        <f>K24*H24</f>
        <v>0</v>
      </c>
      <c r="R24" s="31">
        <f>N24*L24</f>
        <v>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ht="13.5" thickBot="1">
      <c r="A25" s="109"/>
      <c r="B25" s="19"/>
      <c r="C25" s="19"/>
      <c r="D25" s="108"/>
      <c r="E25" s="108"/>
      <c r="F25" s="108"/>
      <c r="G25" s="356"/>
      <c r="H25" s="18"/>
      <c r="I25" s="19"/>
      <c r="J25" s="29"/>
      <c r="K25" s="29"/>
      <c r="L25" s="167"/>
      <c r="M25" s="19"/>
      <c r="N25" s="19"/>
      <c r="O25" s="168"/>
      <c r="Q25" s="31">
        <f>K25*H25</f>
        <v>0</v>
      </c>
      <c r="R25" s="31">
        <f>N25*L25</f>
        <v>0</v>
      </c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</row>
    <row r="26" spans="1:31" ht="3.75" customHeight="1" thickBot="1">
      <c r="A26" s="22"/>
      <c r="B26" s="23"/>
      <c r="C26" s="23"/>
      <c r="D26" s="23"/>
      <c r="E26" s="23"/>
      <c r="F26" s="23"/>
      <c r="G26" s="23"/>
      <c r="H26" s="22"/>
      <c r="I26" s="39"/>
      <c r="J26" s="40"/>
      <c r="K26" s="40"/>
      <c r="L26" s="169"/>
      <c r="M26" s="170" t="s">
        <v>3</v>
      </c>
      <c r="N26" s="171"/>
      <c r="O26" s="172"/>
      <c r="Q26" s="264"/>
      <c r="R26" s="265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ht="12.75">
      <c r="A27" s="42"/>
      <c r="B27" s="8"/>
      <c r="C27" s="8"/>
      <c r="D27" s="8"/>
      <c r="E27" s="8"/>
      <c r="F27" s="8"/>
      <c r="G27" s="8"/>
      <c r="H27" s="16" t="s">
        <v>12</v>
      </c>
      <c r="I27" s="17" t="s">
        <v>12</v>
      </c>
      <c r="J27" s="8"/>
      <c r="L27" s="16" t="s">
        <v>12</v>
      </c>
      <c r="M27" s="17" t="s">
        <v>12</v>
      </c>
      <c r="N27" s="8"/>
      <c r="O27" s="43"/>
      <c r="Q27" s="225">
        <f>SUM(Q10:Q24)</f>
        <v>0</v>
      </c>
      <c r="R27" s="225">
        <f>SUM(R10:R24)</f>
        <v>1335879.41</v>
      </c>
      <c r="T27" s="178"/>
      <c r="U27" s="96"/>
      <c r="V27" s="178"/>
      <c r="W27" s="96"/>
      <c r="X27" s="178"/>
      <c r="Y27" s="96"/>
      <c r="Z27" s="178"/>
      <c r="AA27" s="96"/>
      <c r="AB27" s="178"/>
      <c r="AC27" s="96"/>
      <c r="AD27" s="178"/>
      <c r="AE27" s="96"/>
    </row>
    <row r="28" spans="1:31" ht="12.75">
      <c r="A28" s="42"/>
      <c r="B28" s="8"/>
      <c r="C28" s="8"/>
      <c r="D28" s="8"/>
      <c r="E28" s="8"/>
      <c r="F28" s="8"/>
      <c r="G28" s="8"/>
      <c r="H28" s="44" t="s">
        <v>11</v>
      </c>
      <c r="I28" s="20" t="s">
        <v>20</v>
      </c>
      <c r="J28" s="8"/>
      <c r="L28" s="44" t="s">
        <v>11</v>
      </c>
      <c r="M28" s="20" t="s">
        <v>20</v>
      </c>
      <c r="N28" s="8"/>
      <c r="O28" s="43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</row>
    <row r="29" spans="1:31" ht="15.75">
      <c r="A29" s="45"/>
      <c r="B29" s="19"/>
      <c r="C29" s="19"/>
      <c r="D29" s="19"/>
      <c r="E29" s="19"/>
      <c r="F29" s="19"/>
      <c r="G29" s="19"/>
      <c r="H29" s="269">
        <f>SUM(H10:H25)</f>
        <v>0</v>
      </c>
      <c r="I29" s="269">
        <f>SUM(I10:I25)</f>
        <v>0</v>
      </c>
      <c r="J29" s="47"/>
      <c r="K29" s="48"/>
      <c r="L29" s="270">
        <f>SUM(L10:L25)</f>
        <v>9073</v>
      </c>
      <c r="M29" s="269">
        <f>SUM(M10:M25)</f>
        <v>1335835.26</v>
      </c>
      <c r="N29" s="47"/>
      <c r="O29" s="49"/>
      <c r="Q29" s="8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ht="6" customHeight="1" thickBot="1">
      <c r="A30" s="50"/>
      <c r="B30" s="51"/>
      <c r="C30" s="51"/>
      <c r="D30" s="52"/>
      <c r="E30" s="52"/>
      <c r="F30" s="52"/>
      <c r="G30" s="52"/>
      <c r="H30" s="50"/>
      <c r="I30" s="51"/>
      <c r="J30" s="51"/>
      <c r="K30" s="51"/>
      <c r="L30" s="50"/>
      <c r="M30" s="51"/>
      <c r="N30" s="51"/>
      <c r="O30" s="53"/>
      <c r="T30" s="178"/>
      <c r="U30" s="96"/>
      <c r="V30" s="178"/>
      <c r="W30" s="96"/>
      <c r="X30" s="178"/>
      <c r="Y30" s="96"/>
      <c r="Z30" s="178"/>
      <c r="AA30" s="96"/>
      <c r="AB30" s="178"/>
      <c r="AC30" s="96"/>
      <c r="AD30" s="178"/>
      <c r="AE30" s="96"/>
    </row>
    <row r="31" spans="1:31" ht="16.5" thickBot="1">
      <c r="A31" s="54" t="s">
        <v>25</v>
      </c>
      <c r="B31" s="55"/>
      <c r="C31" s="55"/>
      <c r="D31" s="56"/>
      <c r="E31" s="56"/>
      <c r="F31" s="56"/>
      <c r="G31" s="56"/>
      <c r="H31" s="101" t="s">
        <v>26</v>
      </c>
      <c r="I31" s="102"/>
      <c r="J31" s="103" t="s">
        <v>27</v>
      </c>
      <c r="K31" s="104"/>
      <c r="L31" s="105"/>
      <c r="M31" s="57" t="s">
        <v>28</v>
      </c>
      <c r="N31" s="55"/>
      <c r="O31" s="58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</row>
    <row r="32" spans="1:31" ht="16.5" thickTop="1">
      <c r="A32" s="59" t="s">
        <v>29</v>
      </c>
      <c r="B32" s="60"/>
      <c r="C32" s="60"/>
      <c r="D32" s="61"/>
      <c r="E32" s="61"/>
      <c r="F32" s="61"/>
      <c r="G32" s="61"/>
      <c r="H32" s="62"/>
      <c r="I32" s="63">
        <f>COUNTA(H10:H25)</f>
        <v>0</v>
      </c>
      <c r="J32" s="62"/>
      <c r="K32" s="64" t="e">
        <f>I29/H29</f>
        <v>#DIV/0!</v>
      </c>
      <c r="L32" s="64"/>
      <c r="M32" s="65"/>
      <c r="N32" s="64" t="e">
        <f>Q27/H29</f>
        <v>#DIV/0!</v>
      </c>
      <c r="O32" s="6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ht="15.75">
      <c r="A33" s="59" t="s">
        <v>30</v>
      </c>
      <c r="B33" s="60"/>
      <c r="C33" s="60"/>
      <c r="D33" s="61"/>
      <c r="E33" s="61"/>
      <c r="F33" s="61"/>
      <c r="G33" s="61"/>
      <c r="H33" s="62"/>
      <c r="I33" s="63">
        <f>COUNTA(H11:H26)</f>
        <v>0</v>
      </c>
      <c r="J33" s="62"/>
      <c r="K33" s="64">
        <f>M29/L29</f>
        <v>147.23192549322164</v>
      </c>
      <c r="L33" s="67"/>
      <c r="M33" s="65"/>
      <c r="N33" s="64">
        <f>R27/L29</f>
        <v>147.23679157941143</v>
      </c>
      <c r="O33" s="68"/>
      <c r="T33" s="178"/>
      <c r="U33" s="96"/>
      <c r="V33" s="178"/>
      <c r="W33" s="96"/>
      <c r="X33" s="178"/>
      <c r="Y33" s="96"/>
      <c r="Z33" s="178"/>
      <c r="AA33" s="96"/>
      <c r="AB33" s="178"/>
      <c r="AC33" s="96"/>
      <c r="AD33" s="178"/>
      <c r="AE33" s="96"/>
    </row>
    <row r="34" spans="1:15" ht="16.5" thickBot="1">
      <c r="A34" s="69" t="s">
        <v>31</v>
      </c>
      <c r="B34" s="70"/>
      <c r="C34" s="70"/>
      <c r="D34" s="5"/>
      <c r="E34" s="5"/>
      <c r="F34" s="5"/>
      <c r="G34" s="5"/>
      <c r="H34" s="71"/>
      <c r="I34" s="72">
        <f>SUM(I32+I33)</f>
        <v>0</v>
      </c>
      <c r="J34" s="71"/>
      <c r="K34" s="73">
        <f>(I29+M29)/(H29+L29)</f>
        <v>147.23192549322164</v>
      </c>
      <c r="L34" s="74"/>
      <c r="M34" s="75"/>
      <c r="N34" s="73">
        <f>(Q27+R27)/(H29+L29)</f>
        <v>147.23679157941143</v>
      </c>
      <c r="O34" s="76"/>
    </row>
  </sheetData>
  <printOptions horizontalCentered="1" verticalCentered="1"/>
  <pageMargins left="0.25" right="0.25" top="0.5" bottom="0.5" header="0.5" footer="0.5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0.7109375" style="0" customWidth="1"/>
    <col min="9" max="9" width="10.140625" style="0" customWidth="1"/>
    <col min="10" max="10" width="12.28125" style="0" customWidth="1"/>
    <col min="13" max="13" width="10.28125" style="0" customWidth="1"/>
    <col min="14" max="14" width="13.00390625" style="0" customWidth="1"/>
    <col min="18" max="18" width="16.8515625" style="0" customWidth="1"/>
    <col min="19" max="19" width="15.8515625" style="0" customWidth="1"/>
  </cols>
  <sheetData>
    <row r="1" spans="2:10" ht="30.75">
      <c r="B1" s="1" t="s">
        <v>66</v>
      </c>
      <c r="C1" s="1"/>
      <c r="D1" s="1"/>
      <c r="J1" s="2"/>
    </row>
    <row r="2" spans="2:15" ht="18">
      <c r="B2" s="3"/>
      <c r="C2" s="3"/>
      <c r="D2" s="3"/>
      <c r="I2" s="138" t="s">
        <v>0</v>
      </c>
      <c r="J2" s="138"/>
      <c r="K2" s="138"/>
      <c r="L2" s="138"/>
      <c r="M2" s="138"/>
      <c r="N2" s="138"/>
      <c r="O2" s="139"/>
    </row>
    <row r="3" spans="1:9" ht="19.5">
      <c r="A3" s="4" t="s">
        <v>32</v>
      </c>
      <c r="B3" s="3"/>
      <c r="C3" s="3"/>
      <c r="D3" s="3"/>
      <c r="I3" s="3"/>
    </row>
    <row r="4" spans="1:9" ht="16.5" thickBot="1">
      <c r="A4" s="3"/>
      <c r="B4" s="3"/>
      <c r="C4" s="3"/>
      <c r="D4" s="512"/>
      <c r="E4" s="5"/>
      <c r="F4" s="5"/>
      <c r="G4" s="5"/>
      <c r="H4" s="5"/>
      <c r="I4" s="3"/>
    </row>
    <row r="5" spans="1:16" ht="15.75">
      <c r="A5" s="6"/>
      <c r="B5" s="7"/>
      <c r="C5" s="7"/>
      <c r="D5" s="8"/>
      <c r="E5" s="8"/>
      <c r="F5" s="8"/>
      <c r="G5" s="8"/>
      <c r="H5" s="8"/>
      <c r="I5" s="9"/>
      <c r="J5" s="10" t="s">
        <v>2</v>
      </c>
      <c r="K5" s="11"/>
      <c r="L5" s="12"/>
      <c r="M5" s="154"/>
      <c r="N5" s="155" t="s">
        <v>3</v>
      </c>
      <c r="O5" s="156"/>
      <c r="P5" s="157"/>
    </row>
    <row r="6" spans="1:32" ht="68.25">
      <c r="A6" s="14" t="s">
        <v>4</v>
      </c>
      <c r="B6" s="15" t="s">
        <v>5</v>
      </c>
      <c r="C6" s="253" t="s">
        <v>6</v>
      </c>
      <c r="D6" s="518" t="s">
        <v>62</v>
      </c>
      <c r="E6" s="522" t="s">
        <v>62</v>
      </c>
      <c r="F6" s="15" t="s">
        <v>8</v>
      </c>
      <c r="G6" s="15" t="s">
        <v>9</v>
      </c>
      <c r="H6" s="15" t="s">
        <v>10</v>
      </c>
      <c r="I6" s="88" t="s">
        <v>11</v>
      </c>
      <c r="J6" s="89" t="s">
        <v>12</v>
      </c>
      <c r="K6" s="89" t="s">
        <v>12</v>
      </c>
      <c r="L6" s="89" t="s">
        <v>13</v>
      </c>
      <c r="M6" s="158" t="s">
        <v>11</v>
      </c>
      <c r="N6" s="89" t="s">
        <v>12</v>
      </c>
      <c r="O6" s="89" t="s">
        <v>12</v>
      </c>
      <c r="P6" s="159" t="s">
        <v>13</v>
      </c>
      <c r="U6" s="258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15.75">
      <c r="A7" s="14" t="s">
        <v>14</v>
      </c>
      <c r="B7" s="15" t="s">
        <v>15</v>
      </c>
      <c r="C7" s="15"/>
      <c r="D7" s="15"/>
      <c r="E7" s="15"/>
      <c r="F7" s="15" t="s">
        <v>16</v>
      </c>
      <c r="G7" s="15" t="s">
        <v>17</v>
      </c>
      <c r="H7" s="15" t="s">
        <v>18</v>
      </c>
      <c r="I7" s="88" t="s">
        <v>19</v>
      </c>
      <c r="J7" s="89" t="s">
        <v>20</v>
      </c>
      <c r="K7" s="89" t="s">
        <v>19</v>
      </c>
      <c r="L7" s="89" t="s">
        <v>19</v>
      </c>
      <c r="M7" s="158" t="s">
        <v>19</v>
      </c>
      <c r="N7" s="89" t="s">
        <v>20</v>
      </c>
      <c r="O7" s="89" t="s">
        <v>19</v>
      </c>
      <c r="P7" s="159" t="s">
        <v>19</v>
      </c>
      <c r="U7" s="259"/>
      <c r="V7" s="260"/>
      <c r="W7" s="259"/>
      <c r="X7" s="260"/>
      <c r="Y7" s="259"/>
      <c r="Z7" s="260"/>
      <c r="AA7" s="259"/>
      <c r="AB7" s="260"/>
      <c r="AC7" s="259"/>
      <c r="AD7" s="260"/>
      <c r="AE7" s="259"/>
      <c r="AF7" s="260"/>
    </row>
    <row r="8" spans="1:32" ht="15.75">
      <c r="A8" s="14"/>
      <c r="B8" s="19"/>
      <c r="C8" s="19"/>
      <c r="D8" s="520" t="s">
        <v>61</v>
      </c>
      <c r="E8" s="523" t="s">
        <v>63</v>
      </c>
      <c r="F8" s="19"/>
      <c r="G8" s="19"/>
      <c r="H8" s="19"/>
      <c r="I8" s="92"/>
      <c r="J8" s="90" t="s">
        <v>21</v>
      </c>
      <c r="K8" s="90" t="s">
        <v>20</v>
      </c>
      <c r="L8" s="90" t="s">
        <v>20</v>
      </c>
      <c r="M8" s="160"/>
      <c r="N8" s="90" t="s">
        <v>21</v>
      </c>
      <c r="O8" s="90" t="s">
        <v>20</v>
      </c>
      <c r="P8" s="161" t="s">
        <v>20</v>
      </c>
      <c r="R8" s="21" t="s">
        <v>22</v>
      </c>
      <c r="S8" s="21" t="s">
        <v>23</v>
      </c>
      <c r="U8" s="261"/>
      <c r="V8" s="262"/>
      <c r="W8" s="261"/>
      <c r="X8" s="262"/>
      <c r="Y8" s="261"/>
      <c r="Z8" s="262"/>
      <c r="AA8" s="261"/>
      <c r="AB8" s="262"/>
      <c r="AC8" s="261"/>
      <c r="AD8" s="262"/>
      <c r="AE8" s="261"/>
      <c r="AF8" s="262"/>
    </row>
    <row r="9" spans="1:32" ht="3.75" customHeight="1">
      <c r="A9" s="129"/>
      <c r="B9" s="128"/>
      <c r="C9" s="128"/>
      <c r="D9" s="128"/>
      <c r="E9" s="128"/>
      <c r="F9" s="128"/>
      <c r="G9" s="128"/>
      <c r="H9" s="128"/>
      <c r="I9" s="127"/>
      <c r="J9" s="128"/>
      <c r="K9" s="128"/>
      <c r="L9" s="128"/>
      <c r="M9" s="162"/>
      <c r="N9" s="128"/>
      <c r="O9" s="128"/>
      <c r="P9" s="163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2" ht="12.75">
      <c r="A10" s="147">
        <v>39455</v>
      </c>
      <c r="B10" s="120" t="s">
        <v>67</v>
      </c>
      <c r="C10" s="240"/>
      <c r="D10" s="240"/>
      <c r="E10" s="340" t="s">
        <v>68</v>
      </c>
      <c r="F10" s="355" t="s">
        <v>69</v>
      </c>
      <c r="G10" s="121">
        <v>2</v>
      </c>
      <c r="H10" s="121" t="s">
        <v>70</v>
      </c>
      <c r="I10" s="209"/>
      <c r="J10" s="151"/>
      <c r="K10" s="115"/>
      <c r="L10" s="115"/>
      <c r="M10" s="153">
        <v>13462</v>
      </c>
      <c r="N10" s="152">
        <v>1238795.61</v>
      </c>
      <c r="O10" s="112">
        <v>92.02</v>
      </c>
      <c r="P10" s="359">
        <v>60.02</v>
      </c>
      <c r="R10" s="457">
        <f aca="true" t="shared" si="0" ref="R10:R32">L10*I10</f>
        <v>0</v>
      </c>
      <c r="S10" s="457">
        <f aca="true" t="shared" si="1" ref="S10:S40">O10*M10</f>
        <v>1238773.24</v>
      </c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3.5" thickBot="1">
      <c r="A11" s="615">
        <v>39455</v>
      </c>
      <c r="B11" s="616" t="s">
        <v>71</v>
      </c>
      <c r="C11" s="617"/>
      <c r="D11" s="617"/>
      <c r="E11" s="617" t="s">
        <v>68</v>
      </c>
      <c r="F11" s="618" t="s">
        <v>69</v>
      </c>
      <c r="G11" s="618">
        <v>2</v>
      </c>
      <c r="H11" s="618" t="s">
        <v>72</v>
      </c>
      <c r="I11" s="619"/>
      <c r="J11" s="620"/>
      <c r="K11" s="621"/>
      <c r="L11" s="622"/>
      <c r="M11" s="623">
        <v>13853</v>
      </c>
      <c r="N11" s="624">
        <v>1221567.68</v>
      </c>
      <c r="O11" s="625">
        <v>88.18</v>
      </c>
      <c r="P11" s="626">
        <v>58.84</v>
      </c>
      <c r="R11" s="457">
        <f t="shared" si="0"/>
        <v>0</v>
      </c>
      <c r="S11" s="457">
        <f t="shared" si="1"/>
        <v>1221557.54</v>
      </c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2.75">
      <c r="A12" s="147">
        <v>39490</v>
      </c>
      <c r="B12" s="120" t="s">
        <v>84</v>
      </c>
      <c r="C12" s="230"/>
      <c r="D12" s="531"/>
      <c r="E12" s="531" t="s">
        <v>68</v>
      </c>
      <c r="F12" s="121" t="s">
        <v>69</v>
      </c>
      <c r="G12" s="121">
        <v>2</v>
      </c>
      <c r="H12" s="121" t="s">
        <v>85</v>
      </c>
      <c r="I12" s="209"/>
      <c r="J12" s="151"/>
      <c r="K12" s="115"/>
      <c r="L12" s="115"/>
      <c r="M12" s="244">
        <v>23508</v>
      </c>
      <c r="N12" s="152">
        <v>1813230.66</v>
      </c>
      <c r="O12" s="112">
        <v>77.13</v>
      </c>
      <c r="P12" s="245">
        <v>55.5</v>
      </c>
      <c r="R12" s="457">
        <f t="shared" si="0"/>
        <v>0</v>
      </c>
      <c r="S12" s="457">
        <f t="shared" si="1"/>
        <v>1813172.0399999998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2.75">
      <c r="A13" s="374">
        <v>39490</v>
      </c>
      <c r="B13" s="375" t="s">
        <v>86</v>
      </c>
      <c r="C13" s="395"/>
      <c r="D13" s="585"/>
      <c r="E13" s="395" t="s">
        <v>68</v>
      </c>
      <c r="F13" s="377" t="s">
        <v>87</v>
      </c>
      <c r="G13" s="377">
        <v>3</v>
      </c>
      <c r="H13" s="377" t="s">
        <v>88</v>
      </c>
      <c r="I13" s="386">
        <v>7488</v>
      </c>
      <c r="J13" s="382">
        <v>573305.88</v>
      </c>
      <c r="K13" s="383">
        <v>76.56</v>
      </c>
      <c r="L13" s="387">
        <v>44.51</v>
      </c>
      <c r="M13" s="388"/>
      <c r="N13" s="379"/>
      <c r="O13" s="380"/>
      <c r="P13" s="389"/>
      <c r="R13" s="457">
        <f t="shared" si="0"/>
        <v>333290.88</v>
      </c>
      <c r="S13" s="457">
        <f t="shared" si="1"/>
        <v>0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2.75">
      <c r="A14" s="397">
        <v>39490</v>
      </c>
      <c r="B14" s="383" t="s">
        <v>89</v>
      </c>
      <c r="C14" s="398"/>
      <c r="D14" s="586"/>
      <c r="E14" s="369" t="s">
        <v>68</v>
      </c>
      <c r="F14" s="243" t="s">
        <v>87</v>
      </c>
      <c r="G14" s="113">
        <v>3</v>
      </c>
      <c r="H14" s="113" t="s">
        <v>88</v>
      </c>
      <c r="I14" s="153">
        <v>7488</v>
      </c>
      <c r="J14" s="152">
        <v>573305.88</v>
      </c>
      <c r="K14" s="210">
        <v>76.56</v>
      </c>
      <c r="L14" s="210">
        <v>44.51</v>
      </c>
      <c r="M14" s="227"/>
      <c r="N14" s="151"/>
      <c r="O14" s="115"/>
      <c r="P14" s="165"/>
      <c r="R14" s="457">
        <f t="shared" si="0"/>
        <v>333290.88</v>
      </c>
      <c r="S14" s="457">
        <f t="shared" si="1"/>
        <v>0</v>
      </c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2.75">
      <c r="A15" s="111">
        <v>39490</v>
      </c>
      <c r="B15" s="112" t="s">
        <v>90</v>
      </c>
      <c r="C15" s="369"/>
      <c r="D15" s="369"/>
      <c r="E15" s="369" t="s">
        <v>68</v>
      </c>
      <c r="F15" s="638" t="s">
        <v>69</v>
      </c>
      <c r="G15" s="532">
        <v>2</v>
      </c>
      <c r="H15" s="113" t="s">
        <v>85</v>
      </c>
      <c r="I15" s="153"/>
      <c r="J15" s="152"/>
      <c r="K15" s="210"/>
      <c r="L15" s="210"/>
      <c r="M15" s="244">
        <v>10317</v>
      </c>
      <c r="N15" s="152">
        <v>719566.22</v>
      </c>
      <c r="O15" s="112">
        <v>69.74</v>
      </c>
      <c r="P15" s="165">
        <v>52.44</v>
      </c>
      <c r="R15" s="457">
        <f t="shared" si="0"/>
        <v>0</v>
      </c>
      <c r="S15" s="457">
        <f t="shared" si="1"/>
        <v>719507.58</v>
      </c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2.75">
      <c r="A16" s="374">
        <v>39490</v>
      </c>
      <c r="B16" s="375" t="s">
        <v>91</v>
      </c>
      <c r="C16" s="441"/>
      <c r="D16" s="639"/>
      <c r="E16" s="441" t="s">
        <v>68</v>
      </c>
      <c r="F16" s="402" t="s">
        <v>87</v>
      </c>
      <c r="G16" s="399">
        <v>2</v>
      </c>
      <c r="H16" s="377" t="s">
        <v>85</v>
      </c>
      <c r="I16" s="378">
        <v>25407</v>
      </c>
      <c r="J16" s="379">
        <v>2064851.97</v>
      </c>
      <c r="K16" s="380">
        <v>81.27</v>
      </c>
      <c r="L16" s="380">
        <v>56.25</v>
      </c>
      <c r="M16" s="381"/>
      <c r="N16" s="382"/>
      <c r="O16" s="380"/>
      <c r="P16" s="389"/>
      <c r="R16" s="457">
        <f t="shared" si="0"/>
        <v>1429143.75</v>
      </c>
      <c r="S16" s="457">
        <f t="shared" si="1"/>
        <v>0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2.75">
      <c r="A17" s="147">
        <v>39490</v>
      </c>
      <c r="B17" s="120" t="s">
        <v>92</v>
      </c>
      <c r="C17" s="340"/>
      <c r="D17" s="340"/>
      <c r="E17" s="340" t="s">
        <v>68</v>
      </c>
      <c r="F17" s="355" t="s">
        <v>87</v>
      </c>
      <c r="G17" s="121">
        <v>2</v>
      </c>
      <c r="H17" s="355" t="s">
        <v>85</v>
      </c>
      <c r="I17" s="209">
        <v>19494</v>
      </c>
      <c r="J17" s="152">
        <v>1501408.22</v>
      </c>
      <c r="K17" s="143">
        <v>77.02</v>
      </c>
      <c r="L17" s="112">
        <v>52.83</v>
      </c>
      <c r="M17" s="227"/>
      <c r="N17" s="151"/>
      <c r="O17" s="115"/>
      <c r="P17" s="165"/>
      <c r="R17" s="457">
        <f t="shared" si="0"/>
        <v>1029868.02</v>
      </c>
      <c r="S17" s="457">
        <f t="shared" si="1"/>
        <v>0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2.75">
      <c r="A18" s="147">
        <v>39490</v>
      </c>
      <c r="B18" s="142" t="s">
        <v>93</v>
      </c>
      <c r="C18" s="340"/>
      <c r="D18" s="340"/>
      <c r="E18" s="340" t="s">
        <v>68</v>
      </c>
      <c r="F18" s="355"/>
      <c r="G18" s="121">
        <v>1</v>
      </c>
      <c r="H18" s="355" t="s">
        <v>94</v>
      </c>
      <c r="I18" s="209">
        <v>5913</v>
      </c>
      <c r="J18" s="151">
        <v>489100.56</v>
      </c>
      <c r="K18" s="115">
        <v>82.72</v>
      </c>
      <c r="L18" s="115">
        <v>55.77</v>
      </c>
      <c r="M18" s="244"/>
      <c r="N18" s="152"/>
      <c r="O18" s="115"/>
      <c r="P18" s="165"/>
      <c r="R18" s="457">
        <f t="shared" si="0"/>
        <v>329768.01</v>
      </c>
      <c r="S18" s="457">
        <f t="shared" si="1"/>
        <v>0</v>
      </c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2.75">
      <c r="A19" s="374">
        <v>39490</v>
      </c>
      <c r="B19" s="391" t="s">
        <v>95</v>
      </c>
      <c r="C19" s="441"/>
      <c r="D19" s="441"/>
      <c r="E19" s="441" t="s">
        <v>68</v>
      </c>
      <c r="F19" s="390"/>
      <c r="G19" s="377">
        <v>1</v>
      </c>
      <c r="H19" s="390" t="s">
        <v>94</v>
      </c>
      <c r="I19" s="378">
        <v>5913</v>
      </c>
      <c r="J19" s="379">
        <v>489100.56</v>
      </c>
      <c r="K19" s="380">
        <v>82.72</v>
      </c>
      <c r="L19" s="380">
        <v>55.77</v>
      </c>
      <c r="M19" s="381"/>
      <c r="N19" s="382"/>
      <c r="O19" s="380"/>
      <c r="P19" s="389"/>
      <c r="R19" s="457">
        <f t="shared" si="0"/>
        <v>329768.01</v>
      </c>
      <c r="S19" s="457">
        <f t="shared" si="1"/>
        <v>0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2.75">
      <c r="A20" s="147">
        <v>39490</v>
      </c>
      <c r="B20" s="120" t="s">
        <v>96</v>
      </c>
      <c r="C20" s="340"/>
      <c r="D20" s="340"/>
      <c r="E20" s="368" t="s">
        <v>68</v>
      </c>
      <c r="F20" s="355"/>
      <c r="G20" s="121">
        <v>1</v>
      </c>
      <c r="H20" s="121" t="s">
        <v>94</v>
      </c>
      <c r="I20" s="209">
        <v>5744</v>
      </c>
      <c r="J20" s="151">
        <v>482565.32</v>
      </c>
      <c r="K20" s="115">
        <v>84.02</v>
      </c>
      <c r="L20" s="115">
        <v>56.06</v>
      </c>
      <c r="M20" s="244"/>
      <c r="N20" s="152"/>
      <c r="O20" s="115"/>
      <c r="P20" s="165"/>
      <c r="R20" s="457">
        <f t="shared" si="0"/>
        <v>322008.64</v>
      </c>
      <c r="S20" s="457">
        <f t="shared" si="1"/>
        <v>0</v>
      </c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2.75">
      <c r="A21" s="374">
        <v>39490</v>
      </c>
      <c r="B21" s="375" t="s">
        <v>97</v>
      </c>
      <c r="C21" s="441"/>
      <c r="D21" s="441"/>
      <c r="E21" s="590" t="s">
        <v>68</v>
      </c>
      <c r="F21" s="390"/>
      <c r="G21" s="390">
        <v>1</v>
      </c>
      <c r="H21" s="390" t="s">
        <v>94</v>
      </c>
      <c r="I21" s="386">
        <v>7083</v>
      </c>
      <c r="J21" s="382">
        <v>578358.64</v>
      </c>
      <c r="K21" s="387">
        <v>81.66</v>
      </c>
      <c r="L21" s="383">
        <v>55.42</v>
      </c>
      <c r="M21" s="378"/>
      <c r="N21" s="379"/>
      <c r="O21" s="380"/>
      <c r="P21" s="543"/>
      <c r="Q21" s="524"/>
      <c r="R21" s="457">
        <f t="shared" si="0"/>
        <v>392539.86</v>
      </c>
      <c r="S21" s="457">
        <f t="shared" si="1"/>
        <v>0</v>
      </c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2.75">
      <c r="A22" s="147">
        <v>39518</v>
      </c>
      <c r="B22" s="120" t="s">
        <v>113</v>
      </c>
      <c r="C22" s="340"/>
      <c r="D22" s="340"/>
      <c r="E22" s="368" t="s">
        <v>68</v>
      </c>
      <c r="F22" s="355" t="s">
        <v>69</v>
      </c>
      <c r="G22" s="355">
        <v>2</v>
      </c>
      <c r="H22" s="355" t="s">
        <v>114</v>
      </c>
      <c r="I22" s="153"/>
      <c r="J22" s="152"/>
      <c r="K22" s="112"/>
      <c r="L22" s="112"/>
      <c r="M22" s="451">
        <v>26275</v>
      </c>
      <c r="N22" s="152">
        <v>2078339.27</v>
      </c>
      <c r="O22" s="115">
        <v>79.1</v>
      </c>
      <c r="P22" s="165">
        <v>24.44</v>
      </c>
      <c r="R22" s="457">
        <f t="shared" si="0"/>
        <v>0</v>
      </c>
      <c r="S22" s="457">
        <f t="shared" si="1"/>
        <v>2078352.4999999998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12.75">
      <c r="A23" s="147">
        <v>39518</v>
      </c>
      <c r="B23" s="120" t="s">
        <v>123</v>
      </c>
      <c r="C23" s="340"/>
      <c r="D23" s="340"/>
      <c r="E23" s="368" t="s">
        <v>124</v>
      </c>
      <c r="F23" s="355" t="s">
        <v>69</v>
      </c>
      <c r="G23" s="355">
        <v>2</v>
      </c>
      <c r="H23" s="355" t="s">
        <v>125</v>
      </c>
      <c r="I23" s="153">
        <v>8717</v>
      </c>
      <c r="J23" s="152">
        <v>750499.83</v>
      </c>
      <c r="K23" s="115">
        <v>86.1</v>
      </c>
      <c r="L23" s="115">
        <v>52.65</v>
      </c>
      <c r="M23" s="244"/>
      <c r="N23" s="152"/>
      <c r="O23" s="115"/>
      <c r="P23" s="165"/>
      <c r="R23" s="457">
        <f t="shared" si="0"/>
        <v>458950.05</v>
      </c>
      <c r="S23" s="457">
        <f t="shared" si="1"/>
        <v>0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2.75">
      <c r="A24" s="147">
        <v>39518</v>
      </c>
      <c r="B24" s="142" t="s">
        <v>126</v>
      </c>
      <c r="C24" s="340"/>
      <c r="D24" s="340"/>
      <c r="E24" s="368" t="s">
        <v>127</v>
      </c>
      <c r="F24" s="355" t="s">
        <v>87</v>
      </c>
      <c r="G24" s="355">
        <v>5</v>
      </c>
      <c r="H24" s="538" t="s">
        <v>128</v>
      </c>
      <c r="I24" s="209">
        <v>33668</v>
      </c>
      <c r="J24" s="151">
        <v>3482839.16</v>
      </c>
      <c r="K24" s="115">
        <v>103.45</v>
      </c>
      <c r="L24" s="115">
        <v>61.38</v>
      </c>
      <c r="M24" s="244"/>
      <c r="N24" s="152"/>
      <c r="O24" s="115"/>
      <c r="P24" s="165"/>
      <c r="R24" s="457">
        <f t="shared" si="0"/>
        <v>2066541.84</v>
      </c>
      <c r="S24" s="457">
        <f t="shared" si="1"/>
        <v>0</v>
      </c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2.75">
      <c r="A25" s="374">
        <v>39518</v>
      </c>
      <c r="B25" s="391" t="s">
        <v>129</v>
      </c>
      <c r="C25" s="376"/>
      <c r="D25" s="587"/>
      <c r="E25" s="422" t="s">
        <v>127</v>
      </c>
      <c r="F25" s="390" t="s">
        <v>87</v>
      </c>
      <c r="G25" s="390">
        <v>5</v>
      </c>
      <c r="H25" s="680" t="s">
        <v>130</v>
      </c>
      <c r="I25" s="378">
        <v>33668</v>
      </c>
      <c r="J25" s="379">
        <v>3587045.23</v>
      </c>
      <c r="K25" s="380">
        <v>106.54</v>
      </c>
      <c r="L25" s="380">
        <v>70.54</v>
      </c>
      <c r="M25" s="381"/>
      <c r="N25" s="382"/>
      <c r="O25" s="380"/>
      <c r="P25" s="389"/>
      <c r="R25" s="457">
        <f t="shared" si="0"/>
        <v>2374940.72</v>
      </c>
      <c r="S25" s="457">
        <f t="shared" si="1"/>
        <v>0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3.5" thickBot="1">
      <c r="A26" s="615">
        <v>39518</v>
      </c>
      <c r="B26" s="681" t="s">
        <v>131</v>
      </c>
      <c r="C26" s="682"/>
      <c r="D26" s="682"/>
      <c r="E26" s="651" t="s">
        <v>68</v>
      </c>
      <c r="F26" s="652" t="s">
        <v>87</v>
      </c>
      <c r="G26" s="652">
        <v>3</v>
      </c>
      <c r="H26" s="683" t="s">
        <v>132</v>
      </c>
      <c r="I26" s="653"/>
      <c r="J26" s="624"/>
      <c r="K26" s="625"/>
      <c r="L26" s="625"/>
      <c r="M26" s="656">
        <v>7022</v>
      </c>
      <c r="N26" s="620">
        <v>1031820.8</v>
      </c>
      <c r="O26" s="625">
        <v>146.95</v>
      </c>
      <c r="P26" s="626">
        <v>87.05</v>
      </c>
      <c r="R26" s="457">
        <f t="shared" si="0"/>
        <v>0</v>
      </c>
      <c r="S26" s="457">
        <f t="shared" si="1"/>
        <v>1031882.8999999999</v>
      </c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12.75">
      <c r="A27" s="147">
        <v>39546</v>
      </c>
      <c r="B27" s="142" t="s">
        <v>144</v>
      </c>
      <c r="C27" s="240"/>
      <c r="D27" s="240"/>
      <c r="E27" s="368" t="s">
        <v>68</v>
      </c>
      <c r="F27" s="355" t="s">
        <v>69</v>
      </c>
      <c r="G27" s="355">
        <v>2</v>
      </c>
      <c r="H27" s="355" t="s">
        <v>145</v>
      </c>
      <c r="I27" s="209">
        <v>11501</v>
      </c>
      <c r="J27" s="151">
        <v>887388.61</v>
      </c>
      <c r="K27" s="115">
        <v>77.16</v>
      </c>
      <c r="L27" s="115">
        <v>42.4</v>
      </c>
      <c r="M27" s="244"/>
      <c r="N27" s="152"/>
      <c r="O27" s="115"/>
      <c r="P27" s="165"/>
      <c r="R27" s="457">
        <f t="shared" si="0"/>
        <v>487642.39999999997</v>
      </c>
      <c r="S27" s="457">
        <f>O27*M27</f>
        <v>0</v>
      </c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2.75">
      <c r="A28" s="147">
        <v>39546</v>
      </c>
      <c r="B28" s="142" t="s">
        <v>146</v>
      </c>
      <c r="C28" s="240"/>
      <c r="D28" s="240"/>
      <c r="E28" s="368" t="s">
        <v>68</v>
      </c>
      <c r="F28" s="355" t="s">
        <v>69</v>
      </c>
      <c r="G28" s="355">
        <v>2</v>
      </c>
      <c r="H28" s="355" t="s">
        <v>145</v>
      </c>
      <c r="I28" s="209">
        <v>8646</v>
      </c>
      <c r="J28" s="151">
        <v>684079.33</v>
      </c>
      <c r="K28" s="115">
        <v>79.12</v>
      </c>
      <c r="L28" s="115">
        <v>43.32</v>
      </c>
      <c r="M28" s="244"/>
      <c r="N28" s="152"/>
      <c r="O28" s="115"/>
      <c r="P28" s="165"/>
      <c r="R28" s="457">
        <f t="shared" si="0"/>
        <v>374544.72000000003</v>
      </c>
      <c r="S28" s="457">
        <f t="shared" si="1"/>
        <v>0</v>
      </c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2.75">
      <c r="A29" s="374">
        <v>39546</v>
      </c>
      <c r="B29" s="391" t="s">
        <v>147</v>
      </c>
      <c r="C29" s="376"/>
      <c r="D29" s="376"/>
      <c r="E29" s="422" t="s">
        <v>68</v>
      </c>
      <c r="F29" s="390"/>
      <c r="G29" s="390">
        <v>1</v>
      </c>
      <c r="H29" s="390" t="s">
        <v>94</v>
      </c>
      <c r="I29" s="378">
        <v>5875</v>
      </c>
      <c r="J29" s="379">
        <v>547642.19</v>
      </c>
      <c r="K29" s="380">
        <v>79.85</v>
      </c>
      <c r="L29" s="380">
        <v>56.43</v>
      </c>
      <c r="M29" s="381"/>
      <c r="N29" s="382"/>
      <c r="O29" s="380"/>
      <c r="P29" s="389"/>
      <c r="R29" s="457">
        <f t="shared" si="0"/>
        <v>331526.25</v>
      </c>
      <c r="S29" s="457">
        <f t="shared" si="1"/>
        <v>0</v>
      </c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12.75">
      <c r="A30" s="374">
        <v>39546</v>
      </c>
      <c r="B30" s="391" t="s">
        <v>148</v>
      </c>
      <c r="C30" s="376"/>
      <c r="D30" s="376"/>
      <c r="E30" s="422" t="s">
        <v>68</v>
      </c>
      <c r="F30" s="390"/>
      <c r="G30" s="390">
        <v>1</v>
      </c>
      <c r="H30" s="390" t="s">
        <v>94</v>
      </c>
      <c r="I30" s="378">
        <v>5875</v>
      </c>
      <c r="J30" s="379">
        <v>547642.19</v>
      </c>
      <c r="K30" s="380">
        <v>79.85</v>
      </c>
      <c r="L30" s="380">
        <v>56.43</v>
      </c>
      <c r="M30" s="381"/>
      <c r="N30" s="382"/>
      <c r="O30" s="380"/>
      <c r="P30" s="389"/>
      <c r="R30" s="457">
        <f t="shared" si="0"/>
        <v>331526.25</v>
      </c>
      <c r="S30" s="457">
        <f t="shared" si="1"/>
        <v>0</v>
      </c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12.75">
      <c r="A31" s="147">
        <v>39546</v>
      </c>
      <c r="B31" s="142" t="s">
        <v>149</v>
      </c>
      <c r="C31" s="240"/>
      <c r="D31" s="240"/>
      <c r="E31" s="368" t="s">
        <v>68</v>
      </c>
      <c r="F31" s="355" t="s">
        <v>69</v>
      </c>
      <c r="G31" s="355">
        <v>2</v>
      </c>
      <c r="H31" s="355" t="s">
        <v>70</v>
      </c>
      <c r="I31" s="209">
        <v>8063</v>
      </c>
      <c r="J31" s="151">
        <v>641926.12</v>
      </c>
      <c r="K31" s="115">
        <v>72.08</v>
      </c>
      <c r="L31" s="115">
        <v>50</v>
      </c>
      <c r="M31" s="244"/>
      <c r="N31" s="152"/>
      <c r="O31" s="115"/>
      <c r="P31" s="165"/>
      <c r="R31" s="457">
        <f t="shared" si="0"/>
        <v>403150</v>
      </c>
      <c r="S31" s="457">
        <f t="shared" si="1"/>
        <v>0</v>
      </c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12.75">
      <c r="A32" s="147">
        <v>39546</v>
      </c>
      <c r="B32" s="142" t="s">
        <v>155</v>
      </c>
      <c r="C32" s="240"/>
      <c r="D32" s="240"/>
      <c r="E32" s="368" t="s">
        <v>68</v>
      </c>
      <c r="F32" s="355" t="s">
        <v>87</v>
      </c>
      <c r="G32" s="355">
        <v>4</v>
      </c>
      <c r="H32" s="684" t="s">
        <v>156</v>
      </c>
      <c r="I32" s="209">
        <v>17878</v>
      </c>
      <c r="J32" s="151">
        <v>1862641.73</v>
      </c>
      <c r="K32" s="115">
        <v>104.18</v>
      </c>
      <c r="L32" s="115">
        <v>40.82</v>
      </c>
      <c r="M32" s="244"/>
      <c r="N32" s="152"/>
      <c r="O32" s="115"/>
      <c r="P32" s="165"/>
      <c r="R32" s="457">
        <f t="shared" si="0"/>
        <v>729779.96</v>
      </c>
      <c r="S32" s="457">
        <f t="shared" si="1"/>
        <v>0</v>
      </c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3" spans="1:32" ht="13.5" thickBot="1">
      <c r="A33" s="615">
        <v>39546</v>
      </c>
      <c r="B33" s="681" t="s">
        <v>157</v>
      </c>
      <c r="C33" s="682"/>
      <c r="D33" s="682"/>
      <c r="E33" s="651" t="s">
        <v>68</v>
      </c>
      <c r="F33" s="652" t="s">
        <v>87</v>
      </c>
      <c r="G33" s="652">
        <v>4</v>
      </c>
      <c r="H33" s="686" t="s">
        <v>158</v>
      </c>
      <c r="I33" s="653">
        <v>17888</v>
      </c>
      <c r="J33" s="624">
        <v>1436827.97</v>
      </c>
      <c r="K33" s="625">
        <v>80.32</v>
      </c>
      <c r="L33" s="625">
        <v>40.79</v>
      </c>
      <c r="M33" s="656"/>
      <c r="N33" s="620"/>
      <c r="O33" s="687"/>
      <c r="P33" s="626"/>
      <c r="R33" s="457">
        <f aca="true" t="shared" si="2" ref="R33:R52">L33*I33</f>
        <v>729651.52</v>
      </c>
      <c r="S33" s="457">
        <f t="shared" si="1"/>
        <v>0</v>
      </c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ht="12.75">
      <c r="A34" s="147">
        <v>39581</v>
      </c>
      <c r="B34" s="142" t="s">
        <v>84</v>
      </c>
      <c r="C34" s="240"/>
      <c r="D34" s="240"/>
      <c r="E34" s="368" t="s">
        <v>68</v>
      </c>
      <c r="F34" s="355" t="s">
        <v>69</v>
      </c>
      <c r="G34" s="355">
        <v>2</v>
      </c>
      <c r="H34" s="355" t="s">
        <v>85</v>
      </c>
      <c r="I34" s="209"/>
      <c r="J34" s="151"/>
      <c r="K34" s="115"/>
      <c r="L34" s="115"/>
      <c r="M34" s="244">
        <v>23508</v>
      </c>
      <c r="N34" s="152">
        <v>1989377.96</v>
      </c>
      <c r="O34" s="115">
        <v>84.63</v>
      </c>
      <c r="P34" s="165">
        <v>61.02</v>
      </c>
      <c r="R34" s="457">
        <f t="shared" si="2"/>
        <v>0</v>
      </c>
      <c r="S34" s="457">
        <f t="shared" si="1"/>
        <v>1989482.0399999998</v>
      </c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 ht="12.75">
      <c r="A35" s="374">
        <v>39581</v>
      </c>
      <c r="B35" s="391" t="s">
        <v>86</v>
      </c>
      <c r="C35" s="376"/>
      <c r="D35" s="376"/>
      <c r="E35" s="422" t="s">
        <v>68</v>
      </c>
      <c r="F35" s="390" t="s">
        <v>87</v>
      </c>
      <c r="G35" s="390">
        <v>3</v>
      </c>
      <c r="H35" s="390" t="s">
        <v>88</v>
      </c>
      <c r="I35" s="378">
        <v>7488</v>
      </c>
      <c r="J35" s="379">
        <v>624388.9</v>
      </c>
      <c r="K35" s="380">
        <v>83.39</v>
      </c>
      <c r="L35" s="380">
        <v>48.92</v>
      </c>
      <c r="M35" s="381"/>
      <c r="N35" s="382"/>
      <c r="O35" s="380"/>
      <c r="P35" s="389"/>
      <c r="R35" s="457">
        <f t="shared" si="2"/>
        <v>366312.96</v>
      </c>
      <c r="S35" s="457">
        <f t="shared" si="1"/>
        <v>0</v>
      </c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ht="12.75">
      <c r="A36" s="147">
        <v>39581</v>
      </c>
      <c r="B36" s="142" t="s">
        <v>89</v>
      </c>
      <c r="C36" s="240"/>
      <c r="D36" s="240"/>
      <c r="E36" s="368" t="s">
        <v>68</v>
      </c>
      <c r="F36" s="355" t="s">
        <v>87</v>
      </c>
      <c r="G36" s="355">
        <v>3</v>
      </c>
      <c r="H36" s="355" t="s">
        <v>88</v>
      </c>
      <c r="I36" s="209">
        <v>7488</v>
      </c>
      <c r="J36" s="151">
        <v>624388.9</v>
      </c>
      <c r="K36" s="115">
        <v>83.39</v>
      </c>
      <c r="L36" s="115">
        <v>48.92</v>
      </c>
      <c r="M36" s="244"/>
      <c r="N36" s="152"/>
      <c r="O36" s="115"/>
      <c r="P36" s="165"/>
      <c r="R36" s="457">
        <f t="shared" si="2"/>
        <v>366312.96</v>
      </c>
      <c r="S36" s="457">
        <f t="shared" si="1"/>
        <v>0</v>
      </c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</row>
    <row r="37" spans="1:32" ht="12.75">
      <c r="A37" s="147">
        <v>39581</v>
      </c>
      <c r="B37" s="142" t="s">
        <v>90</v>
      </c>
      <c r="C37" s="240"/>
      <c r="D37" s="240"/>
      <c r="E37" s="368" t="s">
        <v>68</v>
      </c>
      <c r="F37" s="355" t="s">
        <v>69</v>
      </c>
      <c r="G37" s="355">
        <v>2</v>
      </c>
      <c r="H37" s="355" t="s">
        <v>85</v>
      </c>
      <c r="I37" s="209"/>
      <c r="J37" s="151"/>
      <c r="K37" s="115"/>
      <c r="L37" s="115"/>
      <c r="M37" s="244">
        <v>10317</v>
      </c>
      <c r="N37" s="152">
        <v>769716.44</v>
      </c>
      <c r="O37" s="115">
        <v>74.61</v>
      </c>
      <c r="P37" s="165">
        <v>58.26</v>
      </c>
      <c r="R37" s="457">
        <f t="shared" si="2"/>
        <v>0</v>
      </c>
      <c r="S37" s="457">
        <f t="shared" si="1"/>
        <v>769751.37</v>
      </c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 ht="12.75">
      <c r="A38" s="147">
        <v>39581</v>
      </c>
      <c r="B38" s="142" t="s">
        <v>91</v>
      </c>
      <c r="C38" s="240"/>
      <c r="D38" s="240"/>
      <c r="E38" s="368" t="s">
        <v>68</v>
      </c>
      <c r="F38" s="355" t="s">
        <v>87</v>
      </c>
      <c r="G38" s="355">
        <v>3</v>
      </c>
      <c r="H38" s="579" t="s">
        <v>183</v>
      </c>
      <c r="I38" s="209">
        <v>25407</v>
      </c>
      <c r="J38" s="151">
        <v>2166497.35</v>
      </c>
      <c r="K38" s="115">
        <v>85.27</v>
      </c>
      <c r="L38" s="115">
        <v>55.71</v>
      </c>
      <c r="M38" s="244"/>
      <c r="N38" s="152"/>
      <c r="O38" s="115"/>
      <c r="P38" s="165"/>
      <c r="R38" s="457">
        <f t="shared" si="2"/>
        <v>1415423.97</v>
      </c>
      <c r="S38" s="457">
        <f>O38*M38</f>
        <v>0</v>
      </c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 ht="12.75">
      <c r="A39" s="147">
        <v>39581</v>
      </c>
      <c r="B39" s="142" t="s">
        <v>92</v>
      </c>
      <c r="C39" s="240"/>
      <c r="D39" s="240"/>
      <c r="E39" s="368" t="s">
        <v>68</v>
      </c>
      <c r="F39" s="355" t="s">
        <v>87</v>
      </c>
      <c r="G39" s="355">
        <v>3</v>
      </c>
      <c r="H39" s="579" t="s">
        <v>183</v>
      </c>
      <c r="I39" s="209">
        <v>19494</v>
      </c>
      <c r="J39" s="151">
        <v>1706527.51</v>
      </c>
      <c r="K39" s="115">
        <v>87.54</v>
      </c>
      <c r="L39" s="115">
        <v>59.02</v>
      </c>
      <c r="M39" s="244"/>
      <c r="N39" s="152"/>
      <c r="O39" s="115"/>
      <c r="P39" s="165"/>
      <c r="R39" s="457">
        <f t="shared" si="2"/>
        <v>1150535.8800000001</v>
      </c>
      <c r="S39" s="457">
        <f t="shared" si="1"/>
        <v>0</v>
      </c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 ht="12.75">
      <c r="A40" s="147">
        <v>39581</v>
      </c>
      <c r="B40" s="142" t="s">
        <v>93</v>
      </c>
      <c r="C40" s="240"/>
      <c r="D40" s="240"/>
      <c r="E40" s="368" t="s">
        <v>68</v>
      </c>
      <c r="F40" s="355"/>
      <c r="G40" s="355">
        <v>1</v>
      </c>
      <c r="H40" s="355" t="s">
        <v>94</v>
      </c>
      <c r="I40" s="209">
        <v>5913</v>
      </c>
      <c r="J40" s="151">
        <v>512685.65</v>
      </c>
      <c r="K40" s="115">
        <v>86.71</v>
      </c>
      <c r="L40" s="115">
        <v>62.14</v>
      </c>
      <c r="M40" s="244"/>
      <c r="N40" s="152"/>
      <c r="O40" s="115"/>
      <c r="P40" s="165"/>
      <c r="R40" s="457">
        <f t="shared" si="2"/>
        <v>367433.82</v>
      </c>
      <c r="S40" s="457">
        <f t="shared" si="1"/>
        <v>0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  <row r="41" spans="1:32" ht="12.75">
      <c r="A41" s="147">
        <v>39581</v>
      </c>
      <c r="B41" s="142" t="s">
        <v>95</v>
      </c>
      <c r="C41" s="240"/>
      <c r="D41" s="240"/>
      <c r="E41" s="368" t="s">
        <v>68</v>
      </c>
      <c r="F41" s="121"/>
      <c r="G41" s="121">
        <v>1</v>
      </c>
      <c r="H41" s="282" t="s">
        <v>94</v>
      </c>
      <c r="I41" s="209">
        <v>5913</v>
      </c>
      <c r="J41" s="151">
        <v>511591.98</v>
      </c>
      <c r="K41" s="115">
        <v>86.53</v>
      </c>
      <c r="L41" s="115">
        <v>62.14</v>
      </c>
      <c r="M41" s="244"/>
      <c r="N41" s="152"/>
      <c r="O41" s="115"/>
      <c r="P41" s="165"/>
      <c r="R41" s="457">
        <f t="shared" si="2"/>
        <v>367433.82</v>
      </c>
      <c r="S41" s="457">
        <f aca="true" t="shared" si="3" ref="S41:S46">O41*M41</f>
        <v>0</v>
      </c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2" ht="12.75">
      <c r="A42" s="374">
        <v>39581</v>
      </c>
      <c r="B42" s="391" t="s">
        <v>96</v>
      </c>
      <c r="C42" s="376"/>
      <c r="D42" s="376"/>
      <c r="E42" s="422" t="s">
        <v>68</v>
      </c>
      <c r="F42" s="377"/>
      <c r="G42" s="377">
        <v>1</v>
      </c>
      <c r="H42" s="390" t="s">
        <v>94</v>
      </c>
      <c r="I42" s="378">
        <v>5742</v>
      </c>
      <c r="J42" s="379">
        <v>464010.58</v>
      </c>
      <c r="K42" s="380">
        <v>80.81</v>
      </c>
      <c r="L42" s="380">
        <v>62.49</v>
      </c>
      <c r="M42" s="381"/>
      <c r="N42" s="382"/>
      <c r="O42" s="380"/>
      <c r="P42" s="389"/>
      <c r="R42" s="457">
        <f t="shared" si="2"/>
        <v>358817.58</v>
      </c>
      <c r="S42" s="457">
        <f t="shared" si="3"/>
        <v>0</v>
      </c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 ht="12.75">
      <c r="A43" s="147">
        <v>39581</v>
      </c>
      <c r="B43" s="142" t="s">
        <v>97</v>
      </c>
      <c r="C43" s="240"/>
      <c r="D43" s="240"/>
      <c r="E43" s="368" t="s">
        <v>68</v>
      </c>
      <c r="F43" s="121"/>
      <c r="G43" s="121">
        <v>1</v>
      </c>
      <c r="H43" s="355" t="s">
        <v>94</v>
      </c>
      <c r="I43" s="209">
        <v>7080</v>
      </c>
      <c r="J43" s="151">
        <v>606286.89</v>
      </c>
      <c r="K43" s="115">
        <v>85.63</v>
      </c>
      <c r="L43" s="115">
        <v>61.8</v>
      </c>
      <c r="M43" s="244"/>
      <c r="N43" s="152"/>
      <c r="O43" s="115"/>
      <c r="P43" s="165"/>
      <c r="R43" s="457">
        <f t="shared" si="2"/>
        <v>437544</v>
      </c>
      <c r="S43" s="457">
        <f t="shared" si="3"/>
        <v>0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  <row r="44" spans="1:32" ht="12.75">
      <c r="A44" s="147">
        <v>39581</v>
      </c>
      <c r="B44" s="142" t="s">
        <v>184</v>
      </c>
      <c r="C44" s="240"/>
      <c r="D44" s="240"/>
      <c r="E44" s="368" t="s">
        <v>68</v>
      </c>
      <c r="F44" s="121" t="s">
        <v>185</v>
      </c>
      <c r="G44" s="121">
        <v>3</v>
      </c>
      <c r="H44" s="355" t="s">
        <v>186</v>
      </c>
      <c r="I44" s="209">
        <v>14863</v>
      </c>
      <c r="J44" s="151">
        <v>1699988.5</v>
      </c>
      <c r="K44" s="115">
        <v>114.38</v>
      </c>
      <c r="L44" s="115">
        <v>64.44</v>
      </c>
      <c r="M44" s="244"/>
      <c r="N44" s="152"/>
      <c r="O44" s="115"/>
      <c r="P44" s="165"/>
      <c r="R44" s="457">
        <f t="shared" si="2"/>
        <v>957771.72</v>
      </c>
      <c r="S44" s="457">
        <f t="shared" si="3"/>
        <v>0</v>
      </c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1:32" ht="12.75">
      <c r="A45" s="374">
        <v>39581</v>
      </c>
      <c r="B45" s="391" t="s">
        <v>187</v>
      </c>
      <c r="C45" s="376"/>
      <c r="D45" s="376"/>
      <c r="E45" s="422" t="s">
        <v>68</v>
      </c>
      <c r="F45" s="377" t="s">
        <v>185</v>
      </c>
      <c r="G45" s="377">
        <v>3</v>
      </c>
      <c r="H45" s="390" t="s">
        <v>186</v>
      </c>
      <c r="I45" s="378">
        <v>45424</v>
      </c>
      <c r="J45" s="379">
        <v>2286705.52</v>
      </c>
      <c r="K45" s="380">
        <v>50.34</v>
      </c>
      <c r="L45" s="380">
        <v>28.16</v>
      </c>
      <c r="M45" s="381"/>
      <c r="N45" s="382"/>
      <c r="O45" s="380"/>
      <c r="P45" s="389"/>
      <c r="R45" s="457">
        <f t="shared" si="2"/>
        <v>1279139.84</v>
      </c>
      <c r="S45" s="457">
        <f t="shared" si="3"/>
        <v>0</v>
      </c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1:32" ht="12.75">
      <c r="A46" s="147">
        <v>39581</v>
      </c>
      <c r="B46" s="142" t="s">
        <v>188</v>
      </c>
      <c r="C46" s="240"/>
      <c r="D46" s="240"/>
      <c r="E46" s="368" t="s">
        <v>68</v>
      </c>
      <c r="F46" s="121" t="s">
        <v>185</v>
      </c>
      <c r="G46" s="121">
        <v>2</v>
      </c>
      <c r="H46" s="355" t="s">
        <v>189</v>
      </c>
      <c r="I46" s="209">
        <v>7602</v>
      </c>
      <c r="J46" s="151">
        <v>634335.93</v>
      </c>
      <c r="K46" s="115">
        <v>83.44</v>
      </c>
      <c r="L46" s="115">
        <v>53.65</v>
      </c>
      <c r="M46" s="244"/>
      <c r="N46" s="152"/>
      <c r="O46" s="115"/>
      <c r="P46" s="165"/>
      <c r="R46" s="457">
        <f t="shared" si="2"/>
        <v>407847.3</v>
      </c>
      <c r="S46" s="457">
        <f t="shared" si="3"/>
        <v>0</v>
      </c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</row>
    <row r="47" spans="1:32" ht="12.75">
      <c r="A47" s="374">
        <v>39581</v>
      </c>
      <c r="B47" s="391" t="s">
        <v>190</v>
      </c>
      <c r="C47" s="376"/>
      <c r="D47" s="376"/>
      <c r="E47" s="422" t="s">
        <v>68</v>
      </c>
      <c r="F47" s="377" t="s">
        <v>185</v>
      </c>
      <c r="G47" s="377">
        <v>2</v>
      </c>
      <c r="H47" s="390" t="s">
        <v>189</v>
      </c>
      <c r="I47" s="378">
        <v>7602</v>
      </c>
      <c r="J47" s="379">
        <v>636410.01</v>
      </c>
      <c r="K47" s="380">
        <v>83.72</v>
      </c>
      <c r="L47" s="380">
        <v>53.65</v>
      </c>
      <c r="M47" s="381"/>
      <c r="N47" s="382"/>
      <c r="O47" s="380"/>
      <c r="P47" s="389"/>
      <c r="R47" s="457">
        <f t="shared" si="2"/>
        <v>407847.3</v>
      </c>
      <c r="S47" s="457">
        <f aca="true" t="shared" si="4" ref="S47:S72">O47*M47</f>
        <v>0</v>
      </c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</row>
    <row r="48" spans="1:32" ht="12.75">
      <c r="A48" s="147">
        <v>39581</v>
      </c>
      <c r="B48" s="142" t="s">
        <v>191</v>
      </c>
      <c r="C48" s="240"/>
      <c r="D48" s="240"/>
      <c r="E48" s="368" t="s">
        <v>68</v>
      </c>
      <c r="F48" s="121" t="s">
        <v>78</v>
      </c>
      <c r="G48" s="121">
        <v>2</v>
      </c>
      <c r="H48" s="355" t="s">
        <v>192</v>
      </c>
      <c r="I48" s="209">
        <v>5620</v>
      </c>
      <c r="J48" s="151">
        <v>458387.88</v>
      </c>
      <c r="K48" s="115">
        <v>81.57</v>
      </c>
      <c r="L48" s="115">
        <v>50.99</v>
      </c>
      <c r="M48" s="244"/>
      <c r="N48" s="152"/>
      <c r="O48" s="115"/>
      <c r="P48" s="165"/>
      <c r="R48" s="457">
        <f t="shared" si="2"/>
        <v>286563.8</v>
      </c>
      <c r="S48" s="457">
        <f t="shared" si="4"/>
        <v>0</v>
      </c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</row>
    <row r="49" spans="1:32" ht="13.5" thickBot="1">
      <c r="A49" s="615">
        <v>39581</v>
      </c>
      <c r="B49" s="681" t="s">
        <v>193</v>
      </c>
      <c r="C49" s="691"/>
      <c r="D49" s="691"/>
      <c r="E49" s="651" t="s">
        <v>68</v>
      </c>
      <c r="F49" s="618" t="s">
        <v>87</v>
      </c>
      <c r="G49" s="618">
        <v>3</v>
      </c>
      <c r="H49" s="652" t="s">
        <v>194</v>
      </c>
      <c r="I49" s="653"/>
      <c r="J49" s="624"/>
      <c r="K49" s="625"/>
      <c r="L49" s="625"/>
      <c r="M49" s="656">
        <v>7080</v>
      </c>
      <c r="N49" s="620">
        <v>731756.37</v>
      </c>
      <c r="O49" s="625">
        <v>103.35</v>
      </c>
      <c r="P49" s="626">
        <v>47.27</v>
      </c>
      <c r="R49" s="457">
        <f t="shared" si="2"/>
        <v>0</v>
      </c>
      <c r="S49" s="457">
        <f t="shared" si="4"/>
        <v>731718</v>
      </c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 ht="13.5" thickBot="1">
      <c r="A50" s="710">
        <v>39609</v>
      </c>
      <c r="B50" s="711" t="s">
        <v>199</v>
      </c>
      <c r="C50" s="712"/>
      <c r="D50" s="712"/>
      <c r="E50" s="713" t="s">
        <v>68</v>
      </c>
      <c r="F50" s="714" t="s">
        <v>69</v>
      </c>
      <c r="G50" s="714">
        <v>2</v>
      </c>
      <c r="H50" s="715" t="s">
        <v>200</v>
      </c>
      <c r="I50" s="716"/>
      <c r="J50" s="717"/>
      <c r="K50" s="718"/>
      <c r="L50" s="718"/>
      <c r="M50" s="719">
        <v>26993</v>
      </c>
      <c r="N50" s="720">
        <v>2424516.55</v>
      </c>
      <c r="O50" s="718">
        <v>89.82</v>
      </c>
      <c r="P50" s="721">
        <v>57.37</v>
      </c>
      <c r="R50" s="457">
        <f t="shared" si="2"/>
        <v>0</v>
      </c>
      <c r="S50" s="457">
        <f t="shared" si="4"/>
        <v>2424511.26</v>
      </c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 ht="13.5" thickBot="1">
      <c r="A51" s="710">
        <v>39637</v>
      </c>
      <c r="B51" s="711" t="s">
        <v>225</v>
      </c>
      <c r="C51" s="712"/>
      <c r="D51" s="712"/>
      <c r="E51" s="713" t="s">
        <v>68</v>
      </c>
      <c r="F51" s="714" t="s">
        <v>226</v>
      </c>
      <c r="G51" s="714">
        <v>3</v>
      </c>
      <c r="H51" s="715" t="s">
        <v>227</v>
      </c>
      <c r="I51" s="716"/>
      <c r="J51" s="717"/>
      <c r="K51" s="718"/>
      <c r="L51" s="718"/>
      <c r="M51" s="719">
        <v>13984</v>
      </c>
      <c r="N51" s="720">
        <v>1820178.21</v>
      </c>
      <c r="O51" s="718">
        <v>130.16</v>
      </c>
      <c r="P51" s="721">
        <v>66.34</v>
      </c>
      <c r="R51" s="457">
        <f t="shared" si="2"/>
        <v>0</v>
      </c>
      <c r="S51" s="457">
        <f t="shared" si="4"/>
        <v>1820157.44</v>
      </c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</row>
    <row r="52" spans="1:32" ht="13.5" thickBot="1">
      <c r="A52" s="710">
        <v>39672</v>
      </c>
      <c r="B52" s="711" t="s">
        <v>233</v>
      </c>
      <c r="C52" s="712"/>
      <c r="D52" s="712"/>
      <c r="E52" s="713" t="s">
        <v>68</v>
      </c>
      <c r="F52" s="714" t="s">
        <v>69</v>
      </c>
      <c r="G52" s="714">
        <v>2</v>
      </c>
      <c r="H52" s="715" t="s">
        <v>234</v>
      </c>
      <c r="I52" s="716"/>
      <c r="J52" s="717"/>
      <c r="K52" s="718"/>
      <c r="L52" s="718"/>
      <c r="M52" s="719">
        <v>10450</v>
      </c>
      <c r="N52" s="720">
        <v>939057.88</v>
      </c>
      <c r="O52" s="718">
        <v>89.86</v>
      </c>
      <c r="P52" s="721">
        <v>64.64</v>
      </c>
      <c r="R52" s="457">
        <f t="shared" si="2"/>
        <v>0</v>
      </c>
      <c r="S52" s="457">
        <f t="shared" si="4"/>
        <v>939037</v>
      </c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</row>
    <row r="53" spans="1:32" ht="12.75">
      <c r="A53" s="147">
        <v>39763</v>
      </c>
      <c r="B53" s="142" t="s">
        <v>263</v>
      </c>
      <c r="C53" s="141"/>
      <c r="D53" s="141"/>
      <c r="E53" s="368" t="s">
        <v>68</v>
      </c>
      <c r="F53" s="121" t="s">
        <v>69</v>
      </c>
      <c r="G53" s="121">
        <v>2</v>
      </c>
      <c r="H53" s="282" t="s">
        <v>264</v>
      </c>
      <c r="I53" s="209"/>
      <c r="J53" s="151"/>
      <c r="K53" s="115"/>
      <c r="L53" s="115"/>
      <c r="M53" s="244">
        <v>8160</v>
      </c>
      <c r="N53" s="152">
        <v>655138.18</v>
      </c>
      <c r="O53" s="115">
        <v>80.29</v>
      </c>
      <c r="P53" s="165">
        <v>52.98</v>
      </c>
      <c r="R53" s="457">
        <f aca="true" t="shared" si="5" ref="R53:R60">L53*I53</f>
        <v>0</v>
      </c>
      <c r="S53" s="457">
        <f t="shared" si="4"/>
        <v>655166.4</v>
      </c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</row>
    <row r="54" spans="1:32" ht="12.75">
      <c r="A54" s="374">
        <v>39763</v>
      </c>
      <c r="B54" s="391" t="s">
        <v>265</v>
      </c>
      <c r="C54" s="498"/>
      <c r="D54" s="498"/>
      <c r="E54" s="422" t="s">
        <v>68</v>
      </c>
      <c r="F54" s="377" t="s">
        <v>69</v>
      </c>
      <c r="G54" s="377">
        <v>2</v>
      </c>
      <c r="H54" s="282" t="s">
        <v>264</v>
      </c>
      <c r="I54" s="378"/>
      <c r="J54" s="379"/>
      <c r="K54" s="380"/>
      <c r="L54" s="380"/>
      <c r="M54" s="381">
        <v>8160</v>
      </c>
      <c r="N54" s="382">
        <v>655260.69</v>
      </c>
      <c r="O54" s="380">
        <v>80.3</v>
      </c>
      <c r="P54" s="389">
        <v>52.98</v>
      </c>
      <c r="R54" s="457">
        <f t="shared" si="5"/>
        <v>0</v>
      </c>
      <c r="S54" s="457">
        <f t="shared" si="4"/>
        <v>655248</v>
      </c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5" spans="1:32" ht="12.75">
      <c r="A55" s="147">
        <v>39763</v>
      </c>
      <c r="B55" s="142" t="s">
        <v>266</v>
      </c>
      <c r="C55" s="141"/>
      <c r="D55" s="141"/>
      <c r="E55" s="368" t="s">
        <v>68</v>
      </c>
      <c r="F55" s="121" t="s">
        <v>267</v>
      </c>
      <c r="G55" s="121">
        <v>4</v>
      </c>
      <c r="H55" s="579" t="s">
        <v>268</v>
      </c>
      <c r="I55" s="209">
        <v>21483</v>
      </c>
      <c r="J55" s="151">
        <v>2037908.79</v>
      </c>
      <c r="K55" s="115">
        <v>94.86</v>
      </c>
      <c r="L55" s="115">
        <v>68.13</v>
      </c>
      <c r="M55" s="244"/>
      <c r="N55" s="152"/>
      <c r="O55" s="115"/>
      <c r="P55" s="165"/>
      <c r="R55" s="457">
        <f t="shared" si="5"/>
        <v>1463636.7899999998</v>
      </c>
      <c r="S55" s="457">
        <f t="shared" si="4"/>
        <v>0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</row>
    <row r="56" spans="1:32" ht="12.75">
      <c r="A56" s="374">
        <v>39763</v>
      </c>
      <c r="B56" s="391" t="s">
        <v>269</v>
      </c>
      <c r="C56" s="498"/>
      <c r="D56" s="498"/>
      <c r="E56" s="422" t="s">
        <v>68</v>
      </c>
      <c r="F56" s="377"/>
      <c r="G56" s="377">
        <v>1</v>
      </c>
      <c r="H56" s="390" t="s">
        <v>94</v>
      </c>
      <c r="I56" s="378">
        <v>5778</v>
      </c>
      <c r="J56" s="379">
        <v>512785.68</v>
      </c>
      <c r="K56" s="380">
        <v>88.76</v>
      </c>
      <c r="L56" s="380">
        <v>64.47</v>
      </c>
      <c r="M56" s="381"/>
      <c r="N56" s="382"/>
      <c r="O56" s="380"/>
      <c r="P56" s="389"/>
      <c r="R56" s="457">
        <f t="shared" si="5"/>
        <v>372507.66</v>
      </c>
      <c r="S56" s="457">
        <f t="shared" si="4"/>
        <v>0</v>
      </c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ht="13.5" thickBot="1">
      <c r="A57" s="615">
        <v>39763</v>
      </c>
      <c r="B57" s="681" t="s">
        <v>270</v>
      </c>
      <c r="C57" s="691"/>
      <c r="D57" s="691"/>
      <c r="E57" s="651" t="s">
        <v>68</v>
      </c>
      <c r="F57" s="683"/>
      <c r="G57" s="618">
        <v>1</v>
      </c>
      <c r="H57" s="652" t="s">
        <v>94</v>
      </c>
      <c r="I57" s="653">
        <v>5778</v>
      </c>
      <c r="J57" s="624">
        <v>512785.68</v>
      </c>
      <c r="K57" s="625">
        <v>88.76</v>
      </c>
      <c r="L57" s="625">
        <v>64.47</v>
      </c>
      <c r="M57" s="656"/>
      <c r="N57" s="620"/>
      <c r="O57" s="625"/>
      <c r="P57" s="626"/>
      <c r="R57" s="457">
        <f t="shared" si="5"/>
        <v>372507.66</v>
      </c>
      <c r="S57" s="457">
        <f t="shared" si="4"/>
        <v>0</v>
      </c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</row>
    <row r="58" spans="1:32" ht="12.75">
      <c r="A58" s="147"/>
      <c r="B58" s="142"/>
      <c r="C58" s="141"/>
      <c r="D58" s="141"/>
      <c r="E58" s="368"/>
      <c r="F58" s="121"/>
      <c r="G58" s="121"/>
      <c r="H58" s="355"/>
      <c r="I58" s="209"/>
      <c r="J58" s="151"/>
      <c r="K58" s="115"/>
      <c r="L58" s="115"/>
      <c r="M58" s="244"/>
      <c r="N58" s="507"/>
      <c r="O58" s="115"/>
      <c r="P58" s="165"/>
      <c r="R58" s="457">
        <f t="shared" si="5"/>
        <v>0</v>
      </c>
      <c r="S58" s="457">
        <f t="shared" si="4"/>
        <v>0</v>
      </c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</row>
    <row r="59" spans="1:32" ht="12.75">
      <c r="A59" s="147"/>
      <c r="B59" s="142"/>
      <c r="C59" s="141"/>
      <c r="D59" s="141"/>
      <c r="E59" s="368"/>
      <c r="F59" s="121"/>
      <c r="G59" s="121"/>
      <c r="H59" s="355"/>
      <c r="I59" s="209"/>
      <c r="J59" s="151"/>
      <c r="K59" s="115"/>
      <c r="L59" s="115"/>
      <c r="M59" s="244"/>
      <c r="N59" s="152"/>
      <c r="O59" s="115"/>
      <c r="P59" s="165"/>
      <c r="R59" s="457">
        <f t="shared" si="5"/>
        <v>0</v>
      </c>
      <c r="S59" s="457">
        <f t="shared" si="4"/>
        <v>0</v>
      </c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</row>
    <row r="60" spans="1:32" ht="12.75">
      <c r="A60" s="374"/>
      <c r="B60" s="391"/>
      <c r="C60" s="498"/>
      <c r="D60" s="498"/>
      <c r="E60" s="422"/>
      <c r="F60" s="377"/>
      <c r="G60" s="377"/>
      <c r="H60" s="392"/>
      <c r="I60" s="378"/>
      <c r="J60" s="379"/>
      <c r="K60" s="380"/>
      <c r="L60" s="380"/>
      <c r="M60" s="381"/>
      <c r="N60" s="382"/>
      <c r="O60" s="380"/>
      <c r="P60" s="389"/>
      <c r="R60" s="457">
        <f t="shared" si="5"/>
        <v>0</v>
      </c>
      <c r="S60" s="457">
        <f t="shared" si="4"/>
        <v>0</v>
      </c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ht="12.75">
      <c r="A61" s="374"/>
      <c r="B61" s="391"/>
      <c r="C61" s="498"/>
      <c r="D61" s="498"/>
      <c r="E61" s="422"/>
      <c r="F61" s="377"/>
      <c r="G61" s="377"/>
      <c r="H61" s="390"/>
      <c r="I61" s="378"/>
      <c r="J61" s="379"/>
      <c r="K61" s="380"/>
      <c r="L61" s="380"/>
      <c r="M61" s="381"/>
      <c r="N61" s="382"/>
      <c r="O61" s="380"/>
      <c r="P61" s="389"/>
      <c r="R61" s="457">
        <f aca="true" t="shared" si="6" ref="R61:R67">L61*I61</f>
        <v>0</v>
      </c>
      <c r="S61" s="457">
        <f t="shared" si="4"/>
        <v>0</v>
      </c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</row>
    <row r="62" spans="1:32" ht="12.75">
      <c r="A62" s="374"/>
      <c r="B62" s="391"/>
      <c r="C62" s="498"/>
      <c r="D62" s="498"/>
      <c r="E62" s="422"/>
      <c r="F62" s="377"/>
      <c r="G62" s="377"/>
      <c r="H62" s="390"/>
      <c r="I62" s="378"/>
      <c r="J62" s="379"/>
      <c r="K62" s="380"/>
      <c r="L62" s="380"/>
      <c r="M62" s="381"/>
      <c r="N62" s="382"/>
      <c r="O62" s="380"/>
      <c r="P62" s="389"/>
      <c r="R62" s="457">
        <f t="shared" si="6"/>
        <v>0</v>
      </c>
      <c r="S62" s="457">
        <f t="shared" si="4"/>
        <v>0</v>
      </c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</row>
    <row r="63" spans="1:32" ht="12.75">
      <c r="A63" s="147"/>
      <c r="B63" s="142"/>
      <c r="C63" s="141"/>
      <c r="D63" s="141"/>
      <c r="E63" s="368"/>
      <c r="F63" s="121"/>
      <c r="G63" s="121"/>
      <c r="H63" s="355"/>
      <c r="I63" s="209"/>
      <c r="J63" s="151"/>
      <c r="K63" s="115"/>
      <c r="L63" s="115"/>
      <c r="M63" s="244"/>
      <c r="N63" s="152"/>
      <c r="O63" s="115"/>
      <c r="P63" s="165"/>
      <c r="R63" s="457">
        <f t="shared" si="6"/>
        <v>0</v>
      </c>
      <c r="S63" s="457">
        <f t="shared" si="4"/>
        <v>0</v>
      </c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</row>
    <row r="64" spans="1:32" ht="12.75">
      <c r="A64" s="374"/>
      <c r="B64" s="391"/>
      <c r="C64" s="498"/>
      <c r="D64" s="498"/>
      <c r="E64" s="422"/>
      <c r="F64" s="377"/>
      <c r="G64" s="377"/>
      <c r="H64" s="390"/>
      <c r="I64" s="378"/>
      <c r="J64" s="379"/>
      <c r="K64" s="380"/>
      <c r="L64" s="380"/>
      <c r="M64" s="381"/>
      <c r="N64" s="382"/>
      <c r="O64" s="380"/>
      <c r="P64" s="389"/>
      <c r="R64" s="457">
        <f t="shared" si="6"/>
        <v>0</v>
      </c>
      <c r="S64" s="457">
        <f t="shared" si="4"/>
        <v>0</v>
      </c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</row>
    <row r="65" spans="1:32" ht="12.75">
      <c r="A65" s="374"/>
      <c r="B65" s="391"/>
      <c r="C65" s="498"/>
      <c r="D65" s="498"/>
      <c r="E65" s="422"/>
      <c r="F65" s="377"/>
      <c r="G65" s="377"/>
      <c r="H65" s="390"/>
      <c r="I65" s="378"/>
      <c r="J65" s="379"/>
      <c r="K65" s="380"/>
      <c r="L65" s="380"/>
      <c r="M65" s="381"/>
      <c r="N65" s="382"/>
      <c r="O65" s="380"/>
      <c r="P65" s="389"/>
      <c r="R65" s="457">
        <f t="shared" si="6"/>
        <v>0</v>
      </c>
      <c r="S65" s="457">
        <f t="shared" si="4"/>
        <v>0</v>
      </c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</row>
    <row r="66" spans="1:32" ht="12.75">
      <c r="A66" s="374"/>
      <c r="B66" s="391"/>
      <c r="C66" s="498"/>
      <c r="D66" s="498"/>
      <c r="E66" s="377"/>
      <c r="F66" s="377"/>
      <c r="G66" s="377"/>
      <c r="H66" s="390"/>
      <c r="I66" s="378"/>
      <c r="J66" s="379"/>
      <c r="K66" s="380"/>
      <c r="L66" s="380"/>
      <c r="M66" s="381"/>
      <c r="N66" s="382"/>
      <c r="O66" s="380"/>
      <c r="P66" s="389"/>
      <c r="R66" s="457">
        <f t="shared" si="6"/>
        <v>0</v>
      </c>
      <c r="S66" s="457">
        <f t="shared" si="4"/>
        <v>0</v>
      </c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</row>
    <row r="67" spans="1:32" ht="12.75">
      <c r="A67" s="374"/>
      <c r="B67" s="391"/>
      <c r="C67" s="498"/>
      <c r="D67" s="498"/>
      <c r="E67" s="377"/>
      <c r="F67" s="377"/>
      <c r="G67" s="377"/>
      <c r="H67" s="499"/>
      <c r="I67" s="378"/>
      <c r="J67" s="379"/>
      <c r="K67" s="380"/>
      <c r="L67" s="380"/>
      <c r="M67" s="381"/>
      <c r="N67" s="382"/>
      <c r="O67" s="380"/>
      <c r="P67" s="389"/>
      <c r="R67" s="457">
        <f t="shared" si="6"/>
        <v>0</v>
      </c>
      <c r="S67" s="457">
        <f t="shared" si="4"/>
        <v>0</v>
      </c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  <row r="68" spans="1:32" ht="12.75">
      <c r="A68" s="374"/>
      <c r="B68" s="391"/>
      <c r="C68" s="498"/>
      <c r="D68" s="498"/>
      <c r="E68" s="377"/>
      <c r="F68" s="377"/>
      <c r="G68" s="377"/>
      <c r="H68" s="390"/>
      <c r="I68" s="378"/>
      <c r="J68" s="379"/>
      <c r="K68" s="380"/>
      <c r="L68" s="380"/>
      <c r="M68" s="381"/>
      <c r="N68" s="382"/>
      <c r="O68" s="380"/>
      <c r="P68" s="389"/>
      <c r="R68" s="457">
        <f>L68*I68</f>
        <v>0</v>
      </c>
      <c r="S68" s="457">
        <f t="shared" si="4"/>
        <v>0</v>
      </c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</row>
    <row r="69" spans="1:32" ht="12.75">
      <c r="A69" s="147"/>
      <c r="B69" s="142"/>
      <c r="C69" s="141"/>
      <c r="D69" s="141"/>
      <c r="E69" s="121"/>
      <c r="F69" s="121"/>
      <c r="G69" s="121"/>
      <c r="H69" s="355"/>
      <c r="I69" s="209"/>
      <c r="J69" s="151"/>
      <c r="K69" s="115"/>
      <c r="L69" s="115"/>
      <c r="M69" s="244"/>
      <c r="N69" s="152"/>
      <c r="O69" s="115"/>
      <c r="P69" s="165"/>
      <c r="R69" s="457">
        <f>L69*I69</f>
        <v>0</v>
      </c>
      <c r="S69" s="457">
        <f t="shared" si="4"/>
        <v>0</v>
      </c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</row>
    <row r="70" spans="1:32" ht="12.75">
      <c r="A70" s="374"/>
      <c r="B70" s="391"/>
      <c r="C70" s="498"/>
      <c r="D70" s="498"/>
      <c r="E70" s="377"/>
      <c r="F70" s="377"/>
      <c r="G70" s="377"/>
      <c r="H70" s="390"/>
      <c r="I70" s="378"/>
      <c r="J70" s="379"/>
      <c r="K70" s="380"/>
      <c r="L70" s="380"/>
      <c r="M70" s="381"/>
      <c r="N70" s="382"/>
      <c r="O70" s="380"/>
      <c r="P70" s="389"/>
      <c r="R70" s="457">
        <f>L70*I70</f>
        <v>0</v>
      </c>
      <c r="S70" s="457">
        <f t="shared" si="4"/>
        <v>0</v>
      </c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1:32" ht="12.75">
      <c r="A71" s="374"/>
      <c r="B71" s="391"/>
      <c r="C71" s="498"/>
      <c r="D71" s="498"/>
      <c r="E71" s="377"/>
      <c r="F71" s="377"/>
      <c r="G71" s="377"/>
      <c r="H71" s="390"/>
      <c r="I71" s="378"/>
      <c r="J71" s="379"/>
      <c r="K71" s="380"/>
      <c r="L71" s="380"/>
      <c r="M71" s="381"/>
      <c r="N71" s="382"/>
      <c r="O71" s="380"/>
      <c r="P71" s="389"/>
      <c r="R71" s="457">
        <f>L71*I71</f>
        <v>0</v>
      </c>
      <c r="S71" s="457">
        <f t="shared" si="4"/>
        <v>0</v>
      </c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1:32" ht="13.5" thickBot="1">
      <c r="A72" s="109"/>
      <c r="B72" s="19"/>
      <c r="C72" s="19"/>
      <c r="D72" s="19"/>
      <c r="E72" s="108"/>
      <c r="F72" s="108"/>
      <c r="G72" s="108"/>
      <c r="H72" s="356"/>
      <c r="I72" s="18"/>
      <c r="J72" s="19"/>
      <c r="K72" s="29"/>
      <c r="L72" s="29"/>
      <c r="M72" s="167"/>
      <c r="N72" s="19"/>
      <c r="O72" s="19"/>
      <c r="P72" s="168"/>
      <c r="R72" s="457">
        <f>L72*I72</f>
        <v>0</v>
      </c>
      <c r="S72" s="457">
        <f t="shared" si="4"/>
        <v>0</v>
      </c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</row>
    <row r="73" spans="1:32" ht="3.75" customHeight="1" thickBot="1">
      <c r="A73" s="22"/>
      <c r="B73" s="23"/>
      <c r="C73" s="23"/>
      <c r="D73" s="23"/>
      <c r="E73" s="23"/>
      <c r="F73" s="23"/>
      <c r="G73" s="23"/>
      <c r="H73" s="23"/>
      <c r="I73" s="22"/>
      <c r="J73" s="39"/>
      <c r="K73" s="40"/>
      <c r="L73" s="40"/>
      <c r="M73" s="169"/>
      <c r="N73" s="170"/>
      <c r="O73" s="171"/>
      <c r="P73" s="172"/>
      <c r="R73" s="458"/>
      <c r="S73" s="459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1:32" ht="13.5" thickTop="1">
      <c r="A74" s="42"/>
      <c r="B74" s="8"/>
      <c r="C74" s="8"/>
      <c r="D74" s="16" t="s">
        <v>64</v>
      </c>
      <c r="E74" s="16" t="s">
        <v>64</v>
      </c>
      <c r="F74" s="8"/>
      <c r="G74" s="8"/>
      <c r="H74" s="8"/>
      <c r="I74" s="16" t="s">
        <v>12</v>
      </c>
      <c r="J74" s="17" t="s">
        <v>12</v>
      </c>
      <c r="K74" s="8"/>
      <c r="M74" s="16" t="s">
        <v>12</v>
      </c>
      <c r="N74" s="17" t="s">
        <v>12</v>
      </c>
      <c r="O74" s="8"/>
      <c r="P74" s="43"/>
      <c r="R74" s="460">
        <f>SUM(R10:R68)</f>
        <v>23165568.820000004</v>
      </c>
      <c r="S74" s="460">
        <f>SUM(S10:S68)</f>
        <v>18088317.309999995</v>
      </c>
      <c r="U74" s="178"/>
      <c r="V74" s="96"/>
      <c r="W74" s="178"/>
      <c r="X74" s="96"/>
      <c r="Y74" s="178"/>
      <c r="Z74" s="96"/>
      <c r="AA74" s="178"/>
      <c r="AB74" s="96"/>
      <c r="AC74" s="178"/>
      <c r="AD74" s="96"/>
      <c r="AE74" s="178"/>
      <c r="AF74" s="96"/>
    </row>
    <row r="75" spans="1:32" ht="12.75">
      <c r="A75" s="42"/>
      <c r="B75" s="8"/>
      <c r="C75" s="8"/>
      <c r="D75" s="44" t="s">
        <v>65</v>
      </c>
      <c r="E75" s="44" t="s">
        <v>65</v>
      </c>
      <c r="F75" s="8"/>
      <c r="G75" s="8"/>
      <c r="H75" s="8"/>
      <c r="I75" s="44" t="s">
        <v>11</v>
      </c>
      <c r="J75" s="20" t="s">
        <v>20</v>
      </c>
      <c r="K75" s="8"/>
      <c r="M75" s="44" t="s">
        <v>11</v>
      </c>
      <c r="N75" s="20" t="s">
        <v>20</v>
      </c>
      <c r="O75" s="8"/>
      <c r="P75" s="43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</row>
    <row r="76" spans="1:32" ht="15.75">
      <c r="A76" s="45"/>
      <c r="B76" s="19"/>
      <c r="C76" s="19"/>
      <c r="D76" s="269">
        <f>COUNTA(D10:D72)</f>
        <v>0</v>
      </c>
      <c r="E76" s="269">
        <f>COUNTA(E10:E72)</f>
        <v>48</v>
      </c>
      <c r="F76" s="19"/>
      <c r="G76" s="19"/>
      <c r="H76" s="19"/>
      <c r="I76" s="269">
        <f>SUM(I10:I72)</f>
        <v>434984</v>
      </c>
      <c r="J76" s="269">
        <f>SUM(J10:J72)</f>
        <v>37176215.14</v>
      </c>
      <c r="K76" s="47"/>
      <c r="L76" s="48"/>
      <c r="M76" s="270">
        <f>SUM(M10:M72)</f>
        <v>203089</v>
      </c>
      <c r="N76" s="269">
        <f>SUM(N10:N72)</f>
        <v>18088322.52</v>
      </c>
      <c r="O76" s="47"/>
      <c r="P76" s="49"/>
      <c r="R76" s="8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</row>
    <row r="77" spans="1:32" ht="6" customHeight="1" thickBot="1">
      <c r="A77" s="50"/>
      <c r="B77" s="51"/>
      <c r="C77" s="51"/>
      <c r="D77" s="51"/>
      <c r="E77" s="52"/>
      <c r="F77" s="52"/>
      <c r="G77" s="52"/>
      <c r="H77" s="52"/>
      <c r="I77" s="50"/>
      <c r="J77" s="51"/>
      <c r="K77" s="51"/>
      <c r="L77" s="51"/>
      <c r="M77" s="50"/>
      <c r="N77" s="51"/>
      <c r="O77" s="51"/>
      <c r="P77" s="53"/>
      <c r="U77" s="178"/>
      <c r="V77" s="96"/>
      <c r="W77" s="178"/>
      <c r="X77" s="96"/>
      <c r="Y77" s="178"/>
      <c r="Z77" s="96"/>
      <c r="AA77" s="178"/>
      <c r="AB77" s="96"/>
      <c r="AC77" s="178"/>
      <c r="AD77" s="96"/>
      <c r="AE77" s="178"/>
      <c r="AF77" s="96"/>
    </row>
    <row r="78" spans="1:32" ht="16.5" thickBot="1">
      <c r="A78" s="54" t="s">
        <v>25</v>
      </c>
      <c r="B78" s="55"/>
      <c r="C78" s="55"/>
      <c r="D78" s="55"/>
      <c r="E78" s="56"/>
      <c r="F78" s="56"/>
      <c r="G78" s="56"/>
      <c r="H78" s="56"/>
      <c r="I78" s="101" t="s">
        <v>26</v>
      </c>
      <c r="J78" s="102"/>
      <c r="K78" s="103" t="s">
        <v>27</v>
      </c>
      <c r="L78" s="104"/>
      <c r="M78" s="105"/>
      <c r="N78" s="57" t="s">
        <v>28</v>
      </c>
      <c r="O78" s="55"/>
      <c r="P78" s="58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</row>
    <row r="79" spans="1:32" ht="16.5" thickTop="1">
      <c r="A79" s="59" t="s">
        <v>29</v>
      </c>
      <c r="B79" s="60"/>
      <c r="C79" s="60"/>
      <c r="D79" s="60"/>
      <c r="E79" s="61"/>
      <c r="F79" s="61"/>
      <c r="G79" s="61"/>
      <c r="H79" s="61"/>
      <c r="I79" s="62"/>
      <c r="J79" s="63">
        <f>COUNTA(I10:I72)</f>
        <v>34</v>
      </c>
      <c r="K79" s="62"/>
      <c r="L79" s="64">
        <f>J76/I76</f>
        <v>85.46570710646829</v>
      </c>
      <c r="M79" s="64"/>
      <c r="N79" s="65"/>
      <c r="O79" s="64">
        <f>R74/I76</f>
        <v>53.25614004193259</v>
      </c>
      <c r="P79" s="6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1:32" ht="15.75">
      <c r="A80" s="59" t="s">
        <v>30</v>
      </c>
      <c r="B80" s="60"/>
      <c r="C80" s="60"/>
      <c r="D80" s="60"/>
      <c r="E80" s="61"/>
      <c r="F80" s="61"/>
      <c r="G80" s="61"/>
      <c r="H80" s="61"/>
      <c r="I80" s="62"/>
      <c r="J80" s="63">
        <f>COUNTA(I11:I73)</f>
        <v>34</v>
      </c>
      <c r="K80" s="62"/>
      <c r="L80" s="64">
        <f>N76/M76</f>
        <v>89.06598840902264</v>
      </c>
      <c r="M80" s="67"/>
      <c r="N80" s="65"/>
      <c r="O80" s="64">
        <f>S74/M76</f>
        <v>89.06596275524521</v>
      </c>
      <c r="P80" s="68"/>
      <c r="U80" s="178"/>
      <c r="V80" s="96"/>
      <c r="W80" s="178"/>
      <c r="X80" s="96"/>
      <c r="Y80" s="178"/>
      <c r="Z80" s="96"/>
      <c r="AA80" s="178"/>
      <c r="AB80" s="96"/>
      <c r="AC80" s="178"/>
      <c r="AD80" s="96"/>
      <c r="AE80" s="178"/>
      <c r="AF80" s="96"/>
    </row>
    <row r="81" spans="1:16" ht="16.5" thickBot="1">
      <c r="A81" s="69" t="s">
        <v>31</v>
      </c>
      <c r="B81" s="70"/>
      <c r="C81" s="70"/>
      <c r="D81" s="70"/>
      <c r="E81" s="5"/>
      <c r="F81" s="5"/>
      <c r="G81" s="5"/>
      <c r="H81" s="5"/>
      <c r="I81" s="71"/>
      <c r="J81" s="72">
        <f>SUM(J79+J80)</f>
        <v>68</v>
      </c>
      <c r="K81" s="71"/>
      <c r="L81" s="73">
        <f>(J76+N76)/(I76+M76)</f>
        <v>86.61162227519421</v>
      </c>
      <c r="M81" s="74"/>
      <c r="N81" s="75"/>
      <c r="O81" s="73">
        <f>(R74+S74)/(I76+M76)</f>
        <v>64.65386582726427</v>
      </c>
      <c r="P81" s="76"/>
    </row>
  </sheetData>
  <printOptions/>
  <pageMargins left="0.25" right="0.25" top="0.5" bottom="0.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85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0.7109375" style="0" customWidth="1"/>
    <col min="10" max="10" width="11.7109375" style="0" customWidth="1"/>
    <col min="14" max="14" width="12.140625" style="0" customWidth="1"/>
    <col min="18" max="19" width="13.7109375" style="0" customWidth="1"/>
  </cols>
  <sheetData>
    <row r="2" spans="2:15" ht="30.75">
      <c r="B2" s="1" t="s">
        <v>66</v>
      </c>
      <c r="C2" s="1"/>
      <c r="D2" s="1"/>
      <c r="H2" s="214"/>
      <c r="J2" s="2"/>
      <c r="O2" s="31"/>
    </row>
    <row r="3" spans="2:15" ht="18">
      <c r="B3" s="3"/>
      <c r="C3" s="3"/>
      <c r="D3" s="3"/>
      <c r="H3" s="214"/>
      <c r="I3" s="138" t="s">
        <v>0</v>
      </c>
      <c r="J3" s="138"/>
      <c r="K3" s="138"/>
      <c r="L3" s="138"/>
      <c r="M3" s="138"/>
      <c r="N3" s="138"/>
      <c r="O3" s="139"/>
    </row>
    <row r="4" spans="1:15" ht="19.5">
      <c r="A4" s="4" t="s">
        <v>33</v>
      </c>
      <c r="B4" s="3"/>
      <c r="C4" s="3"/>
      <c r="D4" s="3"/>
      <c r="I4" s="3"/>
      <c r="O4" s="31"/>
    </row>
    <row r="5" spans="1:15" ht="16.5" thickBot="1">
      <c r="A5" s="3"/>
      <c r="B5" s="3"/>
      <c r="C5" s="3"/>
      <c r="D5" s="3"/>
      <c r="E5" s="5"/>
      <c r="F5" s="5"/>
      <c r="G5" s="5"/>
      <c r="H5" s="5"/>
      <c r="I5" s="3"/>
      <c r="O5" s="31"/>
    </row>
    <row r="6" spans="1:16" ht="15.75">
      <c r="A6" s="184"/>
      <c r="B6" s="185"/>
      <c r="C6" s="185"/>
      <c r="D6" s="185"/>
      <c r="E6" s="185"/>
      <c r="F6" s="185"/>
      <c r="G6" s="185"/>
      <c r="H6" s="185"/>
      <c r="I6" s="154"/>
      <c r="J6" s="155" t="s">
        <v>2</v>
      </c>
      <c r="K6" s="156"/>
      <c r="L6" s="157"/>
      <c r="M6" s="186"/>
      <c r="N6" s="155" t="s">
        <v>3</v>
      </c>
      <c r="O6" s="216"/>
      <c r="P6" s="157"/>
    </row>
    <row r="7" spans="1:33" ht="68.25">
      <c r="A7" s="187" t="s">
        <v>4</v>
      </c>
      <c r="B7" s="15" t="s">
        <v>5</v>
      </c>
      <c r="C7" s="253" t="s">
        <v>6</v>
      </c>
      <c r="D7" s="518" t="s">
        <v>62</v>
      </c>
      <c r="E7" s="522" t="s">
        <v>62</v>
      </c>
      <c r="F7" s="15" t="s">
        <v>8</v>
      </c>
      <c r="G7" s="15" t="s">
        <v>9</v>
      </c>
      <c r="H7" s="15" t="s">
        <v>10</v>
      </c>
      <c r="I7" s="158" t="s">
        <v>11</v>
      </c>
      <c r="J7" s="89" t="s">
        <v>12</v>
      </c>
      <c r="K7" s="89" t="s">
        <v>12</v>
      </c>
      <c r="L7" s="159" t="s">
        <v>13</v>
      </c>
      <c r="M7" s="88" t="s">
        <v>11</v>
      </c>
      <c r="N7" s="89" t="s">
        <v>12</v>
      </c>
      <c r="O7" s="91" t="s">
        <v>12</v>
      </c>
      <c r="P7" s="159" t="s">
        <v>13</v>
      </c>
      <c r="U7" s="258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ht="15.75">
      <c r="A8" s="187" t="s">
        <v>14</v>
      </c>
      <c r="B8" s="15" t="s">
        <v>15</v>
      </c>
      <c r="C8" s="15"/>
      <c r="D8" s="15"/>
      <c r="E8" s="15"/>
      <c r="F8" s="15" t="s">
        <v>16</v>
      </c>
      <c r="G8" s="15" t="s">
        <v>17</v>
      </c>
      <c r="H8" s="15" t="s">
        <v>18</v>
      </c>
      <c r="I8" s="158" t="s">
        <v>19</v>
      </c>
      <c r="J8" s="89" t="s">
        <v>20</v>
      </c>
      <c r="K8" s="89" t="s">
        <v>19</v>
      </c>
      <c r="L8" s="159" t="s">
        <v>19</v>
      </c>
      <c r="M8" s="88" t="s">
        <v>19</v>
      </c>
      <c r="N8" s="89" t="s">
        <v>20</v>
      </c>
      <c r="O8" s="91" t="s">
        <v>19</v>
      </c>
      <c r="P8" s="159" t="s">
        <v>19</v>
      </c>
      <c r="U8" s="259"/>
      <c r="V8" s="260"/>
      <c r="W8" s="259"/>
      <c r="X8" s="260"/>
      <c r="Y8" s="259"/>
      <c r="Z8" s="260"/>
      <c r="AA8" s="259"/>
      <c r="AB8" s="260"/>
      <c r="AC8" s="259"/>
      <c r="AD8" s="260"/>
      <c r="AE8" s="259"/>
      <c r="AF8" s="260"/>
      <c r="AG8" s="96"/>
    </row>
    <row r="9" spans="1:33" ht="15.75">
      <c r="A9" s="167"/>
      <c r="B9" s="19"/>
      <c r="C9" s="19"/>
      <c r="D9" s="520" t="s">
        <v>61</v>
      </c>
      <c r="E9" s="523" t="s">
        <v>63</v>
      </c>
      <c r="F9" s="19"/>
      <c r="G9" s="19"/>
      <c r="H9" s="19"/>
      <c r="I9" s="167"/>
      <c r="J9" s="90" t="s">
        <v>21</v>
      </c>
      <c r="K9" s="90" t="s">
        <v>20</v>
      </c>
      <c r="L9" s="161" t="s">
        <v>20</v>
      </c>
      <c r="M9" s="92"/>
      <c r="N9" s="90" t="s">
        <v>21</v>
      </c>
      <c r="O9" s="93" t="s">
        <v>20</v>
      </c>
      <c r="P9" s="161" t="s">
        <v>20</v>
      </c>
      <c r="R9" s="21" t="s">
        <v>22</v>
      </c>
      <c r="S9" s="21" t="s">
        <v>23</v>
      </c>
      <c r="U9" s="261"/>
      <c r="V9" s="262"/>
      <c r="W9" s="261"/>
      <c r="X9" s="262"/>
      <c r="Y9" s="261"/>
      <c r="Z9" s="262"/>
      <c r="AA9" s="261"/>
      <c r="AB9" s="262"/>
      <c r="AC9" s="261"/>
      <c r="AD9" s="262"/>
      <c r="AE9" s="261"/>
      <c r="AF9" s="262"/>
      <c r="AG9" s="96"/>
    </row>
    <row r="10" spans="1:33" ht="3.75" customHeight="1">
      <c r="A10" s="188"/>
      <c r="B10" s="23"/>
      <c r="C10" s="23"/>
      <c r="D10" s="23"/>
      <c r="E10" s="23"/>
      <c r="F10" s="23"/>
      <c r="G10" s="23"/>
      <c r="H10" s="23"/>
      <c r="I10" s="188"/>
      <c r="J10" s="23"/>
      <c r="K10" s="23"/>
      <c r="L10" s="189"/>
      <c r="M10" s="22"/>
      <c r="N10" s="23"/>
      <c r="O10" s="77"/>
      <c r="P10" s="189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</row>
    <row r="11" spans="1:33" ht="12.75">
      <c r="A11" s="190">
        <v>39455</v>
      </c>
      <c r="B11" s="120" t="s">
        <v>73</v>
      </c>
      <c r="C11" s="230"/>
      <c r="D11" s="230"/>
      <c r="E11" s="230" t="s">
        <v>68</v>
      </c>
      <c r="F11" s="121"/>
      <c r="G11" s="121">
        <v>2</v>
      </c>
      <c r="H11" s="121" t="s">
        <v>74</v>
      </c>
      <c r="I11" s="227"/>
      <c r="J11" s="151"/>
      <c r="K11" s="115"/>
      <c r="L11" s="165"/>
      <c r="M11" s="209">
        <v>2038</v>
      </c>
      <c r="N11" s="151">
        <v>224414.33</v>
      </c>
      <c r="O11" s="115">
        <v>110.13</v>
      </c>
      <c r="P11" s="165">
        <v>40.25</v>
      </c>
      <c r="Q11" s="149"/>
      <c r="R11" s="116">
        <f>(L11*I11)</f>
        <v>0</v>
      </c>
      <c r="S11" s="116">
        <f>(P11*M11)</f>
        <v>82029.5</v>
      </c>
      <c r="T11" s="96"/>
      <c r="U11" s="96"/>
      <c r="V11" s="263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3" ht="12.75">
      <c r="A12" s="190">
        <v>39455</v>
      </c>
      <c r="B12" s="120" t="s">
        <v>75</v>
      </c>
      <c r="C12" s="230"/>
      <c r="D12" s="230"/>
      <c r="E12" s="368" t="s">
        <v>68</v>
      </c>
      <c r="F12" s="121"/>
      <c r="G12" s="121">
        <v>1</v>
      </c>
      <c r="H12" s="358" t="s">
        <v>76</v>
      </c>
      <c r="I12" s="244"/>
      <c r="J12" s="152"/>
      <c r="K12" s="115"/>
      <c r="L12" s="165"/>
      <c r="M12" s="209">
        <v>1215</v>
      </c>
      <c r="N12" s="151">
        <v>117002.02</v>
      </c>
      <c r="O12" s="115">
        <v>96.3</v>
      </c>
      <c r="P12" s="165">
        <v>51.92</v>
      </c>
      <c r="R12" s="31">
        <f aca="true" t="shared" si="0" ref="R12:R28">(L12*I12)</f>
        <v>0</v>
      </c>
      <c r="S12" s="31">
        <f aca="true" t="shared" si="1" ref="S12:S28">(P12*M12)</f>
        <v>63082.8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ht="12.75">
      <c r="A13" s="394">
        <v>39455</v>
      </c>
      <c r="B13" s="375" t="s">
        <v>77</v>
      </c>
      <c r="C13" s="395"/>
      <c r="D13" s="395"/>
      <c r="E13" s="395" t="s">
        <v>68</v>
      </c>
      <c r="F13" s="377" t="s">
        <v>78</v>
      </c>
      <c r="G13" s="377">
        <v>3</v>
      </c>
      <c r="H13" s="406" t="s">
        <v>79</v>
      </c>
      <c r="I13" s="381"/>
      <c r="J13" s="382"/>
      <c r="K13" s="380"/>
      <c r="L13" s="389"/>
      <c r="M13" s="378">
        <v>1626</v>
      </c>
      <c r="N13" s="379">
        <v>184426.4</v>
      </c>
      <c r="O13" s="380">
        <v>113.42</v>
      </c>
      <c r="P13" s="389">
        <v>40.07</v>
      </c>
      <c r="R13" s="31">
        <f t="shared" si="0"/>
        <v>0</v>
      </c>
      <c r="S13" s="31">
        <f t="shared" si="1"/>
        <v>65153.82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3" ht="13.5" thickBot="1">
      <c r="A14" s="627">
        <v>39455</v>
      </c>
      <c r="B14" s="628" t="s">
        <v>80</v>
      </c>
      <c r="C14" s="629"/>
      <c r="D14" s="629"/>
      <c r="E14" s="629" t="s">
        <v>68</v>
      </c>
      <c r="F14" s="630" t="s">
        <v>78</v>
      </c>
      <c r="G14" s="630">
        <v>3</v>
      </c>
      <c r="H14" s="631" t="s">
        <v>81</v>
      </c>
      <c r="I14" s="632"/>
      <c r="J14" s="633"/>
      <c r="K14" s="634"/>
      <c r="L14" s="635"/>
      <c r="M14" s="636">
        <v>4701</v>
      </c>
      <c r="N14" s="637">
        <v>409337.69</v>
      </c>
      <c r="O14" s="634">
        <v>87.07</v>
      </c>
      <c r="P14" s="635">
        <v>44.85</v>
      </c>
      <c r="R14" s="31">
        <f t="shared" si="0"/>
        <v>0</v>
      </c>
      <c r="S14" s="31">
        <f t="shared" si="1"/>
        <v>210839.85</v>
      </c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ht="12.75">
      <c r="A15" s="190">
        <v>39490</v>
      </c>
      <c r="B15" s="120" t="s">
        <v>82</v>
      </c>
      <c r="C15" s="230"/>
      <c r="D15" s="531" t="s">
        <v>61</v>
      </c>
      <c r="E15" s="230"/>
      <c r="F15" s="121"/>
      <c r="G15" s="121">
        <v>1</v>
      </c>
      <c r="H15" s="179" t="s">
        <v>83</v>
      </c>
      <c r="I15" s="244"/>
      <c r="J15" s="151"/>
      <c r="K15" s="115"/>
      <c r="L15" s="165"/>
      <c r="M15" s="209">
        <v>1843</v>
      </c>
      <c r="N15" s="151">
        <v>192509.53</v>
      </c>
      <c r="O15" s="115">
        <v>104.44</v>
      </c>
      <c r="P15" s="165">
        <v>51.16</v>
      </c>
      <c r="R15" s="31">
        <f t="shared" si="0"/>
        <v>0</v>
      </c>
      <c r="S15" s="31">
        <f t="shared" si="1"/>
        <v>94287.87999999999</v>
      </c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</row>
    <row r="16" spans="1:33" ht="12.75">
      <c r="A16" s="394">
        <v>39490</v>
      </c>
      <c r="B16" s="375" t="s">
        <v>101</v>
      </c>
      <c r="C16" s="395"/>
      <c r="D16" s="589"/>
      <c r="E16" s="395" t="s">
        <v>68</v>
      </c>
      <c r="F16" s="377" t="s">
        <v>78</v>
      </c>
      <c r="G16" s="377">
        <v>3</v>
      </c>
      <c r="H16" s="396" t="s">
        <v>102</v>
      </c>
      <c r="I16" s="381">
        <v>6032</v>
      </c>
      <c r="J16" s="382">
        <v>514760.25</v>
      </c>
      <c r="K16" s="380">
        <v>85.34</v>
      </c>
      <c r="L16" s="389">
        <v>53.76</v>
      </c>
      <c r="M16" s="378"/>
      <c r="N16" s="379"/>
      <c r="O16" s="380"/>
      <c r="P16" s="389"/>
      <c r="R16" s="31">
        <f t="shared" si="0"/>
        <v>324280.32</v>
      </c>
      <c r="S16" s="31">
        <f t="shared" si="1"/>
        <v>0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  <row r="17" spans="1:33" ht="12.75">
      <c r="A17" s="190">
        <v>39490</v>
      </c>
      <c r="B17" s="120" t="s">
        <v>103</v>
      </c>
      <c r="C17" s="230"/>
      <c r="D17" s="531" t="s">
        <v>61</v>
      </c>
      <c r="E17" s="230"/>
      <c r="F17" s="121"/>
      <c r="G17" s="121">
        <v>1</v>
      </c>
      <c r="H17" s="179" t="s">
        <v>83</v>
      </c>
      <c r="I17" s="244">
        <v>2376</v>
      </c>
      <c r="J17" s="152">
        <v>411895.09</v>
      </c>
      <c r="K17" s="115">
        <v>173.34</v>
      </c>
      <c r="L17" s="165">
        <v>35.78</v>
      </c>
      <c r="M17" s="209"/>
      <c r="N17" s="151"/>
      <c r="O17" s="115"/>
      <c r="P17" s="165"/>
      <c r="R17" s="31">
        <f t="shared" si="0"/>
        <v>85013.28</v>
      </c>
      <c r="S17" s="31">
        <f t="shared" si="1"/>
        <v>0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</row>
    <row r="18" spans="1:33" ht="13.5" thickBot="1">
      <c r="A18" s="654">
        <v>39490</v>
      </c>
      <c r="B18" s="616" t="s">
        <v>104</v>
      </c>
      <c r="C18" s="617"/>
      <c r="D18" s="617"/>
      <c r="E18" s="651" t="s">
        <v>68</v>
      </c>
      <c r="F18" s="618" t="s">
        <v>78</v>
      </c>
      <c r="G18" s="618">
        <v>5</v>
      </c>
      <c r="H18" s="655" t="s">
        <v>105</v>
      </c>
      <c r="I18" s="656">
        <v>12124</v>
      </c>
      <c r="J18" s="620">
        <v>1017088.8</v>
      </c>
      <c r="K18" s="625">
        <v>83.89</v>
      </c>
      <c r="L18" s="626">
        <v>35.59</v>
      </c>
      <c r="M18" s="653"/>
      <c r="N18" s="624"/>
      <c r="O18" s="625"/>
      <c r="P18" s="626"/>
      <c r="R18" s="31">
        <f t="shared" si="0"/>
        <v>431493.16000000003</v>
      </c>
      <c r="S18" s="31">
        <f t="shared" si="1"/>
        <v>0</v>
      </c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</row>
    <row r="19" spans="1:33" ht="12.75">
      <c r="A19" s="190">
        <v>39546</v>
      </c>
      <c r="B19" s="120" t="s">
        <v>133</v>
      </c>
      <c r="C19" s="230"/>
      <c r="D19" s="531" t="s">
        <v>61</v>
      </c>
      <c r="E19" s="230"/>
      <c r="F19" s="282"/>
      <c r="G19" s="121">
        <v>1</v>
      </c>
      <c r="H19" s="179" t="s">
        <v>134</v>
      </c>
      <c r="I19" s="244"/>
      <c r="J19" s="152"/>
      <c r="K19" s="115"/>
      <c r="L19" s="165"/>
      <c r="M19" s="209">
        <v>968</v>
      </c>
      <c r="N19" s="151">
        <v>133096.63</v>
      </c>
      <c r="O19" s="115">
        <v>137.45</v>
      </c>
      <c r="P19" s="165">
        <v>55.1</v>
      </c>
      <c r="R19" s="31">
        <f t="shared" si="0"/>
        <v>0</v>
      </c>
      <c r="S19" s="31">
        <f t="shared" si="1"/>
        <v>53336.8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</row>
    <row r="20" spans="1:33" ht="12.75">
      <c r="A20" s="394">
        <v>39546</v>
      </c>
      <c r="B20" s="375" t="s">
        <v>137</v>
      </c>
      <c r="C20" s="395"/>
      <c r="D20" s="395"/>
      <c r="E20" s="422"/>
      <c r="F20" s="377"/>
      <c r="G20" s="377"/>
      <c r="H20" s="377"/>
      <c r="I20" s="381"/>
      <c r="J20" s="382"/>
      <c r="K20" s="380"/>
      <c r="L20" s="389"/>
      <c r="M20" s="378">
        <v>1712</v>
      </c>
      <c r="N20" s="379">
        <v>161485.96</v>
      </c>
      <c r="O20" s="393">
        <v>94.34</v>
      </c>
      <c r="P20" s="389">
        <v>41.19</v>
      </c>
      <c r="R20" s="31">
        <f t="shared" si="0"/>
        <v>0</v>
      </c>
      <c r="S20" s="31">
        <f t="shared" si="1"/>
        <v>70517.28</v>
      </c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ht="12.75">
      <c r="A21" s="190">
        <v>39546</v>
      </c>
      <c r="B21" s="120" t="s">
        <v>150</v>
      </c>
      <c r="C21" s="230"/>
      <c r="D21" s="230"/>
      <c r="E21" s="368" t="s">
        <v>68</v>
      </c>
      <c r="F21" s="121"/>
      <c r="G21" s="121">
        <v>2</v>
      </c>
      <c r="H21" s="179" t="s">
        <v>151</v>
      </c>
      <c r="I21" s="244"/>
      <c r="J21" s="152"/>
      <c r="K21" s="115"/>
      <c r="L21" s="165"/>
      <c r="M21" s="209">
        <v>2226</v>
      </c>
      <c r="N21" s="151">
        <v>215562.3</v>
      </c>
      <c r="O21" s="210">
        <v>96.83</v>
      </c>
      <c r="P21" s="165">
        <v>51.33</v>
      </c>
      <c r="R21" s="31">
        <f t="shared" si="0"/>
        <v>0</v>
      </c>
      <c r="S21" s="31">
        <f t="shared" si="1"/>
        <v>114260.58</v>
      </c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</row>
    <row r="22" spans="1:33" ht="12.75">
      <c r="A22" s="190">
        <v>39546</v>
      </c>
      <c r="B22" s="120" t="s">
        <v>152</v>
      </c>
      <c r="C22" s="230"/>
      <c r="D22" s="230" t="s">
        <v>61</v>
      </c>
      <c r="E22" s="121"/>
      <c r="F22" s="121"/>
      <c r="G22" s="121">
        <v>1</v>
      </c>
      <c r="H22" s="358" t="s">
        <v>134</v>
      </c>
      <c r="I22" s="244"/>
      <c r="J22" s="152"/>
      <c r="K22" s="115"/>
      <c r="L22" s="165"/>
      <c r="M22" s="209">
        <v>978</v>
      </c>
      <c r="N22" s="151">
        <v>142803.18</v>
      </c>
      <c r="O22" s="210">
        <v>146.05</v>
      </c>
      <c r="P22" s="165">
        <v>49.5</v>
      </c>
      <c r="R22" s="31">
        <f t="shared" si="0"/>
        <v>0</v>
      </c>
      <c r="S22" s="31">
        <f t="shared" si="1"/>
        <v>48411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</row>
    <row r="23" spans="1:33" ht="12.75">
      <c r="A23" s="190">
        <v>39546</v>
      </c>
      <c r="B23" s="120" t="s">
        <v>153</v>
      </c>
      <c r="C23" s="230"/>
      <c r="D23" s="230" t="s">
        <v>61</v>
      </c>
      <c r="E23" s="121"/>
      <c r="F23" s="121"/>
      <c r="G23" s="121">
        <v>1</v>
      </c>
      <c r="H23" s="358" t="s">
        <v>154</v>
      </c>
      <c r="I23" s="244"/>
      <c r="J23" s="152"/>
      <c r="K23" s="115"/>
      <c r="L23" s="165"/>
      <c r="M23" s="209">
        <v>861</v>
      </c>
      <c r="N23" s="151">
        <v>142695.36</v>
      </c>
      <c r="O23" s="210">
        <v>165.68</v>
      </c>
      <c r="P23" s="165">
        <v>61.06</v>
      </c>
      <c r="R23" s="31">
        <f t="shared" si="0"/>
        <v>0</v>
      </c>
      <c r="S23" s="31">
        <f t="shared" si="1"/>
        <v>52572.66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1:33" ht="12.75">
      <c r="A24" s="394">
        <v>39546</v>
      </c>
      <c r="B24" s="375" t="s">
        <v>159</v>
      </c>
      <c r="C24" s="395"/>
      <c r="D24" s="395"/>
      <c r="E24" s="590" t="s">
        <v>68</v>
      </c>
      <c r="F24" s="377"/>
      <c r="G24" s="377">
        <v>1</v>
      </c>
      <c r="H24" s="396" t="s">
        <v>160</v>
      </c>
      <c r="I24" s="381"/>
      <c r="J24" s="382"/>
      <c r="K24" s="380"/>
      <c r="L24" s="389"/>
      <c r="M24" s="378">
        <v>2007</v>
      </c>
      <c r="N24" s="379">
        <v>292248.58</v>
      </c>
      <c r="O24" s="393">
        <v>145.64</v>
      </c>
      <c r="P24" s="389">
        <v>58.13</v>
      </c>
      <c r="R24" s="31">
        <f t="shared" si="0"/>
        <v>0</v>
      </c>
      <c r="S24" s="31">
        <f t="shared" si="1"/>
        <v>116666.91</v>
      </c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ht="13.5" thickBot="1">
      <c r="A25" s="654">
        <v>39546</v>
      </c>
      <c r="B25" s="616" t="s">
        <v>161</v>
      </c>
      <c r="C25" s="617"/>
      <c r="D25" s="617" t="s">
        <v>61</v>
      </c>
      <c r="E25" s="651"/>
      <c r="F25" s="618"/>
      <c r="G25" s="618">
        <v>1</v>
      </c>
      <c r="H25" s="688" t="s">
        <v>162</v>
      </c>
      <c r="I25" s="656"/>
      <c r="J25" s="620"/>
      <c r="K25" s="625"/>
      <c r="L25" s="626"/>
      <c r="M25" s="653">
        <v>2231</v>
      </c>
      <c r="N25" s="624">
        <v>248037.34</v>
      </c>
      <c r="O25" s="689">
        <v>111.17</v>
      </c>
      <c r="P25" s="626">
        <v>65.31</v>
      </c>
      <c r="R25" s="31">
        <f t="shared" si="0"/>
        <v>0</v>
      </c>
      <c r="S25" s="31">
        <f t="shared" si="1"/>
        <v>145706.61000000002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2.75">
      <c r="A26" s="190">
        <v>39581</v>
      </c>
      <c r="B26" s="120" t="s">
        <v>164</v>
      </c>
      <c r="C26" s="230"/>
      <c r="D26" s="230"/>
      <c r="E26" s="368" t="s">
        <v>68</v>
      </c>
      <c r="F26" s="121" t="s">
        <v>78</v>
      </c>
      <c r="G26" s="121">
        <v>3</v>
      </c>
      <c r="H26" s="355" t="s">
        <v>165</v>
      </c>
      <c r="I26" s="227">
        <v>4951</v>
      </c>
      <c r="J26" s="151">
        <v>515492.21</v>
      </c>
      <c r="K26" s="115">
        <v>104.12</v>
      </c>
      <c r="L26" s="165">
        <v>47.92</v>
      </c>
      <c r="M26" s="153"/>
      <c r="N26" s="152"/>
      <c r="O26" s="210"/>
      <c r="P26" s="165"/>
      <c r="R26" s="31">
        <f t="shared" si="0"/>
        <v>237251.92</v>
      </c>
      <c r="S26" s="31">
        <f t="shared" si="1"/>
        <v>0</v>
      </c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ht="12.75">
      <c r="A27" s="190">
        <v>39581</v>
      </c>
      <c r="B27" s="120" t="s">
        <v>166</v>
      </c>
      <c r="C27" s="230"/>
      <c r="D27" s="230" t="s">
        <v>61</v>
      </c>
      <c r="E27" s="368"/>
      <c r="F27" s="121"/>
      <c r="G27" s="121">
        <v>2</v>
      </c>
      <c r="H27" s="355" t="s">
        <v>79</v>
      </c>
      <c r="I27" s="227"/>
      <c r="J27" s="151"/>
      <c r="K27" s="115"/>
      <c r="L27" s="165"/>
      <c r="M27" s="153">
        <v>1656</v>
      </c>
      <c r="N27" s="152">
        <v>217770.7</v>
      </c>
      <c r="O27" s="210">
        <v>131.48</v>
      </c>
      <c r="P27" s="165">
        <v>59.46</v>
      </c>
      <c r="R27" s="31">
        <f t="shared" si="0"/>
        <v>0</v>
      </c>
      <c r="S27" s="31">
        <f t="shared" si="1"/>
        <v>98465.76</v>
      </c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3" ht="12.75">
      <c r="A28" s="394">
        <v>39581</v>
      </c>
      <c r="B28" s="375" t="s">
        <v>167</v>
      </c>
      <c r="C28" s="395"/>
      <c r="D28" s="395" t="s">
        <v>61</v>
      </c>
      <c r="E28" s="422"/>
      <c r="F28" s="377"/>
      <c r="G28" s="377">
        <v>1</v>
      </c>
      <c r="H28" s="390" t="s">
        <v>134</v>
      </c>
      <c r="I28" s="381"/>
      <c r="J28" s="382"/>
      <c r="K28" s="380"/>
      <c r="L28" s="389"/>
      <c r="M28" s="381">
        <v>951</v>
      </c>
      <c r="N28" s="382">
        <v>119912.69</v>
      </c>
      <c r="O28" s="380">
        <v>126.08</v>
      </c>
      <c r="P28" s="389">
        <v>46.12</v>
      </c>
      <c r="R28" s="31">
        <f t="shared" si="0"/>
        <v>0</v>
      </c>
      <c r="S28" s="31">
        <f t="shared" si="1"/>
        <v>43860.119999999995</v>
      </c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3" ht="12.75">
      <c r="A29" s="190">
        <v>39581</v>
      </c>
      <c r="B29" s="120" t="s">
        <v>168</v>
      </c>
      <c r="C29" s="230"/>
      <c r="D29" s="230" t="s">
        <v>61</v>
      </c>
      <c r="E29" s="368"/>
      <c r="F29" s="121"/>
      <c r="G29" s="121">
        <v>1</v>
      </c>
      <c r="H29" s="355" t="s">
        <v>169</v>
      </c>
      <c r="I29" s="244"/>
      <c r="J29" s="152"/>
      <c r="K29" s="115"/>
      <c r="L29" s="165"/>
      <c r="M29" s="209">
        <v>1161</v>
      </c>
      <c r="N29" s="151">
        <v>168686.77</v>
      </c>
      <c r="O29" s="210">
        <v>145.33</v>
      </c>
      <c r="P29" s="165">
        <v>47.22</v>
      </c>
      <c r="R29" s="31">
        <f aca="true" t="shared" si="2" ref="R29:R44">(L29*I29)</f>
        <v>0</v>
      </c>
      <c r="S29" s="31">
        <f aca="true" t="shared" si="3" ref="S29:S44">(P29*M29)</f>
        <v>54822.42</v>
      </c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3" ht="12.75">
      <c r="A30" s="190">
        <v>39581</v>
      </c>
      <c r="B30" s="120" t="s">
        <v>170</v>
      </c>
      <c r="C30" s="230"/>
      <c r="D30" s="230"/>
      <c r="E30" s="368" t="s">
        <v>68</v>
      </c>
      <c r="F30" s="121"/>
      <c r="G30" s="121">
        <v>1</v>
      </c>
      <c r="H30" s="355" t="s">
        <v>171</v>
      </c>
      <c r="I30" s="244"/>
      <c r="J30" s="152"/>
      <c r="K30" s="115"/>
      <c r="L30" s="165"/>
      <c r="M30" s="209">
        <v>2747</v>
      </c>
      <c r="N30" s="151">
        <v>296873.32</v>
      </c>
      <c r="O30" s="210">
        <v>108.08</v>
      </c>
      <c r="P30" s="165">
        <v>62.29</v>
      </c>
      <c r="R30" s="31">
        <f t="shared" si="2"/>
        <v>0</v>
      </c>
      <c r="S30" s="31">
        <f t="shared" si="3"/>
        <v>171110.63</v>
      </c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ht="12.75">
      <c r="A31" s="190">
        <v>39581</v>
      </c>
      <c r="B31" s="120" t="s">
        <v>175</v>
      </c>
      <c r="C31" s="230"/>
      <c r="D31" s="230"/>
      <c r="E31" s="368" t="s">
        <v>68</v>
      </c>
      <c r="F31" s="121"/>
      <c r="G31" s="121">
        <v>1</v>
      </c>
      <c r="H31" s="358" t="s">
        <v>176</v>
      </c>
      <c r="I31" s="244">
        <v>816</v>
      </c>
      <c r="J31" s="152">
        <v>96985.84</v>
      </c>
      <c r="K31" s="115">
        <v>118.86</v>
      </c>
      <c r="L31" s="165">
        <v>41.32</v>
      </c>
      <c r="M31" s="209"/>
      <c r="N31" s="151"/>
      <c r="O31" s="210"/>
      <c r="P31" s="165"/>
      <c r="R31" s="31">
        <f t="shared" si="2"/>
        <v>33717.12</v>
      </c>
      <c r="S31" s="31">
        <f t="shared" si="3"/>
        <v>0</v>
      </c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ht="12.75">
      <c r="A32" s="394">
        <v>39581</v>
      </c>
      <c r="B32" s="375" t="s">
        <v>181</v>
      </c>
      <c r="C32" s="395"/>
      <c r="D32" s="395"/>
      <c r="E32" s="422" t="s">
        <v>68</v>
      </c>
      <c r="F32" s="377"/>
      <c r="G32" s="377">
        <v>1</v>
      </c>
      <c r="H32" s="396" t="s">
        <v>182</v>
      </c>
      <c r="I32" s="388"/>
      <c r="J32" s="379"/>
      <c r="K32" s="380"/>
      <c r="L32" s="389"/>
      <c r="M32" s="386">
        <v>1810</v>
      </c>
      <c r="N32" s="382">
        <v>189060.32</v>
      </c>
      <c r="O32" s="393">
        <v>104.47</v>
      </c>
      <c r="P32" s="389">
        <v>64.81</v>
      </c>
      <c r="R32" s="31">
        <f t="shared" si="2"/>
        <v>0</v>
      </c>
      <c r="S32" s="31">
        <f t="shared" si="3"/>
        <v>117306.1</v>
      </c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ht="13.5" thickBot="1">
      <c r="A33" s="654">
        <v>39581</v>
      </c>
      <c r="B33" s="616" t="s">
        <v>103</v>
      </c>
      <c r="C33" s="617"/>
      <c r="D33" s="617" t="s">
        <v>61</v>
      </c>
      <c r="E33" s="692"/>
      <c r="F33" s="618"/>
      <c r="G33" s="618">
        <v>1</v>
      </c>
      <c r="H33" s="688" t="s">
        <v>83</v>
      </c>
      <c r="I33" s="623">
        <v>2251</v>
      </c>
      <c r="J33" s="624">
        <v>463762.59</v>
      </c>
      <c r="K33" s="625">
        <v>206.03</v>
      </c>
      <c r="L33" s="626">
        <v>72.84</v>
      </c>
      <c r="M33" s="653"/>
      <c r="N33" s="624"/>
      <c r="O33" s="689"/>
      <c r="P33" s="626"/>
      <c r="R33" s="31">
        <f t="shared" si="2"/>
        <v>163962.84</v>
      </c>
      <c r="S33" s="31">
        <f t="shared" si="3"/>
        <v>0</v>
      </c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19" ht="12.75">
      <c r="A34" s="190">
        <v>39609</v>
      </c>
      <c r="B34" s="120" t="s">
        <v>195</v>
      </c>
      <c r="C34" s="239"/>
      <c r="D34" s="531" t="s">
        <v>61</v>
      </c>
      <c r="E34" s="368"/>
      <c r="F34" s="121"/>
      <c r="G34" s="121">
        <v>1</v>
      </c>
      <c r="H34" s="358" t="s">
        <v>180</v>
      </c>
      <c r="I34" s="227"/>
      <c r="J34" s="151"/>
      <c r="K34" s="115"/>
      <c r="L34" s="165"/>
      <c r="M34" s="153">
        <v>2069</v>
      </c>
      <c r="N34" s="152">
        <v>240952.68</v>
      </c>
      <c r="O34" s="210">
        <v>116.44</v>
      </c>
      <c r="P34" s="165">
        <v>55.55</v>
      </c>
      <c r="R34" s="31">
        <f t="shared" si="2"/>
        <v>0</v>
      </c>
      <c r="S34" s="31">
        <f t="shared" si="3"/>
        <v>114932.95</v>
      </c>
    </row>
    <row r="35" spans="1:19" ht="12.75">
      <c r="A35" s="190">
        <v>39609</v>
      </c>
      <c r="B35" s="120" t="s">
        <v>212</v>
      </c>
      <c r="C35" s="239"/>
      <c r="D35" s="531"/>
      <c r="E35" s="368" t="s">
        <v>68</v>
      </c>
      <c r="F35" s="121"/>
      <c r="G35" s="121">
        <v>1</v>
      </c>
      <c r="H35" s="358" t="s">
        <v>154</v>
      </c>
      <c r="I35" s="227"/>
      <c r="J35" s="151"/>
      <c r="K35" s="115"/>
      <c r="L35" s="165"/>
      <c r="M35" s="153">
        <v>845</v>
      </c>
      <c r="N35" s="152">
        <v>115886.36</v>
      </c>
      <c r="O35" s="210">
        <v>137.14</v>
      </c>
      <c r="P35" s="165">
        <v>59.7</v>
      </c>
      <c r="R35" s="31">
        <f t="shared" si="2"/>
        <v>0</v>
      </c>
      <c r="S35" s="31">
        <f t="shared" si="3"/>
        <v>50446.5</v>
      </c>
    </row>
    <row r="36" spans="1:19" ht="12.75">
      <c r="A36" s="190">
        <v>39609</v>
      </c>
      <c r="B36" s="120" t="s">
        <v>213</v>
      </c>
      <c r="C36" s="239"/>
      <c r="D36" s="239"/>
      <c r="E36" s="368" t="s">
        <v>68</v>
      </c>
      <c r="F36" s="121"/>
      <c r="G36" s="121">
        <v>1</v>
      </c>
      <c r="H36" s="358" t="s">
        <v>214</v>
      </c>
      <c r="I36" s="227"/>
      <c r="J36" s="151"/>
      <c r="K36" s="115"/>
      <c r="L36" s="165"/>
      <c r="M36" s="153">
        <v>5281</v>
      </c>
      <c r="N36" s="152">
        <v>904337.32</v>
      </c>
      <c r="O36" s="210">
        <v>171.24</v>
      </c>
      <c r="P36" s="165">
        <v>81.5</v>
      </c>
      <c r="R36" s="31">
        <f t="shared" si="2"/>
        <v>0</v>
      </c>
      <c r="S36" s="31">
        <f t="shared" si="3"/>
        <v>430401.5</v>
      </c>
    </row>
    <row r="37" spans="1:19" ht="13.5" thickBot="1">
      <c r="A37" s="654">
        <v>39609</v>
      </c>
      <c r="B37" s="616" t="s">
        <v>220</v>
      </c>
      <c r="C37" s="617"/>
      <c r="D37" s="617" t="s">
        <v>61</v>
      </c>
      <c r="E37" s="651"/>
      <c r="F37" s="618"/>
      <c r="G37" s="618">
        <v>1</v>
      </c>
      <c r="H37" s="652" t="s">
        <v>221</v>
      </c>
      <c r="I37" s="656"/>
      <c r="J37" s="620"/>
      <c r="K37" s="625"/>
      <c r="L37" s="626"/>
      <c r="M37" s="653">
        <v>702</v>
      </c>
      <c r="N37" s="624">
        <v>123238.55</v>
      </c>
      <c r="O37" s="689">
        <v>175.49</v>
      </c>
      <c r="P37" s="626">
        <v>53.35</v>
      </c>
      <c r="R37" s="31">
        <f t="shared" si="2"/>
        <v>0</v>
      </c>
      <c r="S37" s="31">
        <f t="shared" si="3"/>
        <v>37451.700000000004</v>
      </c>
    </row>
    <row r="38" spans="1:19" ht="12.75">
      <c r="A38" s="190">
        <v>39637</v>
      </c>
      <c r="B38" s="120" t="s">
        <v>223</v>
      </c>
      <c r="C38" s="230"/>
      <c r="D38" s="230" t="s">
        <v>61</v>
      </c>
      <c r="E38" s="368"/>
      <c r="F38" s="121"/>
      <c r="G38" s="145">
        <v>1</v>
      </c>
      <c r="H38" s="355" t="s">
        <v>224</v>
      </c>
      <c r="I38" s="244"/>
      <c r="J38" s="152"/>
      <c r="K38" s="115"/>
      <c r="L38" s="165"/>
      <c r="M38" s="209">
        <v>1648</v>
      </c>
      <c r="N38" s="151">
        <v>213042.99</v>
      </c>
      <c r="O38" s="210">
        <v>129.27</v>
      </c>
      <c r="P38" s="165">
        <v>66.38</v>
      </c>
      <c r="R38" s="31">
        <f t="shared" si="2"/>
        <v>0</v>
      </c>
      <c r="S38" s="31">
        <f t="shared" si="3"/>
        <v>109394.23999999999</v>
      </c>
    </row>
    <row r="39" spans="1:19" ht="13.5" thickBot="1">
      <c r="A39" s="654">
        <v>39637</v>
      </c>
      <c r="B39" s="616" t="s">
        <v>228</v>
      </c>
      <c r="C39" s="617"/>
      <c r="D39" s="617"/>
      <c r="E39" s="651" t="s">
        <v>68</v>
      </c>
      <c r="F39" s="618"/>
      <c r="G39" s="727">
        <v>1</v>
      </c>
      <c r="H39" s="652" t="s">
        <v>180</v>
      </c>
      <c r="I39" s="656">
        <v>2100</v>
      </c>
      <c r="J39" s="620">
        <v>317366.36</v>
      </c>
      <c r="K39" s="625">
        <v>151.09</v>
      </c>
      <c r="L39" s="626">
        <v>56.35</v>
      </c>
      <c r="M39" s="653"/>
      <c r="N39" s="624"/>
      <c r="O39" s="689"/>
      <c r="P39" s="626"/>
      <c r="R39" s="31">
        <f t="shared" si="2"/>
        <v>118335</v>
      </c>
      <c r="S39" s="31">
        <f t="shared" si="3"/>
        <v>0</v>
      </c>
    </row>
    <row r="40" spans="1:19" ht="13.5" thickBot="1">
      <c r="A40" s="728">
        <v>39672</v>
      </c>
      <c r="B40" s="740" t="s">
        <v>243</v>
      </c>
      <c r="C40" s="741"/>
      <c r="D40" s="741" t="s">
        <v>61</v>
      </c>
      <c r="E40" s="713"/>
      <c r="F40" s="714"/>
      <c r="G40" s="714">
        <v>1</v>
      </c>
      <c r="H40" s="715" t="s">
        <v>162</v>
      </c>
      <c r="I40" s="719"/>
      <c r="J40" s="720"/>
      <c r="K40" s="718"/>
      <c r="L40" s="721"/>
      <c r="M40" s="716">
        <v>1400</v>
      </c>
      <c r="N40" s="717">
        <v>177788.81</v>
      </c>
      <c r="O40" s="742">
        <v>126.99</v>
      </c>
      <c r="P40" s="721">
        <v>75.51</v>
      </c>
      <c r="R40" s="31">
        <f t="shared" si="2"/>
        <v>0</v>
      </c>
      <c r="S40" s="31">
        <f t="shared" si="3"/>
        <v>105714</v>
      </c>
    </row>
    <row r="41" spans="1:19" ht="13.5" thickBot="1">
      <c r="A41" s="728">
        <v>39700</v>
      </c>
      <c r="B41" s="740" t="s">
        <v>246</v>
      </c>
      <c r="C41" s="741"/>
      <c r="D41" s="741" t="s">
        <v>61</v>
      </c>
      <c r="E41" s="756"/>
      <c r="F41" s="714"/>
      <c r="G41" s="714">
        <v>1</v>
      </c>
      <c r="H41" s="715" t="s">
        <v>247</v>
      </c>
      <c r="I41" s="719"/>
      <c r="J41" s="720"/>
      <c r="K41" s="718"/>
      <c r="L41" s="721"/>
      <c r="M41" s="716">
        <v>1020</v>
      </c>
      <c r="N41" s="717">
        <v>129437.4</v>
      </c>
      <c r="O41" s="757">
        <v>126.87</v>
      </c>
      <c r="P41" s="721">
        <v>71.02</v>
      </c>
      <c r="R41" s="31">
        <f t="shared" si="2"/>
        <v>0</v>
      </c>
      <c r="S41" s="31">
        <f t="shared" si="3"/>
        <v>72440.4</v>
      </c>
    </row>
    <row r="42" spans="1:19" ht="12.75">
      <c r="A42" s="190">
        <v>39763</v>
      </c>
      <c r="B42" s="120" t="s">
        <v>251</v>
      </c>
      <c r="C42" s="239"/>
      <c r="D42" s="531"/>
      <c r="E42" s="368" t="s">
        <v>68</v>
      </c>
      <c r="F42" s="121"/>
      <c r="G42" s="121">
        <v>2</v>
      </c>
      <c r="H42" s="121" t="s">
        <v>252</v>
      </c>
      <c r="I42" s="244">
        <v>5463</v>
      </c>
      <c r="J42" s="152">
        <v>413590.96</v>
      </c>
      <c r="K42" s="115">
        <v>75.7</v>
      </c>
      <c r="L42" s="165">
        <v>41.14</v>
      </c>
      <c r="M42" s="153"/>
      <c r="N42" s="152"/>
      <c r="O42" s="210"/>
      <c r="P42" s="165"/>
      <c r="R42" s="31">
        <f t="shared" si="2"/>
        <v>224747.82</v>
      </c>
      <c r="S42" s="31">
        <f t="shared" si="3"/>
        <v>0</v>
      </c>
    </row>
    <row r="43" spans="1:19" ht="12.75">
      <c r="A43" s="190">
        <v>39763</v>
      </c>
      <c r="B43" s="120" t="s">
        <v>261</v>
      </c>
      <c r="C43" s="230"/>
      <c r="D43" s="230"/>
      <c r="E43" s="368" t="s">
        <v>68</v>
      </c>
      <c r="F43" s="282"/>
      <c r="G43" s="121">
        <v>1</v>
      </c>
      <c r="H43" s="121" t="s">
        <v>154</v>
      </c>
      <c r="I43" s="244"/>
      <c r="J43" s="152"/>
      <c r="K43" s="115"/>
      <c r="L43" s="165"/>
      <c r="M43" s="209">
        <v>1056</v>
      </c>
      <c r="N43" s="151">
        <v>105652.62</v>
      </c>
      <c r="O43" s="210">
        <v>100.03</v>
      </c>
      <c r="P43" s="165">
        <v>41.9</v>
      </c>
      <c r="R43" s="31">
        <f t="shared" si="2"/>
        <v>0</v>
      </c>
      <c r="S43" s="31">
        <f t="shared" si="3"/>
        <v>44246.4</v>
      </c>
    </row>
    <row r="44" spans="1:19" ht="12.75">
      <c r="A44" s="190">
        <v>39763</v>
      </c>
      <c r="B44" s="120" t="s">
        <v>262</v>
      </c>
      <c r="C44" s="230"/>
      <c r="D44" s="230"/>
      <c r="E44" s="368" t="s">
        <v>68</v>
      </c>
      <c r="F44" s="121"/>
      <c r="G44" s="121">
        <v>2</v>
      </c>
      <c r="H44" s="179" t="s">
        <v>74</v>
      </c>
      <c r="I44" s="244"/>
      <c r="J44" s="152"/>
      <c r="K44" s="115"/>
      <c r="L44" s="165"/>
      <c r="M44" s="209">
        <v>3500</v>
      </c>
      <c r="N44" s="151">
        <v>393325.54</v>
      </c>
      <c r="O44" s="210">
        <v>112.39</v>
      </c>
      <c r="P44" s="165">
        <v>55.27</v>
      </c>
      <c r="R44" s="31">
        <f t="shared" si="2"/>
        <v>0</v>
      </c>
      <c r="S44" s="31">
        <f t="shared" si="3"/>
        <v>193445</v>
      </c>
    </row>
    <row r="45" spans="1:19" ht="13.5" thickBot="1">
      <c r="A45" s="654">
        <v>39763</v>
      </c>
      <c r="B45" s="616" t="s">
        <v>271</v>
      </c>
      <c r="C45" s="617"/>
      <c r="D45" s="617"/>
      <c r="E45" s="651" t="s">
        <v>68</v>
      </c>
      <c r="F45" s="618"/>
      <c r="G45" s="618">
        <v>3</v>
      </c>
      <c r="H45" s="618" t="s">
        <v>272</v>
      </c>
      <c r="I45" s="623"/>
      <c r="J45" s="624"/>
      <c r="K45" s="625"/>
      <c r="L45" s="626"/>
      <c r="M45" s="619">
        <v>3649</v>
      </c>
      <c r="N45" s="620">
        <v>303095.46</v>
      </c>
      <c r="O45" s="689">
        <v>83.07</v>
      </c>
      <c r="P45" s="626">
        <v>39.7</v>
      </c>
      <c r="R45" s="31">
        <f aca="true" t="shared" si="4" ref="R45:R60">(L45*I45)</f>
        <v>0</v>
      </c>
      <c r="S45" s="31">
        <f aca="true" t="shared" si="5" ref="S45:S60">(P45*M45)</f>
        <v>144865.30000000002</v>
      </c>
    </row>
    <row r="46" spans="1:19" ht="12.75">
      <c r="A46" s="190">
        <v>39791</v>
      </c>
      <c r="B46" s="120" t="s">
        <v>277</v>
      </c>
      <c r="C46" s="239"/>
      <c r="D46" s="531"/>
      <c r="E46" s="368" t="s">
        <v>68</v>
      </c>
      <c r="F46" s="121"/>
      <c r="G46" s="121">
        <v>1</v>
      </c>
      <c r="H46" s="121" t="s">
        <v>247</v>
      </c>
      <c r="I46" s="244"/>
      <c r="J46" s="152"/>
      <c r="K46" s="115"/>
      <c r="L46" s="165"/>
      <c r="M46" s="209">
        <v>1388</v>
      </c>
      <c r="N46" s="151">
        <v>139103.79</v>
      </c>
      <c r="O46" s="210">
        <v>100.25</v>
      </c>
      <c r="P46" s="165">
        <v>42.58</v>
      </c>
      <c r="R46" s="31">
        <f t="shared" si="4"/>
        <v>0</v>
      </c>
      <c r="S46" s="31">
        <f t="shared" si="5"/>
        <v>59101.04</v>
      </c>
    </row>
    <row r="47" spans="1:19" ht="12.75">
      <c r="A47" s="147">
        <v>39791</v>
      </c>
      <c r="B47" s="120" t="s">
        <v>278</v>
      </c>
      <c r="C47" s="229"/>
      <c r="D47" s="340"/>
      <c r="E47" s="368" t="s">
        <v>68</v>
      </c>
      <c r="F47" s="121"/>
      <c r="G47" s="121">
        <v>1</v>
      </c>
      <c r="H47" s="355" t="s">
        <v>180</v>
      </c>
      <c r="I47" s="153"/>
      <c r="J47" s="152"/>
      <c r="K47" s="112"/>
      <c r="L47" s="112"/>
      <c r="M47" s="209">
        <v>1455</v>
      </c>
      <c r="N47" s="151">
        <v>146927.92</v>
      </c>
      <c r="O47" s="210">
        <v>100.98</v>
      </c>
      <c r="P47" s="165">
        <v>49.19</v>
      </c>
      <c r="R47" s="31">
        <f t="shared" si="4"/>
        <v>0</v>
      </c>
      <c r="S47" s="31">
        <f t="shared" si="5"/>
        <v>71571.45</v>
      </c>
    </row>
    <row r="48" spans="1:19" ht="12.75">
      <c r="A48" s="374">
        <v>39791</v>
      </c>
      <c r="B48" s="375" t="s">
        <v>279</v>
      </c>
      <c r="C48" s="385"/>
      <c r="D48" s="441" t="s">
        <v>61</v>
      </c>
      <c r="E48" s="422"/>
      <c r="F48" s="377"/>
      <c r="G48" s="377">
        <v>1</v>
      </c>
      <c r="H48" s="377" t="s">
        <v>280</v>
      </c>
      <c r="I48" s="378"/>
      <c r="J48" s="379"/>
      <c r="K48" s="380"/>
      <c r="L48" s="380"/>
      <c r="M48" s="378">
        <v>987</v>
      </c>
      <c r="N48" s="379">
        <v>160384.33</v>
      </c>
      <c r="O48" s="393">
        <v>162.58</v>
      </c>
      <c r="P48" s="389">
        <v>46.65</v>
      </c>
      <c r="R48" s="31">
        <f t="shared" si="4"/>
        <v>0</v>
      </c>
      <c r="S48" s="31">
        <f t="shared" si="5"/>
        <v>46043.549999999996</v>
      </c>
    </row>
    <row r="49" spans="1:19" ht="12.75">
      <c r="A49" s="394">
        <v>39791</v>
      </c>
      <c r="B49" s="375" t="s">
        <v>281</v>
      </c>
      <c r="C49" s="395"/>
      <c r="D49" s="395" t="s">
        <v>61</v>
      </c>
      <c r="E49" s="422"/>
      <c r="F49" s="377"/>
      <c r="G49" s="377">
        <v>1</v>
      </c>
      <c r="H49" s="406" t="s">
        <v>134</v>
      </c>
      <c r="I49" s="381"/>
      <c r="J49" s="382"/>
      <c r="K49" s="380"/>
      <c r="L49" s="389"/>
      <c r="M49" s="378">
        <v>978</v>
      </c>
      <c r="N49" s="379">
        <v>123305.42</v>
      </c>
      <c r="O49" s="393">
        <v>126.1</v>
      </c>
      <c r="P49" s="389">
        <v>57.43</v>
      </c>
      <c r="R49" s="31">
        <f t="shared" si="4"/>
        <v>0</v>
      </c>
      <c r="S49" s="31">
        <f t="shared" si="5"/>
        <v>56166.54</v>
      </c>
    </row>
    <row r="50" spans="1:19" ht="12.75">
      <c r="A50" s="190">
        <v>39791</v>
      </c>
      <c r="B50" s="120" t="s">
        <v>284</v>
      </c>
      <c r="C50" s="239"/>
      <c r="D50" s="531"/>
      <c r="E50" s="368" t="s">
        <v>68</v>
      </c>
      <c r="F50" s="121"/>
      <c r="G50" s="121">
        <v>1</v>
      </c>
      <c r="H50" s="121" t="s">
        <v>134</v>
      </c>
      <c r="I50" s="227"/>
      <c r="J50" s="151"/>
      <c r="K50" s="115"/>
      <c r="L50" s="165"/>
      <c r="M50" s="153">
        <v>1168</v>
      </c>
      <c r="N50" s="152">
        <v>122479.19</v>
      </c>
      <c r="O50" s="210">
        <v>104.86</v>
      </c>
      <c r="P50" s="165">
        <v>57.88</v>
      </c>
      <c r="R50" s="31">
        <f t="shared" si="4"/>
        <v>0</v>
      </c>
      <c r="S50" s="31">
        <f t="shared" si="5"/>
        <v>67603.84</v>
      </c>
    </row>
    <row r="51" spans="1:19" ht="12.75">
      <c r="A51" s="190">
        <v>39791</v>
      </c>
      <c r="B51" s="120" t="s">
        <v>288</v>
      </c>
      <c r="C51" s="340"/>
      <c r="D51" s="340"/>
      <c r="E51" s="368" t="s">
        <v>68</v>
      </c>
      <c r="F51" s="121"/>
      <c r="G51" s="121">
        <v>1</v>
      </c>
      <c r="H51" s="179" t="s">
        <v>160</v>
      </c>
      <c r="I51" s="244"/>
      <c r="J51" s="152"/>
      <c r="K51" s="115"/>
      <c r="L51" s="165"/>
      <c r="M51" s="209">
        <v>1126</v>
      </c>
      <c r="N51" s="151">
        <v>141792.17</v>
      </c>
      <c r="O51" s="210">
        <v>125.9</v>
      </c>
      <c r="P51" s="165">
        <v>65.9</v>
      </c>
      <c r="R51" s="31">
        <f t="shared" si="4"/>
        <v>0</v>
      </c>
      <c r="S51" s="31">
        <f t="shared" si="5"/>
        <v>74203.40000000001</v>
      </c>
    </row>
    <row r="52" spans="1:19" ht="12.75">
      <c r="A52" s="394">
        <v>39791</v>
      </c>
      <c r="B52" s="375" t="s">
        <v>289</v>
      </c>
      <c r="C52" s="395"/>
      <c r="D52" s="395"/>
      <c r="E52" s="422" t="s">
        <v>68</v>
      </c>
      <c r="F52" s="377"/>
      <c r="G52" s="377">
        <v>3</v>
      </c>
      <c r="H52" s="406" t="s">
        <v>290</v>
      </c>
      <c r="I52" s="381"/>
      <c r="J52" s="382"/>
      <c r="K52" s="380"/>
      <c r="L52" s="389"/>
      <c r="M52" s="378">
        <v>4158</v>
      </c>
      <c r="N52" s="379">
        <v>470860.18</v>
      </c>
      <c r="O52" s="393">
        <v>113.25</v>
      </c>
      <c r="P52" s="389">
        <v>62.21</v>
      </c>
      <c r="R52" s="31">
        <f t="shared" si="4"/>
        <v>0</v>
      </c>
      <c r="S52" s="31">
        <f t="shared" si="5"/>
        <v>258669.18</v>
      </c>
    </row>
    <row r="53" spans="1:19" ht="12.75">
      <c r="A53" s="394">
        <v>39791</v>
      </c>
      <c r="B53" s="375" t="s">
        <v>293</v>
      </c>
      <c r="C53" s="395"/>
      <c r="D53" s="395" t="s">
        <v>61</v>
      </c>
      <c r="E53" s="422"/>
      <c r="F53" s="377"/>
      <c r="G53" s="377">
        <v>1</v>
      </c>
      <c r="H53" s="406" t="s">
        <v>247</v>
      </c>
      <c r="I53" s="381"/>
      <c r="J53" s="382"/>
      <c r="K53" s="380"/>
      <c r="L53" s="389"/>
      <c r="M53" s="378">
        <v>1145</v>
      </c>
      <c r="N53" s="379">
        <v>147993.99</v>
      </c>
      <c r="O53" s="393">
        <v>129.25</v>
      </c>
      <c r="P53" s="389">
        <v>58.94</v>
      </c>
      <c r="R53" s="31">
        <f t="shared" si="4"/>
        <v>0</v>
      </c>
      <c r="S53" s="31">
        <f t="shared" si="5"/>
        <v>67486.3</v>
      </c>
    </row>
    <row r="54" spans="1:19" ht="12.75">
      <c r="A54" s="407">
        <v>39791</v>
      </c>
      <c r="B54" s="383" t="s">
        <v>294</v>
      </c>
      <c r="C54" s="408"/>
      <c r="D54" s="536" t="s">
        <v>61</v>
      </c>
      <c r="E54" s="442"/>
      <c r="F54" s="399"/>
      <c r="G54" s="399">
        <v>1</v>
      </c>
      <c r="H54" s="409" t="s">
        <v>160</v>
      </c>
      <c r="I54" s="381"/>
      <c r="J54" s="382"/>
      <c r="K54" s="380"/>
      <c r="L54" s="389"/>
      <c r="M54" s="386">
        <v>1387</v>
      </c>
      <c r="N54" s="382">
        <v>357586.53</v>
      </c>
      <c r="O54" s="393">
        <v>257.87</v>
      </c>
      <c r="P54" s="389">
        <v>179.6</v>
      </c>
      <c r="R54" s="31">
        <f t="shared" si="4"/>
        <v>0</v>
      </c>
      <c r="S54" s="31">
        <f t="shared" si="5"/>
        <v>249105.19999999998</v>
      </c>
    </row>
    <row r="55" spans="1:19" ht="12.75">
      <c r="A55" s="407">
        <v>39791</v>
      </c>
      <c r="B55" s="383" t="s">
        <v>295</v>
      </c>
      <c r="C55" s="408"/>
      <c r="D55" s="536" t="s">
        <v>61</v>
      </c>
      <c r="E55" s="586"/>
      <c r="F55" s="511"/>
      <c r="G55" s="399">
        <v>1</v>
      </c>
      <c r="H55" s="409" t="s">
        <v>154</v>
      </c>
      <c r="I55" s="381"/>
      <c r="J55" s="382"/>
      <c r="K55" s="380"/>
      <c r="L55" s="389"/>
      <c r="M55" s="386">
        <v>991</v>
      </c>
      <c r="N55" s="382">
        <v>131624.14</v>
      </c>
      <c r="O55" s="393">
        <v>132.79</v>
      </c>
      <c r="P55" s="389">
        <v>54.67</v>
      </c>
      <c r="R55" s="31">
        <f t="shared" si="4"/>
        <v>0</v>
      </c>
      <c r="S55" s="31">
        <f t="shared" si="5"/>
        <v>54177.97</v>
      </c>
    </row>
    <row r="56" spans="1:19" ht="12.75">
      <c r="A56" s="207">
        <v>39791</v>
      </c>
      <c r="B56" s="112" t="s">
        <v>296</v>
      </c>
      <c r="C56" s="137"/>
      <c r="D56" s="137"/>
      <c r="E56" s="577" t="s">
        <v>68</v>
      </c>
      <c r="F56" s="130"/>
      <c r="G56" s="113">
        <v>1</v>
      </c>
      <c r="H56" s="208" t="s">
        <v>154</v>
      </c>
      <c r="I56" s="244"/>
      <c r="J56" s="152"/>
      <c r="K56" s="115"/>
      <c r="L56" s="165"/>
      <c r="M56" s="153">
        <v>1365</v>
      </c>
      <c r="N56" s="152">
        <v>149189.69</v>
      </c>
      <c r="O56" s="210">
        <v>109.3</v>
      </c>
      <c r="P56" s="165">
        <v>44.13</v>
      </c>
      <c r="R56" s="31">
        <f t="shared" si="4"/>
        <v>0</v>
      </c>
      <c r="S56" s="31">
        <f t="shared" si="5"/>
        <v>60237.450000000004</v>
      </c>
    </row>
    <row r="57" spans="1:19" ht="12.75">
      <c r="A57" s="207">
        <v>39791</v>
      </c>
      <c r="B57" s="112" t="s">
        <v>297</v>
      </c>
      <c r="C57" s="137"/>
      <c r="D57" s="137"/>
      <c r="E57" s="577" t="s">
        <v>68</v>
      </c>
      <c r="F57" s="130"/>
      <c r="G57" s="113">
        <v>1</v>
      </c>
      <c r="H57" s="208" t="s">
        <v>247</v>
      </c>
      <c r="I57" s="244"/>
      <c r="J57" s="152"/>
      <c r="K57" s="115"/>
      <c r="L57" s="165"/>
      <c r="M57" s="153">
        <v>1167</v>
      </c>
      <c r="N57" s="152">
        <v>123721.34</v>
      </c>
      <c r="O57" s="210">
        <v>106.03</v>
      </c>
      <c r="P57" s="165">
        <v>54.25</v>
      </c>
      <c r="R57" s="31">
        <f t="shared" si="4"/>
        <v>0</v>
      </c>
      <c r="S57" s="31">
        <f t="shared" si="5"/>
        <v>63309.75</v>
      </c>
    </row>
    <row r="58" spans="1:19" ht="12.75">
      <c r="A58" s="207">
        <v>39791</v>
      </c>
      <c r="B58" s="112" t="s">
        <v>298</v>
      </c>
      <c r="C58" s="137"/>
      <c r="D58" s="137"/>
      <c r="E58" s="577" t="s">
        <v>68</v>
      </c>
      <c r="F58" s="130"/>
      <c r="G58" s="113">
        <v>1</v>
      </c>
      <c r="H58" s="208" t="s">
        <v>180</v>
      </c>
      <c r="I58" s="244"/>
      <c r="J58" s="152"/>
      <c r="K58" s="115"/>
      <c r="L58" s="165"/>
      <c r="M58" s="153">
        <v>1296</v>
      </c>
      <c r="N58" s="152">
        <v>153582.61</v>
      </c>
      <c r="O58" s="210">
        <v>118.53</v>
      </c>
      <c r="P58" s="165">
        <v>65.35</v>
      </c>
      <c r="R58" s="31">
        <f t="shared" si="4"/>
        <v>0</v>
      </c>
      <c r="S58" s="31">
        <f t="shared" si="5"/>
        <v>84693.59999999999</v>
      </c>
    </row>
    <row r="59" spans="1:19" ht="13.5" thickBot="1">
      <c r="A59" s="747">
        <v>39791</v>
      </c>
      <c r="B59" s="621" t="s">
        <v>299</v>
      </c>
      <c r="C59" s="760"/>
      <c r="D59" s="761"/>
      <c r="E59" s="749" t="s">
        <v>68</v>
      </c>
      <c r="F59" s="762" t="s">
        <v>78</v>
      </c>
      <c r="G59" s="763">
        <v>2</v>
      </c>
      <c r="H59" s="763" t="s">
        <v>300</v>
      </c>
      <c r="I59" s="656"/>
      <c r="J59" s="620"/>
      <c r="K59" s="625"/>
      <c r="L59" s="626"/>
      <c r="M59" s="619">
        <v>2590</v>
      </c>
      <c r="N59" s="620">
        <v>229286.65</v>
      </c>
      <c r="O59" s="689">
        <v>88.53</v>
      </c>
      <c r="P59" s="626">
        <v>45.21</v>
      </c>
      <c r="R59" s="31">
        <f t="shared" si="4"/>
        <v>0</v>
      </c>
      <c r="S59" s="31">
        <f t="shared" si="5"/>
        <v>117093.90000000001</v>
      </c>
    </row>
    <row r="60" spans="1:19" ht="12.75">
      <c r="A60" s="207"/>
      <c r="B60" s="112"/>
      <c r="C60" s="137"/>
      <c r="D60" s="137"/>
      <c r="E60" s="369"/>
      <c r="F60" s="130"/>
      <c r="G60" s="113"/>
      <c r="H60" s="208"/>
      <c r="I60" s="244"/>
      <c r="J60" s="152"/>
      <c r="K60" s="115"/>
      <c r="L60" s="165"/>
      <c r="M60" s="244"/>
      <c r="N60" s="152"/>
      <c r="O60" s="115"/>
      <c r="P60" s="165"/>
      <c r="R60" s="31">
        <f t="shared" si="4"/>
        <v>0</v>
      </c>
      <c r="S60" s="31">
        <f t="shared" si="5"/>
        <v>0</v>
      </c>
    </row>
    <row r="61" spans="1:19" ht="12.75">
      <c r="A61" s="407"/>
      <c r="B61" s="383"/>
      <c r="C61" s="408"/>
      <c r="D61" s="536"/>
      <c r="E61" s="586"/>
      <c r="F61" s="400"/>
      <c r="G61" s="399"/>
      <c r="H61" s="588"/>
      <c r="I61" s="381"/>
      <c r="J61" s="382"/>
      <c r="K61" s="380"/>
      <c r="L61" s="389"/>
      <c r="M61" s="386"/>
      <c r="N61" s="382"/>
      <c r="O61" s="393"/>
      <c r="P61" s="389"/>
      <c r="R61" s="31">
        <f>(L61*I61)</f>
        <v>0</v>
      </c>
      <c r="S61" s="31">
        <f>(P61*M61)</f>
        <v>0</v>
      </c>
    </row>
    <row r="62" spans="1:32" ht="12.75">
      <c r="A62" s="473"/>
      <c r="B62" s="461"/>
      <c r="C62" s="462"/>
      <c r="D62" s="462"/>
      <c r="E62" s="463"/>
      <c r="F62" s="464"/>
      <c r="G62" s="463"/>
      <c r="H62" s="474"/>
      <c r="I62" s="468"/>
      <c r="J62" s="465"/>
      <c r="K62" s="466"/>
      <c r="L62" s="469"/>
      <c r="M62" s="468"/>
      <c r="N62" s="465"/>
      <c r="O62" s="467"/>
      <c r="P62" s="469"/>
      <c r="R62" s="116">
        <f>(L62*I62)</f>
        <v>0</v>
      </c>
      <c r="S62" s="116">
        <f>(P62*M62)</f>
        <v>0</v>
      </c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</row>
    <row r="63" spans="1:32" ht="12.75">
      <c r="A63" s="473"/>
      <c r="B63" s="461"/>
      <c r="C63" s="462"/>
      <c r="D63" s="462"/>
      <c r="E63" s="463"/>
      <c r="F63" s="464"/>
      <c r="G63" s="463"/>
      <c r="H63" s="474"/>
      <c r="I63" s="468"/>
      <c r="J63" s="465"/>
      <c r="K63" s="466"/>
      <c r="L63" s="469"/>
      <c r="M63" s="468"/>
      <c r="N63" s="465"/>
      <c r="O63" s="467"/>
      <c r="P63" s="469"/>
      <c r="R63" s="116">
        <f>(L63*I63)</f>
        <v>0</v>
      </c>
      <c r="S63" s="116">
        <f>(P63*M63)</f>
        <v>0</v>
      </c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</row>
    <row r="64" spans="1:32" ht="12.75">
      <c r="A64" s="483"/>
      <c r="B64" s="476"/>
      <c r="C64" s="462"/>
      <c r="D64" s="526"/>
      <c r="E64" s="477"/>
      <c r="G64" s="477"/>
      <c r="H64" s="478"/>
      <c r="I64" s="468"/>
      <c r="J64" s="465"/>
      <c r="K64" s="466"/>
      <c r="L64" s="469"/>
      <c r="M64" s="479"/>
      <c r="N64" s="480"/>
      <c r="O64" s="481"/>
      <c r="P64" s="482"/>
      <c r="R64" s="116">
        <f>(L64*I64)</f>
        <v>0</v>
      </c>
      <c r="S64" s="116">
        <f>(P64*M64)</f>
        <v>0</v>
      </c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</row>
    <row r="65" spans="1:32" ht="12.75">
      <c r="A65" s="473"/>
      <c r="B65" s="461"/>
      <c r="C65" s="462"/>
      <c r="D65" s="462"/>
      <c r="E65" s="463"/>
      <c r="F65" s="464"/>
      <c r="G65" s="463"/>
      <c r="H65" s="474"/>
      <c r="I65" s="468"/>
      <c r="J65" s="465"/>
      <c r="K65" s="466"/>
      <c r="L65" s="469"/>
      <c r="M65" s="468"/>
      <c r="N65" s="465"/>
      <c r="O65" s="467"/>
      <c r="P65" s="469"/>
      <c r="R65" s="116">
        <f>(L65*I65)</f>
        <v>0</v>
      </c>
      <c r="S65" s="116">
        <f>(P65*M65)</f>
        <v>0</v>
      </c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</row>
    <row r="66" spans="1:32" ht="12.75">
      <c r="A66" s="484"/>
      <c r="B66" s="485"/>
      <c r="C66" s="486"/>
      <c r="D66" s="486"/>
      <c r="E66" s="487"/>
      <c r="F66" s="488"/>
      <c r="G66" s="487"/>
      <c r="H66" s="489"/>
      <c r="I66" s="490"/>
      <c r="J66" s="491"/>
      <c r="K66" s="492"/>
      <c r="L66" s="493"/>
      <c r="M66" s="490"/>
      <c r="N66" s="491"/>
      <c r="O66" s="494"/>
      <c r="P66" s="493"/>
      <c r="R66" s="116">
        <f>(L66*I66)</f>
        <v>0</v>
      </c>
      <c r="S66" s="116">
        <f>(P66*M66)</f>
        <v>0</v>
      </c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</row>
    <row r="67" spans="1:32" ht="12.75">
      <c r="A67" s="473"/>
      <c r="B67" s="461"/>
      <c r="C67" s="462"/>
      <c r="D67" s="462"/>
      <c r="E67" s="463"/>
      <c r="F67" s="464"/>
      <c r="G67" s="463"/>
      <c r="H67" s="474"/>
      <c r="I67" s="468"/>
      <c r="J67" s="465"/>
      <c r="K67" s="466"/>
      <c r="L67" s="469"/>
      <c r="M67" s="468"/>
      <c r="N67" s="465"/>
      <c r="O67" s="467"/>
      <c r="P67" s="469"/>
      <c r="R67" s="116">
        <f>(L67*I67)</f>
        <v>0</v>
      </c>
      <c r="S67" s="116">
        <f>(P67*M67)</f>
        <v>0</v>
      </c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  <row r="68" spans="1:32" ht="12.75">
      <c r="A68" s="473"/>
      <c r="B68" s="461"/>
      <c r="C68" s="462"/>
      <c r="D68" s="462"/>
      <c r="E68" s="463"/>
      <c r="F68" s="464"/>
      <c r="G68" s="463"/>
      <c r="H68" s="474"/>
      <c r="I68" s="468"/>
      <c r="J68" s="465"/>
      <c r="K68" s="466"/>
      <c r="L68" s="469"/>
      <c r="M68" s="468"/>
      <c r="N68" s="465"/>
      <c r="O68" s="467"/>
      <c r="P68" s="469"/>
      <c r="R68" s="116">
        <f>(L68*I68)</f>
        <v>0</v>
      </c>
      <c r="S68" s="116">
        <f>(P68*M68)</f>
        <v>0</v>
      </c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</row>
    <row r="69" spans="1:32" ht="12.75">
      <c r="A69" s="473"/>
      <c r="B69" s="461"/>
      <c r="C69" s="462"/>
      <c r="D69" s="462"/>
      <c r="E69" s="463"/>
      <c r="F69" s="464"/>
      <c r="G69" s="463"/>
      <c r="H69" s="474"/>
      <c r="I69" s="468"/>
      <c r="J69" s="465"/>
      <c r="K69" s="466"/>
      <c r="L69" s="469"/>
      <c r="M69" s="468"/>
      <c r="N69" s="465"/>
      <c r="O69" s="467"/>
      <c r="P69" s="469"/>
      <c r="R69" s="116">
        <f>(L69*I69)</f>
        <v>0</v>
      </c>
      <c r="S69" s="116">
        <f>(P69*M69)</f>
        <v>0</v>
      </c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</row>
    <row r="70" spans="1:32" ht="12.75">
      <c r="A70" s="473"/>
      <c r="B70" s="461"/>
      <c r="C70" s="462"/>
      <c r="D70" s="462"/>
      <c r="E70" s="463"/>
      <c r="F70" s="464"/>
      <c r="G70" s="463"/>
      <c r="H70" s="474"/>
      <c r="I70" s="468"/>
      <c r="J70" s="465"/>
      <c r="K70" s="466"/>
      <c r="L70" s="469"/>
      <c r="M70" s="468"/>
      <c r="N70" s="465"/>
      <c r="O70" s="467"/>
      <c r="P70" s="469"/>
      <c r="R70" s="116">
        <f>(L70*I70)</f>
        <v>0</v>
      </c>
      <c r="S70" s="116">
        <f>(P70*M70)</f>
        <v>0</v>
      </c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1:32" ht="12.75">
      <c r="A71" s="484"/>
      <c r="B71" s="485"/>
      <c r="C71" s="486"/>
      <c r="D71" s="486"/>
      <c r="E71" s="487"/>
      <c r="F71" s="488"/>
      <c r="G71" s="487"/>
      <c r="H71" s="489"/>
      <c r="I71" s="490"/>
      <c r="J71" s="491"/>
      <c r="K71" s="492"/>
      <c r="L71" s="493"/>
      <c r="M71" s="490"/>
      <c r="N71" s="491"/>
      <c r="O71" s="494"/>
      <c r="P71" s="493"/>
      <c r="R71" s="116"/>
      <c r="S71" s="11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1:32" ht="12.75">
      <c r="A72" s="473"/>
      <c r="B72" s="461"/>
      <c r="C72" s="462"/>
      <c r="D72" s="462"/>
      <c r="E72" s="463"/>
      <c r="F72" s="464"/>
      <c r="G72" s="463"/>
      <c r="H72" s="474"/>
      <c r="I72" s="468"/>
      <c r="J72" s="465"/>
      <c r="K72" s="466"/>
      <c r="L72" s="469"/>
      <c r="M72" s="468"/>
      <c r="N72" s="465"/>
      <c r="O72" s="467"/>
      <c r="P72" s="469"/>
      <c r="R72" s="116"/>
      <c r="S72" s="11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</row>
    <row r="73" spans="1:32" ht="12.75">
      <c r="A73" s="473"/>
      <c r="B73" s="461"/>
      <c r="C73" s="462"/>
      <c r="D73" s="462"/>
      <c r="E73" s="463"/>
      <c r="F73" s="464"/>
      <c r="G73" s="463"/>
      <c r="H73" s="474"/>
      <c r="I73" s="468"/>
      <c r="J73" s="465"/>
      <c r="K73" s="466"/>
      <c r="L73" s="469"/>
      <c r="M73" s="468"/>
      <c r="N73" s="465"/>
      <c r="O73" s="467"/>
      <c r="P73" s="469"/>
      <c r="R73" s="116"/>
      <c r="S73" s="11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1:32" ht="12.75">
      <c r="A74" s="473"/>
      <c r="B74" s="461"/>
      <c r="C74" s="462"/>
      <c r="D74" s="462"/>
      <c r="E74" s="463"/>
      <c r="F74" s="464"/>
      <c r="G74" s="463"/>
      <c r="H74" s="474"/>
      <c r="I74" s="468"/>
      <c r="J74" s="465"/>
      <c r="K74" s="466"/>
      <c r="L74" s="469"/>
      <c r="M74" s="468"/>
      <c r="N74" s="465"/>
      <c r="O74" s="467"/>
      <c r="P74" s="469"/>
      <c r="R74" s="116"/>
      <c r="S74" s="11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1:32" ht="12.75">
      <c r="A75" s="473"/>
      <c r="B75" s="461"/>
      <c r="C75" s="462"/>
      <c r="D75" s="462"/>
      <c r="E75" s="463"/>
      <c r="F75" s="464"/>
      <c r="G75" s="463"/>
      <c r="H75" s="474"/>
      <c r="I75" s="468"/>
      <c r="J75" s="465"/>
      <c r="K75" s="466"/>
      <c r="L75" s="469"/>
      <c r="M75" s="468"/>
      <c r="N75" s="465"/>
      <c r="O75" s="467"/>
      <c r="P75" s="469"/>
      <c r="R75" s="116"/>
      <c r="S75" s="11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1:32" ht="13.5" thickBot="1">
      <c r="A76" s="475"/>
      <c r="B76" s="470"/>
      <c r="C76" s="470"/>
      <c r="D76" s="470"/>
      <c r="E76" s="470"/>
      <c r="F76" s="470"/>
      <c r="G76" s="470"/>
      <c r="H76" s="456"/>
      <c r="I76" s="449"/>
      <c r="J76" s="470"/>
      <c r="K76" s="471"/>
      <c r="L76" s="472"/>
      <c r="M76" s="449"/>
      <c r="N76" s="470"/>
      <c r="O76" s="471"/>
      <c r="P76" s="472"/>
      <c r="R76" s="86"/>
      <c r="S76" s="86"/>
      <c r="U76" s="177"/>
      <c r="V76" s="266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</row>
    <row r="77" spans="1:32" ht="3.75" customHeight="1" thickBot="1">
      <c r="A77" s="188"/>
      <c r="B77" s="23"/>
      <c r="C77" s="23"/>
      <c r="D77" s="23"/>
      <c r="E77" s="23"/>
      <c r="F77" s="23"/>
      <c r="G77" s="23"/>
      <c r="H77" s="23"/>
      <c r="I77" s="188"/>
      <c r="J77" s="39"/>
      <c r="K77" s="40"/>
      <c r="L77" s="217"/>
      <c r="M77" s="22"/>
      <c r="N77" s="39"/>
      <c r="O77" s="40"/>
      <c r="P77" s="217"/>
      <c r="R77" s="267"/>
      <c r="S77" s="267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1:32" ht="13.5" thickTop="1">
      <c r="A78" s="175"/>
      <c r="B78" s="8"/>
      <c r="C78" s="8"/>
      <c r="D78" s="248" t="s">
        <v>64</v>
      </c>
      <c r="E78" s="248" t="s">
        <v>64</v>
      </c>
      <c r="F78" s="8"/>
      <c r="G78" s="8"/>
      <c r="H78" s="8"/>
      <c r="I78" s="248" t="s">
        <v>12</v>
      </c>
      <c r="J78" s="17" t="s">
        <v>12</v>
      </c>
      <c r="K78" s="8"/>
      <c r="L78" s="176"/>
      <c r="M78" s="16" t="s">
        <v>12</v>
      </c>
      <c r="N78" s="17" t="s">
        <v>12</v>
      </c>
      <c r="O78" s="78"/>
      <c r="P78" s="218"/>
      <c r="R78" s="501">
        <f>SUM(R11:R70)</f>
        <v>1618801.4600000002</v>
      </c>
      <c r="S78" s="501">
        <f>SUM(S11:S70)</f>
        <v>4235231.880000001</v>
      </c>
      <c r="U78" s="178"/>
      <c r="V78" s="96"/>
      <c r="W78" s="178"/>
      <c r="X78" s="96"/>
      <c r="Y78" s="178"/>
      <c r="Z78" s="96"/>
      <c r="AA78" s="178"/>
      <c r="AB78" s="96"/>
      <c r="AC78" s="178"/>
      <c r="AD78" s="96"/>
      <c r="AE78" s="178"/>
      <c r="AF78" s="96"/>
    </row>
    <row r="79" spans="1:32" ht="12.75">
      <c r="A79" s="175"/>
      <c r="B79" s="8"/>
      <c r="C79" s="8"/>
      <c r="D79" s="249" t="s">
        <v>65</v>
      </c>
      <c r="E79" s="249" t="s">
        <v>65</v>
      </c>
      <c r="F79" s="8"/>
      <c r="G79" s="8"/>
      <c r="H79" s="8"/>
      <c r="I79" s="249" t="s">
        <v>11</v>
      </c>
      <c r="J79" s="20" t="s">
        <v>20</v>
      </c>
      <c r="K79" s="8"/>
      <c r="L79" s="176"/>
      <c r="M79" s="44" t="s">
        <v>11</v>
      </c>
      <c r="N79" s="20" t="s">
        <v>20</v>
      </c>
      <c r="O79" s="8"/>
      <c r="P79" s="17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1:32" ht="15.75">
      <c r="A80" s="192"/>
      <c r="B80" s="19"/>
      <c r="C80" s="19"/>
      <c r="D80" s="366">
        <f>COUNTA(D11:D61)</f>
        <v>20</v>
      </c>
      <c r="E80" s="366">
        <f>COUNTA(E11:E61)</f>
        <v>28</v>
      </c>
      <c r="F80" s="19"/>
      <c r="G80" s="19"/>
      <c r="H80" s="19"/>
      <c r="I80" s="366">
        <f>SUM(I11:I61)</f>
        <v>36113</v>
      </c>
      <c r="J80" s="271">
        <f>SUM(J11:J61)</f>
        <v>3750942.0999999996</v>
      </c>
      <c r="K80" s="272"/>
      <c r="L80" s="276"/>
      <c r="M80" s="269">
        <f>SUM(M11:M61)</f>
        <v>73102</v>
      </c>
      <c r="N80" s="274">
        <f>SUM(N11:N61)</f>
        <v>8760518.8</v>
      </c>
      <c r="O80" s="47"/>
      <c r="P80" s="219"/>
      <c r="U80" s="178"/>
      <c r="V80" s="96"/>
      <c r="W80" s="178"/>
      <c r="X80" s="96"/>
      <c r="Y80" s="178"/>
      <c r="Z80" s="96"/>
      <c r="AA80" s="178"/>
      <c r="AB80" s="96"/>
      <c r="AC80" s="178"/>
      <c r="AD80" s="96"/>
      <c r="AE80" s="178"/>
      <c r="AF80" s="96"/>
    </row>
    <row r="81" spans="1:16" ht="6" customHeight="1" thickBot="1">
      <c r="A81" s="193"/>
      <c r="B81" s="51"/>
      <c r="C81" s="51"/>
      <c r="D81" s="51"/>
      <c r="E81" s="52"/>
      <c r="F81" s="52"/>
      <c r="G81" s="52"/>
      <c r="H81" s="52"/>
      <c r="I81" s="250"/>
      <c r="J81" s="251"/>
      <c r="K81" s="251"/>
      <c r="L81" s="252"/>
      <c r="M81" s="50"/>
      <c r="N81" s="51"/>
      <c r="O81" s="51"/>
      <c r="P81" s="194"/>
    </row>
    <row r="82" spans="1:16" ht="16.5" thickBot="1">
      <c r="A82" s="195" t="s">
        <v>25</v>
      </c>
      <c r="B82" s="55"/>
      <c r="C82" s="55"/>
      <c r="D82" s="55"/>
      <c r="E82" s="56"/>
      <c r="F82" s="56"/>
      <c r="G82" s="56"/>
      <c r="H82" s="56"/>
      <c r="I82" s="101" t="s">
        <v>26</v>
      </c>
      <c r="J82" s="102"/>
      <c r="K82" s="103" t="s">
        <v>27</v>
      </c>
      <c r="L82" s="104"/>
      <c r="M82" s="105"/>
      <c r="N82" s="57" t="s">
        <v>28</v>
      </c>
      <c r="O82" s="55"/>
      <c r="P82" s="220"/>
    </row>
    <row r="83" spans="1:16" ht="16.5" thickTop="1">
      <c r="A83" s="196" t="s">
        <v>29</v>
      </c>
      <c r="B83" s="60"/>
      <c r="C83" s="60"/>
      <c r="D83" s="60"/>
      <c r="E83" s="61"/>
      <c r="F83" s="61"/>
      <c r="G83" s="61"/>
      <c r="H83" s="61"/>
      <c r="I83" s="62"/>
      <c r="J83" s="63">
        <f>COUNTA(I11:I76)</f>
        <v>8</v>
      </c>
      <c r="K83" s="62"/>
      <c r="L83" s="64">
        <f>J80/I80</f>
        <v>103.8668097361061</v>
      </c>
      <c r="M83" s="60"/>
      <c r="N83" s="62"/>
      <c r="O83" s="64">
        <f>R78/I80</f>
        <v>44.82600337828483</v>
      </c>
      <c r="P83" s="221"/>
    </row>
    <row r="84" spans="1:16" ht="15.75">
      <c r="A84" s="196" t="s">
        <v>30</v>
      </c>
      <c r="B84" s="60"/>
      <c r="C84" s="60"/>
      <c r="D84" s="60"/>
      <c r="E84" s="61"/>
      <c r="F84" s="61"/>
      <c r="G84" s="61"/>
      <c r="H84" s="61"/>
      <c r="I84" s="62"/>
      <c r="J84" s="63">
        <f>COUNTA(M11:M76)</f>
        <v>41</v>
      </c>
      <c r="K84" s="62"/>
      <c r="L84" s="64">
        <f>N80/M80</f>
        <v>119.83965965363466</v>
      </c>
      <c r="M84" s="67"/>
      <c r="N84" s="65"/>
      <c r="O84" s="64">
        <f>S78/M80</f>
        <v>57.9359235041449</v>
      </c>
      <c r="P84" s="197"/>
    </row>
    <row r="85" spans="1:16" ht="16.5" thickBot="1">
      <c r="A85" s="198" t="s">
        <v>31</v>
      </c>
      <c r="B85" s="199"/>
      <c r="C85" s="199"/>
      <c r="D85" s="199"/>
      <c r="E85" s="200"/>
      <c r="F85" s="200"/>
      <c r="G85" s="200"/>
      <c r="H85" s="200"/>
      <c r="I85" s="201"/>
      <c r="J85" s="202">
        <f>SUM(J83:J84)</f>
        <v>49</v>
      </c>
      <c r="K85" s="201"/>
      <c r="L85" s="97">
        <f>(J80+N80)/(I80+M80)</f>
        <v>114.55808176532528</v>
      </c>
      <c r="M85" s="222"/>
      <c r="N85" s="223"/>
      <c r="O85" s="97">
        <f>(R78+S78)/(I80+M80)</f>
        <v>53.60100114453144</v>
      </c>
      <c r="P85" s="224"/>
    </row>
  </sheetData>
  <printOptions horizontalCentered="1" verticalCentered="1"/>
  <pageMargins left="0.25" right="0.25" top="0.5" bottom="0.5" header="0.25" footer="0.25"/>
  <pageSetup horizontalDpi="300" verticalDpi="300" orientation="landscape" scale="85" r:id="rId1"/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F37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0.7109375" style="0" customWidth="1"/>
    <col min="14" max="14" width="12.421875" style="0" customWidth="1"/>
    <col min="18" max="18" width="16.00390625" style="0" customWidth="1"/>
    <col min="19" max="19" width="20.8515625" style="0" customWidth="1"/>
  </cols>
  <sheetData>
    <row r="2" spans="1:11" ht="30.75" thickBot="1">
      <c r="A2" s="98"/>
      <c r="B2" s="99" t="s">
        <v>66</v>
      </c>
      <c r="C2" s="99"/>
      <c r="D2" s="99"/>
      <c r="E2" s="100"/>
      <c r="F2" s="100"/>
      <c r="G2" s="100"/>
      <c r="H2" s="100"/>
      <c r="I2" s="100"/>
      <c r="J2" s="100"/>
      <c r="K2" s="96"/>
    </row>
    <row r="3" spans="9:15" ht="18.75" thickTop="1">
      <c r="I3" s="138" t="s">
        <v>0</v>
      </c>
      <c r="J3" s="138"/>
      <c r="K3" s="138"/>
      <c r="L3" s="138"/>
      <c r="M3" s="138"/>
      <c r="N3" s="138"/>
      <c r="O3" s="139"/>
    </row>
    <row r="4" spans="1:9" ht="19.5">
      <c r="A4" s="4" t="s">
        <v>34</v>
      </c>
      <c r="B4" s="3"/>
      <c r="C4" s="3"/>
      <c r="D4" s="3"/>
      <c r="I4" s="3"/>
    </row>
    <row r="5" spans="1:9" ht="16.5" thickBot="1">
      <c r="A5" s="3"/>
      <c r="B5" s="3"/>
      <c r="C5" s="3"/>
      <c r="D5" s="512"/>
      <c r="E5" s="5"/>
      <c r="F5" s="5"/>
      <c r="G5" s="5"/>
      <c r="H5" s="5"/>
      <c r="I5" s="3"/>
    </row>
    <row r="6" spans="1:16" ht="15.75">
      <c r="A6" s="6"/>
      <c r="B6" s="7"/>
      <c r="C6" s="7"/>
      <c r="D6" s="8"/>
      <c r="E6" s="8"/>
      <c r="F6" s="8"/>
      <c r="G6" s="8"/>
      <c r="H6" s="8"/>
      <c r="I6" s="9"/>
      <c r="J6" s="10" t="s">
        <v>2</v>
      </c>
      <c r="K6" s="11"/>
      <c r="L6" s="12"/>
      <c r="M6" s="9"/>
      <c r="N6" s="10" t="s">
        <v>3</v>
      </c>
      <c r="O6" s="11"/>
      <c r="P6" s="13"/>
    </row>
    <row r="7" spans="1:32" ht="68.25">
      <c r="A7" s="14" t="s">
        <v>4</v>
      </c>
      <c r="B7" s="15" t="s">
        <v>5</v>
      </c>
      <c r="C7" s="253" t="s">
        <v>6</v>
      </c>
      <c r="D7" s="518" t="s">
        <v>62</v>
      </c>
      <c r="E7" s="522" t="s">
        <v>62</v>
      </c>
      <c r="F7" s="15" t="s">
        <v>8</v>
      </c>
      <c r="G7" s="15" t="s">
        <v>9</v>
      </c>
      <c r="H7" s="15" t="s">
        <v>10</v>
      </c>
      <c r="I7" s="88" t="s">
        <v>11</v>
      </c>
      <c r="J7" s="89" t="s">
        <v>12</v>
      </c>
      <c r="K7" s="89" t="s">
        <v>12</v>
      </c>
      <c r="L7" s="89" t="s">
        <v>13</v>
      </c>
      <c r="M7" s="88" t="s">
        <v>11</v>
      </c>
      <c r="N7" s="89" t="s">
        <v>12</v>
      </c>
      <c r="O7" s="89" t="s">
        <v>12</v>
      </c>
      <c r="P7" s="94" t="s">
        <v>13</v>
      </c>
      <c r="T7" s="96"/>
      <c r="U7" s="258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5.75">
      <c r="A8" s="14" t="s">
        <v>14</v>
      </c>
      <c r="B8" s="15" t="s">
        <v>15</v>
      </c>
      <c r="C8" s="15"/>
      <c r="D8" s="15"/>
      <c r="E8" s="15"/>
      <c r="F8" s="15" t="s">
        <v>16</v>
      </c>
      <c r="G8" s="15" t="s">
        <v>17</v>
      </c>
      <c r="H8" s="15" t="s">
        <v>18</v>
      </c>
      <c r="I8" s="88" t="s">
        <v>35</v>
      </c>
      <c r="J8" s="89" t="s">
        <v>20</v>
      </c>
      <c r="K8" s="89" t="s">
        <v>19</v>
      </c>
      <c r="L8" s="89" t="s">
        <v>19</v>
      </c>
      <c r="M8" s="88" t="s">
        <v>19</v>
      </c>
      <c r="N8" s="89" t="s">
        <v>20</v>
      </c>
      <c r="O8" s="89" t="s">
        <v>19</v>
      </c>
      <c r="P8" s="94" t="s">
        <v>19</v>
      </c>
      <c r="T8" s="96"/>
      <c r="U8" s="259"/>
      <c r="V8" s="260"/>
      <c r="W8" s="259"/>
      <c r="X8" s="260"/>
      <c r="Y8" s="259"/>
      <c r="Z8" s="260"/>
      <c r="AA8" s="259"/>
      <c r="AB8" s="260"/>
      <c r="AC8" s="259"/>
      <c r="AD8" s="260"/>
      <c r="AE8" s="259"/>
      <c r="AF8" s="260"/>
    </row>
    <row r="9" spans="1:32" ht="15.75">
      <c r="A9" s="18"/>
      <c r="B9" s="19"/>
      <c r="C9" s="19"/>
      <c r="D9" s="520" t="s">
        <v>61</v>
      </c>
      <c r="E9" s="523" t="s">
        <v>63</v>
      </c>
      <c r="F9" s="19"/>
      <c r="G9" s="19"/>
      <c r="H9" s="19"/>
      <c r="I9" s="92"/>
      <c r="J9" s="90" t="s">
        <v>21</v>
      </c>
      <c r="K9" s="90" t="s">
        <v>20</v>
      </c>
      <c r="L9" s="90" t="s">
        <v>20</v>
      </c>
      <c r="M9" s="92"/>
      <c r="N9" s="90" t="s">
        <v>21</v>
      </c>
      <c r="O9" s="90" t="s">
        <v>20</v>
      </c>
      <c r="P9" s="95" t="s">
        <v>20</v>
      </c>
      <c r="R9" s="21" t="s">
        <v>22</v>
      </c>
      <c r="S9" s="21" t="s">
        <v>23</v>
      </c>
      <c r="T9" s="96"/>
      <c r="U9" s="261"/>
      <c r="V9" s="262"/>
      <c r="W9" s="261"/>
      <c r="X9" s="262"/>
      <c r="Y9" s="261"/>
      <c r="Z9" s="262"/>
      <c r="AA9" s="261"/>
      <c r="AB9" s="262"/>
      <c r="AC9" s="261"/>
      <c r="AD9" s="262"/>
      <c r="AE9" s="261"/>
      <c r="AF9" s="262"/>
    </row>
    <row r="10" spans="1:32" ht="3.75" customHeight="1">
      <c r="A10" s="22"/>
      <c r="B10" s="23"/>
      <c r="C10" s="23"/>
      <c r="D10" s="23"/>
      <c r="E10" s="23"/>
      <c r="F10" s="23"/>
      <c r="G10" s="23"/>
      <c r="H10" s="23"/>
      <c r="I10" s="22"/>
      <c r="J10" s="23"/>
      <c r="K10" s="23"/>
      <c r="L10" s="23"/>
      <c r="M10" s="22"/>
      <c r="N10" s="23"/>
      <c r="O10" s="23"/>
      <c r="P10" s="24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2.75">
      <c r="A11" s="410">
        <v>39672</v>
      </c>
      <c r="B11" s="411" t="s">
        <v>230</v>
      </c>
      <c r="C11" s="412"/>
      <c r="D11" s="412"/>
      <c r="E11" s="413" t="s">
        <v>68</v>
      </c>
      <c r="F11" s="413" t="s">
        <v>69</v>
      </c>
      <c r="G11" s="413">
        <v>4</v>
      </c>
      <c r="H11" s="739" t="s">
        <v>231</v>
      </c>
      <c r="I11" s="421">
        <v>13382</v>
      </c>
      <c r="J11" s="415">
        <v>1536232.96</v>
      </c>
      <c r="K11" s="416">
        <v>114.8</v>
      </c>
      <c r="L11" s="416">
        <v>58.23</v>
      </c>
      <c r="M11" s="417"/>
      <c r="N11" s="418"/>
      <c r="O11" s="416"/>
      <c r="P11" s="419"/>
      <c r="R11" s="225">
        <f>L11*I11</f>
        <v>779233.86</v>
      </c>
      <c r="S11" s="256">
        <f>P11*M11</f>
        <v>0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3.5" thickBot="1">
      <c r="A12" s="615">
        <v>39672</v>
      </c>
      <c r="B12" s="616" t="s">
        <v>232</v>
      </c>
      <c r="C12" s="617"/>
      <c r="D12" s="617"/>
      <c r="E12" s="618" t="s">
        <v>68</v>
      </c>
      <c r="F12" s="618" t="s">
        <v>69</v>
      </c>
      <c r="G12" s="618">
        <v>4</v>
      </c>
      <c r="H12" s="683" t="s">
        <v>231</v>
      </c>
      <c r="I12" s="653">
        <v>10395</v>
      </c>
      <c r="J12" s="624">
        <v>1233719.93</v>
      </c>
      <c r="K12" s="625">
        <v>118.68</v>
      </c>
      <c r="L12" s="625">
        <v>58.63</v>
      </c>
      <c r="M12" s="745"/>
      <c r="N12" s="620"/>
      <c r="O12" s="689"/>
      <c r="P12" s="746"/>
      <c r="R12" s="31">
        <f aca="true" t="shared" si="0" ref="R12:R25">L12*I12</f>
        <v>609458.85</v>
      </c>
      <c r="S12" s="31">
        <f aca="true" t="shared" si="1" ref="S12:S25">P12*M12</f>
        <v>0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2.75">
      <c r="A13" s="111"/>
      <c r="B13" s="112"/>
      <c r="C13" s="137"/>
      <c r="D13" s="137"/>
      <c r="E13" s="113"/>
      <c r="F13" s="113"/>
      <c r="G13" s="113"/>
      <c r="H13" s="243"/>
      <c r="I13" s="153"/>
      <c r="J13" s="152"/>
      <c r="K13" s="115"/>
      <c r="L13" s="115"/>
      <c r="M13" s="206"/>
      <c r="N13" s="152"/>
      <c r="O13" s="211"/>
      <c r="P13" s="110"/>
      <c r="R13" s="31">
        <f t="shared" si="0"/>
        <v>0</v>
      </c>
      <c r="S13" s="31">
        <f t="shared" si="1"/>
        <v>0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2.75">
      <c r="A14" s="111"/>
      <c r="B14" s="112"/>
      <c r="C14" s="137"/>
      <c r="D14" s="137"/>
      <c r="E14" s="113"/>
      <c r="F14" s="113"/>
      <c r="G14" s="113"/>
      <c r="H14" s="243"/>
      <c r="I14" s="153"/>
      <c r="J14" s="152"/>
      <c r="K14" s="115"/>
      <c r="L14" s="115"/>
      <c r="M14" s="206"/>
      <c r="N14" s="152"/>
      <c r="O14" s="211"/>
      <c r="P14" s="110"/>
      <c r="R14" s="31">
        <f t="shared" si="0"/>
        <v>0</v>
      </c>
      <c r="S14" s="31">
        <f t="shared" si="1"/>
        <v>0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2.75">
      <c r="A15" s="111"/>
      <c r="B15" s="112"/>
      <c r="C15" s="137"/>
      <c r="D15" s="535"/>
      <c r="E15" s="113"/>
      <c r="F15" s="113"/>
      <c r="G15" s="113"/>
      <c r="H15" s="243"/>
      <c r="I15" s="153"/>
      <c r="J15" s="152"/>
      <c r="K15" s="115"/>
      <c r="L15" s="115"/>
      <c r="M15" s="206"/>
      <c r="N15" s="152"/>
      <c r="O15" s="211"/>
      <c r="P15" s="110"/>
      <c r="R15" s="31">
        <f t="shared" si="0"/>
        <v>0</v>
      </c>
      <c r="S15" s="31">
        <f t="shared" si="1"/>
        <v>0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2.75">
      <c r="A16" s="111"/>
      <c r="B16" s="112"/>
      <c r="C16" s="137"/>
      <c r="D16" s="535"/>
      <c r="E16" s="113"/>
      <c r="F16" s="113"/>
      <c r="G16" s="113"/>
      <c r="H16" s="243"/>
      <c r="I16" s="153"/>
      <c r="J16" s="152"/>
      <c r="K16" s="115"/>
      <c r="L16" s="115"/>
      <c r="M16" s="206"/>
      <c r="N16" s="152"/>
      <c r="O16" s="211"/>
      <c r="P16" s="110"/>
      <c r="R16" s="31">
        <f t="shared" si="0"/>
        <v>0</v>
      </c>
      <c r="S16" s="31">
        <f t="shared" si="1"/>
        <v>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2.75">
      <c r="A17" s="111"/>
      <c r="B17" s="112"/>
      <c r="C17" s="137"/>
      <c r="D17" s="535"/>
      <c r="E17" s="455"/>
      <c r="F17" s="113"/>
      <c r="G17" s="113"/>
      <c r="H17" s="243"/>
      <c r="I17" s="153"/>
      <c r="J17" s="152"/>
      <c r="K17" s="115"/>
      <c r="L17" s="115"/>
      <c r="M17" s="206"/>
      <c r="N17" s="152"/>
      <c r="O17" s="211"/>
      <c r="P17" s="110"/>
      <c r="R17" s="31"/>
      <c r="S17" s="31">
        <f t="shared" si="1"/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2.75">
      <c r="A18" s="111"/>
      <c r="B18" s="112"/>
      <c r="C18" s="137"/>
      <c r="D18" s="535"/>
      <c r="E18" s="113"/>
      <c r="F18" s="113"/>
      <c r="G18" s="113"/>
      <c r="H18" s="243"/>
      <c r="I18" s="153"/>
      <c r="J18" s="152"/>
      <c r="K18" s="115"/>
      <c r="L18" s="115"/>
      <c r="M18" s="206"/>
      <c r="N18" s="152"/>
      <c r="O18" s="211"/>
      <c r="P18" s="110"/>
      <c r="R18" s="31"/>
      <c r="S18" s="31">
        <f t="shared" si="1"/>
        <v>0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2.75">
      <c r="A19" s="111"/>
      <c r="B19" s="112"/>
      <c r="C19" s="137"/>
      <c r="D19" s="535"/>
      <c r="E19" s="113"/>
      <c r="F19" s="113"/>
      <c r="G19" s="113"/>
      <c r="H19" s="243"/>
      <c r="I19" s="153"/>
      <c r="J19" s="152"/>
      <c r="K19" s="115"/>
      <c r="L19" s="115"/>
      <c r="M19" s="206"/>
      <c r="N19" s="152"/>
      <c r="O19" s="211"/>
      <c r="P19" s="110"/>
      <c r="R19" s="31"/>
      <c r="S19" s="31">
        <f t="shared" si="1"/>
        <v>0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2.75">
      <c r="A20" s="397"/>
      <c r="B20" s="594"/>
      <c r="C20" s="408"/>
      <c r="D20" s="536"/>
      <c r="E20" s="399"/>
      <c r="F20" s="399"/>
      <c r="G20" s="399"/>
      <c r="H20" s="402"/>
      <c r="I20" s="386"/>
      <c r="J20" s="382"/>
      <c r="K20" s="380"/>
      <c r="L20" s="380"/>
      <c r="M20" s="592"/>
      <c r="N20" s="382"/>
      <c r="O20" s="403"/>
      <c r="P20" s="593"/>
      <c r="R20" s="31"/>
      <c r="S20" s="31">
        <f t="shared" si="1"/>
        <v>0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2.75">
      <c r="A21" s="111"/>
      <c r="B21" s="112"/>
      <c r="C21" s="137"/>
      <c r="D21" s="535"/>
      <c r="E21" s="113"/>
      <c r="F21" s="113"/>
      <c r="G21" s="113"/>
      <c r="H21" s="243"/>
      <c r="I21" s="153"/>
      <c r="J21" s="152"/>
      <c r="K21" s="115"/>
      <c r="L21" s="115"/>
      <c r="M21" s="206"/>
      <c r="N21" s="152"/>
      <c r="O21" s="211"/>
      <c r="P21" s="110"/>
      <c r="R21" s="31"/>
      <c r="S21" s="31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2.75">
      <c r="A22" s="111"/>
      <c r="B22" s="112"/>
      <c r="C22" s="137"/>
      <c r="D22" s="535"/>
      <c r="E22" s="113"/>
      <c r="F22" s="113"/>
      <c r="G22" s="113"/>
      <c r="H22" s="243"/>
      <c r="I22" s="153"/>
      <c r="J22" s="152"/>
      <c r="K22" s="115"/>
      <c r="L22" s="115"/>
      <c r="M22" s="206"/>
      <c r="N22" s="152"/>
      <c r="O22" s="211"/>
      <c r="P22" s="110"/>
      <c r="R22" s="31"/>
      <c r="S22" s="31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12.75">
      <c r="A23" s="111"/>
      <c r="B23" s="112"/>
      <c r="C23" s="137"/>
      <c r="D23" s="137"/>
      <c r="E23" s="113"/>
      <c r="F23" s="113"/>
      <c r="G23" s="113"/>
      <c r="H23" s="257"/>
      <c r="I23" s="153"/>
      <c r="J23" s="152"/>
      <c r="K23" s="115"/>
      <c r="L23" s="115"/>
      <c r="M23" s="206"/>
      <c r="N23" s="152"/>
      <c r="O23" s="211"/>
      <c r="P23" s="110"/>
      <c r="R23" s="31">
        <f t="shared" si="0"/>
        <v>0</v>
      </c>
      <c r="S23" s="31">
        <f t="shared" si="1"/>
        <v>0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2.75">
      <c r="A24" s="111"/>
      <c r="B24" s="112"/>
      <c r="C24" s="112"/>
      <c r="D24" s="112"/>
      <c r="E24" s="113"/>
      <c r="F24" s="113"/>
      <c r="G24" s="113"/>
      <c r="H24" s="238"/>
      <c r="I24" s="153"/>
      <c r="J24" s="152"/>
      <c r="K24" s="143"/>
      <c r="L24" s="112"/>
      <c r="M24" s="114"/>
      <c r="N24" s="112"/>
      <c r="O24" s="115"/>
      <c r="P24" s="110"/>
      <c r="R24" s="31">
        <f t="shared" si="0"/>
        <v>0</v>
      </c>
      <c r="S24" s="31">
        <f t="shared" si="1"/>
        <v>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2.75">
      <c r="A25" s="18"/>
      <c r="B25" s="19"/>
      <c r="C25" s="19"/>
      <c r="D25" s="19"/>
      <c r="E25" s="19"/>
      <c r="F25" s="19"/>
      <c r="G25" s="19"/>
      <c r="H25" s="19"/>
      <c r="I25" s="215"/>
      <c r="J25" s="180"/>
      <c r="K25" s="19"/>
      <c r="L25" s="19"/>
      <c r="M25" s="18"/>
      <c r="N25" s="19"/>
      <c r="O25" s="19"/>
      <c r="P25" s="30"/>
      <c r="R25" s="31">
        <f t="shared" si="0"/>
        <v>0</v>
      </c>
      <c r="S25" s="31">
        <f t="shared" si="1"/>
        <v>0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2.75">
      <c r="A26" s="18"/>
      <c r="B26" s="19"/>
      <c r="C26" s="19"/>
      <c r="D26" s="19"/>
      <c r="E26" s="19"/>
      <c r="F26" s="19"/>
      <c r="G26" s="19"/>
      <c r="H26" s="19"/>
      <c r="I26" s="215"/>
      <c r="J26" s="19"/>
      <c r="K26" s="19"/>
      <c r="L26" s="19"/>
      <c r="M26" s="18"/>
      <c r="N26" s="19"/>
      <c r="O26" s="19"/>
      <c r="P26" s="30"/>
      <c r="R26" s="31">
        <f>L26*I26</f>
        <v>0</v>
      </c>
      <c r="S26" s="31">
        <f>P26*M26</f>
        <v>0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3.75" customHeight="1" thickBot="1">
      <c r="A27" s="22"/>
      <c r="B27" s="23"/>
      <c r="C27" s="23"/>
      <c r="D27" s="23"/>
      <c r="E27" s="23"/>
      <c r="F27" s="23"/>
      <c r="G27" s="23"/>
      <c r="H27" s="23"/>
      <c r="I27" s="22"/>
      <c r="J27" s="23"/>
      <c r="K27" s="77"/>
      <c r="L27" s="77"/>
      <c r="M27" s="22"/>
      <c r="N27" s="23"/>
      <c r="O27" s="23"/>
      <c r="P27" s="24"/>
      <c r="R27" s="87" t="e">
        <f>J27/I27</f>
        <v>#DIV/0!</v>
      </c>
      <c r="S27" s="82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3.5" thickTop="1">
      <c r="A28" s="42"/>
      <c r="B28" s="8"/>
      <c r="C28" s="8"/>
      <c r="D28" s="16" t="s">
        <v>64</v>
      </c>
      <c r="E28" s="16" t="s">
        <v>64</v>
      </c>
      <c r="F28" s="8"/>
      <c r="G28" s="8"/>
      <c r="H28" s="8"/>
      <c r="I28" s="16" t="s">
        <v>12</v>
      </c>
      <c r="J28" s="17" t="s">
        <v>12</v>
      </c>
      <c r="K28" s="8"/>
      <c r="M28" s="16" t="s">
        <v>12</v>
      </c>
      <c r="N28" s="17" t="s">
        <v>12</v>
      </c>
      <c r="O28" s="8"/>
      <c r="P28" s="43"/>
      <c r="R28" s="31">
        <f>SUM(R11:R26)</f>
        <v>1388692.71</v>
      </c>
      <c r="S28" s="31">
        <f>SUM(S11:S26)</f>
        <v>0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2.75">
      <c r="A29" s="42"/>
      <c r="B29" s="8"/>
      <c r="C29" s="8"/>
      <c r="D29" s="44" t="s">
        <v>65</v>
      </c>
      <c r="E29" s="44" t="s">
        <v>65</v>
      </c>
      <c r="F29" s="8"/>
      <c r="G29" s="8"/>
      <c r="H29" s="8"/>
      <c r="I29" s="44" t="s">
        <v>11</v>
      </c>
      <c r="J29" s="20" t="s">
        <v>20</v>
      </c>
      <c r="K29" s="8"/>
      <c r="M29" s="44" t="s">
        <v>11</v>
      </c>
      <c r="N29" s="20" t="s">
        <v>20</v>
      </c>
      <c r="O29" s="8"/>
      <c r="P29" s="43"/>
      <c r="R29" s="31"/>
      <c r="S29" s="31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15.75">
      <c r="A30" s="45"/>
      <c r="B30" s="19"/>
      <c r="C30" s="19"/>
      <c r="D30" s="269">
        <f>COUNTA(D11:D26)</f>
        <v>0</v>
      </c>
      <c r="E30" s="269">
        <f>COUNTA(E11:E26)</f>
        <v>2</v>
      </c>
      <c r="F30" s="19"/>
      <c r="G30" s="19"/>
      <c r="H30" s="19"/>
      <c r="I30" s="269">
        <f>SUM(I11:I26)</f>
        <v>23777</v>
      </c>
      <c r="J30" s="343">
        <f>SUM(J11:J26)</f>
        <v>2769952.8899999997</v>
      </c>
      <c r="K30" s="272"/>
      <c r="L30" s="273"/>
      <c r="M30" s="269">
        <f>SUM(M11:M26)</f>
        <v>0</v>
      </c>
      <c r="N30" s="274">
        <f>SUM(N11:N26)</f>
        <v>0</v>
      </c>
      <c r="O30" s="47"/>
      <c r="P30" s="49"/>
      <c r="R30" s="31"/>
      <c r="S30" s="31"/>
      <c r="T30" s="96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</row>
    <row r="31" spans="1:32" ht="6" customHeight="1" thickBot="1">
      <c r="A31" s="85" t="s">
        <v>36</v>
      </c>
      <c r="B31" s="51"/>
      <c r="C31" s="51"/>
      <c r="D31" s="51"/>
      <c r="E31" s="52"/>
      <c r="F31" s="52"/>
      <c r="G31" s="52"/>
      <c r="H31" s="52"/>
      <c r="I31" s="50"/>
      <c r="J31" s="51"/>
      <c r="K31" s="51"/>
      <c r="L31" s="51"/>
      <c r="M31" s="50"/>
      <c r="N31" s="51"/>
      <c r="O31" s="51"/>
      <c r="P31" s="53"/>
      <c r="R31" s="31"/>
      <c r="S31" s="31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16.5" thickBot="1">
      <c r="A32" s="54" t="s">
        <v>25</v>
      </c>
      <c r="B32" s="55"/>
      <c r="C32" s="55"/>
      <c r="D32" s="55"/>
      <c r="E32" s="56"/>
      <c r="F32" s="56"/>
      <c r="G32" s="56"/>
      <c r="H32" s="56"/>
      <c r="I32" s="101" t="s">
        <v>26</v>
      </c>
      <c r="J32" s="102"/>
      <c r="K32" s="103" t="s">
        <v>27</v>
      </c>
      <c r="L32" s="104"/>
      <c r="M32" s="105"/>
      <c r="N32" s="57" t="s">
        <v>28</v>
      </c>
      <c r="O32" s="55"/>
      <c r="P32" s="58"/>
      <c r="T32" s="96"/>
      <c r="U32" s="178"/>
      <c r="V32" s="96"/>
      <c r="W32" s="178"/>
      <c r="X32" s="96"/>
      <c r="Y32" s="178"/>
      <c r="Z32" s="96"/>
      <c r="AA32" s="178"/>
      <c r="AB32" s="96"/>
      <c r="AC32" s="178"/>
      <c r="AD32" s="96"/>
      <c r="AE32" s="178"/>
      <c r="AF32" s="96"/>
    </row>
    <row r="33" spans="1:32" ht="16.5" thickTop="1">
      <c r="A33" s="59" t="s">
        <v>29</v>
      </c>
      <c r="B33" s="60"/>
      <c r="C33" s="60"/>
      <c r="D33" s="60"/>
      <c r="E33" s="61"/>
      <c r="F33" s="61"/>
      <c r="G33" s="61"/>
      <c r="H33" s="61"/>
      <c r="I33" s="62"/>
      <c r="J33" s="63">
        <f>COUNTA(I11:I26)</f>
        <v>2</v>
      </c>
      <c r="K33" s="65"/>
      <c r="L33" s="64">
        <f>J30/I30</f>
        <v>116.49715649577321</v>
      </c>
      <c r="M33" s="64"/>
      <c r="N33" s="65"/>
      <c r="O33" s="64">
        <f>R28/I30</f>
        <v>58.40487487908483</v>
      </c>
      <c r="P33" s="66"/>
      <c r="R33" s="31"/>
      <c r="S33" s="31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19" ht="15.75">
      <c r="A34" s="59" t="s">
        <v>30</v>
      </c>
      <c r="B34" s="60"/>
      <c r="C34" s="60"/>
      <c r="D34" s="60"/>
      <c r="E34" s="61"/>
      <c r="F34" s="61"/>
      <c r="G34" s="61"/>
      <c r="H34" s="61"/>
      <c r="I34" s="62"/>
      <c r="J34" s="63">
        <f>COUNTA(M11:M26)</f>
        <v>0</v>
      </c>
      <c r="K34" s="65"/>
      <c r="L34" s="281" t="e">
        <f>N30/M30</f>
        <v>#DIV/0!</v>
      </c>
      <c r="M34" s="64"/>
      <c r="N34" s="65"/>
      <c r="O34" s="64" t="e">
        <f>S28/M30</f>
        <v>#DIV/0!</v>
      </c>
      <c r="P34" s="68"/>
      <c r="R34" s="31"/>
      <c r="S34" s="31"/>
    </row>
    <row r="35" spans="1:19" ht="16.5" thickBot="1">
      <c r="A35" s="69" t="s">
        <v>31</v>
      </c>
      <c r="B35" s="70"/>
      <c r="C35" s="70"/>
      <c r="D35" s="70"/>
      <c r="E35" s="5"/>
      <c r="F35" s="5"/>
      <c r="G35" s="5"/>
      <c r="H35" s="5"/>
      <c r="I35" s="71"/>
      <c r="J35" s="72">
        <f>SUM(J33:J34)</f>
        <v>2</v>
      </c>
      <c r="K35" s="75"/>
      <c r="L35" s="341">
        <f>(J30+N30)/(I30+M30)</f>
        <v>116.49715649577321</v>
      </c>
      <c r="M35" s="74"/>
      <c r="N35" s="75"/>
      <c r="O35" s="73">
        <f>(R28+S28)/(I30+M30)</f>
        <v>58.40487487908483</v>
      </c>
      <c r="P35" s="76"/>
      <c r="R35" s="31"/>
      <c r="S35" s="31"/>
    </row>
    <row r="37" ht="12.75">
      <c r="Q37" s="96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ySplit="9" topLeftCell="BM10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0.7109375" style="0" customWidth="1"/>
    <col min="10" max="10" width="10.00390625" style="0" customWidth="1"/>
    <col min="14" max="14" width="10.00390625" style="0" bestFit="1" customWidth="1"/>
    <col min="18" max="18" width="16.7109375" style="0" customWidth="1"/>
    <col min="19" max="19" width="10.7109375" style="0" customWidth="1"/>
  </cols>
  <sheetData>
    <row r="1" spans="2:10" ht="30.75">
      <c r="B1" s="1" t="s">
        <v>66</v>
      </c>
      <c r="C1" s="1"/>
      <c r="D1" s="1"/>
      <c r="J1" s="2"/>
    </row>
    <row r="2" spans="2:4" ht="15.75">
      <c r="B2" s="3"/>
      <c r="C2" s="3"/>
      <c r="D2" s="3"/>
    </row>
    <row r="3" spans="1:9" ht="19.5">
      <c r="A3" s="4" t="s">
        <v>60</v>
      </c>
      <c r="B3" s="3"/>
      <c r="C3" s="3"/>
      <c r="D3" s="3"/>
      <c r="I3" s="3"/>
    </row>
    <row r="4" spans="1:9" ht="16.5" thickBot="1">
      <c r="A4" s="3"/>
      <c r="B4" s="3"/>
      <c r="C4" s="3"/>
      <c r="D4" s="512"/>
      <c r="E4" s="5"/>
      <c r="F4" s="5"/>
      <c r="G4" s="5"/>
      <c r="H4" s="5"/>
      <c r="I4" s="3"/>
    </row>
    <row r="5" spans="1:16" ht="15.75">
      <c r="A5" s="6"/>
      <c r="B5" s="7"/>
      <c r="C5" s="7"/>
      <c r="D5" s="8"/>
      <c r="E5" s="8"/>
      <c r="F5" s="8"/>
      <c r="G5" s="8"/>
      <c r="H5" s="8"/>
      <c r="I5" s="9"/>
      <c r="J5" s="10" t="s">
        <v>2</v>
      </c>
      <c r="K5" s="11"/>
      <c r="L5" s="12"/>
      <c r="M5" s="9"/>
      <c r="N5" s="10" t="s">
        <v>3</v>
      </c>
      <c r="O5" s="11"/>
      <c r="P5" s="13"/>
    </row>
    <row r="6" spans="1:16" ht="68.25">
      <c r="A6" s="14" t="s">
        <v>4</v>
      </c>
      <c r="B6" s="15" t="s">
        <v>5</v>
      </c>
      <c r="C6" s="253" t="s">
        <v>6</v>
      </c>
      <c r="D6" s="518" t="s">
        <v>62</v>
      </c>
      <c r="E6" s="522" t="s">
        <v>62</v>
      </c>
      <c r="F6" s="15" t="s">
        <v>8</v>
      </c>
      <c r="G6" s="15" t="s">
        <v>9</v>
      </c>
      <c r="H6" s="15" t="s">
        <v>10</v>
      </c>
      <c r="I6" s="88" t="s">
        <v>11</v>
      </c>
      <c r="J6" s="89" t="s">
        <v>12</v>
      </c>
      <c r="K6" s="89" t="s">
        <v>12</v>
      </c>
      <c r="L6" s="89" t="s">
        <v>13</v>
      </c>
      <c r="M6" s="88" t="s">
        <v>11</v>
      </c>
      <c r="N6" s="89" t="s">
        <v>12</v>
      </c>
      <c r="O6" s="89" t="s">
        <v>12</v>
      </c>
      <c r="P6" s="94" t="s">
        <v>13</v>
      </c>
    </row>
    <row r="7" spans="1:16" ht="15.75">
      <c r="A7" s="14" t="s">
        <v>14</v>
      </c>
      <c r="B7" s="15" t="s">
        <v>15</v>
      </c>
      <c r="C7" s="15"/>
      <c r="D7" s="15"/>
      <c r="E7" s="15"/>
      <c r="F7" s="15" t="s">
        <v>16</v>
      </c>
      <c r="G7" s="15" t="s">
        <v>17</v>
      </c>
      <c r="H7" s="15" t="s">
        <v>18</v>
      </c>
      <c r="I7" s="88" t="s">
        <v>19</v>
      </c>
      <c r="J7" s="89" t="s">
        <v>20</v>
      </c>
      <c r="K7" s="89" t="s">
        <v>19</v>
      </c>
      <c r="L7" s="89" t="s">
        <v>19</v>
      </c>
      <c r="M7" s="88" t="s">
        <v>19</v>
      </c>
      <c r="N7" s="89" t="s">
        <v>20</v>
      </c>
      <c r="O7" s="89" t="s">
        <v>19</v>
      </c>
      <c r="P7" s="94" t="s">
        <v>19</v>
      </c>
    </row>
    <row r="8" spans="1:19" ht="15.75">
      <c r="A8" s="18"/>
      <c r="B8" s="19"/>
      <c r="C8" s="19"/>
      <c r="D8" s="520" t="s">
        <v>61</v>
      </c>
      <c r="E8" s="523" t="s">
        <v>63</v>
      </c>
      <c r="F8" s="19"/>
      <c r="G8" s="19"/>
      <c r="H8" s="19"/>
      <c r="I8" s="92"/>
      <c r="J8" s="90" t="s">
        <v>21</v>
      </c>
      <c r="K8" s="90" t="s">
        <v>20</v>
      </c>
      <c r="L8" s="90" t="s">
        <v>20</v>
      </c>
      <c r="M8" s="92"/>
      <c r="N8" s="90" t="s">
        <v>21</v>
      </c>
      <c r="O8" s="558" t="s">
        <v>20</v>
      </c>
      <c r="P8" s="95" t="s">
        <v>20</v>
      </c>
      <c r="R8" s="21" t="s">
        <v>22</v>
      </c>
      <c r="S8" s="21" t="s">
        <v>23</v>
      </c>
    </row>
    <row r="9" spans="1:16" ht="3.75" customHeight="1">
      <c r="A9" s="22"/>
      <c r="B9" s="23"/>
      <c r="C9" s="23"/>
      <c r="D9" s="23"/>
      <c r="E9" s="23"/>
      <c r="F9" s="23"/>
      <c r="G9" s="23"/>
      <c r="H9" s="23"/>
      <c r="I9" s="22"/>
      <c r="J9" s="23"/>
      <c r="K9" s="23"/>
      <c r="L9" s="23"/>
      <c r="M9" s="22"/>
      <c r="N9" s="23"/>
      <c r="O9" s="559"/>
      <c r="P9" s="24"/>
    </row>
    <row r="10" spans="1:19" ht="12.75">
      <c r="A10" s="599"/>
      <c r="B10" s="597"/>
      <c r="C10" s="595"/>
      <c r="D10" s="595"/>
      <c r="E10" s="413"/>
      <c r="F10" s="413"/>
      <c r="G10" s="413"/>
      <c r="H10" s="557"/>
      <c r="I10" s="421"/>
      <c r="J10" s="415"/>
      <c r="K10" s="416"/>
      <c r="L10" s="416"/>
      <c r="M10" s="417"/>
      <c r="N10" s="418"/>
      <c r="O10" s="596"/>
      <c r="P10" s="556"/>
      <c r="R10" s="31">
        <f>L10*I10</f>
        <v>0</v>
      </c>
      <c r="S10" s="31">
        <f>P10*M10</f>
        <v>0</v>
      </c>
    </row>
    <row r="11" spans="1:19" ht="12.75">
      <c r="A11" s="147"/>
      <c r="B11" s="598"/>
      <c r="C11" s="368"/>
      <c r="D11" s="368"/>
      <c r="E11" s="121"/>
      <c r="F11" s="121"/>
      <c r="G11" s="121"/>
      <c r="H11" s="538"/>
      <c r="I11" s="209"/>
      <c r="J11" s="151"/>
      <c r="K11" s="115"/>
      <c r="L11" s="115"/>
      <c r="M11" s="114"/>
      <c r="N11" s="112"/>
      <c r="O11" s="112"/>
      <c r="P11" s="124"/>
      <c r="R11" s="31">
        <f aca="true" t="shared" si="0" ref="R11:R26">L11*I11</f>
        <v>0</v>
      </c>
      <c r="S11" s="31">
        <f aca="true" t="shared" si="1" ref="S11:S26">P11*M11</f>
        <v>0</v>
      </c>
    </row>
    <row r="12" spans="1:19" ht="12.75">
      <c r="A12" s="147"/>
      <c r="B12" s="120"/>
      <c r="C12" s="120"/>
      <c r="D12" s="120"/>
      <c r="E12" s="121"/>
      <c r="F12" s="121"/>
      <c r="G12" s="121"/>
      <c r="H12" s="121"/>
      <c r="I12" s="209"/>
      <c r="J12" s="151"/>
      <c r="K12" s="115"/>
      <c r="L12" s="115"/>
      <c r="M12" s="114"/>
      <c r="N12" s="508"/>
      <c r="O12" s="115"/>
      <c r="P12" s="124"/>
      <c r="R12" s="31">
        <f t="shared" si="0"/>
        <v>0</v>
      </c>
      <c r="S12" s="31">
        <f t="shared" si="1"/>
        <v>0</v>
      </c>
    </row>
    <row r="13" spans="1:19" ht="12.75">
      <c r="A13" s="111"/>
      <c r="B13" s="112"/>
      <c r="C13" s="112"/>
      <c r="D13" s="112"/>
      <c r="E13" s="113"/>
      <c r="F13" s="113"/>
      <c r="G13" s="113"/>
      <c r="H13" s="113"/>
      <c r="I13" s="153"/>
      <c r="J13" s="152"/>
      <c r="K13" s="143"/>
      <c r="L13" s="112"/>
      <c r="M13" s="114"/>
      <c r="N13" s="112"/>
      <c r="O13" s="112"/>
      <c r="P13" s="124"/>
      <c r="R13" s="31">
        <f t="shared" si="0"/>
        <v>0</v>
      </c>
      <c r="S13" s="31">
        <f t="shared" si="1"/>
        <v>0</v>
      </c>
    </row>
    <row r="14" spans="1:19" ht="12.75">
      <c r="A14" s="111"/>
      <c r="B14" s="112"/>
      <c r="C14" s="112"/>
      <c r="D14" s="112"/>
      <c r="E14" s="113"/>
      <c r="F14" s="112"/>
      <c r="G14" s="113"/>
      <c r="H14" s="113"/>
      <c r="I14" s="153"/>
      <c r="J14" s="151"/>
      <c r="K14" s="112"/>
      <c r="L14" s="143"/>
      <c r="M14" s="114"/>
      <c r="N14" s="112"/>
      <c r="O14" s="112"/>
      <c r="P14" s="124"/>
      <c r="R14" s="31">
        <f t="shared" si="0"/>
        <v>0</v>
      </c>
      <c r="S14" s="31">
        <f t="shared" si="1"/>
        <v>0</v>
      </c>
    </row>
    <row r="15" spans="1:19" ht="12.75">
      <c r="A15" s="111"/>
      <c r="B15" s="112"/>
      <c r="C15" s="112"/>
      <c r="D15" s="112"/>
      <c r="E15" s="113"/>
      <c r="F15" s="113"/>
      <c r="G15" s="113"/>
      <c r="H15" s="113"/>
      <c r="I15" s="153"/>
      <c r="J15" s="152"/>
      <c r="K15" s="112"/>
      <c r="L15" s="115"/>
      <c r="M15" s="114"/>
      <c r="N15" s="112"/>
      <c r="O15" s="112"/>
      <c r="P15" s="124"/>
      <c r="R15" s="31">
        <f t="shared" si="0"/>
        <v>0</v>
      </c>
      <c r="S15" s="31">
        <f t="shared" si="1"/>
        <v>0</v>
      </c>
    </row>
    <row r="16" spans="1:19" ht="12.75">
      <c r="A16" s="18"/>
      <c r="B16" s="19"/>
      <c r="C16" s="19"/>
      <c r="D16" s="19"/>
      <c r="E16" s="19"/>
      <c r="F16" s="19"/>
      <c r="G16" s="19"/>
      <c r="H16" s="19"/>
      <c r="I16" s="215"/>
      <c r="J16" s="180"/>
      <c r="K16" s="19"/>
      <c r="L16" s="19"/>
      <c r="M16" s="18"/>
      <c r="N16" s="19"/>
      <c r="O16" s="19"/>
      <c r="P16" s="30"/>
      <c r="R16" s="31">
        <f t="shared" si="0"/>
        <v>0</v>
      </c>
      <c r="S16" s="31">
        <f t="shared" si="1"/>
        <v>0</v>
      </c>
    </row>
    <row r="17" spans="1:19" ht="12.75">
      <c r="A17" s="18"/>
      <c r="B17" s="19"/>
      <c r="C17" s="19"/>
      <c r="D17" s="19"/>
      <c r="E17" s="19"/>
      <c r="F17" s="19"/>
      <c r="G17" s="19"/>
      <c r="H17" s="19"/>
      <c r="I17" s="215"/>
      <c r="J17" s="180"/>
      <c r="K17" s="19"/>
      <c r="L17" s="19"/>
      <c r="M17" s="18"/>
      <c r="N17" s="19"/>
      <c r="O17" s="19"/>
      <c r="P17" s="30"/>
      <c r="R17" s="31">
        <f t="shared" si="0"/>
        <v>0</v>
      </c>
      <c r="S17" s="31">
        <f t="shared" si="1"/>
        <v>0</v>
      </c>
    </row>
    <row r="18" spans="1:19" ht="12.75">
      <c r="A18" s="18"/>
      <c r="B18" s="19"/>
      <c r="C18" s="19"/>
      <c r="D18" s="19"/>
      <c r="E18" s="19"/>
      <c r="F18" s="19"/>
      <c r="G18" s="19"/>
      <c r="H18" s="19"/>
      <c r="I18" s="215"/>
      <c r="J18" s="180"/>
      <c r="K18" s="19"/>
      <c r="L18" s="19"/>
      <c r="M18" s="18"/>
      <c r="N18" s="19"/>
      <c r="O18" s="19"/>
      <c r="P18" s="30"/>
      <c r="R18" s="31">
        <f t="shared" si="0"/>
        <v>0</v>
      </c>
      <c r="S18" s="31">
        <f t="shared" si="1"/>
        <v>0</v>
      </c>
    </row>
    <row r="19" spans="1:19" ht="12.75">
      <c r="A19" s="18"/>
      <c r="B19" s="19"/>
      <c r="C19" s="19"/>
      <c r="D19" s="19"/>
      <c r="E19" s="19"/>
      <c r="F19" s="19"/>
      <c r="G19" s="19"/>
      <c r="H19" s="19"/>
      <c r="I19" s="215"/>
      <c r="J19" s="180"/>
      <c r="K19" s="19"/>
      <c r="L19" s="19"/>
      <c r="M19" s="18"/>
      <c r="N19" s="19"/>
      <c r="O19" s="19"/>
      <c r="P19" s="30"/>
      <c r="R19" s="31">
        <f t="shared" si="0"/>
        <v>0</v>
      </c>
      <c r="S19" s="31">
        <f t="shared" si="1"/>
        <v>0</v>
      </c>
    </row>
    <row r="20" spans="1:19" ht="12.75">
      <c r="A20" s="18"/>
      <c r="B20" s="19"/>
      <c r="C20" s="19"/>
      <c r="D20" s="19"/>
      <c r="E20" s="19"/>
      <c r="F20" s="19"/>
      <c r="G20" s="19"/>
      <c r="H20" s="19"/>
      <c r="I20" s="215"/>
      <c r="J20" s="180"/>
      <c r="K20" s="19"/>
      <c r="L20" s="19"/>
      <c r="M20" s="18"/>
      <c r="N20" s="19"/>
      <c r="O20" s="29"/>
      <c r="P20" s="30"/>
      <c r="R20" s="31">
        <f t="shared" si="0"/>
        <v>0</v>
      </c>
      <c r="S20" s="31">
        <f t="shared" si="1"/>
        <v>0</v>
      </c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8"/>
      <c r="J21" s="180"/>
      <c r="K21" s="29"/>
      <c r="L21" s="19"/>
      <c r="M21" s="18"/>
      <c r="N21" s="19"/>
      <c r="O21" s="19"/>
      <c r="P21" s="30"/>
      <c r="R21" s="31">
        <f t="shared" si="0"/>
        <v>0</v>
      </c>
      <c r="S21" s="31">
        <f t="shared" si="1"/>
        <v>0</v>
      </c>
    </row>
    <row r="22" spans="1:19" ht="12.75">
      <c r="A22" s="18"/>
      <c r="B22" s="19"/>
      <c r="C22" s="19"/>
      <c r="D22" s="19"/>
      <c r="E22" s="19"/>
      <c r="F22" s="19"/>
      <c r="G22" s="19"/>
      <c r="H22" s="19"/>
      <c r="I22" s="18"/>
      <c r="J22" s="180"/>
      <c r="K22" s="19"/>
      <c r="L22" s="19"/>
      <c r="M22" s="18"/>
      <c r="N22" s="19"/>
      <c r="O22" s="19"/>
      <c r="P22" s="30"/>
      <c r="R22" s="31">
        <f t="shared" si="0"/>
        <v>0</v>
      </c>
      <c r="S22" s="31">
        <f t="shared" si="1"/>
        <v>0</v>
      </c>
    </row>
    <row r="23" spans="1:19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8"/>
      <c r="N23" s="19"/>
      <c r="O23" s="19"/>
      <c r="P23" s="33"/>
      <c r="R23" s="31">
        <f t="shared" si="0"/>
        <v>0</v>
      </c>
      <c r="S23" s="31">
        <f t="shared" si="1"/>
        <v>0</v>
      </c>
    </row>
    <row r="24" spans="1:19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8"/>
      <c r="N24" s="19"/>
      <c r="O24" s="29"/>
      <c r="P24" s="33"/>
      <c r="R24" s="31">
        <f t="shared" si="0"/>
        <v>0</v>
      </c>
      <c r="S24" s="31">
        <f t="shared" si="1"/>
        <v>0</v>
      </c>
    </row>
    <row r="25" spans="1:19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8"/>
      <c r="N25" s="19"/>
      <c r="O25" s="29"/>
      <c r="P25" s="33"/>
      <c r="R25" s="31">
        <f t="shared" si="0"/>
        <v>0</v>
      </c>
      <c r="S25" s="31">
        <f t="shared" si="1"/>
        <v>0</v>
      </c>
    </row>
    <row r="26" spans="1:19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8"/>
      <c r="N26" s="19"/>
      <c r="O26" s="29"/>
      <c r="P26" s="33"/>
      <c r="R26" s="31">
        <f t="shared" si="0"/>
        <v>0</v>
      </c>
      <c r="S26" s="31">
        <f t="shared" si="1"/>
        <v>0</v>
      </c>
    </row>
    <row r="27" spans="1:19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8"/>
      <c r="N27" s="19"/>
      <c r="O27" s="29"/>
      <c r="P27" s="33"/>
      <c r="R27" s="31">
        <f>L27*I27</f>
        <v>0</v>
      </c>
      <c r="S27" s="31">
        <f>P27*M27</f>
        <v>0</v>
      </c>
    </row>
    <row r="28" spans="1:19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8"/>
      <c r="N28" s="19"/>
      <c r="O28" s="29"/>
      <c r="P28" s="33"/>
      <c r="R28" s="31">
        <f>L28*I28</f>
        <v>0</v>
      </c>
      <c r="S28" s="31">
        <f>P28*M28</f>
        <v>0</v>
      </c>
    </row>
    <row r="29" spans="1:19" ht="13.5" thickBot="1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8"/>
      <c r="N29" s="19"/>
      <c r="O29" s="19"/>
      <c r="P29" s="30"/>
      <c r="R29" s="87">
        <f>L29*I29</f>
        <v>0</v>
      </c>
      <c r="S29" s="87">
        <f>P29*M29</f>
        <v>0</v>
      </c>
    </row>
    <row r="30" spans="1:19" ht="3.75" customHeight="1" thickTop="1">
      <c r="A30" s="22"/>
      <c r="B30" s="23"/>
      <c r="C30" s="23"/>
      <c r="D30" s="23"/>
      <c r="E30" s="23"/>
      <c r="F30" s="23"/>
      <c r="G30" s="23"/>
      <c r="H30" s="23"/>
      <c r="I30" s="22"/>
      <c r="J30" s="23"/>
      <c r="K30" s="77"/>
      <c r="L30" s="77"/>
      <c r="M30" s="22"/>
      <c r="N30" s="23"/>
      <c r="O30" s="23"/>
      <c r="P30" s="24"/>
      <c r="R30" s="31"/>
      <c r="S30" s="31"/>
    </row>
    <row r="31" spans="1:19" ht="12.75">
      <c r="A31" s="42"/>
      <c r="B31" s="8"/>
      <c r="C31" s="8"/>
      <c r="D31" s="16" t="s">
        <v>64</v>
      </c>
      <c r="E31" s="16" t="s">
        <v>64</v>
      </c>
      <c r="F31" s="8"/>
      <c r="G31" s="8"/>
      <c r="H31" s="8"/>
      <c r="I31" s="16" t="s">
        <v>12</v>
      </c>
      <c r="J31" s="17" t="s">
        <v>12</v>
      </c>
      <c r="K31" s="8"/>
      <c r="M31" s="16" t="s">
        <v>12</v>
      </c>
      <c r="N31" s="17" t="s">
        <v>12</v>
      </c>
      <c r="O31" s="8"/>
      <c r="P31" s="43"/>
      <c r="R31" s="31">
        <f>SUM(R10:R29)</f>
        <v>0</v>
      </c>
      <c r="S31" s="31">
        <f>SUM(S10:S29)</f>
        <v>0</v>
      </c>
    </row>
    <row r="32" spans="1:19" ht="12.75">
      <c r="A32" s="42"/>
      <c r="B32" s="8"/>
      <c r="C32" s="8"/>
      <c r="D32" s="44" t="s">
        <v>65</v>
      </c>
      <c r="E32" s="44" t="s">
        <v>65</v>
      </c>
      <c r="F32" s="8"/>
      <c r="G32" s="8"/>
      <c r="H32" s="8"/>
      <c r="I32" s="44" t="s">
        <v>11</v>
      </c>
      <c r="J32" s="20" t="s">
        <v>20</v>
      </c>
      <c r="K32" s="8"/>
      <c r="M32" s="44" t="s">
        <v>11</v>
      </c>
      <c r="N32" s="20" t="s">
        <v>20</v>
      </c>
      <c r="O32" s="8"/>
      <c r="P32" s="43"/>
      <c r="R32" s="31"/>
      <c r="S32" s="31"/>
    </row>
    <row r="33" spans="1:19" ht="15.75">
      <c r="A33" s="45"/>
      <c r="B33" s="19"/>
      <c r="C33" s="19"/>
      <c r="D33" s="269">
        <f>SUM(D10:D29)</f>
        <v>0</v>
      </c>
      <c r="E33" s="269">
        <f>SUM(E10:E29)</f>
        <v>0</v>
      </c>
      <c r="F33" s="19"/>
      <c r="G33" s="19"/>
      <c r="H33" s="19"/>
      <c r="I33" s="269">
        <f>SUM(I10:I29)</f>
        <v>0</v>
      </c>
      <c r="J33" s="280">
        <f>SUM(J10:J29)</f>
        <v>0</v>
      </c>
      <c r="K33" s="272"/>
      <c r="L33" s="273"/>
      <c r="M33" s="269">
        <f>SUM(M10:M29)</f>
        <v>0</v>
      </c>
      <c r="N33" s="280">
        <f>SUM(N10:N29)</f>
        <v>0</v>
      </c>
      <c r="O33" s="47"/>
      <c r="P33" s="49"/>
      <c r="R33" s="31"/>
      <c r="S33" s="31"/>
    </row>
    <row r="34" spans="1:19" ht="6" customHeight="1" thickBot="1">
      <c r="A34" s="50"/>
      <c r="B34" s="51"/>
      <c r="C34" s="51"/>
      <c r="D34" s="51"/>
      <c r="E34" s="52"/>
      <c r="F34" s="52"/>
      <c r="G34" s="52"/>
      <c r="H34" s="52"/>
      <c r="I34" s="50"/>
      <c r="J34" s="51"/>
      <c r="K34" s="51"/>
      <c r="L34" s="51"/>
      <c r="M34" s="50"/>
      <c r="N34" s="51"/>
      <c r="O34" s="51"/>
      <c r="P34" s="53"/>
      <c r="R34" s="31"/>
      <c r="S34" s="31"/>
    </row>
    <row r="35" spans="1:16" ht="16.5" thickBot="1">
      <c r="A35" s="54" t="s">
        <v>25</v>
      </c>
      <c r="B35" s="55"/>
      <c r="C35" s="55"/>
      <c r="D35" s="55"/>
      <c r="E35" s="56"/>
      <c r="F35" s="56"/>
      <c r="G35" s="56"/>
      <c r="H35" s="56"/>
      <c r="I35" s="101" t="s">
        <v>26</v>
      </c>
      <c r="J35" s="102"/>
      <c r="K35" s="103" t="s">
        <v>27</v>
      </c>
      <c r="L35" s="104"/>
      <c r="M35" s="105"/>
      <c r="N35" s="57" t="s">
        <v>28</v>
      </c>
      <c r="O35" s="55"/>
      <c r="P35" s="58"/>
    </row>
    <row r="36" spans="1:19" ht="16.5" thickTop="1">
      <c r="A36" s="59" t="s">
        <v>29</v>
      </c>
      <c r="B36" s="60"/>
      <c r="C36" s="60"/>
      <c r="D36" s="60"/>
      <c r="E36" s="61"/>
      <c r="F36" s="61"/>
      <c r="G36" s="61"/>
      <c r="H36" s="61"/>
      <c r="I36" s="62"/>
      <c r="J36" s="63">
        <f>COUNTA(I10:I29)</f>
        <v>0</v>
      </c>
      <c r="K36" s="19"/>
      <c r="L36" s="135" t="e">
        <f>J33/I33</f>
        <v>#DIV/0!</v>
      </c>
      <c r="M36" s="64"/>
      <c r="N36" s="65"/>
      <c r="O36" s="64" t="e">
        <f>R31/I33</f>
        <v>#DIV/0!</v>
      </c>
      <c r="P36" s="68"/>
      <c r="R36" s="31"/>
      <c r="S36" s="31"/>
    </row>
    <row r="37" spans="1:19" ht="15.75">
      <c r="A37" s="59" t="s">
        <v>30</v>
      </c>
      <c r="B37" s="60"/>
      <c r="C37" s="60"/>
      <c r="D37" s="60"/>
      <c r="E37" s="61"/>
      <c r="F37" s="61"/>
      <c r="G37" s="61"/>
      <c r="H37" s="61"/>
      <c r="I37" s="62"/>
      <c r="J37" s="63">
        <f>COUNTA(M10:M29)</f>
        <v>0</v>
      </c>
      <c r="K37" s="19"/>
      <c r="L37" s="64" t="e">
        <f>N33/M33</f>
        <v>#DIV/0!</v>
      </c>
      <c r="M37" s="67"/>
      <c r="N37" s="65"/>
      <c r="O37" s="64" t="e">
        <f>S31/M33</f>
        <v>#DIV/0!</v>
      </c>
      <c r="P37" s="68"/>
      <c r="R37" s="31"/>
      <c r="S37" s="31"/>
    </row>
    <row r="38" spans="1:19" ht="16.5" thickBot="1">
      <c r="A38" s="69" t="s">
        <v>31</v>
      </c>
      <c r="B38" s="70"/>
      <c r="C38" s="70"/>
      <c r="D38" s="70"/>
      <c r="E38" s="5"/>
      <c r="F38" s="5"/>
      <c r="G38" s="5"/>
      <c r="H38" s="5"/>
      <c r="I38" s="71"/>
      <c r="J38" s="72">
        <f>SUM(J36:J37)</f>
        <v>0</v>
      </c>
      <c r="K38" s="32"/>
      <c r="L38" s="136" t="e">
        <f>(J33+N33)/(I33+M33)</f>
        <v>#DIV/0!</v>
      </c>
      <c r="M38" s="74"/>
      <c r="N38" s="75"/>
      <c r="O38" s="73" t="e">
        <f>(R31+S31)/(I33+M33)</f>
        <v>#DIV/0!</v>
      </c>
      <c r="P38" s="84"/>
      <c r="R38" s="31"/>
      <c r="S38" s="31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ySplit="9" topLeftCell="BM10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10.7109375" style="0" customWidth="1"/>
    <col min="6" max="6" width="8.7109375" style="0" customWidth="1"/>
    <col min="7" max="7" width="20.7109375" style="0" customWidth="1"/>
    <col min="9" max="9" width="10.28125" style="0" customWidth="1"/>
    <col min="13" max="13" width="11.57421875" style="0" customWidth="1"/>
    <col min="16" max="16" width="8.28125" style="0" customWidth="1"/>
    <col min="18" max="18" width="12.140625" style="0" customWidth="1"/>
  </cols>
  <sheetData>
    <row r="1" spans="2:9" ht="30.75">
      <c r="B1" s="1" t="s">
        <v>66</v>
      </c>
      <c r="C1" s="1"/>
      <c r="D1" s="1"/>
      <c r="E1" s="1"/>
      <c r="F1" s="1"/>
      <c r="G1" s="1"/>
      <c r="I1" s="2"/>
    </row>
    <row r="2" spans="2:7" ht="15.75">
      <c r="B2" s="3"/>
      <c r="C2" s="3"/>
      <c r="D2" s="3"/>
      <c r="E2" s="3"/>
      <c r="F2" s="3"/>
      <c r="G2" s="3"/>
    </row>
    <row r="3" spans="1:8" ht="19.5">
      <c r="A3" s="4" t="s">
        <v>41</v>
      </c>
      <c r="B3" s="3"/>
      <c r="C3" s="3"/>
      <c r="D3" s="3"/>
      <c r="E3" s="3"/>
      <c r="F3" s="3"/>
      <c r="G3" s="3"/>
      <c r="H3" s="3"/>
    </row>
    <row r="4" spans="1:8" ht="16.5" thickBot="1">
      <c r="A4" s="3"/>
      <c r="B4" s="3"/>
      <c r="C4" s="3"/>
      <c r="D4" s="3"/>
      <c r="E4" s="3"/>
      <c r="F4" s="3"/>
      <c r="G4" s="3"/>
      <c r="H4" s="3"/>
    </row>
    <row r="5" spans="1:15" ht="15.75">
      <c r="A5" s="6"/>
      <c r="B5" s="7"/>
      <c r="C5" s="131"/>
      <c r="D5" s="131"/>
      <c r="E5" s="131"/>
      <c r="F5" s="131"/>
      <c r="G5" s="131"/>
      <c r="H5" s="9"/>
      <c r="I5" s="10" t="s">
        <v>2</v>
      </c>
      <c r="J5" s="11"/>
      <c r="K5" s="12"/>
      <c r="L5" s="9"/>
      <c r="M5" s="10" t="s">
        <v>3</v>
      </c>
      <c r="N5" s="11"/>
      <c r="O5" s="13"/>
    </row>
    <row r="6" spans="1:15" ht="41.25">
      <c r="A6" s="14" t="s">
        <v>4</v>
      </c>
      <c r="B6" s="15" t="s">
        <v>5</v>
      </c>
      <c r="C6" s="253" t="s">
        <v>6</v>
      </c>
      <c r="D6" s="15" t="s">
        <v>7</v>
      </c>
      <c r="E6" s="15" t="s">
        <v>8</v>
      </c>
      <c r="F6" s="15" t="s">
        <v>9</v>
      </c>
      <c r="G6" s="132" t="s">
        <v>10</v>
      </c>
      <c r="H6" s="88" t="s">
        <v>11</v>
      </c>
      <c r="I6" s="89" t="s">
        <v>12</v>
      </c>
      <c r="J6" s="89" t="s">
        <v>12</v>
      </c>
      <c r="K6" s="89" t="s">
        <v>13</v>
      </c>
      <c r="L6" s="88" t="s">
        <v>11</v>
      </c>
      <c r="M6" s="89" t="s">
        <v>12</v>
      </c>
      <c r="N6" s="89" t="s">
        <v>12</v>
      </c>
      <c r="O6" s="94" t="s">
        <v>13</v>
      </c>
    </row>
    <row r="7" spans="1:15" ht="15.75">
      <c r="A7" s="14" t="s">
        <v>14</v>
      </c>
      <c r="B7" s="15" t="s">
        <v>15</v>
      </c>
      <c r="C7" s="15"/>
      <c r="D7" s="15" t="s">
        <v>16</v>
      </c>
      <c r="E7" s="15" t="s">
        <v>16</v>
      </c>
      <c r="F7" s="15" t="s">
        <v>17</v>
      </c>
      <c r="G7" s="132" t="s">
        <v>38</v>
      </c>
      <c r="H7" s="88" t="s">
        <v>19</v>
      </c>
      <c r="I7" s="89" t="s">
        <v>20</v>
      </c>
      <c r="J7" s="89" t="s">
        <v>19</v>
      </c>
      <c r="K7" s="89" t="s">
        <v>19</v>
      </c>
      <c r="L7" s="88" t="s">
        <v>19</v>
      </c>
      <c r="M7" s="89" t="s">
        <v>20</v>
      </c>
      <c r="N7" s="89" t="s">
        <v>19</v>
      </c>
      <c r="O7" s="94" t="s">
        <v>19</v>
      </c>
    </row>
    <row r="8" spans="1:18" ht="15.75">
      <c r="A8" s="18"/>
      <c r="B8" s="19"/>
      <c r="C8" s="133"/>
      <c r="D8" s="133"/>
      <c r="E8" s="133"/>
      <c r="F8" s="133"/>
      <c r="G8" s="133"/>
      <c r="H8" s="92"/>
      <c r="I8" s="90" t="s">
        <v>21</v>
      </c>
      <c r="J8" s="90" t="s">
        <v>20</v>
      </c>
      <c r="K8" s="90" t="s">
        <v>20</v>
      </c>
      <c r="L8" s="92"/>
      <c r="M8" s="90" t="s">
        <v>21</v>
      </c>
      <c r="N8" s="90" t="s">
        <v>20</v>
      </c>
      <c r="O8" s="95" t="s">
        <v>20</v>
      </c>
      <c r="Q8" s="21" t="s">
        <v>22</v>
      </c>
      <c r="R8" s="21" t="s">
        <v>23</v>
      </c>
    </row>
    <row r="9" spans="1:15" ht="3.75" customHeight="1">
      <c r="A9" s="22"/>
      <c r="B9" s="23"/>
      <c r="C9" s="134"/>
      <c r="D9" s="134"/>
      <c r="E9" s="134"/>
      <c r="F9" s="134"/>
      <c r="G9" s="134"/>
      <c r="H9" s="22"/>
      <c r="I9" s="23"/>
      <c r="J9" s="23"/>
      <c r="K9" s="23"/>
      <c r="L9" s="22"/>
      <c r="M9" s="23"/>
      <c r="N9" s="23"/>
      <c r="O9" s="24"/>
    </row>
    <row r="10" spans="1:18" ht="12.75">
      <c r="A10" s="427">
        <v>39791</v>
      </c>
      <c r="B10" s="418" t="s">
        <v>285</v>
      </c>
      <c r="C10" s="603"/>
      <c r="D10" s="604" t="s">
        <v>286</v>
      </c>
      <c r="E10" s="429"/>
      <c r="F10" s="428">
        <v>1</v>
      </c>
      <c r="G10" s="428" t="s">
        <v>287</v>
      </c>
      <c r="H10" s="430"/>
      <c r="I10" s="431"/>
      <c r="J10" s="600"/>
      <c r="K10" s="418"/>
      <c r="L10" s="417">
        <v>762</v>
      </c>
      <c r="M10" s="432">
        <v>106846.52</v>
      </c>
      <c r="N10" s="446">
        <v>140.22</v>
      </c>
      <c r="O10" s="419">
        <v>109.17</v>
      </c>
      <c r="Q10" s="31">
        <f>K10*H10</f>
        <v>0</v>
      </c>
      <c r="R10" s="31">
        <f>O10*L10</f>
        <v>83187.54000000001</v>
      </c>
    </row>
    <row r="11" spans="1:18" ht="12.75">
      <c r="A11" s="397"/>
      <c r="B11" s="383"/>
      <c r="C11" s="605"/>
      <c r="D11" s="463"/>
      <c r="E11" s="533"/>
      <c r="F11" s="601"/>
      <c r="G11" s="601"/>
      <c r="H11" s="420"/>
      <c r="I11" s="382"/>
      <c r="J11" s="383"/>
      <c r="K11" s="383"/>
      <c r="L11" s="420"/>
      <c r="M11" s="382"/>
      <c r="N11" s="393"/>
      <c r="O11" s="423"/>
      <c r="Q11" s="31">
        <f aca="true" t="shared" si="0" ref="Q11:Q26">K11*H11</f>
        <v>0</v>
      </c>
      <c r="R11" s="31">
        <f aca="true" t="shared" si="1" ref="R11:R26">O11*L11</f>
        <v>0</v>
      </c>
    </row>
    <row r="12" spans="1:18" ht="12.75">
      <c r="A12" s="111"/>
      <c r="B12" s="112"/>
      <c r="C12" s="283"/>
      <c r="D12" s="578"/>
      <c r="E12" s="509"/>
      <c r="F12" s="144"/>
      <c r="G12" s="144"/>
      <c r="H12" s="153"/>
      <c r="I12" s="152"/>
      <c r="J12" s="211"/>
      <c r="K12" s="112"/>
      <c r="L12" s="114"/>
      <c r="M12" s="152"/>
      <c r="N12" s="112"/>
      <c r="O12" s="124"/>
      <c r="Q12" s="233">
        <f t="shared" si="0"/>
        <v>0</v>
      </c>
      <c r="R12" s="31">
        <f t="shared" si="1"/>
        <v>0</v>
      </c>
    </row>
    <row r="13" spans="1:18" ht="12.75">
      <c r="A13" s="397"/>
      <c r="B13" s="383"/>
      <c r="C13" s="606"/>
      <c r="D13" s="591"/>
      <c r="E13" s="400"/>
      <c r="F13" s="399"/>
      <c r="G13" s="399"/>
      <c r="H13" s="386"/>
      <c r="I13" s="382"/>
      <c r="J13" s="393"/>
      <c r="K13" s="393"/>
      <c r="L13" s="386"/>
      <c r="M13" s="382"/>
      <c r="N13" s="403"/>
      <c r="O13" s="602"/>
      <c r="Q13" s="31">
        <f t="shared" si="0"/>
        <v>0</v>
      </c>
      <c r="R13" s="31">
        <f t="shared" si="1"/>
        <v>0</v>
      </c>
    </row>
    <row r="14" spans="1:18" ht="12.75">
      <c r="A14" s="111"/>
      <c r="B14" s="112"/>
      <c r="C14" s="283"/>
      <c r="D14" s="144"/>
      <c r="E14" s="144"/>
      <c r="F14" s="144"/>
      <c r="G14" s="144"/>
      <c r="H14" s="153"/>
      <c r="I14" s="151"/>
      <c r="J14" s="211"/>
      <c r="K14" s="112"/>
      <c r="L14" s="114"/>
      <c r="M14" s="152"/>
      <c r="N14" s="112"/>
      <c r="O14" s="124"/>
      <c r="Q14" s="31">
        <f t="shared" si="0"/>
        <v>0</v>
      </c>
      <c r="R14" s="31">
        <f t="shared" si="1"/>
        <v>0</v>
      </c>
    </row>
    <row r="15" spans="1:18" ht="12.75">
      <c r="A15" s="114"/>
      <c r="B15" s="112"/>
      <c r="C15" s="146"/>
      <c r="D15" s="146"/>
      <c r="E15" s="146"/>
      <c r="F15" s="146"/>
      <c r="G15" s="146"/>
      <c r="H15" s="153"/>
      <c r="I15" s="152"/>
      <c r="J15" s="211"/>
      <c r="K15" s="115"/>
      <c r="L15" s="114"/>
      <c r="M15" s="112"/>
      <c r="N15" s="112"/>
      <c r="O15" s="124"/>
      <c r="Q15" s="31">
        <f t="shared" si="0"/>
        <v>0</v>
      </c>
      <c r="R15" s="31">
        <f t="shared" si="1"/>
        <v>0</v>
      </c>
    </row>
    <row r="16" spans="1:18" ht="12.75">
      <c r="A16" s="18"/>
      <c r="B16" s="19"/>
      <c r="C16" s="133"/>
      <c r="D16" s="133"/>
      <c r="E16" s="133"/>
      <c r="F16" s="133"/>
      <c r="G16" s="133"/>
      <c r="H16" s="215"/>
      <c r="I16" s="180"/>
      <c r="J16" s="234"/>
      <c r="K16" s="19"/>
      <c r="L16" s="18"/>
      <c r="M16" s="19"/>
      <c r="N16" s="19"/>
      <c r="O16" s="30"/>
      <c r="Q16" s="31">
        <f t="shared" si="0"/>
        <v>0</v>
      </c>
      <c r="R16" s="31">
        <f t="shared" si="1"/>
        <v>0</v>
      </c>
    </row>
    <row r="17" spans="1:18" ht="12.75">
      <c r="A17" s="18"/>
      <c r="B17" s="19"/>
      <c r="C17" s="133"/>
      <c r="D17" s="133"/>
      <c r="E17" s="133"/>
      <c r="F17" s="133"/>
      <c r="G17" s="133"/>
      <c r="H17" s="215"/>
      <c r="I17" s="180"/>
      <c r="J17" s="234"/>
      <c r="K17" s="19"/>
      <c r="L17" s="18"/>
      <c r="M17" s="19"/>
      <c r="N17" s="19"/>
      <c r="O17" s="33"/>
      <c r="Q17" s="31">
        <f t="shared" si="0"/>
        <v>0</v>
      </c>
      <c r="R17" s="31">
        <f t="shared" si="1"/>
        <v>0</v>
      </c>
    </row>
    <row r="18" spans="1:18" ht="12.75">
      <c r="A18" s="18"/>
      <c r="B18" s="19"/>
      <c r="C18" s="133"/>
      <c r="D18" s="133"/>
      <c r="E18" s="133"/>
      <c r="F18" s="133"/>
      <c r="G18" s="133"/>
      <c r="H18" s="215"/>
      <c r="I18" s="180"/>
      <c r="J18" s="234"/>
      <c r="K18" s="19"/>
      <c r="L18" s="18"/>
      <c r="M18" s="19"/>
      <c r="N18" s="19"/>
      <c r="O18" s="33"/>
      <c r="Q18" s="31">
        <f t="shared" si="0"/>
        <v>0</v>
      </c>
      <c r="R18" s="31">
        <f t="shared" si="1"/>
        <v>0</v>
      </c>
    </row>
    <row r="19" spans="1:18" ht="12.75">
      <c r="A19" s="18"/>
      <c r="B19" s="19"/>
      <c r="C19" s="133"/>
      <c r="D19" s="133"/>
      <c r="E19" s="133"/>
      <c r="F19" s="133"/>
      <c r="G19" s="133"/>
      <c r="H19" s="215"/>
      <c r="I19" s="19"/>
      <c r="J19" s="234"/>
      <c r="K19" s="19"/>
      <c r="L19" s="18"/>
      <c r="M19" s="19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18"/>
      <c r="B20" s="19"/>
      <c r="C20" s="133"/>
      <c r="D20" s="133"/>
      <c r="E20" s="133"/>
      <c r="F20" s="133"/>
      <c r="G20" s="133"/>
      <c r="H20" s="215"/>
      <c r="I20" s="19"/>
      <c r="J20" s="234"/>
      <c r="K20" s="19"/>
      <c r="L20" s="18"/>
      <c r="M20" s="19"/>
      <c r="N20" s="29"/>
      <c r="O20" s="33"/>
      <c r="Q20" s="31">
        <f t="shared" si="0"/>
        <v>0</v>
      </c>
      <c r="R20" s="31">
        <f t="shared" si="1"/>
        <v>0</v>
      </c>
    </row>
    <row r="21" spans="1:18" ht="12.75">
      <c r="A21" s="18"/>
      <c r="B21" s="19"/>
      <c r="C21" s="133"/>
      <c r="D21" s="133"/>
      <c r="E21" s="133"/>
      <c r="F21" s="133"/>
      <c r="G21" s="133"/>
      <c r="H21" s="215"/>
      <c r="I21" s="19"/>
      <c r="J21" s="237"/>
      <c r="K21" s="19"/>
      <c r="L21" s="18"/>
      <c r="M21" s="19"/>
      <c r="N21" s="19"/>
      <c r="O21" s="33"/>
      <c r="Q21" s="31">
        <f t="shared" si="0"/>
        <v>0</v>
      </c>
      <c r="R21" s="31">
        <f t="shared" si="1"/>
        <v>0</v>
      </c>
    </row>
    <row r="22" spans="1:18" ht="12.75">
      <c r="A22" s="18"/>
      <c r="B22" s="19"/>
      <c r="C22" s="133"/>
      <c r="D22" s="133"/>
      <c r="E22" s="133"/>
      <c r="F22" s="133"/>
      <c r="G22" s="133"/>
      <c r="H22" s="215"/>
      <c r="I22" s="19"/>
      <c r="J22" s="234"/>
      <c r="K22" s="19"/>
      <c r="L22" s="18"/>
      <c r="M22" s="19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18"/>
      <c r="B23" s="19"/>
      <c r="C23" s="133"/>
      <c r="D23" s="133"/>
      <c r="E23" s="133"/>
      <c r="F23" s="133"/>
      <c r="G23" s="133"/>
      <c r="H23" s="215"/>
      <c r="I23" s="19"/>
      <c r="J23" s="237"/>
      <c r="K23" s="29"/>
      <c r="L23" s="18"/>
      <c r="M23" s="19"/>
      <c r="N23" s="19"/>
      <c r="O23" s="30"/>
      <c r="Q23" s="31">
        <f t="shared" si="0"/>
        <v>0</v>
      </c>
      <c r="R23" s="31">
        <f t="shared" si="1"/>
        <v>0</v>
      </c>
    </row>
    <row r="24" spans="1:18" ht="12.75">
      <c r="A24" s="18"/>
      <c r="B24" s="19"/>
      <c r="C24" s="133"/>
      <c r="D24" s="133"/>
      <c r="E24" s="133"/>
      <c r="F24" s="133"/>
      <c r="G24" s="133"/>
      <c r="H24" s="215"/>
      <c r="I24" s="19"/>
      <c r="J24" s="19"/>
      <c r="K24" s="19"/>
      <c r="L24" s="18"/>
      <c r="M24" s="19"/>
      <c r="N24" s="19"/>
      <c r="O24" s="30"/>
      <c r="Q24" s="31">
        <f t="shared" si="0"/>
        <v>0</v>
      </c>
      <c r="R24" s="31">
        <f t="shared" si="1"/>
        <v>0</v>
      </c>
    </row>
    <row r="25" spans="1:18" ht="12.75">
      <c r="A25" s="18"/>
      <c r="B25" s="19"/>
      <c r="C25" s="133"/>
      <c r="D25" s="133"/>
      <c r="E25" s="133"/>
      <c r="F25" s="133"/>
      <c r="G25" s="133"/>
      <c r="H25" s="215"/>
      <c r="I25" s="19"/>
      <c r="J25" s="19"/>
      <c r="K25" s="19"/>
      <c r="L25" s="18"/>
      <c r="M25" s="19"/>
      <c r="N25" s="19"/>
      <c r="O25" s="30"/>
      <c r="Q25" s="31">
        <f t="shared" si="0"/>
        <v>0</v>
      </c>
      <c r="R25" s="31">
        <f t="shared" si="1"/>
        <v>0</v>
      </c>
    </row>
    <row r="26" spans="1:18" ht="15.75">
      <c r="A26" s="45"/>
      <c r="B26" s="19"/>
      <c r="C26" s="133"/>
      <c r="D26" s="133"/>
      <c r="E26" s="133"/>
      <c r="F26" s="133"/>
      <c r="G26" s="133"/>
      <c r="H26" s="342"/>
      <c r="I26" s="46"/>
      <c r="J26" s="47"/>
      <c r="K26" s="47"/>
      <c r="L26" s="79"/>
      <c r="M26" s="80"/>
      <c r="N26" s="47"/>
      <c r="O26" s="33"/>
      <c r="Q26" s="31">
        <f t="shared" si="0"/>
        <v>0</v>
      </c>
      <c r="R26" s="31">
        <f t="shared" si="1"/>
        <v>0</v>
      </c>
    </row>
    <row r="27" spans="1:18" ht="12.75">
      <c r="A27" s="18"/>
      <c r="B27" s="19"/>
      <c r="C27" s="133"/>
      <c r="D27" s="133"/>
      <c r="E27" s="133"/>
      <c r="F27" s="133"/>
      <c r="G27" s="133"/>
      <c r="H27" s="215"/>
      <c r="I27" s="19"/>
      <c r="J27" s="19"/>
      <c r="K27" s="19"/>
      <c r="L27" s="18"/>
      <c r="M27" s="19"/>
      <c r="N27" s="19"/>
      <c r="O27" s="30"/>
      <c r="Q27" s="31">
        <f>K27*H27</f>
        <v>0</v>
      </c>
      <c r="R27" s="31">
        <f>O27*L27</f>
        <v>0</v>
      </c>
    </row>
    <row r="28" spans="1:18" ht="15.75">
      <c r="A28" s="45"/>
      <c r="B28" s="19"/>
      <c r="C28" s="133"/>
      <c r="D28" s="133"/>
      <c r="E28" s="133"/>
      <c r="F28" s="133"/>
      <c r="G28" s="133"/>
      <c r="H28" s="45"/>
      <c r="I28" s="19"/>
      <c r="J28" s="81"/>
      <c r="K28" s="19"/>
      <c r="L28" s="18"/>
      <c r="M28" s="81"/>
      <c r="N28" s="19"/>
      <c r="O28" s="30"/>
      <c r="Q28" s="116">
        <f>K28*H28</f>
        <v>0</v>
      </c>
      <c r="R28" s="116">
        <f>O28*L28</f>
        <v>0</v>
      </c>
    </row>
    <row r="29" spans="1:18" ht="12.75">
      <c r="A29" s="18"/>
      <c r="B29" s="19"/>
      <c r="C29" s="133"/>
      <c r="D29" s="133"/>
      <c r="E29" s="133"/>
      <c r="F29" s="133"/>
      <c r="G29" s="133"/>
      <c r="H29" s="18"/>
      <c r="I29" s="19"/>
      <c r="J29" s="19"/>
      <c r="K29" s="19"/>
      <c r="L29" s="18"/>
      <c r="M29" s="19"/>
      <c r="N29" s="19"/>
      <c r="O29" s="30"/>
      <c r="Q29" s="31"/>
      <c r="R29" s="31"/>
    </row>
    <row r="30" spans="1:18" ht="3.75" customHeight="1" thickBot="1">
      <c r="A30" s="22"/>
      <c r="B30" s="23"/>
      <c r="C30" s="39"/>
      <c r="D30" s="39"/>
      <c r="E30" s="39"/>
      <c r="F30" s="39"/>
      <c r="G30" s="39"/>
      <c r="H30" s="22"/>
      <c r="I30" s="39"/>
      <c r="J30" s="40"/>
      <c r="K30" s="40"/>
      <c r="L30" s="22"/>
      <c r="M30" s="39"/>
      <c r="N30" s="39"/>
      <c r="O30" s="41"/>
      <c r="Q30" s="100"/>
      <c r="R30" s="100"/>
    </row>
    <row r="31" spans="1:18" ht="13.5" thickTop="1">
      <c r="A31" s="42"/>
      <c r="B31" s="8"/>
      <c r="C31" s="96"/>
      <c r="D31" s="96"/>
      <c r="E31" s="96"/>
      <c r="F31" s="96"/>
      <c r="G31" s="96"/>
      <c r="H31" s="16" t="s">
        <v>12</v>
      </c>
      <c r="I31" s="17" t="s">
        <v>12</v>
      </c>
      <c r="J31" s="8"/>
      <c r="L31" s="16" t="s">
        <v>12</v>
      </c>
      <c r="M31" s="17" t="s">
        <v>12</v>
      </c>
      <c r="N31" s="8"/>
      <c r="O31" s="43"/>
      <c r="Q31" s="31">
        <f>SUM(Q10:Q28)</f>
        <v>0</v>
      </c>
      <c r="R31" s="31">
        <f>SUM(R10:R28)</f>
        <v>83187.54000000001</v>
      </c>
    </row>
    <row r="32" spans="1:15" ht="12.75">
      <c r="A32" s="42"/>
      <c r="B32" s="8"/>
      <c r="C32" s="96"/>
      <c r="D32" s="96"/>
      <c r="E32" s="96"/>
      <c r="F32" s="96"/>
      <c r="G32" s="96"/>
      <c r="H32" s="44" t="s">
        <v>11</v>
      </c>
      <c r="I32" s="20" t="s">
        <v>20</v>
      </c>
      <c r="J32" s="8"/>
      <c r="L32" s="44" t="s">
        <v>11</v>
      </c>
      <c r="M32" s="20" t="s">
        <v>20</v>
      </c>
      <c r="N32" s="8"/>
      <c r="O32" s="43"/>
    </row>
    <row r="33" spans="1:15" ht="15.75">
      <c r="A33" s="45"/>
      <c r="B33" s="19"/>
      <c r="C33" s="61"/>
      <c r="D33" s="61"/>
      <c r="E33" s="61"/>
      <c r="F33" s="61"/>
      <c r="G33" s="61"/>
      <c r="H33" s="268">
        <f>SUM(H10:H29)</f>
        <v>0</v>
      </c>
      <c r="I33" s="280">
        <f>SUM(I10:I29)</f>
        <v>0</v>
      </c>
      <c r="J33" s="272"/>
      <c r="K33" s="273"/>
      <c r="L33" s="269">
        <f>SUM(L10:L29)</f>
        <v>762</v>
      </c>
      <c r="M33" s="271">
        <f>SUM(M10:M29)</f>
        <v>106846.52</v>
      </c>
      <c r="N33" s="47"/>
      <c r="O33" s="49"/>
    </row>
    <row r="34" spans="1:15" ht="6" customHeight="1" thickBot="1">
      <c r="A34" s="50"/>
      <c r="B34" s="51"/>
      <c r="C34" s="51"/>
      <c r="D34" s="51"/>
      <c r="E34" s="51"/>
      <c r="F34" s="51"/>
      <c r="G34" s="51"/>
      <c r="H34" s="50"/>
      <c r="I34" s="279"/>
      <c r="J34" s="51"/>
      <c r="K34" s="51"/>
      <c r="L34" s="50"/>
      <c r="M34" s="51"/>
      <c r="N34" s="51"/>
      <c r="O34" s="53"/>
    </row>
    <row r="35" spans="1:17" ht="16.5" thickBot="1">
      <c r="A35" s="54" t="s">
        <v>25</v>
      </c>
      <c r="B35" s="55"/>
      <c r="C35" s="55"/>
      <c r="D35" s="55"/>
      <c r="E35" s="55"/>
      <c r="F35" s="55"/>
      <c r="G35" s="55"/>
      <c r="H35" s="106" t="s">
        <v>26</v>
      </c>
      <c r="I35" s="104"/>
      <c r="J35" s="106" t="s">
        <v>27</v>
      </c>
      <c r="K35" s="104"/>
      <c r="L35" s="104"/>
      <c r="M35" s="106" t="s">
        <v>42</v>
      </c>
      <c r="N35" s="104"/>
      <c r="O35" s="107"/>
      <c r="Q35" s="31"/>
    </row>
    <row r="36" spans="1:15" ht="16.5" thickTop="1">
      <c r="A36" s="59" t="s">
        <v>29</v>
      </c>
      <c r="B36" s="60"/>
      <c r="C36" s="60"/>
      <c r="D36" s="60"/>
      <c r="E36" s="60"/>
      <c r="F36" s="60"/>
      <c r="G36" s="60"/>
      <c r="H36" s="62"/>
      <c r="I36" s="63">
        <f>COUNTA(H10:H29)</f>
        <v>0</v>
      </c>
      <c r="J36" s="62"/>
      <c r="K36" s="281" t="e">
        <f>I33/H33</f>
        <v>#DIV/0!</v>
      </c>
      <c r="L36" s="64"/>
      <c r="M36" s="65"/>
      <c r="N36" s="64" t="e">
        <f>Q31/H33</f>
        <v>#DIV/0!</v>
      </c>
      <c r="O36" s="68"/>
    </row>
    <row r="37" spans="1:15" ht="15.75">
      <c r="A37" s="59" t="s">
        <v>30</v>
      </c>
      <c r="B37" s="60"/>
      <c r="C37" s="60"/>
      <c r="D37" s="60"/>
      <c r="E37" s="60"/>
      <c r="F37" s="60"/>
      <c r="G37" s="60"/>
      <c r="H37" s="62"/>
      <c r="I37" s="63">
        <f>COUNTA(L10:L29)</f>
        <v>1</v>
      </c>
      <c r="J37" s="62"/>
      <c r="K37" s="231">
        <f>M33/L33</f>
        <v>140.21853018372704</v>
      </c>
      <c r="L37" s="67"/>
      <c r="M37" s="65"/>
      <c r="N37" s="64">
        <f>R31/L33</f>
        <v>109.17000000000002</v>
      </c>
      <c r="O37" s="68"/>
    </row>
    <row r="38" spans="1:15" ht="16.5" thickBot="1">
      <c r="A38" s="69" t="s">
        <v>31</v>
      </c>
      <c r="B38" s="70"/>
      <c r="C38" s="70"/>
      <c r="D38" s="70"/>
      <c r="E38" s="70"/>
      <c r="F38" s="70"/>
      <c r="G38" s="70"/>
      <c r="H38" s="71"/>
      <c r="I38" s="72">
        <f>SUM(I36:I37)</f>
        <v>1</v>
      </c>
      <c r="J38" s="71"/>
      <c r="K38" s="232">
        <f>(I33+M33)/(H33+L33)</f>
        <v>140.21853018372704</v>
      </c>
      <c r="L38" s="74"/>
      <c r="M38" s="75"/>
      <c r="N38" s="73">
        <f>(Q31+R31)/(H33+L33)</f>
        <v>109.17000000000002</v>
      </c>
      <c r="O38" s="84"/>
    </row>
    <row r="40" ht="3.75" customHeight="1"/>
    <row r="44" ht="6" customHeight="1"/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pane ySplit="9" topLeftCell="BM10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6" max="6" width="17.140625" style="0" customWidth="1"/>
    <col min="16" max="17" width="10.7109375" style="0" customWidth="1"/>
  </cols>
  <sheetData>
    <row r="1" spans="1:8" ht="30.75">
      <c r="A1" t="s">
        <v>24</v>
      </c>
      <c r="B1" s="1" t="s">
        <v>66</v>
      </c>
      <c r="C1" s="1"/>
      <c r="D1" s="1"/>
      <c r="E1" s="1"/>
      <c r="F1" s="1"/>
      <c r="H1" s="2"/>
    </row>
    <row r="2" spans="2:6" ht="15.75">
      <c r="B2" s="3"/>
      <c r="C2" s="3"/>
      <c r="D2" s="3"/>
      <c r="E2" s="3"/>
      <c r="F2" s="3"/>
    </row>
    <row r="3" spans="1:7" ht="19.5">
      <c r="A3" s="4" t="s">
        <v>37</v>
      </c>
      <c r="B3" s="3"/>
      <c r="C3" s="3"/>
      <c r="D3" s="3"/>
      <c r="E3" s="3"/>
      <c r="F3" s="3"/>
      <c r="G3" s="3"/>
    </row>
    <row r="4" spans="1:7" ht="16.5" thickBot="1">
      <c r="A4" s="3"/>
      <c r="B4" s="3"/>
      <c r="C4" s="3"/>
      <c r="D4" s="3"/>
      <c r="E4" s="3"/>
      <c r="F4" s="3"/>
      <c r="G4" s="3"/>
    </row>
    <row r="5" spans="1:14" ht="15.75">
      <c r="A5" s="6"/>
      <c r="B5" s="7"/>
      <c r="C5" s="131"/>
      <c r="D5" s="131"/>
      <c r="E5" s="131"/>
      <c r="F5" s="131"/>
      <c r="G5" s="9"/>
      <c r="H5" s="10" t="s">
        <v>2</v>
      </c>
      <c r="I5" s="11"/>
      <c r="J5" s="12"/>
      <c r="K5" s="9"/>
      <c r="L5" s="10" t="s">
        <v>3</v>
      </c>
      <c r="M5" s="11"/>
      <c r="N5" s="13"/>
    </row>
    <row r="6" spans="1:14" ht="41.25">
      <c r="A6" s="14" t="s">
        <v>4</v>
      </c>
      <c r="B6" s="15" t="s">
        <v>5</v>
      </c>
      <c r="C6" s="254" t="s">
        <v>6</v>
      </c>
      <c r="D6" s="132" t="s">
        <v>7</v>
      </c>
      <c r="E6" s="132" t="s">
        <v>8</v>
      </c>
      <c r="F6" s="132" t="s">
        <v>10</v>
      </c>
      <c r="G6" s="88" t="s">
        <v>11</v>
      </c>
      <c r="H6" s="89" t="s">
        <v>12</v>
      </c>
      <c r="I6" s="89" t="s">
        <v>12</v>
      </c>
      <c r="J6" s="89" t="s">
        <v>13</v>
      </c>
      <c r="K6" s="88" t="s">
        <v>11</v>
      </c>
      <c r="L6" s="89" t="s">
        <v>12</v>
      </c>
      <c r="M6" s="89" t="s">
        <v>12</v>
      </c>
      <c r="N6" s="94" t="s">
        <v>13</v>
      </c>
    </row>
    <row r="7" spans="1:14" ht="15.75">
      <c r="A7" s="14" t="s">
        <v>14</v>
      </c>
      <c r="B7" s="15" t="s">
        <v>15</v>
      </c>
      <c r="C7" s="132"/>
      <c r="D7" s="132" t="s">
        <v>16</v>
      </c>
      <c r="E7" s="132" t="s">
        <v>16</v>
      </c>
      <c r="F7" s="132" t="s">
        <v>38</v>
      </c>
      <c r="G7" s="88" t="s">
        <v>19</v>
      </c>
      <c r="H7" s="89" t="s">
        <v>20</v>
      </c>
      <c r="I7" s="89" t="s">
        <v>19</v>
      </c>
      <c r="J7" s="89" t="s">
        <v>19</v>
      </c>
      <c r="K7" s="88" t="s">
        <v>19</v>
      </c>
      <c r="L7" s="89" t="s">
        <v>20</v>
      </c>
      <c r="M7" s="89" t="s">
        <v>19</v>
      </c>
      <c r="N7" s="94" t="s">
        <v>19</v>
      </c>
    </row>
    <row r="8" spans="1:17" ht="15.75">
      <c r="A8" s="18"/>
      <c r="B8" s="19"/>
      <c r="C8" s="133"/>
      <c r="D8" s="133"/>
      <c r="E8" s="133"/>
      <c r="F8" s="133"/>
      <c r="G8" s="92"/>
      <c r="H8" s="90" t="s">
        <v>21</v>
      </c>
      <c r="I8" s="90" t="s">
        <v>20</v>
      </c>
      <c r="J8" s="90" t="s">
        <v>20</v>
      </c>
      <c r="K8" s="92"/>
      <c r="L8" s="90" t="s">
        <v>21</v>
      </c>
      <c r="M8" s="90" t="s">
        <v>20</v>
      </c>
      <c r="N8" s="95" t="s">
        <v>20</v>
      </c>
      <c r="P8" s="21" t="s">
        <v>22</v>
      </c>
      <c r="Q8" s="21" t="s">
        <v>23</v>
      </c>
    </row>
    <row r="9" spans="1:14" ht="3.75" customHeight="1">
      <c r="A9" s="22"/>
      <c r="B9" s="23"/>
      <c r="C9" s="134"/>
      <c r="D9" s="134"/>
      <c r="E9" s="134"/>
      <c r="F9" s="134"/>
      <c r="G9" s="22"/>
      <c r="H9" s="23"/>
      <c r="I9" s="23"/>
      <c r="J9" s="23"/>
      <c r="K9" s="22"/>
      <c r="L9" s="23"/>
      <c r="M9" s="23"/>
      <c r="N9" s="24"/>
    </row>
    <row r="10" spans="1:17" ht="12.75">
      <c r="A10" s="410"/>
      <c r="B10" s="411"/>
      <c r="C10" s="424"/>
      <c r="D10" s="425"/>
      <c r="E10" s="425"/>
      <c r="F10" s="426"/>
      <c r="G10" s="417"/>
      <c r="H10" s="418"/>
      <c r="I10" s="418"/>
      <c r="J10" s="418"/>
      <c r="K10" s="421"/>
      <c r="L10" s="415"/>
      <c r="M10" s="416"/>
      <c r="N10" s="419"/>
      <c r="P10" s="31">
        <f>J10*G10</f>
        <v>0</v>
      </c>
      <c r="Q10" s="31">
        <f>N10*K10</f>
        <v>0</v>
      </c>
    </row>
    <row r="11" spans="1:17" ht="12.75">
      <c r="A11" s="111"/>
      <c r="B11" s="112"/>
      <c r="C11" s="146"/>
      <c r="D11" s="146"/>
      <c r="E11" s="146"/>
      <c r="F11" s="144"/>
      <c r="G11" s="114"/>
      <c r="H11" s="112"/>
      <c r="I11" s="112"/>
      <c r="J11" s="112"/>
      <c r="K11" s="153"/>
      <c r="L11" s="152"/>
      <c r="M11" s="115"/>
      <c r="N11" s="110"/>
      <c r="P11" s="31">
        <f aca="true" t="shared" si="0" ref="P11:P24">J11*G11</f>
        <v>0</v>
      </c>
      <c r="Q11" s="31">
        <f aca="true" t="shared" si="1" ref="Q11:Q24">N11*K11</f>
        <v>0</v>
      </c>
    </row>
    <row r="12" spans="1:17" ht="12.75">
      <c r="A12" s="111"/>
      <c r="B12" s="112"/>
      <c r="C12" s="146"/>
      <c r="D12" s="146"/>
      <c r="E12" s="146"/>
      <c r="F12" s="144"/>
      <c r="G12" s="114"/>
      <c r="H12" s="112"/>
      <c r="I12" s="112"/>
      <c r="J12" s="112"/>
      <c r="K12" s="153"/>
      <c r="L12" s="152"/>
      <c r="M12" s="211"/>
      <c r="N12" s="212"/>
      <c r="P12" s="31">
        <f t="shared" si="0"/>
        <v>0</v>
      </c>
      <c r="Q12" s="31">
        <f t="shared" si="1"/>
        <v>0</v>
      </c>
    </row>
    <row r="13" spans="1:17" ht="12.75">
      <c r="A13" s="111"/>
      <c r="B13" s="112"/>
      <c r="C13" s="146"/>
      <c r="D13" s="146"/>
      <c r="E13" s="146"/>
      <c r="F13" s="146"/>
      <c r="G13" s="114"/>
      <c r="H13" s="112"/>
      <c r="I13" s="112"/>
      <c r="J13" s="112"/>
      <c r="K13" s="153"/>
      <c r="L13" s="152"/>
      <c r="M13" s="211"/>
      <c r="N13" s="212"/>
      <c r="P13" s="31">
        <f t="shared" si="0"/>
        <v>0</v>
      </c>
      <c r="Q13" s="31">
        <f t="shared" si="1"/>
        <v>0</v>
      </c>
    </row>
    <row r="14" spans="1:17" ht="12.75">
      <c r="A14" s="18"/>
      <c r="B14" s="19"/>
      <c r="C14" s="133"/>
      <c r="D14" s="133"/>
      <c r="E14" s="133"/>
      <c r="F14" s="133"/>
      <c r="G14" s="18"/>
      <c r="H14" s="34"/>
      <c r="I14" s="19"/>
      <c r="J14" s="19"/>
      <c r="K14" s="215"/>
      <c r="L14" s="180"/>
      <c r="M14" s="234"/>
      <c r="N14" s="235"/>
      <c r="P14" s="31">
        <f t="shared" si="0"/>
        <v>0</v>
      </c>
      <c r="Q14" s="31">
        <f t="shared" si="1"/>
        <v>0</v>
      </c>
    </row>
    <row r="15" spans="1:17" ht="12.75">
      <c r="A15" s="18"/>
      <c r="B15" s="19"/>
      <c r="C15" s="133"/>
      <c r="D15" s="133"/>
      <c r="E15" s="133"/>
      <c r="F15" s="133"/>
      <c r="G15" s="18"/>
      <c r="H15" s="19"/>
      <c r="I15" s="19"/>
      <c r="J15" s="29"/>
      <c r="K15" s="215"/>
      <c r="L15" s="180"/>
      <c r="M15" s="234"/>
      <c r="N15" s="235"/>
      <c r="P15" s="31">
        <f t="shared" si="0"/>
        <v>0</v>
      </c>
      <c r="Q15" s="31">
        <f t="shared" si="1"/>
        <v>0</v>
      </c>
    </row>
    <row r="16" spans="1:17" ht="12.75">
      <c r="A16" s="18"/>
      <c r="B16" s="19"/>
      <c r="C16" s="133"/>
      <c r="D16" s="133"/>
      <c r="E16" s="133"/>
      <c r="F16" s="133"/>
      <c r="G16" s="18"/>
      <c r="H16" s="19"/>
      <c r="I16" s="19"/>
      <c r="J16" s="19"/>
      <c r="K16" s="215"/>
      <c r="L16" s="180"/>
      <c r="M16" s="234"/>
      <c r="N16" s="235"/>
      <c r="P16" s="31">
        <f t="shared" si="0"/>
        <v>0</v>
      </c>
      <c r="Q16" s="31">
        <f t="shared" si="1"/>
        <v>0</v>
      </c>
    </row>
    <row r="17" spans="1:17" ht="12.75">
      <c r="A17" s="18"/>
      <c r="B17" s="19"/>
      <c r="C17" s="133"/>
      <c r="D17" s="133"/>
      <c r="E17" s="133"/>
      <c r="F17" s="133"/>
      <c r="G17" s="18"/>
      <c r="H17" s="19"/>
      <c r="I17" s="19"/>
      <c r="J17" s="19"/>
      <c r="K17" s="215"/>
      <c r="L17" s="180"/>
      <c r="M17" s="234"/>
      <c r="N17" s="236"/>
      <c r="P17" s="31">
        <f t="shared" si="0"/>
        <v>0</v>
      </c>
      <c r="Q17" s="31">
        <f t="shared" si="1"/>
        <v>0</v>
      </c>
    </row>
    <row r="18" spans="1:17" ht="12.75">
      <c r="A18" s="18"/>
      <c r="B18" s="19"/>
      <c r="C18" s="133"/>
      <c r="D18" s="133"/>
      <c r="E18" s="133"/>
      <c r="F18" s="133"/>
      <c r="G18" s="18"/>
      <c r="H18" s="19"/>
      <c r="I18" s="19"/>
      <c r="J18" s="19"/>
      <c r="K18" s="215"/>
      <c r="L18" s="180"/>
      <c r="M18" s="234"/>
      <c r="N18" s="236"/>
      <c r="P18" s="31">
        <f t="shared" si="0"/>
        <v>0</v>
      </c>
      <c r="Q18" s="31">
        <f t="shared" si="1"/>
        <v>0</v>
      </c>
    </row>
    <row r="19" spans="1:17" ht="12.75">
      <c r="A19" s="18"/>
      <c r="B19" s="19"/>
      <c r="C19" s="133"/>
      <c r="D19" s="133"/>
      <c r="E19" s="133"/>
      <c r="F19" s="133"/>
      <c r="G19" s="18"/>
      <c r="H19" s="19"/>
      <c r="I19" s="19"/>
      <c r="J19" s="19"/>
      <c r="K19" s="215"/>
      <c r="L19" s="180"/>
      <c r="M19" s="234"/>
      <c r="N19" s="235"/>
      <c r="P19" s="31">
        <f t="shared" si="0"/>
        <v>0</v>
      </c>
      <c r="Q19" s="31">
        <f t="shared" si="1"/>
        <v>0</v>
      </c>
    </row>
    <row r="20" spans="1:17" ht="12.75">
      <c r="A20" s="18"/>
      <c r="B20" s="19"/>
      <c r="C20" s="133"/>
      <c r="D20" s="133"/>
      <c r="E20" s="133"/>
      <c r="F20" s="133"/>
      <c r="G20" s="18"/>
      <c r="H20" s="19"/>
      <c r="I20" s="19"/>
      <c r="J20" s="19"/>
      <c r="K20" s="215"/>
      <c r="L20" s="180"/>
      <c r="M20" s="237"/>
      <c r="N20" s="236"/>
      <c r="P20" s="31">
        <f t="shared" si="0"/>
        <v>0</v>
      </c>
      <c r="Q20" s="31">
        <f t="shared" si="1"/>
        <v>0</v>
      </c>
    </row>
    <row r="21" spans="1:17" ht="12.75">
      <c r="A21" s="18"/>
      <c r="B21" s="19"/>
      <c r="C21" s="133"/>
      <c r="D21" s="133"/>
      <c r="E21" s="133"/>
      <c r="F21" s="133"/>
      <c r="G21" s="18"/>
      <c r="H21" s="19"/>
      <c r="I21" s="29"/>
      <c r="J21" s="19"/>
      <c r="K21" s="215"/>
      <c r="L21" s="180"/>
      <c r="M21" s="234"/>
      <c r="N21" s="236"/>
      <c r="P21" s="31">
        <f t="shared" si="0"/>
        <v>0</v>
      </c>
      <c r="Q21" s="31">
        <f t="shared" si="1"/>
        <v>0</v>
      </c>
    </row>
    <row r="22" spans="1:17" ht="12.75">
      <c r="A22" s="18"/>
      <c r="B22" s="19"/>
      <c r="C22" s="133"/>
      <c r="D22" s="133"/>
      <c r="E22" s="133"/>
      <c r="F22" s="133"/>
      <c r="G22" s="18"/>
      <c r="H22" s="19"/>
      <c r="I22" s="19"/>
      <c r="J22" s="19"/>
      <c r="K22" s="215"/>
      <c r="L22" s="180"/>
      <c r="M22" s="234"/>
      <c r="N22" s="235"/>
      <c r="P22" s="31">
        <f t="shared" si="0"/>
        <v>0</v>
      </c>
      <c r="Q22" s="31">
        <f t="shared" si="1"/>
        <v>0</v>
      </c>
    </row>
    <row r="23" spans="1:17" ht="12.75">
      <c r="A23" s="18"/>
      <c r="B23" s="19"/>
      <c r="C23" s="133"/>
      <c r="D23" s="133"/>
      <c r="E23" s="133"/>
      <c r="F23" s="133"/>
      <c r="G23" s="18"/>
      <c r="H23" s="19"/>
      <c r="I23" s="29"/>
      <c r="J23" s="29"/>
      <c r="K23" s="215"/>
      <c r="L23" s="180"/>
      <c r="M23" s="234"/>
      <c r="N23" s="235"/>
      <c r="P23" s="31">
        <f t="shared" si="0"/>
        <v>0</v>
      </c>
      <c r="Q23" s="31">
        <f t="shared" si="1"/>
        <v>0</v>
      </c>
    </row>
    <row r="24" spans="1:17" ht="12.75">
      <c r="A24" s="18"/>
      <c r="B24" s="19"/>
      <c r="C24" s="133"/>
      <c r="D24" s="133"/>
      <c r="E24" s="133"/>
      <c r="F24" s="133"/>
      <c r="G24" s="18"/>
      <c r="H24" s="19"/>
      <c r="I24" s="19"/>
      <c r="J24" s="19"/>
      <c r="K24" s="215"/>
      <c r="L24" s="19"/>
      <c r="M24" s="19"/>
      <c r="N24" s="30"/>
      <c r="P24" s="31">
        <f t="shared" si="0"/>
        <v>0</v>
      </c>
      <c r="Q24" s="31">
        <f t="shared" si="1"/>
        <v>0</v>
      </c>
    </row>
    <row r="25" spans="1:17" ht="3.75" customHeight="1" thickBot="1">
      <c r="A25" s="22"/>
      <c r="B25" s="23"/>
      <c r="C25" s="39"/>
      <c r="D25" s="39"/>
      <c r="E25" s="39"/>
      <c r="F25" s="39"/>
      <c r="G25" s="22"/>
      <c r="H25" s="39"/>
      <c r="I25" s="40"/>
      <c r="J25" s="40"/>
      <c r="K25" s="22"/>
      <c r="L25" s="39"/>
      <c r="M25" s="39"/>
      <c r="N25" s="41"/>
      <c r="P25" s="37"/>
      <c r="Q25" s="82"/>
    </row>
    <row r="26" spans="1:17" ht="13.5" thickTop="1">
      <c r="A26" s="42"/>
      <c r="B26" s="8"/>
      <c r="C26" s="96"/>
      <c r="D26" s="96"/>
      <c r="E26" s="96"/>
      <c r="F26" s="96"/>
      <c r="G26" s="16" t="s">
        <v>12</v>
      </c>
      <c r="H26" s="17" t="s">
        <v>12</v>
      </c>
      <c r="I26" s="8"/>
      <c r="K26" s="16" t="s">
        <v>12</v>
      </c>
      <c r="L26" s="17" t="s">
        <v>12</v>
      </c>
      <c r="M26" s="8"/>
      <c r="N26" s="43"/>
      <c r="P26" s="31">
        <f>SUM(P10:P24)</f>
        <v>0</v>
      </c>
      <c r="Q26" s="31">
        <f>SUM(Q10:Q24)</f>
        <v>0</v>
      </c>
    </row>
    <row r="27" spans="1:16" ht="12.75">
      <c r="A27" s="42"/>
      <c r="B27" s="8"/>
      <c r="C27" s="96"/>
      <c r="D27" s="96"/>
      <c r="E27" s="96"/>
      <c r="F27" s="96"/>
      <c r="G27" s="44" t="s">
        <v>11</v>
      </c>
      <c r="H27" s="20" t="s">
        <v>20</v>
      </c>
      <c r="I27" s="8"/>
      <c r="K27" s="44" t="s">
        <v>11</v>
      </c>
      <c r="L27" s="20" t="s">
        <v>20</v>
      </c>
      <c r="M27" s="8"/>
      <c r="N27" s="43"/>
      <c r="P27" s="31"/>
    </row>
    <row r="28" spans="1:16" ht="15.75">
      <c r="A28" s="45"/>
      <c r="B28" s="19"/>
      <c r="C28" s="61"/>
      <c r="D28" s="61"/>
      <c r="E28" s="61"/>
      <c r="F28" s="61"/>
      <c r="G28" s="268">
        <f>SUM(G10:G24)</f>
        <v>0</v>
      </c>
      <c r="H28" s="268">
        <f>SUM(H10:H24)</f>
        <v>0</v>
      </c>
      <c r="I28" s="272"/>
      <c r="J28" s="273"/>
      <c r="K28" s="268">
        <f>SUM(K10:K24)</f>
        <v>0</v>
      </c>
      <c r="L28" s="268">
        <f>SUM(L10:L24)</f>
        <v>0</v>
      </c>
      <c r="M28" s="47"/>
      <c r="N28" s="49"/>
      <c r="P28" s="31"/>
    </row>
    <row r="29" spans="1:16" ht="6" customHeight="1" thickBot="1">
      <c r="A29" s="50"/>
      <c r="B29" s="51"/>
      <c r="C29" s="51"/>
      <c r="D29" s="51"/>
      <c r="E29" s="51"/>
      <c r="F29" s="51"/>
      <c r="G29" s="50"/>
      <c r="H29" s="50"/>
      <c r="I29" s="51"/>
      <c r="J29" s="51"/>
      <c r="K29" s="50"/>
      <c r="L29" s="51"/>
      <c r="M29" s="51"/>
      <c r="N29" s="53"/>
      <c r="P29" s="31"/>
    </row>
    <row r="30" spans="1:16" ht="16.5" thickBot="1">
      <c r="A30" s="54" t="s">
        <v>25</v>
      </c>
      <c r="B30" s="55"/>
      <c r="C30" s="55"/>
      <c r="D30" s="55"/>
      <c r="E30" s="55"/>
      <c r="F30" s="55"/>
      <c r="G30" s="106" t="s">
        <v>26</v>
      </c>
      <c r="H30" s="104"/>
      <c r="I30" s="106" t="s">
        <v>39</v>
      </c>
      <c r="J30" s="104"/>
      <c r="K30" s="104"/>
      <c r="L30" s="106" t="s">
        <v>40</v>
      </c>
      <c r="M30" s="104"/>
      <c r="N30" s="107"/>
      <c r="P30" s="31"/>
    </row>
    <row r="31" spans="1:14" ht="16.5" thickTop="1">
      <c r="A31" s="59" t="s">
        <v>29</v>
      </c>
      <c r="B31" s="60"/>
      <c r="C31" s="60"/>
      <c r="D31" s="60"/>
      <c r="E31" s="60"/>
      <c r="F31" s="60"/>
      <c r="G31" s="62"/>
      <c r="H31" s="63">
        <f>COUNTA(G10:G24)</f>
        <v>0</v>
      </c>
      <c r="I31" s="62"/>
      <c r="J31" s="63" t="e">
        <f>H28/G28</f>
        <v>#DIV/0!</v>
      </c>
      <c r="K31" s="60"/>
      <c r="L31" s="62"/>
      <c r="M31" s="63" t="e">
        <f>P26/G28</f>
        <v>#DIV/0!</v>
      </c>
      <c r="N31" s="66"/>
    </row>
    <row r="32" spans="1:14" ht="15.75">
      <c r="A32" s="59" t="s">
        <v>30</v>
      </c>
      <c r="B32" s="60"/>
      <c r="C32" s="60"/>
      <c r="D32" s="60"/>
      <c r="E32" s="60"/>
      <c r="F32" s="60"/>
      <c r="G32" s="62"/>
      <c r="H32" s="63">
        <f>COUNTA(K10:K24)</f>
        <v>0</v>
      </c>
      <c r="I32" s="62"/>
      <c r="J32" s="135" t="e">
        <f>L28/K28</f>
        <v>#DIV/0!</v>
      </c>
      <c r="K32" s="83"/>
      <c r="L32" s="62"/>
      <c r="M32" s="135" t="e">
        <f>Q26/K28</f>
        <v>#DIV/0!</v>
      </c>
      <c r="N32" s="68"/>
    </row>
    <row r="33" spans="1:14" ht="16.5" thickBot="1">
      <c r="A33" s="69" t="s">
        <v>31</v>
      </c>
      <c r="B33" s="70"/>
      <c r="C33" s="70"/>
      <c r="D33" s="70"/>
      <c r="E33" s="70"/>
      <c r="F33" s="70"/>
      <c r="G33" s="71"/>
      <c r="H33" s="72">
        <f>SUM(H31+H32)</f>
        <v>0</v>
      </c>
      <c r="I33" s="71"/>
      <c r="J33" s="136" t="e">
        <f>(H28+L28)/(G28+K28)</f>
        <v>#DIV/0!</v>
      </c>
      <c r="K33" s="70"/>
      <c r="L33" s="71"/>
      <c r="M33" s="136" t="e">
        <f>(P26+Q26)/(G28+K28)</f>
        <v>#DIV/0!</v>
      </c>
      <c r="N33" s="76"/>
    </row>
    <row r="35" ht="3.75" customHeight="1"/>
    <row r="39" ht="6" customHeight="1"/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ySplit="9" topLeftCell="BM10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0.7109375" style="0" customWidth="1"/>
    <col min="10" max="10" width="12.421875" style="0" customWidth="1"/>
    <col min="14" max="14" width="12.421875" style="0" customWidth="1"/>
    <col min="18" max="18" width="18.7109375" style="0" customWidth="1"/>
    <col min="19" max="19" width="21.28125" style="0" customWidth="1"/>
  </cols>
  <sheetData>
    <row r="1" spans="2:10" ht="30.75">
      <c r="B1" s="1" t="s">
        <v>66</v>
      </c>
      <c r="C1" s="1"/>
      <c r="D1" s="1"/>
      <c r="J1" s="2"/>
    </row>
    <row r="2" spans="2:4" ht="15.75">
      <c r="B2" s="3"/>
      <c r="C2" s="3"/>
      <c r="D2" s="3"/>
    </row>
    <row r="3" spans="1:9" ht="19.5">
      <c r="A3" s="4" t="s">
        <v>43</v>
      </c>
      <c r="B3" s="3"/>
      <c r="C3" s="3"/>
      <c r="D3" s="3"/>
      <c r="I3" s="3"/>
    </row>
    <row r="4" spans="1:9" ht="16.5" thickBot="1">
      <c r="A4" s="3"/>
      <c r="B4" s="3"/>
      <c r="C4" s="3"/>
      <c r="D4" s="512"/>
      <c r="E4" s="5"/>
      <c r="F4" s="5"/>
      <c r="G4" s="5"/>
      <c r="H4" s="5"/>
      <c r="I4" s="3"/>
    </row>
    <row r="5" spans="1:16" ht="15.75">
      <c r="A5" s="6"/>
      <c r="B5" s="7"/>
      <c r="C5" s="7"/>
      <c r="D5" s="8"/>
      <c r="E5" s="8"/>
      <c r="F5" s="8"/>
      <c r="G5" s="8"/>
      <c r="H5" s="8"/>
      <c r="I5" s="9"/>
      <c r="J5" s="10" t="s">
        <v>2</v>
      </c>
      <c r="K5" s="11"/>
      <c r="L5" s="12"/>
      <c r="M5" s="9"/>
      <c r="N5" s="10" t="s">
        <v>3</v>
      </c>
      <c r="O5" s="11"/>
      <c r="P5" s="13"/>
    </row>
    <row r="6" spans="1:16" ht="68.25">
      <c r="A6" s="14" t="s">
        <v>4</v>
      </c>
      <c r="B6" s="15" t="s">
        <v>5</v>
      </c>
      <c r="C6" s="253" t="s">
        <v>6</v>
      </c>
      <c r="D6" s="518" t="s">
        <v>62</v>
      </c>
      <c r="E6" s="522" t="s">
        <v>62</v>
      </c>
      <c r="F6" s="15" t="s">
        <v>8</v>
      </c>
      <c r="G6" s="15" t="s">
        <v>9</v>
      </c>
      <c r="H6" s="15" t="s">
        <v>10</v>
      </c>
      <c r="I6" s="88" t="s">
        <v>11</v>
      </c>
      <c r="J6" s="89" t="s">
        <v>12</v>
      </c>
      <c r="K6" s="89" t="s">
        <v>12</v>
      </c>
      <c r="L6" s="89" t="s">
        <v>13</v>
      </c>
      <c r="M6" s="88" t="s">
        <v>11</v>
      </c>
      <c r="N6" s="89" t="s">
        <v>12</v>
      </c>
      <c r="O6" s="89" t="s">
        <v>12</v>
      </c>
      <c r="P6" s="94" t="s">
        <v>13</v>
      </c>
    </row>
    <row r="7" spans="1:16" ht="15.75">
      <c r="A7" s="14" t="s">
        <v>14</v>
      </c>
      <c r="B7" s="15" t="s">
        <v>15</v>
      </c>
      <c r="C7" s="15"/>
      <c r="D7" s="15"/>
      <c r="E7" s="15"/>
      <c r="F7" s="15" t="s">
        <v>16</v>
      </c>
      <c r="G7" s="15" t="s">
        <v>17</v>
      </c>
      <c r="H7" s="15" t="s">
        <v>18</v>
      </c>
      <c r="I7" s="88" t="s">
        <v>19</v>
      </c>
      <c r="J7" s="89" t="s">
        <v>20</v>
      </c>
      <c r="K7" s="89" t="s">
        <v>19</v>
      </c>
      <c r="L7" s="89" t="s">
        <v>19</v>
      </c>
      <c r="M7" s="88" t="s">
        <v>19</v>
      </c>
      <c r="N7" s="89" t="s">
        <v>20</v>
      </c>
      <c r="O7" s="89" t="s">
        <v>19</v>
      </c>
      <c r="P7" s="94" t="s">
        <v>19</v>
      </c>
    </row>
    <row r="8" spans="1:19" ht="15.75">
      <c r="A8" s="18"/>
      <c r="B8" s="19"/>
      <c r="C8" s="19"/>
      <c r="D8" s="520" t="s">
        <v>61</v>
      </c>
      <c r="E8" s="523" t="s">
        <v>63</v>
      </c>
      <c r="F8" s="19"/>
      <c r="G8" s="19"/>
      <c r="H8" s="19"/>
      <c r="I8" s="92"/>
      <c r="J8" s="90" t="s">
        <v>21</v>
      </c>
      <c r="K8" s="90" t="s">
        <v>20</v>
      </c>
      <c r="L8" s="90" t="s">
        <v>20</v>
      </c>
      <c r="M8" s="92"/>
      <c r="N8" s="90" t="s">
        <v>21</v>
      </c>
      <c r="O8" s="90" t="s">
        <v>20</v>
      </c>
      <c r="P8" s="95" t="s">
        <v>20</v>
      </c>
      <c r="R8" s="21" t="s">
        <v>22</v>
      </c>
      <c r="S8" s="21" t="s">
        <v>23</v>
      </c>
    </row>
    <row r="9" spans="1:16" ht="3.75" customHeight="1">
      <c r="A9" s="22"/>
      <c r="B9" s="23"/>
      <c r="C9" s="23"/>
      <c r="D9" s="23"/>
      <c r="E9" s="23"/>
      <c r="F9" s="23"/>
      <c r="G9" s="23"/>
      <c r="H9" s="23"/>
      <c r="I9" s="22"/>
      <c r="J9" s="23"/>
      <c r="K9" s="23"/>
      <c r="L9" s="23"/>
      <c r="M9" s="22"/>
      <c r="N9" s="23"/>
      <c r="O9" s="23"/>
      <c r="P9" s="24"/>
    </row>
    <row r="10" spans="1:19" ht="12.75">
      <c r="A10" s="410"/>
      <c r="B10" s="411"/>
      <c r="C10" s="412"/>
      <c r="D10" s="412"/>
      <c r="E10" s="413"/>
      <c r="F10" s="413"/>
      <c r="G10" s="413"/>
      <c r="H10" s="557"/>
      <c r="I10" s="421"/>
      <c r="J10" s="415"/>
      <c r="K10" s="416"/>
      <c r="L10" s="416"/>
      <c r="M10" s="417"/>
      <c r="N10" s="418"/>
      <c r="O10" s="418"/>
      <c r="P10" s="556"/>
      <c r="R10" s="256">
        <f>L10*I10</f>
        <v>0</v>
      </c>
      <c r="S10" s="256">
        <f>P10*M10</f>
        <v>0</v>
      </c>
    </row>
    <row r="11" spans="1:19" ht="12.75">
      <c r="A11" s="147"/>
      <c r="B11" s="120"/>
      <c r="C11" s="230"/>
      <c r="D11" s="230"/>
      <c r="E11" s="121"/>
      <c r="F11" s="121"/>
      <c r="G11" s="121"/>
      <c r="H11" s="121"/>
      <c r="I11" s="209"/>
      <c r="J11" s="151"/>
      <c r="K11" s="115"/>
      <c r="L11" s="115"/>
      <c r="M11" s="114"/>
      <c r="N11" s="112"/>
      <c r="O11" s="112"/>
      <c r="P11" s="359"/>
      <c r="R11" s="31">
        <f aca="true" t="shared" si="0" ref="R11:R26">L11*I11</f>
        <v>0</v>
      </c>
      <c r="S11" s="256">
        <f aca="true" t="shared" si="1" ref="S11:S26">P11*M11</f>
        <v>0</v>
      </c>
    </row>
    <row r="12" spans="1:19" ht="12.75">
      <c r="A12" s="374"/>
      <c r="B12" s="375"/>
      <c r="C12" s="395"/>
      <c r="D12" s="395"/>
      <c r="E12" s="377"/>
      <c r="F12" s="377"/>
      <c r="G12" s="377"/>
      <c r="H12" s="377"/>
      <c r="I12" s="378"/>
      <c r="J12" s="379"/>
      <c r="K12" s="380"/>
      <c r="L12" s="380"/>
      <c r="M12" s="420"/>
      <c r="N12" s="433"/>
      <c r="O12" s="380"/>
      <c r="P12" s="423"/>
      <c r="R12" s="31">
        <f t="shared" si="0"/>
        <v>0</v>
      </c>
      <c r="S12" s="31">
        <f t="shared" si="1"/>
        <v>0</v>
      </c>
    </row>
    <row r="13" spans="1:19" ht="12.75">
      <c r="A13" s="111"/>
      <c r="B13" s="112"/>
      <c r="C13" s="230"/>
      <c r="D13" s="230"/>
      <c r="E13" s="113"/>
      <c r="F13" s="112"/>
      <c r="G13" s="121"/>
      <c r="H13" s="121"/>
      <c r="I13" s="153"/>
      <c r="J13" s="152"/>
      <c r="K13" s="112"/>
      <c r="L13" s="112"/>
      <c r="M13" s="114"/>
      <c r="N13" s="112"/>
      <c r="O13" s="112"/>
      <c r="P13" s="124"/>
      <c r="R13" s="31">
        <f t="shared" si="0"/>
        <v>0</v>
      </c>
      <c r="S13" s="31">
        <f t="shared" si="1"/>
        <v>0</v>
      </c>
    </row>
    <row r="14" spans="1:19" ht="12.75">
      <c r="A14" s="111"/>
      <c r="B14" s="112"/>
      <c r="C14" s="137"/>
      <c r="D14" s="137"/>
      <c r="E14" s="113"/>
      <c r="F14" s="112"/>
      <c r="G14" s="113"/>
      <c r="H14" s="113"/>
      <c r="I14" s="153"/>
      <c r="J14" s="151"/>
      <c r="K14" s="112"/>
      <c r="L14" s="112"/>
      <c r="M14" s="114"/>
      <c r="N14" s="112"/>
      <c r="O14" s="112"/>
      <c r="P14" s="124"/>
      <c r="R14" s="31">
        <f t="shared" si="0"/>
        <v>0</v>
      </c>
      <c r="S14" s="31">
        <f t="shared" si="1"/>
        <v>0</v>
      </c>
    </row>
    <row r="15" spans="1:19" ht="12.75">
      <c r="A15" s="114"/>
      <c r="B15" s="112"/>
      <c r="C15" s="137"/>
      <c r="D15" s="137"/>
      <c r="E15" s="112"/>
      <c r="F15" s="112"/>
      <c r="G15" s="112"/>
      <c r="H15" s="112"/>
      <c r="I15" s="153"/>
      <c r="J15" s="112"/>
      <c r="K15" s="112"/>
      <c r="L15" s="115"/>
      <c r="M15" s="114"/>
      <c r="N15" s="112"/>
      <c r="O15" s="112"/>
      <c r="P15" s="124"/>
      <c r="R15" s="31">
        <f t="shared" si="0"/>
        <v>0</v>
      </c>
      <c r="S15" s="31">
        <f t="shared" si="1"/>
        <v>0</v>
      </c>
    </row>
    <row r="16" spans="1:19" ht="12.75">
      <c r="A16" s="510"/>
      <c r="B16" s="383"/>
      <c r="C16" s="408"/>
      <c r="D16" s="408"/>
      <c r="E16" s="511"/>
      <c r="F16" s="511"/>
      <c r="G16" s="383"/>
      <c r="H16" s="383"/>
      <c r="I16" s="386"/>
      <c r="J16" s="383"/>
      <c r="K16" s="383"/>
      <c r="L16" s="383"/>
      <c r="M16" s="420"/>
      <c r="N16" s="383"/>
      <c r="O16" s="383"/>
      <c r="P16" s="423"/>
      <c r="R16" s="31">
        <f t="shared" si="0"/>
        <v>0</v>
      </c>
      <c r="S16" s="31">
        <f t="shared" si="1"/>
        <v>0</v>
      </c>
    </row>
    <row r="17" spans="1:19" ht="12.75">
      <c r="A17" s="500"/>
      <c r="B17" s="19"/>
      <c r="C17" s="336"/>
      <c r="D17" s="336"/>
      <c r="E17" s="19"/>
      <c r="F17" s="19"/>
      <c r="G17" s="19"/>
      <c r="H17" s="19"/>
      <c r="I17" s="215"/>
      <c r="J17" s="19"/>
      <c r="K17" s="19"/>
      <c r="L17" s="19"/>
      <c r="M17" s="18"/>
      <c r="N17" s="19"/>
      <c r="O17" s="19"/>
      <c r="P17" s="30"/>
      <c r="R17" s="31">
        <f t="shared" si="0"/>
        <v>0</v>
      </c>
      <c r="S17" s="31">
        <f t="shared" si="1"/>
        <v>0</v>
      </c>
    </row>
    <row r="18" spans="1:19" ht="12.75">
      <c r="A18" s="18"/>
      <c r="B18" s="19"/>
      <c r="C18" s="336"/>
      <c r="D18" s="336"/>
      <c r="E18" s="19"/>
      <c r="F18" s="19"/>
      <c r="G18" s="19"/>
      <c r="H18" s="19"/>
      <c r="I18" s="215"/>
      <c r="J18" s="19"/>
      <c r="K18" s="19"/>
      <c r="L18" s="19"/>
      <c r="M18" s="18"/>
      <c r="N18" s="19"/>
      <c r="O18" s="19"/>
      <c r="P18" s="30"/>
      <c r="R18" s="31">
        <f t="shared" si="0"/>
        <v>0</v>
      </c>
      <c r="S18" s="31">
        <f t="shared" si="1"/>
        <v>0</v>
      </c>
    </row>
    <row r="19" spans="1:19" ht="12.75">
      <c r="A19" s="18"/>
      <c r="B19" s="19"/>
      <c r="C19" s="336"/>
      <c r="D19" s="336"/>
      <c r="E19" s="19"/>
      <c r="F19" s="19"/>
      <c r="G19" s="19"/>
      <c r="H19" s="19"/>
      <c r="I19" s="215"/>
      <c r="J19" s="19"/>
      <c r="K19" s="19"/>
      <c r="L19" s="19"/>
      <c r="M19" s="18"/>
      <c r="N19" s="19"/>
      <c r="O19" s="19"/>
      <c r="P19" s="30"/>
      <c r="R19" s="31">
        <f t="shared" si="0"/>
        <v>0</v>
      </c>
      <c r="S19" s="31">
        <f t="shared" si="1"/>
        <v>0</v>
      </c>
    </row>
    <row r="20" spans="1:19" ht="12.75">
      <c r="A20" s="18"/>
      <c r="B20" s="19"/>
      <c r="C20" s="336"/>
      <c r="D20" s="336"/>
      <c r="E20" s="19"/>
      <c r="F20" s="19"/>
      <c r="G20" s="19"/>
      <c r="H20" s="19"/>
      <c r="I20" s="215"/>
      <c r="J20" s="19"/>
      <c r="K20" s="19"/>
      <c r="L20" s="19"/>
      <c r="M20" s="18"/>
      <c r="N20" s="19"/>
      <c r="O20" s="29"/>
      <c r="P20" s="30"/>
      <c r="R20" s="31">
        <f t="shared" si="0"/>
        <v>0</v>
      </c>
      <c r="S20" s="31">
        <f t="shared" si="1"/>
        <v>0</v>
      </c>
    </row>
    <row r="21" spans="1:19" ht="12.75">
      <c r="A21" s="18"/>
      <c r="B21" s="19"/>
      <c r="C21" s="336"/>
      <c r="D21" s="336"/>
      <c r="E21" s="19"/>
      <c r="F21" s="19"/>
      <c r="G21" s="19"/>
      <c r="H21" s="19"/>
      <c r="I21" s="215"/>
      <c r="J21" s="19"/>
      <c r="K21" s="29"/>
      <c r="L21" s="19"/>
      <c r="M21" s="18"/>
      <c r="N21" s="19"/>
      <c r="O21" s="19"/>
      <c r="P21" s="30"/>
      <c r="R21" s="31">
        <f t="shared" si="0"/>
        <v>0</v>
      </c>
      <c r="S21" s="31">
        <f t="shared" si="1"/>
        <v>0</v>
      </c>
    </row>
    <row r="22" spans="1:19" ht="12.75">
      <c r="A22" s="18"/>
      <c r="B22" s="19"/>
      <c r="C22" s="336"/>
      <c r="D22" s="336"/>
      <c r="E22" s="19"/>
      <c r="F22" s="19"/>
      <c r="G22" s="19"/>
      <c r="H22" s="19"/>
      <c r="I22" s="215"/>
      <c r="J22" s="19"/>
      <c r="K22" s="19"/>
      <c r="L22" s="19"/>
      <c r="M22" s="18"/>
      <c r="N22" s="19"/>
      <c r="O22" s="19"/>
      <c r="P22" s="30"/>
      <c r="R22" s="31">
        <f t="shared" si="0"/>
        <v>0</v>
      </c>
      <c r="S22" s="31">
        <f t="shared" si="1"/>
        <v>0</v>
      </c>
    </row>
    <row r="23" spans="1:19" ht="12.75">
      <c r="A23" s="18"/>
      <c r="B23" s="19"/>
      <c r="C23" s="336"/>
      <c r="D23" s="336"/>
      <c r="E23" s="19"/>
      <c r="F23" s="19"/>
      <c r="G23" s="19"/>
      <c r="H23" s="19"/>
      <c r="I23" s="215"/>
      <c r="J23" s="19"/>
      <c r="K23" s="19"/>
      <c r="L23" s="19"/>
      <c r="M23" s="18"/>
      <c r="N23" s="19"/>
      <c r="O23" s="19"/>
      <c r="P23" s="33"/>
      <c r="R23" s="31">
        <f t="shared" si="0"/>
        <v>0</v>
      </c>
      <c r="S23" s="31">
        <f t="shared" si="1"/>
        <v>0</v>
      </c>
    </row>
    <row r="24" spans="1:19" ht="12.75">
      <c r="A24" s="18"/>
      <c r="B24" s="19"/>
      <c r="C24" s="336"/>
      <c r="D24" s="336"/>
      <c r="E24" s="19"/>
      <c r="F24" s="19"/>
      <c r="G24" s="19"/>
      <c r="H24" s="19"/>
      <c r="I24" s="215"/>
      <c r="J24" s="19"/>
      <c r="K24" s="19"/>
      <c r="L24" s="19"/>
      <c r="M24" s="18"/>
      <c r="N24" s="19"/>
      <c r="O24" s="29"/>
      <c r="P24" s="33"/>
      <c r="R24" s="31">
        <f t="shared" si="0"/>
        <v>0</v>
      </c>
      <c r="S24" s="31">
        <f t="shared" si="1"/>
        <v>0</v>
      </c>
    </row>
    <row r="25" spans="1:19" ht="12.75">
      <c r="A25" s="18"/>
      <c r="B25" s="19"/>
      <c r="C25" s="336"/>
      <c r="D25" s="336"/>
      <c r="E25" s="19"/>
      <c r="F25" s="19"/>
      <c r="G25" s="19"/>
      <c r="H25" s="19"/>
      <c r="I25" s="215"/>
      <c r="J25" s="19"/>
      <c r="K25" s="19"/>
      <c r="L25" s="19"/>
      <c r="M25" s="18"/>
      <c r="N25" s="19"/>
      <c r="O25" s="29"/>
      <c r="P25" s="33"/>
      <c r="R25" s="31">
        <f t="shared" si="0"/>
        <v>0</v>
      </c>
      <c r="S25" s="31">
        <f t="shared" si="1"/>
        <v>0</v>
      </c>
    </row>
    <row r="26" spans="1:19" ht="12.75">
      <c r="A26" s="18"/>
      <c r="B26" s="19"/>
      <c r="C26" s="336"/>
      <c r="D26" s="336"/>
      <c r="E26" s="19"/>
      <c r="F26" s="19"/>
      <c r="G26" s="19"/>
      <c r="H26" s="19"/>
      <c r="I26" s="215"/>
      <c r="J26" s="19"/>
      <c r="K26" s="19"/>
      <c r="L26" s="19"/>
      <c r="M26" s="18"/>
      <c r="N26" s="19"/>
      <c r="O26" s="29"/>
      <c r="P26" s="33"/>
      <c r="R26" s="31">
        <f t="shared" si="0"/>
        <v>0</v>
      </c>
      <c r="S26" s="31">
        <f t="shared" si="1"/>
        <v>0</v>
      </c>
    </row>
    <row r="27" spans="1:19" ht="12.75">
      <c r="A27" s="18"/>
      <c r="B27" s="19"/>
      <c r="C27" s="336"/>
      <c r="D27" s="336"/>
      <c r="E27" s="19"/>
      <c r="F27" s="19"/>
      <c r="G27" s="19"/>
      <c r="H27" s="19"/>
      <c r="I27" s="215"/>
      <c r="J27" s="19"/>
      <c r="K27" s="19"/>
      <c r="L27" s="19"/>
      <c r="M27" s="18"/>
      <c r="N27" s="19"/>
      <c r="O27" s="29"/>
      <c r="P27" s="33"/>
      <c r="R27" s="31">
        <f>L27*I27</f>
        <v>0</v>
      </c>
      <c r="S27" s="31">
        <f>P27*M27</f>
        <v>0</v>
      </c>
    </row>
    <row r="28" spans="1:19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8"/>
      <c r="N28" s="19"/>
      <c r="O28" s="29"/>
      <c r="P28" s="33"/>
      <c r="R28" s="31">
        <f>L28*I28</f>
        <v>0</v>
      </c>
      <c r="S28" s="31">
        <f>P28*M28</f>
        <v>0</v>
      </c>
    </row>
    <row r="29" spans="1:19" ht="13.5" thickBot="1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8"/>
      <c r="N29" s="19"/>
      <c r="O29" s="19"/>
      <c r="P29" s="30"/>
      <c r="R29" s="87">
        <f>L29*I29</f>
        <v>0</v>
      </c>
      <c r="S29" s="87">
        <f>P29*M29</f>
        <v>0</v>
      </c>
    </row>
    <row r="30" spans="1:19" ht="3.75" customHeight="1" thickTop="1">
      <c r="A30" s="22"/>
      <c r="B30" s="23"/>
      <c r="C30" s="23"/>
      <c r="D30" s="23"/>
      <c r="E30" s="23"/>
      <c r="F30" s="23"/>
      <c r="G30" s="23"/>
      <c r="H30" s="23"/>
      <c r="I30" s="22"/>
      <c r="J30" s="23"/>
      <c r="K30" s="77"/>
      <c r="L30" s="77"/>
      <c r="M30" s="22"/>
      <c r="N30" s="23"/>
      <c r="O30" s="23"/>
      <c r="P30" s="24"/>
      <c r="R30" s="31"/>
      <c r="S30" s="31"/>
    </row>
    <row r="31" spans="1:19" ht="12.75">
      <c r="A31" s="42"/>
      <c r="B31" s="8"/>
      <c r="C31" s="8"/>
      <c r="D31" s="16" t="s">
        <v>64</v>
      </c>
      <c r="E31" s="16" t="s">
        <v>64</v>
      </c>
      <c r="F31" s="8"/>
      <c r="G31" s="8"/>
      <c r="H31" s="8"/>
      <c r="I31" s="16" t="s">
        <v>12</v>
      </c>
      <c r="J31" s="17" t="s">
        <v>12</v>
      </c>
      <c r="K31" s="8"/>
      <c r="M31" s="16" t="s">
        <v>12</v>
      </c>
      <c r="N31" s="17" t="s">
        <v>12</v>
      </c>
      <c r="O31" s="8"/>
      <c r="P31" s="43"/>
      <c r="R31" s="233">
        <f>SUM(R10:R29)</f>
        <v>0</v>
      </c>
      <c r="S31" s="256">
        <f>SUM(S10:S29)</f>
        <v>0</v>
      </c>
    </row>
    <row r="32" spans="1:19" ht="12.75">
      <c r="A32" s="42"/>
      <c r="B32" s="8"/>
      <c r="C32" s="8"/>
      <c r="D32" s="44" t="s">
        <v>65</v>
      </c>
      <c r="E32" s="44" t="s">
        <v>65</v>
      </c>
      <c r="F32" s="8"/>
      <c r="G32" s="8"/>
      <c r="H32" s="8"/>
      <c r="I32" s="44" t="s">
        <v>11</v>
      </c>
      <c r="J32" s="20" t="s">
        <v>20</v>
      </c>
      <c r="K32" s="8"/>
      <c r="M32" s="44" t="s">
        <v>11</v>
      </c>
      <c r="N32" s="20" t="s">
        <v>20</v>
      </c>
      <c r="O32" s="8"/>
      <c r="P32" s="43"/>
      <c r="R32" s="31"/>
      <c r="S32" s="31"/>
    </row>
    <row r="33" spans="1:19" ht="15.75">
      <c r="A33" s="45"/>
      <c r="B33" s="19"/>
      <c r="C33" s="19"/>
      <c r="D33" s="270">
        <f>SUM(D10:D29)</f>
        <v>0</v>
      </c>
      <c r="E33" s="270">
        <f>SUM(E10:E29)</f>
        <v>0</v>
      </c>
      <c r="F33" s="19"/>
      <c r="G33" s="19"/>
      <c r="H33" s="19"/>
      <c r="I33" s="270">
        <f>SUM(I10:I29)</f>
        <v>0</v>
      </c>
      <c r="J33" s="270">
        <f>SUM(J10:J29)</f>
        <v>0</v>
      </c>
      <c r="K33" s="277"/>
      <c r="L33" s="278"/>
      <c r="M33" s="270">
        <f>SUM(M10:M29)</f>
        <v>0</v>
      </c>
      <c r="N33" s="270">
        <f>SUM(N10:N29)</f>
        <v>0</v>
      </c>
      <c r="O33" s="47"/>
      <c r="P33" s="49"/>
      <c r="R33" s="31"/>
      <c r="S33" s="31"/>
    </row>
    <row r="34" spans="1:19" ht="6" customHeight="1" thickBot="1">
      <c r="A34" s="50"/>
      <c r="B34" s="51"/>
      <c r="C34" s="51"/>
      <c r="D34" s="51"/>
      <c r="E34" s="52"/>
      <c r="F34" s="52"/>
      <c r="G34" s="52"/>
      <c r="H34" s="52"/>
      <c r="I34" s="50"/>
      <c r="J34" s="51"/>
      <c r="K34" s="51"/>
      <c r="L34" s="51"/>
      <c r="M34" s="50"/>
      <c r="N34" s="51"/>
      <c r="O34" s="51"/>
      <c r="P34" s="53"/>
      <c r="R34" s="31"/>
      <c r="S34" s="31"/>
    </row>
    <row r="35" spans="1:16" ht="16.5" thickBot="1">
      <c r="A35" s="54" t="s">
        <v>25</v>
      </c>
      <c r="B35" s="55"/>
      <c r="C35" s="55"/>
      <c r="D35" s="55"/>
      <c r="E35" s="56"/>
      <c r="F35" s="56"/>
      <c r="G35" s="56"/>
      <c r="H35" s="56"/>
      <c r="I35" s="101" t="s">
        <v>26</v>
      </c>
      <c r="J35" s="102"/>
      <c r="K35" s="103" t="s">
        <v>27</v>
      </c>
      <c r="L35" s="104"/>
      <c r="M35" s="105"/>
      <c r="N35" s="57" t="s">
        <v>28</v>
      </c>
      <c r="O35" s="55"/>
      <c r="P35" s="58"/>
    </row>
    <row r="36" spans="1:19" ht="16.5" thickTop="1">
      <c r="A36" s="59" t="s">
        <v>29</v>
      </c>
      <c r="B36" s="60"/>
      <c r="C36" s="60"/>
      <c r="D36" s="60"/>
      <c r="E36" s="61"/>
      <c r="F36" s="61"/>
      <c r="G36" s="61"/>
      <c r="H36" s="61"/>
      <c r="I36" s="62"/>
      <c r="J36" s="63">
        <f>COUNTA(I10:I29)</f>
        <v>0</v>
      </c>
      <c r="K36" s="19"/>
      <c r="L36" s="231" t="e">
        <f>J33/I33</f>
        <v>#DIV/0!</v>
      </c>
      <c r="M36" s="64"/>
      <c r="N36" s="65"/>
      <c r="O36" s="64" t="e">
        <f>R31/I33</f>
        <v>#DIV/0!</v>
      </c>
      <c r="P36" s="68"/>
      <c r="R36" s="31"/>
      <c r="S36" s="31"/>
    </row>
    <row r="37" spans="1:19" ht="15.75">
      <c r="A37" s="59" t="s">
        <v>30</v>
      </c>
      <c r="B37" s="60"/>
      <c r="C37" s="60"/>
      <c r="D37" s="60"/>
      <c r="E37" s="61"/>
      <c r="F37" s="61"/>
      <c r="G37" s="61"/>
      <c r="H37" s="61"/>
      <c r="I37" s="62"/>
      <c r="J37" s="63">
        <f>COUNTA(M10:M29)</f>
        <v>0</v>
      </c>
      <c r="K37" s="19"/>
      <c r="L37" s="64" t="e">
        <f>N33/M33</f>
        <v>#DIV/0!</v>
      </c>
      <c r="M37" s="67"/>
      <c r="N37" s="65"/>
      <c r="O37" s="64" t="e">
        <f>S31/M33</f>
        <v>#DIV/0!</v>
      </c>
      <c r="P37" s="68"/>
      <c r="R37" s="31"/>
      <c r="S37" s="31"/>
    </row>
    <row r="38" spans="1:19" ht="16.5" thickBot="1">
      <c r="A38" s="69" t="s">
        <v>31</v>
      </c>
      <c r="B38" s="70"/>
      <c r="C38" s="70"/>
      <c r="D38" s="70"/>
      <c r="E38" s="5"/>
      <c r="F38" s="5"/>
      <c r="G38" s="5"/>
      <c r="H38" s="5"/>
      <c r="I38" s="71"/>
      <c r="J38" s="72">
        <f>SUM(J36:J37)</f>
        <v>0</v>
      </c>
      <c r="K38" s="32"/>
      <c r="L38" s="73" t="e">
        <f>(J33+N33)/(I33+M33)</f>
        <v>#DIV/0!</v>
      </c>
      <c r="M38" s="74"/>
      <c r="N38" s="75"/>
      <c r="O38" s="73" t="e">
        <f>(R31+S31)/(I33+M33)</f>
        <v>#DIV/0!</v>
      </c>
      <c r="P38" s="84"/>
      <c r="R38" s="31"/>
      <c r="S38" s="31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B101"/>
  <sheetViews>
    <sheetView workbookViewId="0" topLeftCell="A1">
      <pane ySplit="10" topLeftCell="BM11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7" max="7" width="20.7109375" style="0" customWidth="1"/>
    <col min="9" max="9" width="10.7109375" style="0" customWidth="1"/>
    <col min="13" max="13" width="12.7109375" style="0" bestFit="1" customWidth="1"/>
    <col min="17" max="18" width="10.7109375" style="0" customWidth="1"/>
  </cols>
  <sheetData>
    <row r="2" spans="2:9" ht="30.75">
      <c r="B2" s="1" t="s">
        <v>66</v>
      </c>
      <c r="C2" s="1"/>
      <c r="I2" s="2"/>
    </row>
    <row r="3" spans="2:3" ht="15.75">
      <c r="B3" s="3"/>
      <c r="C3" s="3"/>
    </row>
    <row r="4" spans="1:8" ht="19.5">
      <c r="A4" s="4" t="s">
        <v>44</v>
      </c>
      <c r="B4" s="3"/>
      <c r="C4" s="3"/>
      <c r="H4" s="3"/>
    </row>
    <row r="5" spans="1:8" ht="16.5" thickBot="1">
      <c r="A5" s="3"/>
      <c r="B5" s="3"/>
      <c r="C5" s="3"/>
      <c r="D5" s="5"/>
      <c r="E5" s="5"/>
      <c r="F5" s="5"/>
      <c r="G5" s="5"/>
      <c r="H5" s="3"/>
    </row>
    <row r="6" spans="1:15" ht="15.75">
      <c r="A6" s="6"/>
      <c r="B6" s="7"/>
      <c r="C6" s="7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15" ht="41.25">
      <c r="A7" s="14" t="s">
        <v>4</v>
      </c>
      <c r="B7" s="15" t="s">
        <v>5</v>
      </c>
      <c r="C7" s="253" t="s">
        <v>6</v>
      </c>
      <c r="D7" s="126" t="s">
        <v>7</v>
      </c>
      <c r="E7" s="126" t="s">
        <v>8</v>
      </c>
      <c r="F7" s="15" t="s">
        <v>9</v>
      </c>
      <c r="G7" s="15" t="s">
        <v>10</v>
      </c>
      <c r="H7" s="88" t="s">
        <v>11</v>
      </c>
      <c r="I7" s="89" t="s">
        <v>12</v>
      </c>
      <c r="J7" s="89" t="s">
        <v>12</v>
      </c>
      <c r="K7" s="89" t="s">
        <v>13</v>
      </c>
      <c r="L7" s="88" t="s">
        <v>11</v>
      </c>
      <c r="M7" s="89" t="s">
        <v>12</v>
      </c>
      <c r="N7" s="89" t="s">
        <v>12</v>
      </c>
      <c r="O7" s="94" t="s">
        <v>13</v>
      </c>
    </row>
    <row r="8" spans="1:15" ht="15.75">
      <c r="A8" s="14" t="s">
        <v>14</v>
      </c>
      <c r="B8" s="15" t="s">
        <v>15</v>
      </c>
      <c r="C8" s="15"/>
      <c r="D8" s="126" t="s">
        <v>16</v>
      </c>
      <c r="E8" s="126" t="s">
        <v>16</v>
      </c>
      <c r="F8" s="15" t="s">
        <v>17</v>
      </c>
      <c r="G8" s="15" t="s">
        <v>18</v>
      </c>
      <c r="H8" s="88" t="s">
        <v>19</v>
      </c>
      <c r="I8" s="89" t="s">
        <v>20</v>
      </c>
      <c r="J8" s="89" t="s">
        <v>19</v>
      </c>
      <c r="K8" s="89" t="s">
        <v>19</v>
      </c>
      <c r="L8" s="88" t="s">
        <v>19</v>
      </c>
      <c r="M8" s="89" t="s">
        <v>20</v>
      </c>
      <c r="N8" s="89" t="s">
        <v>19</v>
      </c>
      <c r="O8" s="94" t="s">
        <v>19</v>
      </c>
    </row>
    <row r="9" spans="1:18" ht="15.75">
      <c r="A9" s="18"/>
      <c r="B9" s="19"/>
      <c r="C9" s="19"/>
      <c r="D9" s="19"/>
      <c r="E9" s="19"/>
      <c r="F9" s="19"/>
      <c r="G9" s="19"/>
      <c r="H9" s="92"/>
      <c r="I9" s="90" t="s">
        <v>21</v>
      </c>
      <c r="J9" s="90" t="s">
        <v>20</v>
      </c>
      <c r="K9" s="90" t="s">
        <v>20</v>
      </c>
      <c r="L9" s="92"/>
      <c r="M9" s="90" t="s">
        <v>21</v>
      </c>
      <c r="N9" s="90" t="s">
        <v>20</v>
      </c>
      <c r="O9" s="95" t="s">
        <v>20</v>
      </c>
      <c r="Q9" s="21" t="s">
        <v>22</v>
      </c>
      <c r="R9" s="21" t="s">
        <v>23</v>
      </c>
    </row>
    <row r="10" spans="1:54" ht="3.75" customHeight="1">
      <c r="A10" s="22"/>
      <c r="B10" s="23"/>
      <c r="C10" s="23"/>
      <c r="D10" s="23"/>
      <c r="E10" s="23"/>
      <c r="F10" s="23"/>
      <c r="G10" s="23"/>
      <c r="H10" s="22"/>
      <c r="I10" s="23"/>
      <c r="J10" s="23"/>
      <c r="K10" s="23"/>
      <c r="L10" s="22"/>
      <c r="M10" s="23"/>
      <c r="N10" s="23"/>
      <c r="O10" s="24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</row>
    <row r="11" spans="1:18" ht="12.75">
      <c r="A11" s="410"/>
      <c r="B11" s="597"/>
      <c r="C11" s="411"/>
      <c r="D11" s="552"/>
      <c r="E11" s="552"/>
      <c r="F11" s="552"/>
      <c r="G11" s="607"/>
      <c r="H11" s="414"/>
      <c r="I11" s="553"/>
      <c r="J11" s="416"/>
      <c r="K11" s="416"/>
      <c r="L11" s="414"/>
      <c r="M11" s="608"/>
      <c r="N11" s="416"/>
      <c r="O11" s="556"/>
      <c r="P11" s="96"/>
      <c r="Q11" s="31">
        <f aca="true" t="shared" si="0" ref="Q11:Q29">H11*K11</f>
        <v>0</v>
      </c>
      <c r="R11" s="31">
        <f aca="true" t="shared" si="1" ref="R11:R29">L11*O11</f>
        <v>0</v>
      </c>
    </row>
    <row r="12" spans="1:18" ht="12.75">
      <c r="A12" s="374"/>
      <c r="B12" s="611"/>
      <c r="C12" s="375"/>
      <c r="D12" s="377"/>
      <c r="E12" s="377"/>
      <c r="F12" s="377"/>
      <c r="G12" s="609"/>
      <c r="H12" s="420"/>
      <c r="I12" s="383"/>
      <c r="J12" s="383"/>
      <c r="K12" s="383"/>
      <c r="L12" s="610"/>
      <c r="M12" s="393"/>
      <c r="N12" s="380"/>
      <c r="O12" s="593"/>
      <c r="Q12" s="31" t="e">
        <f>#REF!*#REF!</f>
        <v>#REF!</v>
      </c>
      <c r="R12" s="31" t="e">
        <f>#REF!*#REF!</f>
        <v>#REF!</v>
      </c>
    </row>
    <row r="13" spans="1:18" ht="12.75">
      <c r="A13" s="25"/>
      <c r="B13" s="125"/>
      <c r="C13" s="612"/>
      <c r="D13" s="118"/>
      <c r="E13" s="118"/>
      <c r="F13" s="118"/>
      <c r="G13" s="117"/>
      <c r="H13" s="27"/>
      <c r="I13" s="28"/>
      <c r="J13" s="29"/>
      <c r="K13" s="29"/>
      <c r="L13" s="18"/>
      <c r="M13" s="19"/>
      <c r="N13" s="19"/>
      <c r="O13" s="30"/>
      <c r="Q13" s="31">
        <f t="shared" si="0"/>
        <v>0</v>
      </c>
      <c r="R13" s="31">
        <f t="shared" si="1"/>
        <v>0</v>
      </c>
    </row>
    <row r="14" spans="1:18" ht="12.75">
      <c r="A14" s="25"/>
      <c r="B14" s="26"/>
      <c r="C14" s="26"/>
      <c r="D14" s="20"/>
      <c r="E14" s="20"/>
      <c r="F14" s="20"/>
      <c r="G14" s="20"/>
      <c r="H14" s="18"/>
      <c r="I14" s="19"/>
      <c r="J14" s="29"/>
      <c r="K14" s="29"/>
      <c r="L14" s="18"/>
      <c r="M14" s="28"/>
      <c r="N14" s="29"/>
      <c r="O14" s="33"/>
      <c r="Q14" s="31">
        <f t="shared" si="0"/>
        <v>0</v>
      </c>
      <c r="R14" s="31">
        <f t="shared" si="1"/>
        <v>0</v>
      </c>
    </row>
    <row r="15" spans="1:18" ht="12.75">
      <c r="A15" s="25"/>
      <c r="B15" s="26"/>
      <c r="C15" s="26"/>
      <c r="D15" s="20"/>
      <c r="E15" s="20"/>
      <c r="F15" s="20"/>
      <c r="G15" s="20"/>
      <c r="H15" s="27"/>
      <c r="I15" s="34"/>
      <c r="J15" s="29"/>
      <c r="K15" s="29"/>
      <c r="L15" s="18"/>
      <c r="M15" s="19"/>
      <c r="N15" s="19"/>
      <c r="O15" s="30"/>
      <c r="Q15" s="31">
        <f t="shared" si="0"/>
        <v>0</v>
      </c>
      <c r="R15" s="31">
        <f t="shared" si="1"/>
        <v>0</v>
      </c>
    </row>
    <row r="16" spans="1:18" ht="12.75">
      <c r="A16" s="25"/>
      <c r="B16" s="26"/>
      <c r="C16" s="26"/>
      <c r="D16" s="20"/>
      <c r="E16" s="20"/>
      <c r="F16" s="20"/>
      <c r="G16" s="20"/>
      <c r="H16" s="583"/>
      <c r="I16" s="582"/>
      <c r="J16" s="29"/>
      <c r="K16" s="29"/>
      <c r="L16" s="580"/>
      <c r="M16" s="19"/>
      <c r="N16" s="19"/>
      <c r="O16" s="556"/>
      <c r="Q16" s="31">
        <f t="shared" si="0"/>
        <v>0</v>
      </c>
      <c r="R16" s="31">
        <f t="shared" si="1"/>
        <v>0</v>
      </c>
    </row>
    <row r="17" spans="1:18" ht="12.75">
      <c r="A17" s="581"/>
      <c r="B17" s="527"/>
      <c r="C17" s="581"/>
      <c r="D17" s="581"/>
      <c r="E17" s="527"/>
      <c r="F17" s="528"/>
      <c r="G17" s="429"/>
      <c r="H17" s="437"/>
      <c r="I17" s="581"/>
      <c r="J17" s="528"/>
      <c r="K17" s="429"/>
      <c r="L17" s="437"/>
      <c r="M17" s="527"/>
      <c r="N17" s="429"/>
      <c r="O17" s="497"/>
      <c r="Q17" s="31">
        <f>H12*K12</f>
        <v>0</v>
      </c>
      <c r="R17" s="31">
        <f>L12*O12</f>
        <v>0</v>
      </c>
    </row>
    <row r="18" spans="1:18" ht="12.75">
      <c r="A18" s="25"/>
      <c r="B18" s="26"/>
      <c r="C18" s="26"/>
      <c r="D18" s="20"/>
      <c r="E18" s="20"/>
      <c r="F18" s="20"/>
      <c r="G18" s="20"/>
      <c r="H18" s="18"/>
      <c r="I18" s="19"/>
      <c r="J18" s="19"/>
      <c r="K18" s="19"/>
      <c r="L18" s="27"/>
      <c r="M18" s="28"/>
      <c r="N18" s="29"/>
      <c r="O18" s="33"/>
      <c r="Q18" s="31">
        <f t="shared" si="0"/>
        <v>0</v>
      </c>
      <c r="R18" s="31">
        <f t="shared" si="1"/>
        <v>0</v>
      </c>
    </row>
    <row r="19" spans="1:18" ht="12.75">
      <c r="A19" s="25"/>
      <c r="B19" s="26"/>
      <c r="C19" s="26"/>
      <c r="D19" s="20"/>
      <c r="E19" s="20"/>
      <c r="F19" s="20"/>
      <c r="G19" s="20"/>
      <c r="H19" s="27"/>
      <c r="I19" s="28"/>
      <c r="J19" s="29"/>
      <c r="K19" s="29"/>
      <c r="L19" s="18"/>
      <c r="M19" s="19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119"/>
      <c r="B20" s="120"/>
      <c r="C20" s="120"/>
      <c r="D20" s="121"/>
      <c r="E20" s="121"/>
      <c r="F20" s="121"/>
      <c r="G20" s="121"/>
      <c r="H20" s="122"/>
      <c r="I20" s="123"/>
      <c r="J20" s="115"/>
      <c r="K20" s="115"/>
      <c r="L20" s="114"/>
      <c r="M20" s="112"/>
      <c r="N20" s="112"/>
      <c r="O20" s="124"/>
      <c r="Q20" s="31">
        <f t="shared" si="0"/>
        <v>0</v>
      </c>
      <c r="R20" s="31">
        <f t="shared" si="1"/>
        <v>0</v>
      </c>
    </row>
    <row r="21" spans="1:18" ht="12.75">
      <c r="A21" s="25"/>
      <c r="B21" s="26"/>
      <c r="C21" s="26"/>
      <c r="D21" s="20"/>
      <c r="E21" s="20"/>
      <c r="F21" s="20"/>
      <c r="G21" s="20"/>
      <c r="H21" s="18"/>
      <c r="I21" s="19"/>
      <c r="J21" s="19"/>
      <c r="K21" s="19"/>
      <c r="L21" s="27"/>
      <c r="M21" s="28"/>
      <c r="N21" s="29"/>
      <c r="O21" s="33"/>
      <c r="Q21" s="31">
        <f t="shared" si="0"/>
        <v>0</v>
      </c>
      <c r="R21" s="31">
        <f t="shared" si="1"/>
        <v>0</v>
      </c>
    </row>
    <row r="22" spans="1:18" ht="12.75">
      <c r="A22" s="25"/>
      <c r="B22" s="35"/>
      <c r="C22" s="35"/>
      <c r="D22" s="20"/>
      <c r="E22" s="20"/>
      <c r="F22" s="20"/>
      <c r="G22" s="20"/>
      <c r="H22" s="27"/>
      <c r="I22" s="28"/>
      <c r="J22" s="29"/>
      <c r="K22" s="29"/>
      <c r="L22" s="18"/>
      <c r="M22" s="19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25"/>
      <c r="B23" s="26"/>
      <c r="C23" s="26"/>
      <c r="D23" s="20"/>
      <c r="E23" s="20"/>
      <c r="F23" s="20"/>
      <c r="G23" s="20"/>
      <c r="H23" s="18"/>
      <c r="I23" s="19"/>
      <c r="J23" s="19"/>
      <c r="K23" s="19"/>
      <c r="L23" s="27"/>
      <c r="M23" s="28"/>
      <c r="N23" s="29"/>
      <c r="O23" s="33"/>
      <c r="Q23" s="31">
        <f t="shared" si="0"/>
        <v>0</v>
      </c>
      <c r="R23" s="31">
        <f t="shared" si="1"/>
        <v>0</v>
      </c>
    </row>
    <row r="24" spans="1:18" ht="12.75">
      <c r="A24" s="25"/>
      <c r="B24" s="26"/>
      <c r="C24" s="26"/>
      <c r="D24" s="20"/>
      <c r="E24" s="20"/>
      <c r="F24" s="20"/>
      <c r="G24" s="20"/>
      <c r="H24" s="27"/>
      <c r="I24" s="28"/>
      <c r="J24" s="29"/>
      <c r="K24" s="29"/>
      <c r="L24" s="18"/>
      <c r="M24" s="19"/>
      <c r="N24" s="19"/>
      <c r="O24" s="33"/>
      <c r="Q24" s="31">
        <f t="shared" si="0"/>
        <v>0</v>
      </c>
      <c r="R24" s="31">
        <f t="shared" si="1"/>
        <v>0</v>
      </c>
    </row>
    <row r="25" spans="1:18" ht="12.75">
      <c r="A25" s="25"/>
      <c r="B25" s="26"/>
      <c r="C25" s="26"/>
      <c r="D25" s="20"/>
      <c r="E25" s="20"/>
      <c r="F25" s="20"/>
      <c r="G25" s="20"/>
      <c r="H25" s="27"/>
      <c r="I25" s="28"/>
      <c r="J25" s="29"/>
      <c r="K25" s="29"/>
      <c r="L25" s="18"/>
      <c r="M25" s="19"/>
      <c r="N25" s="29"/>
      <c r="O25" s="33"/>
      <c r="Q25" s="31">
        <f t="shared" si="0"/>
        <v>0</v>
      </c>
      <c r="R25" s="31">
        <f t="shared" si="1"/>
        <v>0</v>
      </c>
    </row>
    <row r="26" spans="1:18" ht="12.75">
      <c r="A26" s="25"/>
      <c r="B26" s="26"/>
      <c r="C26" s="26"/>
      <c r="D26" s="20"/>
      <c r="E26" s="20"/>
      <c r="F26" s="20"/>
      <c r="G26" s="20"/>
      <c r="H26" s="18"/>
      <c r="I26" s="19"/>
      <c r="J26" s="19"/>
      <c r="K26" s="19"/>
      <c r="L26" s="27"/>
      <c r="M26" s="28"/>
      <c r="N26" s="29"/>
      <c r="O26" s="33"/>
      <c r="Q26" s="31">
        <f t="shared" si="0"/>
        <v>0</v>
      </c>
      <c r="R26" s="31">
        <f t="shared" si="1"/>
        <v>0</v>
      </c>
    </row>
    <row r="27" spans="1:18" ht="15.75">
      <c r="A27" s="25"/>
      <c r="B27" s="36"/>
      <c r="C27" s="36"/>
      <c r="D27" s="20"/>
      <c r="E27" s="20"/>
      <c r="F27" s="20"/>
      <c r="G27" s="20"/>
      <c r="H27" s="18"/>
      <c r="I27" s="19"/>
      <c r="J27" s="19"/>
      <c r="K27" s="19"/>
      <c r="L27" s="27"/>
      <c r="M27" s="28"/>
      <c r="N27" s="29"/>
      <c r="O27" s="33"/>
      <c r="Q27" s="31">
        <f t="shared" si="0"/>
        <v>0</v>
      </c>
      <c r="R27" s="31">
        <f t="shared" si="1"/>
        <v>0</v>
      </c>
    </row>
    <row r="28" spans="1:18" ht="15.75">
      <c r="A28" s="25"/>
      <c r="B28" s="36"/>
      <c r="C28" s="36"/>
      <c r="D28" s="20"/>
      <c r="E28" s="20"/>
      <c r="F28" s="20"/>
      <c r="G28" s="20"/>
      <c r="H28" s="27"/>
      <c r="I28" s="28"/>
      <c r="J28" s="29"/>
      <c r="K28" s="29"/>
      <c r="L28" s="18"/>
      <c r="M28" s="19"/>
      <c r="N28" s="29"/>
      <c r="O28" s="33"/>
      <c r="Q28" s="31">
        <f t="shared" si="0"/>
        <v>0</v>
      </c>
      <c r="R28" s="31">
        <f t="shared" si="1"/>
        <v>0</v>
      </c>
    </row>
    <row r="29" spans="1:18" ht="15.75">
      <c r="A29" s="25"/>
      <c r="B29" s="36"/>
      <c r="C29" s="36"/>
      <c r="D29" s="20"/>
      <c r="E29" s="20"/>
      <c r="F29" s="20"/>
      <c r="G29" s="20"/>
      <c r="H29" s="27"/>
      <c r="I29" s="28"/>
      <c r="J29" s="29"/>
      <c r="K29" s="29"/>
      <c r="L29" s="18"/>
      <c r="M29" s="19"/>
      <c r="N29" s="29"/>
      <c r="O29" s="33"/>
      <c r="Q29" s="116">
        <f t="shared" si="0"/>
        <v>0</v>
      </c>
      <c r="R29" s="116">
        <f t="shared" si="1"/>
        <v>0</v>
      </c>
    </row>
    <row r="30" spans="1:18" ht="12.75">
      <c r="A30" s="18"/>
      <c r="B30" s="19"/>
      <c r="C30" s="19"/>
      <c r="D30" s="19"/>
      <c r="E30" s="19"/>
      <c r="F30" s="19"/>
      <c r="G30" s="19"/>
      <c r="H30" s="18"/>
      <c r="I30" s="19"/>
      <c r="J30" s="19"/>
      <c r="K30" s="19"/>
      <c r="L30" s="18"/>
      <c r="M30" s="19"/>
      <c r="N30" s="19"/>
      <c r="O30" s="30"/>
      <c r="Q30" s="177"/>
      <c r="R30" s="177"/>
    </row>
    <row r="31" spans="1:18" ht="3.75" customHeight="1" thickBot="1">
      <c r="A31" s="22"/>
      <c r="B31" s="23"/>
      <c r="C31" s="23"/>
      <c r="D31" s="23"/>
      <c r="E31" s="23"/>
      <c r="F31" s="23"/>
      <c r="G31" s="23"/>
      <c r="H31" s="22"/>
      <c r="I31" s="39"/>
      <c r="J31" s="40"/>
      <c r="K31" s="40"/>
      <c r="L31" s="22"/>
      <c r="M31" s="39"/>
      <c r="N31" s="39"/>
      <c r="O31" s="41"/>
      <c r="Q31" s="100"/>
      <c r="R31" s="100"/>
    </row>
    <row r="32" spans="1:18" ht="13.5" thickTop="1">
      <c r="A32" s="42"/>
      <c r="B32" s="8"/>
      <c r="C32" s="8"/>
      <c r="D32" s="8"/>
      <c r="E32" s="8"/>
      <c r="F32" s="8"/>
      <c r="G32" s="8"/>
      <c r="H32" s="16" t="s">
        <v>12</v>
      </c>
      <c r="I32" s="17" t="s">
        <v>12</v>
      </c>
      <c r="J32" s="8"/>
      <c r="L32" s="16" t="s">
        <v>12</v>
      </c>
      <c r="M32" s="17" t="s">
        <v>12</v>
      </c>
      <c r="N32" s="8"/>
      <c r="O32" s="43"/>
      <c r="Q32" s="31" t="e">
        <f>SUM(Q11:Q29)</f>
        <v>#REF!</v>
      </c>
      <c r="R32" s="31" t="e">
        <f>SUM(R11:R29)</f>
        <v>#REF!</v>
      </c>
    </row>
    <row r="33" spans="1:15" ht="12.75">
      <c r="A33" s="42"/>
      <c r="B33" s="8"/>
      <c r="C33" s="8"/>
      <c r="D33" s="8"/>
      <c r="E33" s="8"/>
      <c r="F33" s="8"/>
      <c r="G33" s="8"/>
      <c r="H33" s="44" t="s">
        <v>11</v>
      </c>
      <c r="I33" s="20" t="s">
        <v>20</v>
      </c>
      <c r="J33" s="8"/>
      <c r="L33" s="44" t="s">
        <v>11</v>
      </c>
      <c r="M33" s="20" t="s">
        <v>20</v>
      </c>
      <c r="N33" s="8"/>
      <c r="O33" s="43"/>
    </row>
    <row r="34" spans="1:15" ht="15.75">
      <c r="A34" s="45"/>
      <c r="B34" s="19"/>
      <c r="C34" s="19"/>
      <c r="D34" s="19"/>
      <c r="E34" s="19"/>
      <c r="F34" s="19"/>
      <c r="G34" s="19"/>
      <c r="H34" s="268">
        <f>SUM(H11:H30)</f>
        <v>0</v>
      </c>
      <c r="I34" s="275">
        <f>SUM(I11:I30)</f>
        <v>0</v>
      </c>
      <c r="J34" s="272"/>
      <c r="K34" s="273"/>
      <c r="L34" s="269">
        <f>SUM(L11:L30)</f>
        <v>0</v>
      </c>
      <c r="M34" s="274">
        <f>SUM(M11:M30)</f>
        <v>0</v>
      </c>
      <c r="N34" s="47"/>
      <c r="O34" s="49"/>
    </row>
    <row r="35" spans="1:15" ht="6" customHeight="1" thickBot="1">
      <c r="A35" s="50"/>
      <c r="B35" s="51"/>
      <c r="C35" s="51"/>
      <c r="D35" s="52"/>
      <c r="E35" s="52"/>
      <c r="F35" s="52"/>
      <c r="G35" s="52"/>
      <c r="H35" s="50"/>
      <c r="I35" s="51"/>
      <c r="J35" s="51"/>
      <c r="K35" s="51"/>
      <c r="L35" s="50"/>
      <c r="M35" s="51"/>
      <c r="N35" s="51"/>
      <c r="O35" s="53"/>
    </row>
    <row r="36" spans="1:15" ht="16.5" thickBot="1">
      <c r="A36" s="54" t="s">
        <v>25</v>
      </c>
      <c r="B36" s="55"/>
      <c r="C36" s="55"/>
      <c r="D36" s="56"/>
      <c r="E36" s="56"/>
      <c r="F36" s="56"/>
      <c r="G36" s="56"/>
      <c r="H36" s="101" t="s">
        <v>26</v>
      </c>
      <c r="I36" s="102"/>
      <c r="J36" s="103" t="s">
        <v>39</v>
      </c>
      <c r="K36" s="104"/>
      <c r="L36" s="105"/>
      <c r="M36" s="57" t="s">
        <v>45</v>
      </c>
      <c r="N36" s="55"/>
      <c r="O36" s="58"/>
    </row>
    <row r="37" spans="1:15" ht="16.5" thickTop="1">
      <c r="A37" s="59" t="s">
        <v>29</v>
      </c>
      <c r="B37" s="60"/>
      <c r="C37" s="60"/>
      <c r="D37" s="61"/>
      <c r="E37" s="61"/>
      <c r="F37" s="61"/>
      <c r="G37" s="61"/>
      <c r="H37" s="62"/>
      <c r="I37" s="63">
        <f>COUNTA(H11:H30)</f>
        <v>0</v>
      </c>
      <c r="J37" s="19"/>
      <c r="K37" s="64" t="e">
        <f>I34/H34</f>
        <v>#DIV/0!</v>
      </c>
      <c r="L37" s="64"/>
      <c r="M37" s="65"/>
      <c r="N37" s="64" t="e">
        <f>Q32/H34</f>
        <v>#REF!</v>
      </c>
      <c r="O37" s="66"/>
    </row>
    <row r="38" spans="1:15" ht="15.75">
      <c r="A38" s="59" t="s">
        <v>30</v>
      </c>
      <c r="B38" s="60"/>
      <c r="C38" s="60"/>
      <c r="D38" s="61"/>
      <c r="E38" s="61"/>
      <c r="F38" s="61"/>
      <c r="G38" s="61"/>
      <c r="H38" s="62"/>
      <c r="I38" s="63">
        <f>COUNTA(L11:L30)</f>
        <v>0</v>
      </c>
      <c r="J38" s="19"/>
      <c r="K38" s="64" t="e">
        <f>M34/L34</f>
        <v>#DIV/0!</v>
      </c>
      <c r="L38" s="67"/>
      <c r="M38" s="65"/>
      <c r="N38" s="64" t="e">
        <f>R32/L34</f>
        <v>#REF!</v>
      </c>
      <c r="O38" s="68"/>
    </row>
    <row r="39" spans="1:15" ht="16.5" thickBot="1">
      <c r="A39" s="69" t="s">
        <v>31</v>
      </c>
      <c r="B39" s="70"/>
      <c r="C39" s="70"/>
      <c r="D39" s="5"/>
      <c r="E39" s="5"/>
      <c r="F39" s="5"/>
      <c r="G39" s="5"/>
      <c r="H39" s="71"/>
      <c r="I39" s="72">
        <f>SUM(I37:I38)</f>
        <v>0</v>
      </c>
      <c r="J39" s="32"/>
      <c r="K39" s="73" t="e">
        <f>(I34+M34)/(H34+L34)</f>
        <v>#DIV/0!</v>
      </c>
      <c r="L39" s="74"/>
      <c r="M39" s="75"/>
      <c r="N39" s="73" t="e">
        <f>(Q32+R32)/(H34+L34)</f>
        <v>#REF!</v>
      </c>
      <c r="O39" s="76"/>
    </row>
    <row r="42" ht="3.75" customHeight="1"/>
    <row r="46" ht="6" customHeight="1"/>
    <row r="80" ht="3.75" customHeight="1"/>
    <row r="84" ht="6" customHeight="1"/>
    <row r="100" ht="30.75">
      <c r="AI100" s="2"/>
    </row>
    <row r="101" ht="15.75">
      <c r="AD101" s="3"/>
    </row>
  </sheetData>
  <printOptions horizontalCentered="1" verticalCentered="1"/>
  <pageMargins left="0.5" right="0.25" top="0.5" bottom="0.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State of Wisconsin</cp:lastModifiedBy>
  <cp:lastPrinted>2008-11-25T11:27:59Z</cp:lastPrinted>
  <dcterms:created xsi:type="dcterms:W3CDTF">1997-07-14T13:01:06Z</dcterms:created>
  <dcterms:modified xsi:type="dcterms:W3CDTF">2008-12-15T12:05:03Z</dcterms:modified>
  <cp:category/>
  <cp:version/>
  <cp:contentType/>
  <cp:contentStatus/>
</cp:coreProperties>
</file>