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7235" windowHeight="12360" tabRatio="599" activeTab="0"/>
  </bookViews>
  <sheets>
    <sheet name="AOL" sheetId="1" r:id="rId1"/>
    <sheet name="COV" sheetId="2" r:id="rId2"/>
    <sheet name="DER" sheetId="3" r:id="rId3"/>
    <sheet name="WID" sheetId="4" r:id="rId4"/>
    <sheet name="SPR" sheetId="5" r:id="rId5"/>
    <sheet name="JPR" sheetId="6" r:id="rId6"/>
    <sheet name="EOV" sheetId="7" r:id="rId7"/>
    <sheet name="sheet 9" sheetId="8" r:id="rId8"/>
    <sheet name="sheet 8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'AOL'!$A$10:$N$58</definedName>
    <definedName name="_xlnm.Print_Area" localSheetId="1">'COV'!$A$10:$N$114</definedName>
    <definedName name="_xlnm.Print_Area" localSheetId="2">'DER'!$A$11:$N$54</definedName>
    <definedName name="_xlnm.Print_Area" localSheetId="6">'EOV'!$A$11:$N$20</definedName>
    <definedName name="_xlnm.Print_Area" localSheetId="5">'JPR'!$A$11:$N$38</definedName>
    <definedName name="_xlnm.Print_Area" localSheetId="8">'sheet 8'!#REF!</definedName>
    <definedName name="_xlnm.Print_Area" localSheetId="7">'sheet 9'!#REF!</definedName>
    <definedName name="_xlnm.Print_Area" localSheetId="4">'SPR'!$A$11:$N$38</definedName>
    <definedName name="_xlnm.Print_Area" localSheetId="3">'WID'!$A$11:$N$40</definedName>
    <definedName name="_xlnm.Print_Titles" localSheetId="0">'AOL'!$1:$10</definedName>
    <definedName name="_xlnm.Print_Titles" localSheetId="1">'COV'!$1:$10</definedName>
    <definedName name="_xlnm.Print_Titles" localSheetId="2">'DER'!$1:$10</definedName>
    <definedName name="_xlnm.Print_Titles" localSheetId="6">'EOV'!$1:$10</definedName>
    <definedName name="_xlnm.Print_Titles" localSheetId="5">'JPR'!$1:$10</definedName>
    <definedName name="_xlnm.Print_Titles" localSheetId="4">'SPR'!$1:$10</definedName>
    <definedName name="_xlnm.Print_Titles" localSheetId="3">'WID'!$1:$10</definedName>
  </definedNames>
  <calcPr fullCalcOnLoad="1"/>
</workbook>
</file>

<file path=xl/sharedStrings.xml><?xml version="1.0" encoding="utf-8"?>
<sst xmlns="http://schemas.openxmlformats.org/spreadsheetml/2006/main" count="622" uniqueCount="263">
  <si>
    <t>ASPHALTIC OVERLAY</t>
  </si>
  <si>
    <t xml:space="preserve">      On System</t>
  </si>
  <si>
    <t xml:space="preserve">    Off System</t>
  </si>
  <si>
    <t>Letting</t>
  </si>
  <si>
    <t>Structure</t>
  </si>
  <si>
    <t>Abut.</t>
  </si>
  <si>
    <t>Pier</t>
  </si>
  <si>
    <t>No. of</t>
  </si>
  <si>
    <t>Span</t>
  </si>
  <si>
    <t>Area</t>
  </si>
  <si>
    <t>Total</t>
  </si>
  <si>
    <t>Overlay</t>
  </si>
  <si>
    <t>Date</t>
  </si>
  <si>
    <t>Number</t>
  </si>
  <si>
    <t>Type</t>
  </si>
  <si>
    <t>Spans</t>
  </si>
  <si>
    <t>Length</t>
  </si>
  <si>
    <t>Sq. Ft.</t>
  </si>
  <si>
    <t>Cost</t>
  </si>
  <si>
    <t>Sq. ft.</t>
  </si>
  <si>
    <t>$</t>
  </si>
  <si>
    <t>ON SYS</t>
  </si>
  <si>
    <t>OFF SYS</t>
  </si>
  <si>
    <t>TOTALS</t>
  </si>
  <si>
    <t>No. Bridges</t>
  </si>
  <si>
    <t>Total Sq. Ft. Cost</t>
  </si>
  <si>
    <t xml:space="preserve">   Super Sq. Ft. Cost</t>
  </si>
  <si>
    <t>ON SYSTEM</t>
  </si>
  <si>
    <t>OFF SYSTEM</t>
  </si>
  <si>
    <t>TOTAL SYSTEM</t>
  </si>
  <si>
    <t>CONCRETE OVERLAY</t>
  </si>
  <si>
    <t>DECK REPLACEMENT</t>
  </si>
  <si>
    <t>Bearing</t>
  </si>
  <si>
    <t>Total Sq. ft. Cost</t>
  </si>
  <si>
    <t>BRIDGE WIDENING</t>
  </si>
  <si>
    <t>SUPERSTRUCTURE REPLACEMENT</t>
  </si>
  <si>
    <t>JOINT REPAIR</t>
  </si>
  <si>
    <t>2009 YEAR END COST SUMMARY</t>
  </si>
  <si>
    <t>B-11-15</t>
  </si>
  <si>
    <t>36'-0", 47'-6",32'-0"</t>
  </si>
  <si>
    <t>B-11-16</t>
  </si>
  <si>
    <t>B-32-58</t>
  </si>
  <si>
    <t>30'-6", 42'-0", 30'-6"</t>
  </si>
  <si>
    <t>B-32-59</t>
  </si>
  <si>
    <t>B-32-61</t>
  </si>
  <si>
    <t>94'-0", 94'-0"</t>
  </si>
  <si>
    <t>B-32-63</t>
  </si>
  <si>
    <t>28'-6", 39'-0", 28'-6"</t>
  </si>
  <si>
    <t>B-32-65</t>
  </si>
  <si>
    <t>107'-0", 99'-6"</t>
  </si>
  <si>
    <t>B-41-26</t>
  </si>
  <si>
    <t>A3</t>
  </si>
  <si>
    <t>Column</t>
  </si>
  <si>
    <t>64'-0", 78'-0", 60'-0"</t>
  </si>
  <si>
    <t>B-41-27</t>
  </si>
  <si>
    <t>B-40-497</t>
  </si>
  <si>
    <t>106'-0"</t>
  </si>
  <si>
    <t>B-40-498</t>
  </si>
  <si>
    <t>EPOXY OVERLAY</t>
  </si>
  <si>
    <t>B-44-24</t>
  </si>
  <si>
    <t>44'-0",82'-0",82'-0",44'-0"</t>
  </si>
  <si>
    <t>B-44-34</t>
  </si>
  <si>
    <t>34'-0",68'-0",68'-0",34'-0"</t>
  </si>
  <si>
    <t>B-44-38</t>
  </si>
  <si>
    <t>B-44-40</t>
  </si>
  <si>
    <t>34'-0",49'-6",34'-0"</t>
  </si>
  <si>
    <t>B-44-41</t>
  </si>
  <si>
    <t>B-44-42</t>
  </si>
  <si>
    <t>33'-6",42'-0",33'-6"</t>
  </si>
  <si>
    <t>B-44-43</t>
  </si>
  <si>
    <t>B-53-105</t>
  </si>
  <si>
    <t>88'-0",88'-0"</t>
  </si>
  <si>
    <t>B-53-106</t>
  </si>
  <si>
    <t>B-53-107</t>
  </si>
  <si>
    <t>41'-6",69'-6",47'-6"</t>
  </si>
  <si>
    <t>B-53-108</t>
  </si>
  <si>
    <t>44'-6",69'-6",47'-6"</t>
  </si>
  <si>
    <t>B-53-109</t>
  </si>
  <si>
    <t>51'-6",74'-6",46'-0"</t>
  </si>
  <si>
    <t>B-53-110</t>
  </si>
  <si>
    <t>56'-6",74'-6",50'-0"</t>
  </si>
  <si>
    <t>B-66-38</t>
  </si>
  <si>
    <t>122'-6",127'-0"</t>
  </si>
  <si>
    <t>B-66-39</t>
  </si>
  <si>
    <t>124'-0",122'-0"</t>
  </si>
  <si>
    <t>B-67-113</t>
  </si>
  <si>
    <t>101'-6",108'-0"</t>
  </si>
  <si>
    <t>B-3-59</t>
  </si>
  <si>
    <t>102'-0", 102'-0"</t>
  </si>
  <si>
    <t>B-16-37</t>
  </si>
  <si>
    <t>44'-0', 54'-6", 44'-0"</t>
  </si>
  <si>
    <t>B-23-35</t>
  </si>
  <si>
    <t>82'-6", 86'-6"</t>
  </si>
  <si>
    <t>B-23-36</t>
  </si>
  <si>
    <t>B-64-120</t>
  </si>
  <si>
    <t>168'-6", 164'-0"</t>
  </si>
  <si>
    <t>B-64-121</t>
  </si>
  <si>
    <t>B-64-128</t>
  </si>
  <si>
    <t>120'-6", 126'-6"</t>
  </si>
  <si>
    <t>B-64-132</t>
  </si>
  <si>
    <t>118'-0", 119'-6"</t>
  </si>
  <si>
    <t>B-64-137</t>
  </si>
  <si>
    <t>103'-0", 92'-0", 80'-0", 103'-0"</t>
  </si>
  <si>
    <t>B-64-138</t>
  </si>
  <si>
    <t>103'-0", 83'-0", 67'-6", 83'-0", 103'-0"</t>
  </si>
  <si>
    <t>B-18-86</t>
  </si>
  <si>
    <t>50'-6", 50'-6"</t>
  </si>
  <si>
    <t>B-53-103</t>
  </si>
  <si>
    <t>41'-0"</t>
  </si>
  <si>
    <t>B-40-151</t>
  </si>
  <si>
    <t>54'-0",98'-3",103'-0",83'-0</t>
  </si>
  <si>
    <t>"</t>
  </si>
  <si>
    <t>B-40-165</t>
  </si>
  <si>
    <t>B-40-166</t>
  </si>
  <si>
    <t>41'-6",78'-7",80'-9",64'-0"</t>
  </si>
  <si>
    <t>B-45-40</t>
  </si>
  <si>
    <t>40'-6",67'-0",40'-6"</t>
  </si>
  <si>
    <t>B-45-41</t>
  </si>
  <si>
    <t>B-62-17</t>
  </si>
  <si>
    <t>45'-10 1/2", 46'-6", 45'-10 1/2"</t>
  </si>
  <si>
    <t>B-32-98</t>
  </si>
  <si>
    <t>105'-0", 136'-0", 105'-0"</t>
  </si>
  <si>
    <t>B-36-123</t>
  </si>
  <si>
    <t>53'-6", 53'-6"</t>
  </si>
  <si>
    <t>B-45-60</t>
  </si>
  <si>
    <t>33'-0", 54'-0", 33'-0"</t>
  </si>
  <si>
    <t>B-45-61</t>
  </si>
  <si>
    <t>B-59-18</t>
  </si>
  <si>
    <t>71'-6", 71'-6"</t>
  </si>
  <si>
    <t>B-59-19</t>
  </si>
  <si>
    <t>66'-2 1/2",66'-6",66'-2 1/2"</t>
  </si>
  <si>
    <t>B-59-25</t>
  </si>
  <si>
    <t>100'-0", 95'-0"</t>
  </si>
  <si>
    <t>B-59-28</t>
  </si>
  <si>
    <t>33'-0",65'-0",60'-0",25'-0"</t>
  </si>
  <si>
    <t>B-59-34</t>
  </si>
  <si>
    <t>28'-6", 41'-0", 28'-6"</t>
  </si>
  <si>
    <t>B-59-42</t>
  </si>
  <si>
    <t>78'-0", 80'-0"</t>
  </si>
  <si>
    <t>B-59-43</t>
  </si>
  <si>
    <t>B-59-45</t>
  </si>
  <si>
    <t>30'-0", 52'-6", 33'-0"</t>
  </si>
  <si>
    <t>B-59-46</t>
  </si>
  <si>
    <t>B-59-51</t>
  </si>
  <si>
    <t>28'-6", 41'-0", 287'-6"</t>
  </si>
  <si>
    <t>B-59-53</t>
  </si>
  <si>
    <t>33'-0",65'-0",65'-0",25'-0"</t>
  </si>
  <si>
    <t>B-59-54</t>
  </si>
  <si>
    <t>B-59-57</t>
  </si>
  <si>
    <t>B-59-59</t>
  </si>
  <si>
    <t>94'-6", 90'-6"</t>
  </si>
  <si>
    <t>B-59-62</t>
  </si>
  <si>
    <t>35'-0", 58'-0",36'-0"</t>
  </si>
  <si>
    <t>B-59-63</t>
  </si>
  <si>
    <t>B-59-75</t>
  </si>
  <si>
    <t>103'-6", 101'-6"</t>
  </si>
  <si>
    <t>B-59-76</t>
  </si>
  <si>
    <t>B-59-77</t>
  </si>
  <si>
    <t>B-59-78</t>
  </si>
  <si>
    <t>B-59-79</t>
  </si>
  <si>
    <t>B-59-103</t>
  </si>
  <si>
    <t>81'-6", 78'-0"</t>
  </si>
  <si>
    <t>B-64-92</t>
  </si>
  <si>
    <t>40'-0", 88'-0", 47'-6"</t>
  </si>
  <si>
    <t>B-64-93</t>
  </si>
  <si>
    <t>41'-0", 77'-6", 41'-0"</t>
  </si>
  <si>
    <t>B-64-94</t>
  </si>
  <si>
    <t>174'-6", 178'-0"</t>
  </si>
  <si>
    <t>B-64-103</t>
  </si>
  <si>
    <t>131'-0", 131'-0"</t>
  </si>
  <si>
    <t>B-64-104</t>
  </si>
  <si>
    <t>B-67-130</t>
  </si>
  <si>
    <t>56'-6", 71'-0", 56'-6"</t>
  </si>
  <si>
    <t>B-40-360</t>
  </si>
  <si>
    <t>82'-0", 82'-0"</t>
  </si>
  <si>
    <t>B-40-457</t>
  </si>
  <si>
    <t>4@100',9@80',59'</t>
  </si>
  <si>
    <t>B-43-13</t>
  </si>
  <si>
    <t>39'-0"</t>
  </si>
  <si>
    <t>B-56-56</t>
  </si>
  <si>
    <t>B-24-08</t>
  </si>
  <si>
    <t>64'-0", 64'-0"</t>
  </si>
  <si>
    <t>B-36-72</t>
  </si>
  <si>
    <t>124'-4 1/2', 2 @ 125', 124'-4 1/2"</t>
  </si>
  <si>
    <t>B-36-73</t>
  </si>
  <si>
    <t>B-36-77</t>
  </si>
  <si>
    <t>123'-0", 119'-0"</t>
  </si>
  <si>
    <t>B-36-78</t>
  </si>
  <si>
    <t>B-36-86</t>
  </si>
  <si>
    <t>105'-0", 105'-0"</t>
  </si>
  <si>
    <t>B-36-87</t>
  </si>
  <si>
    <t>B-36-91</t>
  </si>
  <si>
    <t>70'-7 1/2", 71'-3",70'-7 1/2"</t>
  </si>
  <si>
    <t>B-36-92</t>
  </si>
  <si>
    <t>B-36-93</t>
  </si>
  <si>
    <t>81'-0", 81'-0"</t>
  </si>
  <si>
    <t>B-36-94</t>
  </si>
  <si>
    <t>B-36-95</t>
  </si>
  <si>
    <t>37'-0", 58'-0", 32'-0"</t>
  </si>
  <si>
    <t>B-36-96</t>
  </si>
  <si>
    <t>B-36-97</t>
  </si>
  <si>
    <t>115'-6"</t>
  </si>
  <si>
    <t>B-36-98</t>
  </si>
  <si>
    <t>B-36-99</t>
  </si>
  <si>
    <t>33'-6", 60'-0", 33'-6"</t>
  </si>
  <si>
    <t>B-36-100</t>
  </si>
  <si>
    <t>31'-0", 59'-0", 31'-0"</t>
  </si>
  <si>
    <t>B-36-101</t>
  </si>
  <si>
    <t>64'-4 1/2", 63'-0", 62'-4 1/2"</t>
  </si>
  <si>
    <t>B-36-102</t>
  </si>
  <si>
    <t>54'-4 1/2", 55'-0", 54'-4 1/2"</t>
  </si>
  <si>
    <t>B-36-104</t>
  </si>
  <si>
    <t>122'-6"</t>
  </si>
  <si>
    <t>Hammer</t>
  </si>
  <si>
    <t>122'-0", 140'-0", 122'-0"</t>
  </si>
  <si>
    <t>B-62-20</t>
  </si>
  <si>
    <t>73'-0"</t>
  </si>
  <si>
    <t>B-62-34</t>
  </si>
  <si>
    <t>36'-0", 45'-0", 36'-0"</t>
  </si>
  <si>
    <t>37'-0"</t>
  </si>
  <si>
    <t>66'-9", 4@67'-6", 66'-9"</t>
  </si>
  <si>
    <t>C-13-46</t>
  </si>
  <si>
    <t>21'-6"</t>
  </si>
  <si>
    <t>C-13-48</t>
  </si>
  <si>
    <t>C-13-49</t>
  </si>
  <si>
    <t>B-13-155</t>
  </si>
  <si>
    <t>B-6-20</t>
  </si>
  <si>
    <t>35'-6",69'-0",69'-0",35'-6"</t>
  </si>
  <si>
    <t>B-13-158</t>
  </si>
  <si>
    <t>30'-0", 49'-0", 34'-0"</t>
  </si>
  <si>
    <t>B-13-159</t>
  </si>
  <si>
    <t>B-13-162</t>
  </si>
  <si>
    <t>32'-0",40'-0",32'-0"</t>
  </si>
  <si>
    <t>B-13-163</t>
  </si>
  <si>
    <t>B-13-791</t>
  </si>
  <si>
    <t>26'-10"</t>
  </si>
  <si>
    <t>C-13-1663</t>
  </si>
  <si>
    <t>22'-6"</t>
  </si>
  <si>
    <t>C-13-1664</t>
  </si>
  <si>
    <t>C-13-1665</t>
  </si>
  <si>
    <t>B-11-24</t>
  </si>
  <si>
    <t>40'-9", 51'-6", 40'-9"</t>
  </si>
  <si>
    <t>B-20-18</t>
  </si>
  <si>
    <t>Solid Shaft</t>
  </si>
  <si>
    <t>23'-0", 55'-0", 23'-0"</t>
  </si>
  <si>
    <t>B-60-13</t>
  </si>
  <si>
    <t>B-16-30</t>
  </si>
  <si>
    <t>98'-0"</t>
  </si>
  <si>
    <t>B-16-31</t>
  </si>
  <si>
    <t>94'-0"</t>
  </si>
  <si>
    <t>124'-0"</t>
  </si>
  <si>
    <t>B-16-34</t>
  </si>
  <si>
    <t>B-16-33</t>
  </si>
  <si>
    <t>B-16-48</t>
  </si>
  <si>
    <t>44'-6",71'-6",41'-0"</t>
  </si>
  <si>
    <t>B-40-149</t>
  </si>
  <si>
    <t>55'-0",55'-3",33'-0"</t>
  </si>
  <si>
    <t>P-40-801</t>
  </si>
  <si>
    <t>48'-0",60'-0",48'-0"</t>
  </si>
  <si>
    <t>B-55-116</t>
  </si>
  <si>
    <t>42'-0",57'-0",42'-0"</t>
  </si>
  <si>
    <t>B-57-19</t>
  </si>
  <si>
    <t>68'-6', 68'-6"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</si>
</sst>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"/>
    <numFmt numFmtId="168" formatCode="&quot;$&quot;#,##0.00"/>
    <numFmt numFmtId="169" formatCode="_(* #,##0.0_);_(* \(#,##0.0\);_(* &quot;-&quot;??_);_(@_)"/>
    <numFmt numFmtId="170" formatCode="_(* #,##0_);_(* \(#,##0\);_(* &quot;-&quot;??_);_(@_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ms Rmn"/>
      <family val="0"/>
    </font>
    <font>
      <sz val="10"/>
      <name val="Helv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Helv"/>
      <family val="0"/>
    </font>
    <font>
      <sz val="11"/>
      <name val="Tms Rmn"/>
      <family val="0"/>
    </font>
    <font>
      <sz val="7"/>
      <name val="Arial"/>
      <family val="2"/>
    </font>
    <font>
      <sz val="9"/>
      <name val="Tms Rmn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lightGray">
        <fgColor indexed="8"/>
        <bgColor indexed="15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19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21" xfId="0" applyBorder="1" applyAlignment="1">
      <alignment/>
    </xf>
    <xf numFmtId="165" fontId="0" fillId="0" borderId="20" xfId="0" applyNumberFormat="1" applyBorder="1" applyAlignment="1" applyProtection="1">
      <alignment/>
      <protection/>
    </xf>
    <xf numFmtId="165" fontId="0" fillId="0" borderId="2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3" xfId="0" applyFill="1" applyBorder="1" applyAlignment="1">
      <alignment/>
    </xf>
    <xf numFmtId="165" fontId="0" fillId="33" borderId="23" xfId="0" applyNumberFormat="1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7" fontId="10" fillId="0" borderId="19" xfId="0" applyNumberFormat="1" applyFont="1" applyBorder="1" applyAlignment="1" applyProtection="1">
      <alignment/>
      <protection/>
    </xf>
    <xf numFmtId="165" fontId="0" fillId="0" borderId="24" xfId="0" applyNumberFormat="1" applyBorder="1" applyAlignment="1" applyProtection="1">
      <alignment/>
      <protection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7" xfId="0" applyFill="1" applyBorder="1" applyAlignment="1">
      <alignment/>
    </xf>
    <xf numFmtId="0" fontId="11" fillId="0" borderId="28" xfId="0" applyFont="1" applyBorder="1" applyAlignment="1" applyProtection="1">
      <alignment horizontal="left"/>
      <protection/>
    </xf>
    <xf numFmtId="0" fontId="12" fillId="0" borderId="22" xfId="0" applyFont="1" applyBorder="1" applyAlignment="1">
      <alignment/>
    </xf>
    <xf numFmtId="0" fontId="0" fillId="0" borderId="22" xfId="0" applyBorder="1" applyAlignment="1">
      <alignment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2" fillId="0" borderId="23" xfId="0" applyFont="1" applyBorder="1" applyAlignment="1">
      <alignment/>
    </xf>
    <xf numFmtId="0" fontId="0" fillId="0" borderId="23" xfId="0" applyBorder="1" applyAlignment="1">
      <alignment/>
    </xf>
    <xf numFmtId="0" fontId="12" fillId="0" borderId="19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165" fontId="12" fillId="0" borderId="23" xfId="0" applyNumberFormat="1" applyFont="1" applyBorder="1" applyAlignment="1" applyProtection="1">
      <alignment/>
      <protection/>
    </xf>
    <xf numFmtId="165" fontId="12" fillId="0" borderId="19" xfId="0" applyNumberFormat="1" applyFont="1" applyBorder="1" applyAlignment="1" applyProtection="1">
      <alignment/>
      <protection/>
    </xf>
    <xf numFmtId="0" fontId="12" fillId="0" borderId="24" xfId="0" applyFont="1" applyBorder="1" applyAlignment="1">
      <alignment/>
    </xf>
    <xf numFmtId="165" fontId="13" fillId="0" borderId="23" xfId="0" applyNumberFormat="1" applyFont="1" applyBorder="1" applyAlignment="1" applyProtection="1">
      <alignment/>
      <protection/>
    </xf>
    <xf numFmtId="165" fontId="12" fillId="0" borderId="24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7" fontId="14" fillId="0" borderId="10" xfId="0" applyNumberFormat="1" applyFont="1" applyBorder="1" applyAlignment="1" applyProtection="1">
      <alignment/>
      <protection/>
    </xf>
    <xf numFmtId="0" fontId="12" fillId="0" borderId="21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165" fontId="12" fillId="0" borderId="10" xfId="0" applyNumberFormat="1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165" fontId="12" fillId="0" borderId="21" xfId="0" applyNumberFormat="1" applyFont="1" applyBorder="1" applyAlignment="1" applyProtection="1">
      <alignment/>
      <protection/>
    </xf>
    <xf numFmtId="7" fontId="14" fillId="0" borderId="27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>
      <alignment/>
    </xf>
    <xf numFmtId="0" fontId="1" fillId="0" borderId="3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Continuous"/>
      <protection/>
    </xf>
    <xf numFmtId="0" fontId="12" fillId="0" borderId="33" xfId="0" applyFont="1" applyBorder="1" applyAlignment="1">
      <alignment horizontal="centerContinuous"/>
    </xf>
    <xf numFmtId="0" fontId="11" fillId="0" borderId="34" xfId="0" applyFont="1" applyBorder="1" applyAlignment="1" applyProtection="1">
      <alignment horizontal="centerContinuous"/>
      <protection/>
    </xf>
    <xf numFmtId="0" fontId="12" fillId="0" borderId="22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14" fontId="0" fillId="0" borderId="18" xfId="0" applyNumberFormat="1" applyBorder="1" applyAlignment="1">
      <alignment horizontal="left"/>
    </xf>
    <xf numFmtId="165" fontId="0" fillId="0" borderId="35" xfId="0" applyNumberFormat="1" applyBorder="1" applyAlignment="1" applyProtection="1">
      <alignment/>
      <protection/>
    </xf>
    <xf numFmtId="14" fontId="0" fillId="0" borderId="36" xfId="0" applyNumberFormat="1" applyBorder="1" applyAlignment="1">
      <alignment horizontal="left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Continuous"/>
    </xf>
    <xf numFmtId="0" fontId="0" fillId="0" borderId="36" xfId="0" applyBorder="1" applyAlignment="1">
      <alignment/>
    </xf>
    <xf numFmtId="165" fontId="0" fillId="0" borderId="37" xfId="0" applyNumberFormat="1" applyBorder="1" applyAlignment="1" applyProtection="1">
      <alignment/>
      <protection/>
    </xf>
    <xf numFmtId="0" fontId="0" fillId="0" borderId="3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>
      <alignment/>
    </xf>
    <xf numFmtId="0" fontId="15" fillId="0" borderId="19" xfId="0" applyFont="1" applyBorder="1" applyAlignment="1" applyProtection="1">
      <alignment horizontal="left"/>
      <protection/>
    </xf>
    <xf numFmtId="0" fontId="0" fillId="0" borderId="37" xfId="0" applyBorder="1" applyAlignment="1">
      <alignment/>
    </xf>
    <xf numFmtId="2" fontId="0" fillId="0" borderId="19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37" xfId="0" applyFont="1" applyBorder="1" applyAlignment="1" applyProtection="1">
      <alignment horizontal="left"/>
      <protection/>
    </xf>
    <xf numFmtId="0" fontId="0" fillId="0" borderId="38" xfId="0" applyBorder="1" applyAlignment="1">
      <alignment horizontal="centerContinuous"/>
    </xf>
    <xf numFmtId="0" fontId="0" fillId="0" borderId="36" xfId="0" applyBorder="1" applyAlignment="1">
      <alignment horizontal="left"/>
    </xf>
    <xf numFmtId="14" fontId="0" fillId="0" borderId="36" xfId="0" applyNumberFormat="1" applyBorder="1" applyAlignment="1" applyProtection="1">
      <alignment horizontal="left"/>
      <protection/>
    </xf>
    <xf numFmtId="3" fontId="0" fillId="0" borderId="37" xfId="0" applyNumberFormat="1" applyBorder="1" applyAlignment="1" applyProtection="1">
      <alignment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165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7" fontId="10" fillId="0" borderId="0" xfId="0" applyNumberFormat="1" applyFont="1" applyFill="1" applyBorder="1" applyAlignment="1" applyProtection="1">
      <alignment/>
      <protection/>
    </xf>
    <xf numFmtId="3" fontId="0" fillId="0" borderId="37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6" xfId="0" applyNumberFormat="1" applyBorder="1" applyAlignment="1" applyProtection="1">
      <alignment/>
      <protection/>
    </xf>
    <xf numFmtId="2" fontId="0" fillId="0" borderId="37" xfId="0" applyNumberFormat="1" applyBorder="1" applyAlignment="1">
      <alignment/>
    </xf>
    <xf numFmtId="0" fontId="20" fillId="0" borderId="37" xfId="0" applyFont="1" applyBorder="1" applyAlignment="1">
      <alignment horizontal="centerContinuous"/>
    </xf>
    <xf numFmtId="0" fontId="0" fillId="0" borderId="37" xfId="0" applyBorder="1" applyAlignment="1">
      <alignment horizontal="left"/>
    </xf>
    <xf numFmtId="0" fontId="19" fillId="0" borderId="37" xfId="0" applyFont="1" applyBorder="1" applyAlignment="1" applyProtection="1">
      <alignment horizontal="center"/>
      <protection/>
    </xf>
    <xf numFmtId="3" fontId="0" fillId="0" borderId="37" xfId="0" applyNumberFormat="1" applyBorder="1" applyAlignment="1" applyProtection="1">
      <alignment horizontal="center"/>
      <protection/>
    </xf>
    <xf numFmtId="3" fontId="0" fillId="0" borderId="19" xfId="0" applyNumberFormat="1" applyBorder="1" applyAlignment="1" applyProtection="1">
      <alignment/>
      <protection/>
    </xf>
    <xf numFmtId="3" fontId="0" fillId="0" borderId="19" xfId="0" applyNumberFormat="1" applyBorder="1" applyAlignment="1">
      <alignment/>
    </xf>
    <xf numFmtId="3" fontId="20" fillId="0" borderId="37" xfId="0" applyNumberFormat="1" applyFont="1" applyBorder="1" applyAlignment="1" applyProtection="1">
      <alignment horizontal="center"/>
      <protection/>
    </xf>
    <xf numFmtId="165" fontId="21" fillId="0" borderId="23" xfId="0" applyNumberFormat="1" applyFont="1" applyBorder="1" applyAlignment="1" applyProtection="1">
      <alignment/>
      <protection/>
    </xf>
    <xf numFmtId="165" fontId="21" fillId="0" borderId="10" xfId="0" applyNumberFormat="1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7" fillId="0" borderId="41" xfId="0" applyFont="1" applyBorder="1" applyAlignment="1" applyProtection="1">
      <alignment horizontal="center"/>
      <protection/>
    </xf>
    <xf numFmtId="0" fontId="7" fillId="0" borderId="41" xfId="0" applyFont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>
      <alignment/>
    </xf>
    <xf numFmtId="0" fontId="1" fillId="0" borderId="47" xfId="0" applyFont="1" applyBorder="1" applyAlignment="1" applyProtection="1">
      <alignment horizontal="center"/>
      <protection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0" fillId="0" borderId="37" xfId="0" applyFont="1" applyBorder="1" applyAlignment="1" applyProtection="1">
      <alignment horizontal="center"/>
      <protection/>
    </xf>
    <xf numFmtId="165" fontId="0" fillId="0" borderId="49" xfId="0" applyNumberFormat="1" applyBorder="1" applyAlignment="1" applyProtection="1">
      <alignment/>
      <protection/>
    </xf>
    <xf numFmtId="3" fontId="0" fillId="0" borderId="48" xfId="0" applyNumberFormat="1" applyBorder="1" applyAlignment="1" applyProtection="1">
      <alignment/>
      <protection/>
    </xf>
    <xf numFmtId="3" fontId="0" fillId="0" borderId="48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5" fontId="0" fillId="33" borderId="50" xfId="0" applyNumberFormat="1" applyFill="1" applyBorder="1" applyAlignment="1" applyProtection="1">
      <alignment/>
      <protection/>
    </xf>
    <xf numFmtId="0" fontId="0" fillId="0" borderId="43" xfId="0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0" fillId="0" borderId="46" xfId="0" applyBorder="1" applyAlignment="1" applyProtection="1">
      <alignment horizontal="center"/>
      <protection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3" borderId="50" xfId="0" applyFill="1" applyBorder="1" applyAlignment="1">
      <alignment/>
    </xf>
    <xf numFmtId="165" fontId="0" fillId="0" borderId="50" xfId="0" applyNumberForma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/>
      <protection/>
    </xf>
    <xf numFmtId="4" fontId="10" fillId="0" borderId="50" xfId="0" applyNumberFormat="1" applyFont="1" applyBorder="1" applyAlignment="1" applyProtection="1">
      <alignment/>
      <protection/>
    </xf>
    <xf numFmtId="4" fontId="22" fillId="0" borderId="19" xfId="0" applyNumberFormat="1" applyFont="1" applyBorder="1" applyAlignment="1" applyProtection="1">
      <alignment/>
      <protection/>
    </xf>
    <xf numFmtId="4" fontId="9" fillId="0" borderId="18" xfId="0" applyNumberFormat="1" applyFont="1" applyBorder="1" applyAlignment="1" applyProtection="1">
      <alignment/>
      <protection/>
    </xf>
    <xf numFmtId="4" fontId="10" fillId="0" borderId="23" xfId="0" applyNumberFormat="1" applyFont="1" applyBorder="1" applyAlignment="1" applyProtection="1">
      <alignment/>
      <protection/>
    </xf>
    <xf numFmtId="4" fontId="0" fillId="34" borderId="26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37" xfId="0" applyFont="1" applyBorder="1" applyAlignment="1" applyProtection="1">
      <alignment horizontal="center"/>
      <protection/>
    </xf>
    <xf numFmtId="3" fontId="0" fillId="0" borderId="37" xfId="0" applyNumberFormat="1" applyFont="1" applyBorder="1" applyAlignment="1" applyProtection="1">
      <alignment horizontal="center"/>
      <protection/>
    </xf>
    <xf numFmtId="0" fontId="0" fillId="0" borderId="37" xfId="0" applyFont="1" applyBorder="1" applyAlignment="1">
      <alignment horizontal="centerContinuous"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Font="1" applyBorder="1" applyAlignment="1">
      <alignment/>
    </xf>
    <xf numFmtId="3" fontId="19" fillId="0" borderId="37" xfId="0" applyNumberFormat="1" applyFont="1" applyBorder="1" applyAlignment="1" applyProtection="1">
      <alignment horizontal="center"/>
      <protection/>
    </xf>
    <xf numFmtId="0" fontId="7" fillId="0" borderId="42" xfId="0" applyFont="1" applyBorder="1" applyAlignment="1">
      <alignment/>
    </xf>
    <xf numFmtId="0" fontId="1" fillId="0" borderId="55" xfId="0" applyFont="1" applyBorder="1" applyAlignment="1" applyProtection="1">
      <alignment horizontal="center"/>
      <protection/>
    </xf>
    <xf numFmtId="2" fontId="0" fillId="0" borderId="49" xfId="0" applyNumberFormat="1" applyBorder="1" applyAlignment="1">
      <alignment/>
    </xf>
    <xf numFmtId="0" fontId="0" fillId="0" borderId="44" xfId="0" applyBorder="1" applyAlignment="1">
      <alignment/>
    </xf>
    <xf numFmtId="7" fontId="10" fillId="0" borderId="47" xfId="0" applyNumberFormat="1" applyFont="1" applyBorder="1" applyAlignment="1" applyProtection="1">
      <alignment/>
      <protection/>
    </xf>
    <xf numFmtId="0" fontId="0" fillId="34" borderId="56" xfId="0" applyFill="1" applyBorder="1" applyAlignment="1">
      <alignment/>
    </xf>
    <xf numFmtId="0" fontId="0" fillId="34" borderId="57" xfId="0" applyFill="1" applyBorder="1" applyAlignment="1">
      <alignment/>
    </xf>
    <xf numFmtId="0" fontId="11" fillId="0" borderId="58" xfId="0" applyFont="1" applyBorder="1" applyAlignment="1">
      <alignment horizontal="centerContinuous"/>
    </xf>
    <xf numFmtId="0" fontId="12" fillId="0" borderId="59" xfId="0" applyFont="1" applyBorder="1" applyAlignment="1">
      <alignment/>
    </xf>
    <xf numFmtId="165" fontId="12" fillId="0" borderId="46" xfId="0" applyNumberFormat="1" applyFont="1" applyBorder="1" applyAlignment="1" applyProtection="1">
      <alignment/>
      <protection/>
    </xf>
    <xf numFmtId="165" fontId="12" fillId="0" borderId="50" xfId="0" applyNumberFormat="1" applyFont="1" applyBorder="1" applyAlignment="1" applyProtection="1">
      <alignment/>
      <protection/>
    </xf>
    <xf numFmtId="165" fontId="13" fillId="0" borderId="46" xfId="0" applyNumberFormat="1" applyFont="1" applyBorder="1" applyAlignment="1" applyProtection="1">
      <alignment/>
      <protection/>
    </xf>
    <xf numFmtId="165" fontId="14" fillId="0" borderId="52" xfId="0" applyNumberFormat="1" applyFont="1" applyBorder="1" applyAlignment="1" applyProtection="1">
      <alignment/>
      <protection/>
    </xf>
    <xf numFmtId="165" fontId="12" fillId="0" borderId="60" xfId="0" applyNumberFormat="1" applyFont="1" applyBorder="1" applyAlignment="1" applyProtection="1">
      <alignment/>
      <protection/>
    </xf>
    <xf numFmtId="165" fontId="12" fillId="0" borderId="54" xfId="0" applyNumberFormat="1" applyFont="1" applyBorder="1" applyAlignment="1" applyProtection="1">
      <alignment/>
      <protection/>
    </xf>
    <xf numFmtId="4" fontId="15" fillId="0" borderId="18" xfId="0" applyNumberFormat="1" applyFont="1" applyBorder="1" applyAlignment="1" applyProtection="1">
      <alignment/>
      <protection/>
    </xf>
    <xf numFmtId="4" fontId="15" fillId="0" borderId="19" xfId="0" applyNumberFormat="1" applyFont="1" applyBorder="1" applyAlignment="1" applyProtection="1">
      <alignment/>
      <protection/>
    </xf>
    <xf numFmtId="0" fontId="23" fillId="0" borderId="37" xfId="0" applyFont="1" applyBorder="1" applyAlignment="1" applyProtection="1">
      <alignment horizontal="center"/>
      <protection/>
    </xf>
    <xf numFmtId="4" fontId="0" fillId="0" borderId="37" xfId="0" applyNumberFormat="1" applyBorder="1" applyAlignment="1" applyProtection="1">
      <alignment/>
      <protection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9" fillId="0" borderId="37" xfId="0" applyNumberFormat="1" applyFont="1" applyBorder="1" applyAlignment="1">
      <alignment/>
    </xf>
    <xf numFmtId="4" fontId="19" fillId="0" borderId="37" xfId="0" applyNumberFormat="1" applyFont="1" applyBorder="1" applyAlignment="1" applyProtection="1">
      <alignment/>
      <protection/>
    </xf>
    <xf numFmtId="1" fontId="0" fillId="0" borderId="37" xfId="0" applyNumberFormat="1" applyFont="1" applyBorder="1" applyAlignment="1" applyProtection="1">
      <alignment horizontal="center"/>
      <protection/>
    </xf>
    <xf numFmtId="0" fontId="0" fillId="33" borderId="61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2" xfId="0" applyFill="1" applyBorder="1" applyAlignment="1">
      <alignment/>
    </xf>
    <xf numFmtId="3" fontId="19" fillId="0" borderId="37" xfId="0" applyNumberFormat="1" applyFont="1" applyBorder="1" applyAlignment="1">
      <alignment/>
    </xf>
    <xf numFmtId="4" fontId="15" fillId="0" borderId="46" xfId="0" applyNumberFormat="1" applyFont="1" applyBorder="1" applyAlignment="1" applyProtection="1">
      <alignment/>
      <protection/>
    </xf>
    <xf numFmtId="3" fontId="0" fillId="33" borderId="19" xfId="0" applyNumberFormat="1" applyFill="1" applyBorder="1" applyAlignment="1">
      <alignment/>
    </xf>
    <xf numFmtId="4" fontId="24" fillId="0" borderId="18" xfId="0" applyNumberFormat="1" applyFont="1" applyBorder="1" applyAlignment="1" applyProtection="1">
      <alignment/>
      <protection/>
    </xf>
    <xf numFmtId="0" fontId="0" fillId="0" borderId="49" xfId="0" applyBorder="1" applyAlignment="1">
      <alignment horizontal="centerContinuous"/>
    </xf>
    <xf numFmtId="165" fontId="0" fillId="0" borderId="49" xfId="0" applyNumberFormat="1" applyBorder="1" applyAlignment="1" applyProtection="1">
      <alignment horizontal="centerContinuous"/>
      <protection/>
    </xf>
    <xf numFmtId="0" fontId="19" fillId="0" borderId="37" xfId="0" applyFont="1" applyBorder="1" applyAlignment="1">
      <alignment horizontal="centerContinuous"/>
    </xf>
    <xf numFmtId="0" fontId="23" fillId="0" borderId="37" xfId="0" applyFont="1" applyBorder="1" applyAlignment="1">
      <alignment horizontal="centerContinuous"/>
    </xf>
    <xf numFmtId="4" fontId="0" fillId="0" borderId="37" xfId="0" applyNumberFormat="1" applyFont="1" applyBorder="1" applyAlignment="1">
      <alignment horizontal="center"/>
    </xf>
    <xf numFmtId="14" fontId="0" fillId="0" borderId="63" xfId="0" applyNumberFormat="1" applyBorder="1" applyAlignment="1" applyProtection="1">
      <alignment horizontal="left"/>
      <protection/>
    </xf>
    <xf numFmtId="0" fontId="0" fillId="0" borderId="64" xfId="0" applyBorder="1" applyAlignment="1" applyProtection="1">
      <alignment horizontal="left"/>
      <protection/>
    </xf>
    <xf numFmtId="0" fontId="0" fillId="0" borderId="64" xfId="0" applyBorder="1" applyAlignment="1" applyProtection="1">
      <alignment horizontal="center"/>
      <protection/>
    </xf>
    <xf numFmtId="0" fontId="23" fillId="0" borderId="64" xfId="0" applyFont="1" applyBorder="1" applyAlignment="1" applyProtection="1">
      <alignment horizontal="center"/>
      <protection/>
    </xf>
    <xf numFmtId="3" fontId="0" fillId="0" borderId="63" xfId="0" applyNumberFormat="1" applyBorder="1" applyAlignment="1" applyProtection="1">
      <alignment/>
      <protection/>
    </xf>
    <xf numFmtId="3" fontId="0" fillId="0" borderId="64" xfId="0" applyNumberFormat="1" applyBorder="1" applyAlignment="1" applyProtection="1">
      <alignment/>
      <protection/>
    </xf>
    <xf numFmtId="165" fontId="0" fillId="0" borderId="64" xfId="0" applyNumberFormat="1" applyBorder="1" applyAlignment="1" applyProtection="1">
      <alignment/>
      <protection/>
    </xf>
    <xf numFmtId="4" fontId="19" fillId="0" borderId="64" xfId="0" applyNumberFormat="1" applyFont="1" applyBorder="1" applyAlignment="1" applyProtection="1">
      <alignment/>
      <protection/>
    </xf>
    <xf numFmtId="165" fontId="0" fillId="0" borderId="65" xfId="0" applyNumberFormat="1" applyBorder="1" applyAlignment="1" applyProtection="1">
      <alignment/>
      <protection/>
    </xf>
    <xf numFmtId="0" fontId="16" fillId="0" borderId="64" xfId="0" applyFont="1" applyBorder="1" applyAlignment="1" applyProtection="1">
      <alignment horizontal="left"/>
      <protection/>
    </xf>
    <xf numFmtId="3" fontId="0" fillId="0" borderId="63" xfId="0" applyNumberFormat="1" applyBorder="1" applyAlignment="1">
      <alignment/>
    </xf>
    <xf numFmtId="4" fontId="19" fillId="0" borderId="64" xfId="0" applyNumberFormat="1" applyFont="1" applyBorder="1" applyAlignment="1">
      <alignment/>
    </xf>
    <xf numFmtId="0" fontId="19" fillId="0" borderId="64" xfId="0" applyFont="1" applyBorder="1" applyAlignment="1" applyProtection="1">
      <alignment horizontal="center"/>
      <protection/>
    </xf>
    <xf numFmtId="4" fontId="0" fillId="0" borderId="64" xfId="0" applyNumberFormat="1" applyBorder="1" applyAlignment="1">
      <alignment/>
    </xf>
    <xf numFmtId="4" fontId="0" fillId="0" borderId="63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Continuous"/>
    </xf>
    <xf numFmtId="0" fontId="0" fillId="0" borderId="64" xfId="0" applyBorder="1" applyAlignment="1">
      <alignment/>
    </xf>
    <xf numFmtId="0" fontId="19" fillId="0" borderId="64" xfId="0" applyFont="1" applyBorder="1" applyAlignment="1">
      <alignment horizontal="centerContinuous"/>
    </xf>
    <xf numFmtId="3" fontId="0" fillId="0" borderId="64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4" xfId="0" applyFont="1" applyBorder="1" applyAlignment="1" applyProtection="1">
      <alignment horizontal="left"/>
      <protection/>
    </xf>
    <xf numFmtId="3" fontId="0" fillId="0" borderId="64" xfId="0" applyNumberFormat="1" applyFont="1" applyBorder="1" applyAlignment="1" applyProtection="1">
      <alignment horizontal="center"/>
      <protection/>
    </xf>
    <xf numFmtId="165" fontId="0" fillId="0" borderId="67" xfId="0" applyNumberFormat="1" applyBorder="1" applyAlignment="1" applyProtection="1">
      <alignment/>
      <protection/>
    </xf>
    <xf numFmtId="165" fontId="0" fillId="0" borderId="68" xfId="0" applyNumberFormat="1" applyBorder="1" applyAlignment="1" applyProtection="1">
      <alignment/>
      <protection/>
    </xf>
    <xf numFmtId="14" fontId="0" fillId="0" borderId="63" xfId="0" applyNumberFormat="1" applyBorder="1" applyAlignment="1">
      <alignment horizontal="left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centerContinuous"/>
    </xf>
    <xf numFmtId="0" fontId="0" fillId="0" borderId="66" xfId="0" applyBorder="1" applyAlignment="1">
      <alignment/>
    </xf>
    <xf numFmtId="0" fontId="0" fillId="0" borderId="63" xfId="0" applyBorder="1" applyAlignment="1">
      <alignment/>
    </xf>
    <xf numFmtId="3" fontId="0" fillId="0" borderId="66" xfId="0" applyNumberFormat="1" applyBorder="1" applyAlignment="1" applyProtection="1">
      <alignment/>
      <protection/>
    </xf>
    <xf numFmtId="0" fontId="0" fillId="0" borderId="64" xfId="0" applyFont="1" applyBorder="1" applyAlignment="1" applyProtection="1">
      <alignment horizontal="center"/>
      <protection/>
    </xf>
    <xf numFmtId="4" fontId="0" fillId="0" borderId="64" xfId="0" applyNumberFormat="1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3" fontId="19" fillId="0" borderId="64" xfId="0" applyNumberFormat="1" applyFont="1" applyBorder="1" applyAlignment="1" applyProtection="1">
      <alignment horizontal="center"/>
      <protection/>
    </xf>
    <xf numFmtId="14" fontId="0" fillId="0" borderId="18" xfId="0" applyNumberFormat="1" applyBorder="1" applyAlignment="1" applyProtection="1">
      <alignment horizontal="left"/>
      <protection/>
    </xf>
    <xf numFmtId="3" fontId="23" fillId="0" borderId="37" xfId="0" applyNumberFormat="1" applyFont="1" applyBorder="1" applyAlignment="1" applyProtection="1">
      <alignment horizontal="center"/>
      <protection/>
    </xf>
    <xf numFmtId="0" fontId="25" fillId="0" borderId="37" xfId="0" applyFont="1" applyBorder="1" applyAlignment="1" applyProtection="1">
      <alignment horizontal="center"/>
      <protection/>
    </xf>
    <xf numFmtId="14" fontId="0" fillId="0" borderId="69" xfId="0" applyNumberFormat="1" applyBorder="1" applyAlignment="1" applyProtection="1">
      <alignment horizontal="left"/>
      <protection/>
    </xf>
    <xf numFmtId="0" fontId="0" fillId="0" borderId="70" xfId="0" applyBorder="1" applyAlignment="1" applyProtection="1">
      <alignment horizontal="left"/>
      <protection/>
    </xf>
    <xf numFmtId="0" fontId="0" fillId="0" borderId="70" xfId="0" applyBorder="1" applyAlignment="1" applyProtection="1">
      <alignment horizontal="center"/>
      <protection/>
    </xf>
    <xf numFmtId="1" fontId="0" fillId="0" borderId="69" xfId="0" applyNumberFormat="1" applyBorder="1" applyAlignment="1" applyProtection="1">
      <alignment/>
      <protection/>
    </xf>
    <xf numFmtId="3" fontId="0" fillId="0" borderId="70" xfId="0" applyNumberFormat="1" applyBorder="1" applyAlignment="1" applyProtection="1">
      <alignment/>
      <protection/>
    </xf>
    <xf numFmtId="165" fontId="0" fillId="0" borderId="70" xfId="0" applyNumberFormat="1" applyBorder="1" applyAlignment="1" applyProtection="1">
      <alignment/>
      <protection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0" fillId="0" borderId="70" xfId="0" applyFont="1" applyBorder="1" applyAlignment="1" applyProtection="1">
      <alignment horizontal="center"/>
      <protection/>
    </xf>
    <xf numFmtId="3" fontId="0" fillId="0" borderId="69" xfId="0" applyNumberFormat="1" applyBorder="1" applyAlignment="1" applyProtection="1">
      <alignment/>
      <protection/>
    </xf>
    <xf numFmtId="0" fontId="0" fillId="0" borderId="72" xfId="0" applyBorder="1" applyAlignment="1">
      <alignment/>
    </xf>
    <xf numFmtId="0" fontId="0" fillId="0" borderId="66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2" fontId="0" fillId="0" borderId="64" xfId="0" applyNumberFormat="1" applyBorder="1" applyAlignment="1">
      <alignment/>
    </xf>
    <xf numFmtId="0" fontId="0" fillId="0" borderId="73" xfId="0" applyBorder="1" applyAlignment="1">
      <alignment/>
    </xf>
    <xf numFmtId="165" fontId="0" fillId="0" borderId="74" xfId="0" applyNumberFormat="1" applyBorder="1" applyAlignment="1" applyProtection="1">
      <alignment/>
      <protection/>
    </xf>
    <xf numFmtId="14" fontId="0" fillId="0" borderId="75" xfId="0" applyNumberFormat="1" applyBorder="1" applyAlignment="1" applyProtection="1">
      <alignment horizontal="left"/>
      <protection/>
    </xf>
    <xf numFmtId="0" fontId="0" fillId="0" borderId="76" xfId="0" applyBorder="1" applyAlignment="1" applyProtection="1">
      <alignment horizontal="left"/>
      <protection/>
    </xf>
    <xf numFmtId="0" fontId="0" fillId="0" borderId="76" xfId="0" applyBorder="1" applyAlignment="1" applyProtection="1">
      <alignment horizontal="center"/>
      <protection/>
    </xf>
    <xf numFmtId="3" fontId="0" fillId="0" borderId="76" xfId="0" applyNumberFormat="1" applyBorder="1" applyAlignment="1" applyProtection="1">
      <alignment/>
      <protection/>
    </xf>
    <xf numFmtId="165" fontId="0" fillId="0" borderId="76" xfId="0" applyNumberFormat="1" applyBorder="1" applyAlignment="1" applyProtection="1">
      <alignment/>
      <protection/>
    </xf>
    <xf numFmtId="3" fontId="0" fillId="0" borderId="76" xfId="0" applyNumberForma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3" fontId="20" fillId="0" borderId="76" xfId="0" applyNumberFormat="1" applyFont="1" applyBorder="1" applyAlignment="1" applyProtection="1">
      <alignment horizontal="center"/>
      <protection/>
    </xf>
    <xf numFmtId="3" fontId="0" fillId="0" borderId="75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/>
    </xf>
    <xf numFmtId="0" fontId="0" fillId="0" borderId="75" xfId="0" applyBorder="1" applyAlignment="1">
      <alignment/>
    </xf>
    <xf numFmtId="0" fontId="0" fillId="0" borderId="69" xfId="0" applyBorder="1" applyAlignment="1" applyProtection="1">
      <alignment/>
      <protection/>
    </xf>
    <xf numFmtId="0" fontId="0" fillId="0" borderId="69" xfId="0" applyBorder="1" applyAlignment="1">
      <alignment/>
    </xf>
    <xf numFmtId="0" fontId="0" fillId="0" borderId="70" xfId="0" applyBorder="1" applyAlignment="1" applyProtection="1">
      <alignment/>
      <protection/>
    </xf>
    <xf numFmtId="165" fontId="0" fillId="0" borderId="71" xfId="0" applyNumberFormat="1" applyBorder="1" applyAlignment="1" applyProtection="1">
      <alignment/>
      <protection/>
    </xf>
    <xf numFmtId="14" fontId="0" fillId="0" borderId="78" xfId="0" applyNumberFormat="1" applyBorder="1" applyAlignment="1" applyProtection="1">
      <alignment horizontal="left"/>
      <protection/>
    </xf>
    <xf numFmtId="0" fontId="0" fillId="0" borderId="79" xfId="0" applyBorder="1" applyAlignment="1" applyProtection="1">
      <alignment horizontal="left"/>
      <protection/>
    </xf>
    <xf numFmtId="0" fontId="0" fillId="0" borderId="79" xfId="0" applyBorder="1" applyAlignment="1" applyProtection="1">
      <alignment horizontal="center"/>
      <protection/>
    </xf>
    <xf numFmtId="0" fontId="0" fillId="0" borderId="79" xfId="0" applyFont="1" applyBorder="1" applyAlignment="1" applyProtection="1">
      <alignment horizontal="center"/>
      <protection/>
    </xf>
    <xf numFmtId="3" fontId="0" fillId="0" borderId="80" xfId="0" applyNumberFormat="1" applyBorder="1" applyAlignment="1" applyProtection="1">
      <alignment/>
      <protection/>
    </xf>
    <xf numFmtId="3" fontId="0" fillId="0" borderId="79" xfId="0" applyNumberFormat="1" applyBorder="1" applyAlignment="1" applyProtection="1">
      <alignment/>
      <protection/>
    </xf>
    <xf numFmtId="165" fontId="0" fillId="0" borderId="79" xfId="0" applyNumberFormat="1" applyBorder="1" applyAlignment="1" applyProtection="1">
      <alignment/>
      <protection/>
    </xf>
    <xf numFmtId="165" fontId="0" fillId="0" borderId="81" xfId="0" applyNumberFormat="1" applyBorder="1" applyAlignment="1" applyProtection="1">
      <alignment/>
      <protection/>
    </xf>
    <xf numFmtId="3" fontId="0" fillId="0" borderId="80" xfId="0" applyNumberFormat="1" applyBorder="1" applyAlignment="1">
      <alignment/>
    </xf>
    <xf numFmtId="3" fontId="0" fillId="0" borderId="79" xfId="0" applyNumberFormat="1" applyBorder="1" applyAlignment="1">
      <alignment/>
    </xf>
    <xf numFmtId="0" fontId="0" fillId="0" borderId="79" xfId="0" applyBorder="1" applyAlignment="1">
      <alignment/>
    </xf>
    <xf numFmtId="0" fontId="0" fillId="0" borderId="81" xfId="0" applyBorder="1" applyAlignment="1">
      <alignment/>
    </xf>
    <xf numFmtId="14" fontId="0" fillId="0" borderId="82" xfId="0" applyNumberFormat="1" applyBorder="1" applyAlignment="1" applyProtection="1">
      <alignment horizontal="left"/>
      <protection/>
    </xf>
    <xf numFmtId="0" fontId="0" fillId="0" borderId="83" xfId="0" applyBorder="1" applyAlignment="1" applyProtection="1">
      <alignment horizontal="left"/>
      <protection/>
    </xf>
    <xf numFmtId="0" fontId="0" fillId="0" borderId="83" xfId="0" applyBorder="1" applyAlignment="1" applyProtection="1">
      <alignment horizontal="center"/>
      <protection/>
    </xf>
    <xf numFmtId="0" fontId="19" fillId="0" borderId="83" xfId="0" applyFont="1" applyBorder="1" applyAlignment="1" applyProtection="1">
      <alignment horizontal="center"/>
      <protection/>
    </xf>
    <xf numFmtId="3" fontId="0" fillId="0" borderId="82" xfId="0" applyNumberFormat="1" applyBorder="1" applyAlignment="1" applyProtection="1">
      <alignment/>
      <protection/>
    </xf>
    <xf numFmtId="3" fontId="0" fillId="0" borderId="83" xfId="0" applyNumberFormat="1" applyBorder="1" applyAlignment="1">
      <alignment/>
    </xf>
    <xf numFmtId="165" fontId="0" fillId="0" borderId="83" xfId="0" applyNumberFormat="1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165" fontId="0" fillId="0" borderId="85" xfId="0" applyNumberFormat="1" applyBorder="1" applyAlignment="1" applyProtection="1">
      <alignment/>
      <protection/>
    </xf>
    <xf numFmtId="3" fontId="0" fillId="0" borderId="83" xfId="0" applyNumberFormat="1" applyBorder="1" applyAlignment="1" applyProtection="1">
      <alignment/>
      <protection/>
    </xf>
    <xf numFmtId="1" fontId="0" fillId="0" borderId="83" xfId="0" applyNumberFormat="1" applyFont="1" applyBorder="1" applyAlignment="1" applyProtection="1">
      <alignment horizontal="center"/>
      <protection/>
    </xf>
    <xf numFmtId="3" fontId="0" fillId="0" borderId="84" xfId="0" applyNumberFormat="1" applyBorder="1" applyAlignment="1" applyProtection="1">
      <alignment/>
      <protection/>
    </xf>
    <xf numFmtId="3" fontId="0" fillId="0" borderId="84" xfId="0" applyNumberFormat="1" applyBorder="1" applyAlignment="1">
      <alignment/>
    </xf>
    <xf numFmtId="0" fontId="0" fillId="0" borderId="83" xfId="0" applyBorder="1" applyAlignment="1">
      <alignment/>
    </xf>
    <xf numFmtId="0" fontId="0" fillId="0" borderId="85" xfId="0" applyBorder="1" applyAlignment="1">
      <alignment/>
    </xf>
    <xf numFmtId="3" fontId="0" fillId="0" borderId="82" xfId="0" applyNumberFormat="1" applyBorder="1" applyAlignment="1">
      <alignment/>
    </xf>
    <xf numFmtId="2" fontId="0" fillId="0" borderId="83" xfId="0" applyNumberFormat="1" applyBorder="1" applyAlignment="1">
      <alignment/>
    </xf>
    <xf numFmtId="0" fontId="0" fillId="0" borderId="86" xfId="0" applyBorder="1" applyAlignment="1">
      <alignment/>
    </xf>
    <xf numFmtId="3" fontId="0" fillId="0" borderId="83" xfId="0" applyNumberFormat="1" applyFont="1" applyBorder="1" applyAlignment="1" applyProtection="1">
      <alignment horizontal="center"/>
      <protection/>
    </xf>
    <xf numFmtId="14" fontId="0" fillId="0" borderId="61" xfId="0" applyNumberFormat="1" applyBorder="1" applyAlignment="1" applyProtection="1">
      <alignment horizontal="left"/>
      <protection/>
    </xf>
    <xf numFmtId="0" fontId="0" fillId="0" borderId="60" xfId="0" applyBorder="1" applyAlignment="1" applyProtection="1">
      <alignment horizontal="left"/>
      <protection/>
    </xf>
    <xf numFmtId="0" fontId="0" fillId="0" borderId="60" xfId="0" applyBorder="1" applyAlignment="1" applyProtection="1">
      <alignment horizontal="center"/>
      <protection/>
    </xf>
    <xf numFmtId="3" fontId="20" fillId="0" borderId="87" xfId="0" applyNumberFormat="1" applyFont="1" applyBorder="1" applyAlignment="1" applyProtection="1">
      <alignment horizontal="center"/>
      <protection/>
    </xf>
    <xf numFmtId="3" fontId="0" fillId="0" borderId="61" xfId="0" applyNumberFormat="1" applyBorder="1" applyAlignment="1" applyProtection="1">
      <alignment/>
      <protection/>
    </xf>
    <xf numFmtId="3" fontId="0" fillId="0" borderId="60" xfId="0" applyNumberForma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0" fontId="0" fillId="0" borderId="61" xfId="0" applyBorder="1" applyAlignment="1">
      <alignment/>
    </xf>
    <xf numFmtId="3" fontId="0" fillId="0" borderId="60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33" borderId="88" xfId="0" applyFill="1" applyBorder="1" applyAlignment="1">
      <alignment/>
    </xf>
    <xf numFmtId="0" fontId="0" fillId="33" borderId="89" xfId="0" applyFill="1" applyBorder="1" applyAlignment="1">
      <alignment/>
    </xf>
    <xf numFmtId="3" fontId="0" fillId="33" borderId="89" xfId="0" applyNumberFormat="1" applyFill="1" applyBorder="1" applyAlignment="1">
      <alignment/>
    </xf>
    <xf numFmtId="0" fontId="0" fillId="33" borderId="90" xfId="0" applyFill="1" applyBorder="1" applyAlignment="1">
      <alignment/>
    </xf>
    <xf numFmtId="0" fontId="0" fillId="33" borderId="91" xfId="0" applyFill="1" applyBorder="1" applyAlignment="1">
      <alignment/>
    </xf>
    <xf numFmtId="0" fontId="20" fillId="0" borderId="79" xfId="0" applyFont="1" applyBorder="1" applyAlignment="1" applyProtection="1">
      <alignment horizontal="center"/>
      <protection/>
    </xf>
    <xf numFmtId="3" fontId="0" fillId="0" borderId="78" xfId="0" applyNumberFormat="1" applyBorder="1" applyAlignment="1" applyProtection="1">
      <alignment/>
      <protection/>
    </xf>
    <xf numFmtId="0" fontId="0" fillId="0" borderId="80" xfId="0" applyBorder="1" applyAlignment="1">
      <alignment/>
    </xf>
    <xf numFmtId="0" fontId="1" fillId="0" borderId="51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165" fontId="0" fillId="0" borderId="95" xfId="0" applyNumberFormat="1" applyBorder="1" applyAlignment="1" applyProtection="1">
      <alignment/>
      <protection/>
    </xf>
    <xf numFmtId="0" fontId="0" fillId="0" borderId="96" xfId="0" applyBorder="1" applyAlignment="1">
      <alignment/>
    </xf>
    <xf numFmtId="165" fontId="0" fillId="0" borderId="94" xfId="0" applyNumberFormat="1" applyBorder="1" applyAlignment="1" applyProtection="1">
      <alignment/>
      <protection/>
    </xf>
    <xf numFmtId="165" fontId="0" fillId="0" borderId="96" xfId="0" applyNumberFormat="1" applyBorder="1" applyAlignment="1" applyProtection="1">
      <alignment/>
      <protection/>
    </xf>
    <xf numFmtId="165" fontId="0" fillId="0" borderId="97" xfId="0" applyNumberFormat="1" applyBorder="1" applyAlignment="1" applyProtection="1">
      <alignment/>
      <protection/>
    </xf>
    <xf numFmtId="0" fontId="7" fillId="0" borderId="98" xfId="0" applyFont="1" applyBorder="1" applyAlignment="1">
      <alignment/>
    </xf>
    <xf numFmtId="0" fontId="1" fillId="0" borderId="99" xfId="0" applyFont="1" applyBorder="1" applyAlignment="1" applyProtection="1">
      <alignment horizontal="center"/>
      <protection/>
    </xf>
    <xf numFmtId="0" fontId="1" fillId="0" borderId="100" xfId="0" applyFont="1" applyBorder="1" applyAlignment="1" applyProtection="1">
      <alignment horizontal="center"/>
      <protection/>
    </xf>
    <xf numFmtId="0" fontId="0" fillId="33" borderId="100" xfId="0" applyFill="1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165" fontId="0" fillId="0" borderId="103" xfId="0" applyNumberFormat="1" applyBorder="1" applyAlignment="1" applyProtection="1">
      <alignment/>
      <protection/>
    </xf>
    <xf numFmtId="0" fontId="0" fillId="0" borderId="104" xfId="0" applyBorder="1" applyAlignment="1">
      <alignment/>
    </xf>
    <xf numFmtId="165" fontId="0" fillId="0" borderId="102" xfId="0" applyNumberFormat="1" applyBorder="1" applyAlignment="1" applyProtection="1">
      <alignment/>
      <protection/>
    </xf>
    <xf numFmtId="165" fontId="0" fillId="0" borderId="104" xfId="0" applyNumberFormat="1" applyBorder="1" applyAlignment="1" applyProtection="1">
      <alignment/>
      <protection/>
    </xf>
    <xf numFmtId="0" fontId="0" fillId="0" borderId="83" xfId="0" applyFont="1" applyBorder="1" applyAlignment="1" applyProtection="1">
      <alignment horizontal="left"/>
      <protection/>
    </xf>
    <xf numFmtId="3" fontId="25" fillId="0" borderId="83" xfId="0" applyNumberFormat="1" applyFont="1" applyBorder="1" applyAlignment="1" applyProtection="1">
      <alignment horizontal="center"/>
      <protection/>
    </xf>
    <xf numFmtId="4" fontId="0" fillId="0" borderId="83" xfId="0" applyNumberFormat="1" applyBorder="1" applyAlignment="1" applyProtection="1">
      <alignment/>
      <protection/>
    </xf>
    <xf numFmtId="0" fontId="0" fillId="0" borderId="83" xfId="0" applyFont="1" applyBorder="1" applyAlignment="1" applyProtection="1">
      <alignment horizontal="center"/>
      <protection/>
    </xf>
    <xf numFmtId="14" fontId="0" fillId="0" borderId="82" xfId="0" applyNumberFormat="1" applyBorder="1" applyAlignment="1">
      <alignment horizontal="left"/>
    </xf>
    <xf numFmtId="0" fontId="0" fillId="0" borderId="83" xfId="0" applyFont="1" applyBorder="1" applyAlignment="1">
      <alignment/>
    </xf>
    <xf numFmtId="0" fontId="0" fillId="0" borderId="83" xfId="0" applyBorder="1" applyAlignment="1">
      <alignment horizontal="centerContinuous"/>
    </xf>
    <xf numFmtId="0" fontId="0" fillId="0" borderId="83" xfId="0" applyBorder="1" applyAlignment="1">
      <alignment/>
    </xf>
    <xf numFmtId="0" fontId="0" fillId="0" borderId="83" xfId="0" applyFont="1" applyBorder="1" applyAlignment="1">
      <alignment horizontal="centerContinuous"/>
    </xf>
    <xf numFmtId="4" fontId="0" fillId="0" borderId="83" xfId="0" applyNumberFormat="1" applyBorder="1" applyAlignment="1">
      <alignment/>
    </xf>
    <xf numFmtId="0" fontId="20" fillId="0" borderId="83" xfId="0" applyFont="1" applyBorder="1" applyAlignment="1">
      <alignment horizontal="centerContinuous"/>
    </xf>
    <xf numFmtId="0" fontId="20" fillId="0" borderId="83" xfId="0" applyFont="1" applyBorder="1" applyAlignment="1" applyProtection="1">
      <alignment horizontal="center"/>
      <protection/>
    </xf>
    <xf numFmtId="0" fontId="0" fillId="0" borderId="84" xfId="0" applyBorder="1" applyAlignment="1">
      <alignment/>
    </xf>
    <xf numFmtId="43" fontId="0" fillId="0" borderId="37" xfId="42" applyFont="1" applyBorder="1" applyAlignment="1">
      <alignment/>
    </xf>
    <xf numFmtId="43" fontId="0" fillId="0" borderId="64" xfId="42" applyFont="1" applyBorder="1" applyAlignment="1">
      <alignment/>
    </xf>
    <xf numFmtId="43" fontId="0" fillId="0" borderId="83" xfId="42" applyFont="1" applyBorder="1" applyAlignment="1">
      <alignment/>
    </xf>
    <xf numFmtId="170" fontId="0" fillId="0" borderId="36" xfId="42" applyNumberFormat="1" applyFont="1" applyBorder="1" applyAlignment="1">
      <alignment/>
    </xf>
    <xf numFmtId="170" fontId="0" fillId="0" borderId="82" xfId="42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14" fontId="0" fillId="0" borderId="105" xfId="0" applyNumberFormat="1" applyBorder="1" applyAlignment="1" applyProtection="1">
      <alignment horizontal="left"/>
      <protection/>
    </xf>
    <xf numFmtId="0" fontId="0" fillId="0" borderId="87" xfId="0" applyFont="1" applyBorder="1" applyAlignment="1" applyProtection="1">
      <alignment horizontal="left"/>
      <protection/>
    </xf>
    <xf numFmtId="0" fontId="0" fillId="0" borderId="87" xfId="0" applyBorder="1" applyAlignment="1" applyProtection="1">
      <alignment horizontal="center"/>
      <protection/>
    </xf>
    <xf numFmtId="0" fontId="0" fillId="0" borderId="87" xfId="0" applyFont="1" applyBorder="1" applyAlignment="1" applyProtection="1">
      <alignment horizontal="center"/>
      <protection/>
    </xf>
    <xf numFmtId="3" fontId="0" fillId="0" borderId="106" xfId="0" applyNumberFormat="1" applyBorder="1" applyAlignment="1" applyProtection="1">
      <alignment/>
      <protection/>
    </xf>
    <xf numFmtId="3" fontId="0" fillId="0" borderId="87" xfId="0" applyNumberFormat="1" applyBorder="1" applyAlignment="1" applyProtection="1">
      <alignment/>
      <protection/>
    </xf>
    <xf numFmtId="165" fontId="0" fillId="0" borderId="87" xfId="0" applyNumberFormat="1" applyBorder="1" applyAlignment="1" applyProtection="1">
      <alignment/>
      <protection/>
    </xf>
    <xf numFmtId="165" fontId="0" fillId="0" borderId="107" xfId="0" applyNumberFormat="1" applyBorder="1" applyAlignment="1" applyProtection="1">
      <alignment/>
      <protection/>
    </xf>
    <xf numFmtId="3" fontId="0" fillId="0" borderId="106" xfId="0" applyNumberFormat="1" applyBorder="1" applyAlignment="1">
      <alignment/>
    </xf>
    <xf numFmtId="3" fontId="0" fillId="0" borderId="87" xfId="0" applyNumberFormat="1" applyBorder="1" applyAlignment="1">
      <alignment/>
    </xf>
    <xf numFmtId="0" fontId="0" fillId="0" borderId="87" xfId="0" applyBorder="1" applyAlignment="1">
      <alignment/>
    </xf>
    <xf numFmtId="0" fontId="0" fillId="0" borderId="107" xfId="0" applyBorder="1" applyAlignment="1">
      <alignment/>
    </xf>
    <xf numFmtId="0" fontId="0" fillId="0" borderId="83" xfId="0" applyFont="1" applyBorder="1" applyAlignment="1">
      <alignment/>
    </xf>
    <xf numFmtId="0" fontId="64" fillId="0" borderId="83" xfId="53" applyFont="1" applyBorder="1" applyAlignment="1" applyProtection="1">
      <alignment horizontal="centerContinuous"/>
      <protection/>
    </xf>
    <xf numFmtId="0" fontId="0" fillId="0" borderId="37" xfId="0" applyFont="1" applyBorder="1" applyAlignment="1" applyProtection="1">
      <alignment horizontal="center"/>
      <protection/>
    </xf>
    <xf numFmtId="4" fontId="0" fillId="0" borderId="19" xfId="0" applyNumberForma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0" fillId="0" borderId="83" xfId="0" applyFont="1" applyBorder="1" applyAlignment="1" applyProtection="1">
      <alignment horizontal="left"/>
      <protection/>
    </xf>
    <xf numFmtId="0" fontId="0" fillId="0" borderId="83" xfId="0" applyFont="1" applyBorder="1" applyAlignment="1" applyProtection="1">
      <alignment horizontal="center"/>
      <protection/>
    </xf>
    <xf numFmtId="0" fontId="0" fillId="0" borderId="83" xfId="0" applyBorder="1" applyAlignment="1">
      <alignment horizontal="center"/>
    </xf>
    <xf numFmtId="0" fontId="0" fillId="0" borderId="83" xfId="0" applyFont="1" applyBorder="1" applyAlignment="1">
      <alignment horizontal="center"/>
    </xf>
    <xf numFmtId="3" fontId="25" fillId="0" borderId="37" xfId="0" applyNumberFormat="1" applyFont="1" applyBorder="1" applyAlignment="1" applyProtection="1">
      <alignment horizontal="center"/>
      <protection/>
    </xf>
    <xf numFmtId="3" fontId="0" fillId="0" borderId="87" xfId="0" applyNumberFormat="1" applyFont="1" applyBorder="1" applyAlignment="1" applyProtection="1">
      <alignment horizontal="center"/>
      <protection/>
    </xf>
    <xf numFmtId="3" fontId="0" fillId="0" borderId="105" xfId="0" applyNumberFormat="1" applyBorder="1" applyAlignment="1" applyProtection="1">
      <alignment/>
      <protection/>
    </xf>
    <xf numFmtId="4" fontId="0" fillId="0" borderId="87" xfId="0" applyNumberFormat="1" applyBorder="1" applyAlignment="1" applyProtection="1">
      <alignment/>
      <protection/>
    </xf>
    <xf numFmtId="0" fontId="0" fillId="0" borderId="105" xfId="0" applyBorder="1" applyAlignment="1">
      <alignment/>
    </xf>
    <xf numFmtId="0" fontId="0" fillId="0" borderId="108" xfId="0" applyBorder="1" applyAlignment="1">
      <alignment/>
    </xf>
    <xf numFmtId="14" fontId="0" fillId="0" borderId="105" xfId="0" applyNumberFormat="1" applyBorder="1" applyAlignment="1">
      <alignment horizontal="left"/>
    </xf>
    <xf numFmtId="0" fontId="0" fillId="0" borderId="87" xfId="0" applyFont="1" applyBorder="1" applyAlignment="1">
      <alignment/>
    </xf>
    <xf numFmtId="0" fontId="0" fillId="0" borderId="87" xfId="0" applyBorder="1" applyAlignment="1">
      <alignment horizontal="center"/>
    </xf>
    <xf numFmtId="0" fontId="0" fillId="0" borderId="87" xfId="0" applyFont="1" applyBorder="1" applyAlignment="1">
      <alignment horizontal="center"/>
    </xf>
    <xf numFmtId="3" fontId="0" fillId="0" borderId="105" xfId="0" applyNumberFormat="1" applyBorder="1" applyAlignment="1">
      <alignment/>
    </xf>
    <xf numFmtId="4" fontId="0" fillId="0" borderId="87" xfId="0" applyNumberFormat="1" applyBorder="1" applyAlignment="1">
      <alignment/>
    </xf>
    <xf numFmtId="2" fontId="0" fillId="0" borderId="87" xfId="0" applyNumberFormat="1" applyBorder="1" applyAlignment="1">
      <alignment/>
    </xf>
    <xf numFmtId="0" fontId="0" fillId="0" borderId="106" xfId="0" applyBorder="1" applyAlignment="1">
      <alignment/>
    </xf>
    <xf numFmtId="3" fontId="19" fillId="0" borderId="83" xfId="0" applyNumberFormat="1" applyFont="1" applyBorder="1" applyAlignment="1" applyProtection="1">
      <alignment/>
      <protection/>
    </xf>
    <xf numFmtId="165" fontId="0" fillId="0" borderId="86" xfId="0" applyNumberFormat="1" applyBorder="1" applyAlignment="1" applyProtection="1">
      <alignment/>
      <protection/>
    </xf>
    <xf numFmtId="0" fontId="19" fillId="0" borderId="79" xfId="0" applyFont="1" applyBorder="1" applyAlignment="1" applyProtection="1">
      <alignment horizontal="center"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78" xfId="0" applyBorder="1" applyAlignment="1" applyProtection="1">
      <alignment/>
      <protection/>
    </xf>
    <xf numFmtId="0" fontId="0" fillId="0" borderId="78" xfId="0" applyBorder="1" applyAlignment="1">
      <alignment/>
    </xf>
    <xf numFmtId="0" fontId="0" fillId="0" borderId="109" xfId="0" applyBorder="1" applyAlignment="1">
      <alignment/>
    </xf>
    <xf numFmtId="0" fontId="16" fillId="0" borderId="87" xfId="0" applyFont="1" applyBorder="1" applyAlignment="1" applyProtection="1">
      <alignment horizontal="left"/>
      <protection/>
    </xf>
    <xf numFmtId="14" fontId="0" fillId="0" borderId="105" xfId="0" applyNumberFormat="1" applyFont="1" applyBorder="1" applyAlignment="1" applyProtection="1">
      <alignment horizontal="left"/>
      <protection/>
    </xf>
    <xf numFmtId="0" fontId="0" fillId="0" borderId="60" xfId="0" applyFont="1" applyBorder="1" applyAlignment="1" applyProtection="1">
      <alignment horizontal="left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61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4@100',9@80',59'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24" sqref="A24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1.14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0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72" t="s">
        <v>9</v>
      </c>
      <c r="L7" s="73" t="s">
        <v>10</v>
      </c>
      <c r="M7" s="73" t="s">
        <v>10</v>
      </c>
      <c r="N7" s="76" t="s">
        <v>11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19</v>
      </c>
      <c r="J8" s="73" t="s">
        <v>17</v>
      </c>
      <c r="K8" s="72" t="s">
        <v>17</v>
      </c>
      <c r="L8" s="73" t="s">
        <v>18</v>
      </c>
      <c r="M8" s="73" t="s">
        <v>17</v>
      </c>
      <c r="N8" s="76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75"/>
      <c r="L9" s="74" t="s">
        <v>20</v>
      </c>
      <c r="M9" s="74" t="s">
        <v>18</v>
      </c>
      <c r="N9" s="77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2.75">
      <c r="A11" s="265">
        <v>39826</v>
      </c>
      <c r="B11" s="266" t="s">
        <v>38</v>
      </c>
      <c r="C11" s="267"/>
      <c r="D11" s="267"/>
      <c r="E11" s="267">
        <v>3</v>
      </c>
      <c r="F11" s="267" t="s">
        <v>39</v>
      </c>
      <c r="G11" s="268">
        <v>7330</v>
      </c>
      <c r="H11" s="269">
        <v>75111.28</v>
      </c>
      <c r="I11" s="270">
        <v>1.34</v>
      </c>
      <c r="J11" s="270">
        <v>10.25</v>
      </c>
      <c r="K11" s="271"/>
      <c r="L11" s="272"/>
      <c r="M11" s="273"/>
      <c r="N11" s="274"/>
      <c r="P11" s="31">
        <f aca="true" t="shared" si="0" ref="P11:P26">G11*J11</f>
        <v>75132.5</v>
      </c>
      <c r="Q11" s="31">
        <f aca="true" t="shared" si="1" ref="Q11:Q26">K11*N11</f>
        <v>0</v>
      </c>
    </row>
    <row r="12" spans="1:17" ht="13.5" thickBot="1">
      <c r="A12" s="311">
        <v>39826</v>
      </c>
      <c r="B12" s="312" t="s">
        <v>40</v>
      </c>
      <c r="C12" s="313"/>
      <c r="D12" s="313"/>
      <c r="E12" s="313">
        <v>3</v>
      </c>
      <c r="F12" s="313" t="s">
        <v>39</v>
      </c>
      <c r="G12" s="315">
        <v>7338</v>
      </c>
      <c r="H12" s="320">
        <v>75111.28</v>
      </c>
      <c r="I12" s="317">
        <v>1.34</v>
      </c>
      <c r="J12" s="317">
        <v>10.24</v>
      </c>
      <c r="K12" s="326"/>
      <c r="L12" s="316"/>
      <c r="M12" s="327"/>
      <c r="N12" s="328"/>
      <c r="P12" s="31">
        <f t="shared" si="0"/>
        <v>75141.12</v>
      </c>
      <c r="Q12" s="31">
        <f t="shared" si="1"/>
        <v>0</v>
      </c>
    </row>
    <row r="13" spans="1:17" ht="12.75">
      <c r="A13" s="105">
        <v>40036</v>
      </c>
      <c r="B13" s="92" t="s">
        <v>221</v>
      </c>
      <c r="C13" s="93"/>
      <c r="D13" s="93"/>
      <c r="E13" s="93">
        <v>1</v>
      </c>
      <c r="F13" s="93" t="s">
        <v>222</v>
      </c>
      <c r="G13" s="134">
        <v>1001</v>
      </c>
      <c r="H13" s="106">
        <v>10005.72</v>
      </c>
      <c r="I13" s="90">
        <v>1.31</v>
      </c>
      <c r="J13" s="90">
        <v>10</v>
      </c>
      <c r="K13" s="133"/>
      <c r="L13" s="132"/>
      <c r="M13" s="87"/>
      <c r="N13" s="96"/>
      <c r="P13" s="31">
        <f t="shared" si="0"/>
        <v>10010</v>
      </c>
      <c r="Q13" s="31">
        <f t="shared" si="1"/>
        <v>0</v>
      </c>
    </row>
    <row r="14" spans="1:17" ht="12.75">
      <c r="A14" s="105"/>
      <c r="B14" s="92" t="s">
        <v>223</v>
      </c>
      <c r="C14" s="93"/>
      <c r="D14" s="93"/>
      <c r="E14" s="93">
        <v>1</v>
      </c>
      <c r="F14" s="93" t="s">
        <v>222</v>
      </c>
      <c r="G14" s="133">
        <v>1001</v>
      </c>
      <c r="H14" s="132">
        <v>10005.72</v>
      </c>
      <c r="I14" s="90">
        <v>1.31</v>
      </c>
      <c r="J14" s="90">
        <v>10</v>
      </c>
      <c r="K14" s="134"/>
      <c r="L14" s="106"/>
      <c r="M14" s="90"/>
      <c r="N14" s="85"/>
      <c r="P14" s="31">
        <f t="shared" si="0"/>
        <v>10010</v>
      </c>
      <c r="Q14" s="31">
        <f t="shared" si="1"/>
        <v>0</v>
      </c>
    </row>
    <row r="15" spans="1:17" ht="12.75">
      <c r="A15" s="105"/>
      <c r="B15" s="92" t="s">
        <v>224</v>
      </c>
      <c r="C15" s="93"/>
      <c r="D15" s="93"/>
      <c r="E15" s="93">
        <v>1</v>
      </c>
      <c r="F15" s="138" t="s">
        <v>222</v>
      </c>
      <c r="G15" s="134">
        <v>989</v>
      </c>
      <c r="H15" s="106">
        <v>10005.72</v>
      </c>
      <c r="I15" s="90">
        <v>1.33</v>
      </c>
      <c r="J15" s="90">
        <v>10.12</v>
      </c>
      <c r="K15" s="133"/>
      <c r="L15" s="132"/>
      <c r="M15" s="135"/>
      <c r="N15" s="96"/>
      <c r="P15" s="31">
        <f t="shared" si="0"/>
        <v>10008.679999999998</v>
      </c>
      <c r="Q15" s="31">
        <f t="shared" si="1"/>
        <v>0</v>
      </c>
    </row>
    <row r="16" spans="1:17" ht="12.75">
      <c r="A16" s="105"/>
      <c r="B16" s="92" t="s">
        <v>228</v>
      </c>
      <c r="C16" s="93"/>
      <c r="D16" s="93"/>
      <c r="E16" s="93">
        <v>3</v>
      </c>
      <c r="F16" s="138" t="s">
        <v>229</v>
      </c>
      <c r="G16" s="134">
        <v>4904</v>
      </c>
      <c r="H16" s="106">
        <v>84483.32</v>
      </c>
      <c r="I16" s="90">
        <v>6.86</v>
      </c>
      <c r="J16" s="90">
        <v>17.23</v>
      </c>
      <c r="K16" s="133"/>
      <c r="L16" s="132"/>
      <c r="M16" s="87"/>
      <c r="N16" s="96"/>
      <c r="P16" s="31">
        <f t="shared" si="0"/>
        <v>84495.92</v>
      </c>
      <c r="Q16" s="31">
        <f t="shared" si="1"/>
        <v>0</v>
      </c>
    </row>
    <row r="17" spans="1:17" ht="12.75">
      <c r="A17" s="105"/>
      <c r="B17" s="92" t="s">
        <v>230</v>
      </c>
      <c r="C17" s="93"/>
      <c r="D17" s="93"/>
      <c r="E17" s="93">
        <v>3</v>
      </c>
      <c r="F17" s="138" t="s">
        <v>229</v>
      </c>
      <c r="G17" s="133">
        <v>4904</v>
      </c>
      <c r="H17" s="132">
        <v>84483.32</v>
      </c>
      <c r="I17" s="135">
        <v>6.86</v>
      </c>
      <c r="J17" s="135">
        <v>17.23</v>
      </c>
      <c r="K17" s="134"/>
      <c r="L17" s="106"/>
      <c r="M17" s="90"/>
      <c r="N17" s="85"/>
      <c r="P17" s="31">
        <f t="shared" si="0"/>
        <v>84495.92</v>
      </c>
      <c r="Q17" s="31">
        <f t="shared" si="1"/>
        <v>0</v>
      </c>
    </row>
    <row r="18" spans="1:17" ht="12.75">
      <c r="A18" s="105"/>
      <c r="B18" s="92" t="s">
        <v>231</v>
      </c>
      <c r="C18" s="93"/>
      <c r="D18" s="93"/>
      <c r="E18" s="93">
        <v>3</v>
      </c>
      <c r="F18" s="93" t="s">
        <v>232</v>
      </c>
      <c r="G18" s="133">
        <v>4479</v>
      </c>
      <c r="H18" s="132">
        <v>55865.27</v>
      </c>
      <c r="I18" s="135">
        <v>3.23</v>
      </c>
      <c r="J18" s="87">
        <v>12.47</v>
      </c>
      <c r="K18" s="134"/>
      <c r="L18" s="106"/>
      <c r="M18" s="90"/>
      <c r="N18" s="85"/>
      <c r="P18" s="31">
        <f t="shared" si="0"/>
        <v>55853.130000000005</v>
      </c>
      <c r="Q18" s="31">
        <f t="shared" si="1"/>
        <v>0</v>
      </c>
    </row>
    <row r="19" spans="1:17" ht="12.75">
      <c r="A19" s="105"/>
      <c r="B19" s="92" t="s">
        <v>233</v>
      </c>
      <c r="C19" s="93"/>
      <c r="D19" s="93"/>
      <c r="E19" s="93">
        <v>3</v>
      </c>
      <c r="F19" s="93" t="s">
        <v>232</v>
      </c>
      <c r="G19" s="134">
        <v>4514</v>
      </c>
      <c r="H19" s="106">
        <v>75311.41</v>
      </c>
      <c r="I19" s="90">
        <v>6.87</v>
      </c>
      <c r="J19" s="90">
        <v>16.69</v>
      </c>
      <c r="K19" s="133"/>
      <c r="L19" s="132"/>
      <c r="M19" s="87"/>
      <c r="N19" s="96"/>
      <c r="P19" s="31">
        <f t="shared" si="0"/>
        <v>75338.66</v>
      </c>
      <c r="Q19" s="31">
        <f t="shared" si="1"/>
        <v>0</v>
      </c>
    </row>
    <row r="20" spans="1:17" ht="12.75">
      <c r="A20" s="105"/>
      <c r="B20" s="92" t="s">
        <v>234</v>
      </c>
      <c r="C20" s="93"/>
      <c r="D20" s="93"/>
      <c r="E20" s="93">
        <v>1</v>
      </c>
      <c r="F20" s="93" t="s">
        <v>235</v>
      </c>
      <c r="G20" s="134">
        <v>1200</v>
      </c>
      <c r="H20" s="106">
        <v>21701.11</v>
      </c>
      <c r="I20" s="90">
        <v>8</v>
      </c>
      <c r="J20" s="90">
        <v>18.09</v>
      </c>
      <c r="K20" s="133"/>
      <c r="L20" s="132"/>
      <c r="M20" s="87"/>
      <c r="N20" s="96"/>
      <c r="P20" s="31">
        <f t="shared" si="0"/>
        <v>21708</v>
      </c>
      <c r="Q20" s="31">
        <f t="shared" si="1"/>
        <v>0</v>
      </c>
    </row>
    <row r="21" spans="1:17" ht="12.75">
      <c r="A21" s="105"/>
      <c r="B21" s="92" t="s">
        <v>236</v>
      </c>
      <c r="C21" s="93"/>
      <c r="D21" s="93"/>
      <c r="E21" s="93">
        <v>1</v>
      </c>
      <c r="F21" s="404" t="s">
        <v>237</v>
      </c>
      <c r="G21" s="133">
        <v>967</v>
      </c>
      <c r="H21" s="132">
        <v>16514.75</v>
      </c>
      <c r="I21" s="135">
        <v>7.31</v>
      </c>
      <c r="J21" s="135">
        <v>17.07</v>
      </c>
      <c r="K21" s="134"/>
      <c r="L21" s="106"/>
      <c r="M21" s="90"/>
      <c r="N21" s="85"/>
      <c r="P21" s="31">
        <f t="shared" si="0"/>
        <v>16506.69</v>
      </c>
      <c r="Q21" s="31">
        <f t="shared" si="1"/>
        <v>0</v>
      </c>
    </row>
    <row r="22" spans="1:17" ht="12.75">
      <c r="A22" s="105"/>
      <c r="B22" s="92" t="s">
        <v>238</v>
      </c>
      <c r="C22" s="93"/>
      <c r="D22" s="93"/>
      <c r="E22" s="93">
        <v>1</v>
      </c>
      <c r="F22" s="404" t="s">
        <v>237</v>
      </c>
      <c r="G22" s="134">
        <v>967</v>
      </c>
      <c r="H22" s="106">
        <v>16514.75</v>
      </c>
      <c r="I22" s="90">
        <v>7.31</v>
      </c>
      <c r="J22" s="90">
        <v>17.07</v>
      </c>
      <c r="K22" s="133"/>
      <c r="L22" s="216"/>
      <c r="M22" s="87"/>
      <c r="N22" s="96"/>
      <c r="P22" s="31">
        <f t="shared" si="0"/>
        <v>16506.69</v>
      </c>
      <c r="Q22" s="31">
        <f t="shared" si="1"/>
        <v>0</v>
      </c>
    </row>
    <row r="23" spans="1:17" ht="13.5" thickBot="1">
      <c r="A23" s="311">
        <v>40036</v>
      </c>
      <c r="B23" s="312" t="s">
        <v>239</v>
      </c>
      <c r="C23" s="313"/>
      <c r="D23" s="313"/>
      <c r="E23" s="313">
        <v>1</v>
      </c>
      <c r="F23" s="313" t="s">
        <v>237</v>
      </c>
      <c r="G23" s="326">
        <v>972</v>
      </c>
      <c r="H23" s="316">
        <v>16514.75</v>
      </c>
      <c r="I23" s="324">
        <v>7.28</v>
      </c>
      <c r="J23" s="327">
        <v>17</v>
      </c>
      <c r="K23" s="315"/>
      <c r="L23" s="427"/>
      <c r="M23" s="317"/>
      <c r="N23" s="428"/>
      <c r="P23" s="31">
        <f t="shared" si="0"/>
        <v>16524</v>
      </c>
      <c r="Q23" s="31">
        <f t="shared" si="1"/>
        <v>0</v>
      </c>
    </row>
    <row r="24" spans="1:17" ht="12.75">
      <c r="A24" s="105"/>
      <c r="B24" s="92"/>
      <c r="C24" s="93"/>
      <c r="D24" s="93"/>
      <c r="E24" s="93"/>
      <c r="F24" s="93"/>
      <c r="G24" s="133"/>
      <c r="H24" s="106"/>
      <c r="I24" s="90"/>
      <c r="J24" s="90"/>
      <c r="K24" s="133"/>
      <c r="L24" s="210"/>
      <c r="M24" s="87"/>
      <c r="N24" s="85"/>
      <c r="P24" s="31">
        <f t="shared" si="0"/>
        <v>0</v>
      </c>
      <c r="Q24" s="31">
        <f t="shared" si="1"/>
        <v>0</v>
      </c>
    </row>
    <row r="25" spans="1:17" ht="12.75">
      <c r="A25" s="105"/>
      <c r="B25" s="92"/>
      <c r="C25" s="93"/>
      <c r="D25" s="93"/>
      <c r="E25" s="93"/>
      <c r="F25" s="206"/>
      <c r="G25" s="134"/>
      <c r="H25" s="106"/>
      <c r="I25" s="90"/>
      <c r="J25" s="90"/>
      <c r="K25" s="133"/>
      <c r="L25" s="210"/>
      <c r="M25" s="90"/>
      <c r="N25" s="85"/>
      <c r="P25" s="31">
        <f t="shared" si="0"/>
        <v>0</v>
      </c>
      <c r="Q25" s="31">
        <f t="shared" si="1"/>
        <v>0</v>
      </c>
    </row>
    <row r="26" spans="1:17" ht="12.75">
      <c r="A26" s="225"/>
      <c r="B26" s="226"/>
      <c r="C26" s="227"/>
      <c r="D26" s="227"/>
      <c r="E26" s="227"/>
      <c r="F26" s="228"/>
      <c r="G26" s="229"/>
      <c r="H26" s="230"/>
      <c r="I26" s="231"/>
      <c r="J26" s="231"/>
      <c r="K26" s="229"/>
      <c r="L26" s="232"/>
      <c r="M26" s="231"/>
      <c r="N26" s="233"/>
      <c r="P26" s="31">
        <f t="shared" si="0"/>
        <v>0</v>
      </c>
      <c r="Q26" s="31">
        <f t="shared" si="1"/>
        <v>0</v>
      </c>
    </row>
    <row r="27" spans="1:17" ht="12.75">
      <c r="A27" s="105"/>
      <c r="B27" s="102"/>
      <c r="C27" s="93"/>
      <c r="D27" s="93"/>
      <c r="E27" s="93"/>
      <c r="F27" s="93"/>
      <c r="G27" s="133"/>
      <c r="H27" s="132"/>
      <c r="I27" s="87"/>
      <c r="J27" s="87"/>
      <c r="K27" s="134"/>
      <c r="L27" s="211"/>
      <c r="M27" s="90"/>
      <c r="N27" s="85"/>
      <c r="P27" s="31">
        <f aca="true" t="shared" si="2" ref="P27:P42">G27*J27</f>
        <v>0</v>
      </c>
      <c r="Q27" s="31">
        <f aca="true" t="shared" si="3" ref="Q27:Q42">K27*N27</f>
        <v>0</v>
      </c>
    </row>
    <row r="28" spans="1:17" ht="12.75">
      <c r="A28" s="225"/>
      <c r="B28" s="234"/>
      <c r="C28" s="227"/>
      <c r="D28" s="227"/>
      <c r="E28" s="227"/>
      <c r="F28" s="227"/>
      <c r="G28" s="235"/>
      <c r="H28" s="230"/>
      <c r="I28" s="231"/>
      <c r="J28" s="231"/>
      <c r="K28" s="235"/>
      <c r="L28" s="236"/>
      <c r="M28" s="231"/>
      <c r="N28" s="233"/>
      <c r="P28" s="31">
        <f t="shared" si="2"/>
        <v>0</v>
      </c>
      <c r="Q28" s="31">
        <f t="shared" si="3"/>
        <v>0</v>
      </c>
    </row>
    <row r="29" spans="1:17" ht="12.75">
      <c r="A29" s="105"/>
      <c r="B29" s="102"/>
      <c r="C29" s="93"/>
      <c r="D29" s="93"/>
      <c r="E29" s="93"/>
      <c r="F29" s="93"/>
      <c r="G29" s="133"/>
      <c r="H29" s="210"/>
      <c r="I29" s="90"/>
      <c r="J29" s="85"/>
      <c r="K29" s="133"/>
      <c r="L29" s="210"/>
      <c r="M29" s="90"/>
      <c r="N29" s="85"/>
      <c r="P29" s="31">
        <f t="shared" si="2"/>
        <v>0</v>
      </c>
      <c r="Q29" s="31">
        <f t="shared" si="3"/>
        <v>0</v>
      </c>
    </row>
    <row r="30" spans="1:17" ht="12.75">
      <c r="A30" s="225"/>
      <c r="B30" s="234"/>
      <c r="C30" s="227"/>
      <c r="D30" s="227"/>
      <c r="E30" s="227"/>
      <c r="F30" s="237"/>
      <c r="G30" s="229"/>
      <c r="H30" s="230"/>
      <c r="I30" s="231"/>
      <c r="J30" s="231"/>
      <c r="K30" s="235"/>
      <c r="L30" s="238"/>
      <c r="M30" s="231"/>
      <c r="N30" s="233"/>
      <c r="P30" s="31">
        <f t="shared" si="2"/>
        <v>0</v>
      </c>
      <c r="Q30" s="31">
        <f t="shared" si="3"/>
        <v>0</v>
      </c>
    </row>
    <row r="31" spans="1:17" ht="12.75">
      <c r="A31" s="105"/>
      <c r="B31" s="102"/>
      <c r="C31" s="93"/>
      <c r="D31" s="93"/>
      <c r="E31" s="93"/>
      <c r="F31" s="93"/>
      <c r="G31" s="134"/>
      <c r="H31" s="106"/>
      <c r="I31" s="90"/>
      <c r="J31" s="90"/>
      <c r="K31" s="133"/>
      <c r="L31" s="209"/>
      <c r="M31" s="90"/>
      <c r="N31" s="85"/>
      <c r="P31" s="31">
        <f t="shared" si="2"/>
        <v>0</v>
      </c>
      <c r="Q31" s="31">
        <f t="shared" si="3"/>
        <v>0</v>
      </c>
    </row>
    <row r="32" spans="1:17" ht="12.75">
      <c r="A32" s="105"/>
      <c r="B32" s="102"/>
      <c r="C32" s="93"/>
      <c r="D32" s="93"/>
      <c r="E32" s="93"/>
      <c r="F32" s="184"/>
      <c r="G32" s="134"/>
      <c r="H32" s="106"/>
      <c r="I32" s="90"/>
      <c r="J32" s="90"/>
      <c r="K32" s="133"/>
      <c r="L32" s="209"/>
      <c r="M32" s="90"/>
      <c r="N32" s="85"/>
      <c r="P32" s="31">
        <f t="shared" si="2"/>
        <v>0</v>
      </c>
      <c r="Q32" s="31">
        <f t="shared" si="3"/>
        <v>0</v>
      </c>
    </row>
    <row r="33" spans="1:17" ht="12.75">
      <c r="A33" s="105"/>
      <c r="B33" s="102"/>
      <c r="C33" s="93"/>
      <c r="D33" s="93"/>
      <c r="E33" s="93"/>
      <c r="F33" s="93"/>
      <c r="G33" s="134"/>
      <c r="H33" s="106"/>
      <c r="I33" s="90"/>
      <c r="J33" s="90"/>
      <c r="K33" s="208"/>
      <c r="L33" s="209"/>
      <c r="M33" s="90"/>
      <c r="N33" s="85"/>
      <c r="P33" s="31">
        <f t="shared" si="2"/>
        <v>0</v>
      </c>
      <c r="Q33" s="31">
        <f t="shared" si="3"/>
        <v>0</v>
      </c>
    </row>
    <row r="34" spans="1:17" ht="12.75">
      <c r="A34" s="225"/>
      <c r="B34" s="234"/>
      <c r="C34" s="227"/>
      <c r="D34" s="227"/>
      <c r="E34" s="227"/>
      <c r="F34" s="227"/>
      <c r="G34" s="229"/>
      <c r="H34" s="230"/>
      <c r="I34" s="231"/>
      <c r="J34" s="231"/>
      <c r="K34" s="239"/>
      <c r="L34" s="240"/>
      <c r="M34" s="231"/>
      <c r="N34" s="233"/>
      <c r="P34" s="31">
        <f t="shared" si="2"/>
        <v>0</v>
      </c>
      <c r="Q34" s="31">
        <f t="shared" si="3"/>
        <v>0</v>
      </c>
    </row>
    <row r="35" spans="1:17" ht="12.75">
      <c r="A35" s="105"/>
      <c r="B35" s="87"/>
      <c r="C35" s="88"/>
      <c r="D35" s="98"/>
      <c r="E35" s="88"/>
      <c r="F35" s="185"/>
      <c r="G35" s="133"/>
      <c r="H35" s="132"/>
      <c r="I35" s="90"/>
      <c r="J35" s="90"/>
      <c r="K35" s="133"/>
      <c r="L35" s="87"/>
      <c r="M35" s="90"/>
      <c r="N35" s="85"/>
      <c r="P35" s="31">
        <f t="shared" si="2"/>
        <v>0</v>
      </c>
      <c r="Q35" s="31">
        <f t="shared" si="3"/>
        <v>0</v>
      </c>
    </row>
    <row r="36" spans="1:17" ht="12.75">
      <c r="A36" s="105"/>
      <c r="B36" s="87"/>
      <c r="C36" s="88"/>
      <c r="D36" s="98"/>
      <c r="E36" s="88"/>
      <c r="F36" s="88"/>
      <c r="G36" s="133"/>
      <c r="H36" s="132"/>
      <c r="I36" s="90"/>
      <c r="J36" s="90"/>
      <c r="K36" s="133"/>
      <c r="L36" s="87"/>
      <c r="M36" s="90"/>
      <c r="N36" s="85"/>
      <c r="P36" s="31">
        <f t="shared" si="2"/>
        <v>0</v>
      </c>
      <c r="Q36" s="31">
        <f t="shared" si="3"/>
        <v>0</v>
      </c>
    </row>
    <row r="37" spans="1:17" ht="12.75">
      <c r="A37" s="225"/>
      <c r="B37" s="240"/>
      <c r="C37" s="241"/>
      <c r="D37" s="242"/>
      <c r="E37" s="241"/>
      <c r="F37" s="243"/>
      <c r="G37" s="235"/>
      <c r="H37" s="244"/>
      <c r="I37" s="231"/>
      <c r="J37" s="231"/>
      <c r="K37" s="235"/>
      <c r="L37" s="240"/>
      <c r="M37" s="231"/>
      <c r="N37" s="233"/>
      <c r="P37" s="31">
        <f t="shared" si="2"/>
        <v>0</v>
      </c>
      <c r="Q37" s="31">
        <f t="shared" si="3"/>
        <v>0</v>
      </c>
    </row>
    <row r="38" spans="1:17" ht="12.75">
      <c r="A38" s="86"/>
      <c r="B38" s="87"/>
      <c r="C38" s="88"/>
      <c r="D38" s="98"/>
      <c r="E38" s="88"/>
      <c r="F38" s="136"/>
      <c r="G38" s="133"/>
      <c r="H38" s="132"/>
      <c r="I38" s="90"/>
      <c r="J38" s="90"/>
      <c r="K38" s="133"/>
      <c r="L38" s="87"/>
      <c r="M38" s="90"/>
      <c r="N38" s="85"/>
      <c r="P38" s="31">
        <f t="shared" si="2"/>
        <v>0</v>
      </c>
      <c r="Q38" s="31">
        <f t="shared" si="3"/>
        <v>0</v>
      </c>
    </row>
    <row r="39" spans="1:17" ht="12.75">
      <c r="A39" s="86"/>
      <c r="B39" s="87"/>
      <c r="C39" s="88"/>
      <c r="D39" s="98"/>
      <c r="E39" s="88"/>
      <c r="F39" s="88"/>
      <c r="G39" s="133"/>
      <c r="H39" s="132"/>
      <c r="I39" s="90"/>
      <c r="J39" s="90"/>
      <c r="K39" s="133"/>
      <c r="L39" s="132"/>
      <c r="M39" s="90"/>
      <c r="N39" s="85"/>
      <c r="P39" s="31">
        <f t="shared" si="2"/>
        <v>0</v>
      </c>
      <c r="Q39" s="31">
        <f t="shared" si="3"/>
        <v>0</v>
      </c>
    </row>
    <row r="40" spans="1:17" ht="12.75">
      <c r="A40" s="86"/>
      <c r="B40" s="87"/>
      <c r="C40" s="88"/>
      <c r="D40" s="98"/>
      <c r="E40" s="88"/>
      <c r="F40" s="223"/>
      <c r="G40" s="133"/>
      <c r="H40" s="132"/>
      <c r="I40" s="90"/>
      <c r="J40" s="90"/>
      <c r="K40" s="133"/>
      <c r="L40" s="132"/>
      <c r="M40" s="90"/>
      <c r="N40" s="85"/>
      <c r="P40" s="31">
        <f t="shared" si="2"/>
        <v>0</v>
      </c>
      <c r="Q40" s="31">
        <f t="shared" si="3"/>
        <v>0</v>
      </c>
    </row>
    <row r="41" spans="1:17" ht="12.75">
      <c r="A41" s="86"/>
      <c r="B41" s="87"/>
      <c r="C41" s="88"/>
      <c r="D41" s="98"/>
      <c r="E41" s="88"/>
      <c r="F41" s="88"/>
      <c r="G41" s="133"/>
      <c r="H41" s="132"/>
      <c r="I41" s="90"/>
      <c r="J41" s="90"/>
      <c r="K41" s="133"/>
      <c r="L41" s="132"/>
      <c r="M41" s="90"/>
      <c r="N41" s="85"/>
      <c r="P41" s="31">
        <f t="shared" si="2"/>
        <v>0</v>
      </c>
      <c r="Q41" s="31">
        <f t="shared" si="3"/>
        <v>0</v>
      </c>
    </row>
    <row r="42" spans="1:17" ht="12.75">
      <c r="A42" s="86"/>
      <c r="B42" s="87"/>
      <c r="C42" s="88"/>
      <c r="D42" s="98"/>
      <c r="E42" s="88"/>
      <c r="F42" s="88"/>
      <c r="G42" s="133"/>
      <c r="H42" s="132"/>
      <c r="I42" s="90"/>
      <c r="J42" s="90"/>
      <c r="K42" s="133"/>
      <c r="L42" s="132"/>
      <c r="M42" s="90"/>
      <c r="N42" s="85"/>
      <c r="P42" s="31">
        <f t="shared" si="2"/>
        <v>0</v>
      </c>
      <c r="Q42" s="31">
        <f t="shared" si="3"/>
        <v>0</v>
      </c>
    </row>
    <row r="43" spans="1:17" ht="12.75">
      <c r="A43" s="86"/>
      <c r="B43" s="87"/>
      <c r="C43" s="88"/>
      <c r="D43" s="98"/>
      <c r="E43" s="88"/>
      <c r="F43" s="88"/>
      <c r="G43" s="133"/>
      <c r="H43" s="132"/>
      <c r="I43" s="90"/>
      <c r="J43" s="90"/>
      <c r="K43" s="133"/>
      <c r="L43" s="132"/>
      <c r="M43" s="90"/>
      <c r="N43" s="85"/>
      <c r="P43" s="31">
        <f>G43*J43</f>
        <v>0</v>
      </c>
      <c r="Q43" s="31">
        <f>K43*N43</f>
        <v>0</v>
      </c>
    </row>
    <row r="44" spans="1:17" ht="12.75">
      <c r="A44" s="86"/>
      <c r="B44" s="87"/>
      <c r="C44" s="88"/>
      <c r="D44" s="98"/>
      <c r="E44" s="88"/>
      <c r="F44" s="136"/>
      <c r="G44" s="133"/>
      <c r="H44" s="132"/>
      <c r="I44" s="90"/>
      <c r="J44" s="90"/>
      <c r="K44" s="133"/>
      <c r="L44" s="132"/>
      <c r="M44" s="90"/>
      <c r="N44" s="85"/>
      <c r="P44" s="31">
        <f>G44*J44</f>
        <v>0</v>
      </c>
      <c r="Q44" s="31">
        <f>K44*N44</f>
        <v>0</v>
      </c>
    </row>
    <row r="45" spans="1:17" ht="12.75">
      <c r="A45" s="86"/>
      <c r="B45" s="87"/>
      <c r="C45" s="88"/>
      <c r="D45" s="98"/>
      <c r="E45" s="88"/>
      <c r="F45" s="88"/>
      <c r="G45" s="133"/>
      <c r="H45" s="132"/>
      <c r="I45" s="90"/>
      <c r="J45" s="90"/>
      <c r="K45" s="133"/>
      <c r="L45" s="132"/>
      <c r="M45" s="90"/>
      <c r="N45" s="85"/>
      <c r="P45" s="31">
        <f>G45*J45</f>
        <v>0</v>
      </c>
      <c r="Q45" s="31">
        <f>K45*N45</f>
        <v>0</v>
      </c>
    </row>
    <row r="46" spans="1:14" ht="12.75">
      <c r="A46" s="104"/>
      <c r="B46" s="87"/>
      <c r="C46" s="87"/>
      <c r="D46" s="87"/>
      <c r="E46" s="87"/>
      <c r="F46" s="87"/>
      <c r="G46" s="89"/>
      <c r="H46" s="87"/>
      <c r="I46" s="87"/>
      <c r="J46" s="87"/>
      <c r="K46" s="133"/>
      <c r="L46" s="132"/>
      <c r="M46" s="87"/>
      <c r="N46" s="96"/>
    </row>
    <row r="47" spans="1:14" ht="12.75">
      <c r="A47" s="89"/>
      <c r="B47" s="87"/>
      <c r="C47" s="87"/>
      <c r="D47" s="87"/>
      <c r="E47" s="87"/>
      <c r="F47" s="87"/>
      <c r="G47" s="89"/>
      <c r="H47" s="87"/>
      <c r="I47" s="87"/>
      <c r="J47" s="87"/>
      <c r="K47" s="133"/>
      <c r="L47" s="132"/>
      <c r="M47" s="87"/>
      <c r="N47" s="96"/>
    </row>
    <row r="48" spans="1:14" ht="12.75">
      <c r="A48" s="89"/>
      <c r="B48" s="87"/>
      <c r="C48" s="87"/>
      <c r="D48" s="87"/>
      <c r="E48" s="87"/>
      <c r="F48" s="87"/>
      <c r="G48" s="89"/>
      <c r="H48" s="87"/>
      <c r="I48" s="87"/>
      <c r="J48" s="87"/>
      <c r="K48" s="89"/>
      <c r="L48" s="132"/>
      <c r="M48" s="87"/>
      <c r="N48" s="96"/>
    </row>
    <row r="49" spans="1:17" ht="12.75">
      <c r="A49" s="18"/>
      <c r="B49" s="19"/>
      <c r="C49" s="19"/>
      <c r="D49" s="19"/>
      <c r="E49" s="19"/>
      <c r="F49" s="19"/>
      <c r="G49" s="18"/>
      <c r="H49" s="19"/>
      <c r="I49" s="19"/>
      <c r="J49" s="19"/>
      <c r="K49" s="18"/>
      <c r="L49" s="141"/>
      <c r="M49" s="19"/>
      <c r="N49" s="30"/>
      <c r="P49" s="35">
        <f>SUM(P11:P45)</f>
        <v>551731.3099999999</v>
      </c>
      <c r="Q49" s="35">
        <f>SUM(Q11:Q45)</f>
        <v>0</v>
      </c>
    </row>
    <row r="50" spans="1:14" ht="3.75" customHeight="1">
      <c r="A50" s="22"/>
      <c r="B50" s="23"/>
      <c r="C50" s="23"/>
      <c r="D50" s="23"/>
      <c r="E50" s="23"/>
      <c r="F50" s="23"/>
      <c r="G50" s="22"/>
      <c r="H50" s="36"/>
      <c r="I50" s="37"/>
      <c r="J50" s="37"/>
      <c r="K50" s="22"/>
      <c r="L50" s="36"/>
      <c r="M50" s="36"/>
      <c r="N50" s="38"/>
    </row>
    <row r="51" spans="1:14" ht="12.75">
      <c r="A51" s="39"/>
      <c r="B51" s="8"/>
      <c r="C51" s="8"/>
      <c r="D51" s="8"/>
      <c r="E51" s="8"/>
      <c r="F51" s="8"/>
      <c r="G51" s="16"/>
      <c r="H51" s="17"/>
      <c r="I51" s="8"/>
      <c r="K51" s="16"/>
      <c r="L51" s="17"/>
      <c r="M51" s="8"/>
      <c r="N51" s="40"/>
    </row>
    <row r="52" spans="1:14" ht="12.75">
      <c r="A52" s="39"/>
      <c r="B52" s="8"/>
      <c r="C52" s="8"/>
      <c r="D52" s="8"/>
      <c r="E52" s="8"/>
      <c r="F52" s="8"/>
      <c r="G52" s="41"/>
      <c r="H52" s="20"/>
      <c r="I52" s="8"/>
      <c r="K52" s="41"/>
      <c r="L52" s="20"/>
      <c r="M52" s="8"/>
      <c r="N52" s="40"/>
    </row>
    <row r="53" spans="1:14" ht="15.75">
      <c r="A53" s="42"/>
      <c r="B53" s="19"/>
      <c r="C53" s="19"/>
      <c r="D53" s="19"/>
      <c r="E53" s="19"/>
      <c r="F53" s="19"/>
      <c r="G53" s="204">
        <f>SUM(G11:G49)</f>
        <v>40566</v>
      </c>
      <c r="H53" s="205">
        <f>SUM(H11:H49)</f>
        <v>551628.4</v>
      </c>
      <c r="I53" s="176"/>
      <c r="J53" s="180"/>
      <c r="K53" s="204">
        <f>SUM(K11:K49)</f>
        <v>0</v>
      </c>
      <c r="L53" s="205">
        <f>SUM(L11:L49)</f>
        <v>0</v>
      </c>
      <c r="M53" s="43"/>
      <c r="N53" s="44"/>
    </row>
    <row r="54" spans="1:14" ht="6" customHeight="1" thickBot="1">
      <c r="A54" s="45"/>
      <c r="B54" s="46"/>
      <c r="C54" s="47"/>
      <c r="D54" s="47"/>
      <c r="E54" s="47"/>
      <c r="F54" s="47"/>
      <c r="G54" s="45"/>
      <c r="H54" s="46"/>
      <c r="I54" s="46"/>
      <c r="J54" s="46"/>
      <c r="K54" s="45"/>
      <c r="L54" s="46"/>
      <c r="M54" s="46"/>
      <c r="N54" s="48"/>
    </row>
    <row r="55" spans="1:14" ht="16.5" thickBot="1">
      <c r="A55" s="49" t="s">
        <v>23</v>
      </c>
      <c r="B55" s="50"/>
      <c r="C55" s="51"/>
      <c r="D55" s="51"/>
      <c r="E55" s="51"/>
      <c r="F55" s="51"/>
      <c r="G55" s="78" t="s">
        <v>24</v>
      </c>
      <c r="H55" s="79"/>
      <c r="I55" s="80" t="s">
        <v>25</v>
      </c>
      <c r="J55" s="81"/>
      <c r="K55" s="82"/>
      <c r="L55" s="52" t="s">
        <v>26</v>
      </c>
      <c r="M55" s="50"/>
      <c r="N55" s="53"/>
    </row>
    <row r="56" spans="1:14" ht="16.5" thickTop="1">
      <c r="A56" s="54" t="s">
        <v>27</v>
      </c>
      <c r="B56" s="55"/>
      <c r="C56" s="56"/>
      <c r="D56" s="56"/>
      <c r="E56" s="56"/>
      <c r="F56" s="56"/>
      <c r="G56" s="57"/>
      <c r="H56" s="58">
        <f>COUNTA(G11:G49)</f>
        <v>13</v>
      </c>
      <c r="I56" s="19"/>
      <c r="J56" s="59">
        <f>H53/G53</f>
        <v>13.598294137948036</v>
      </c>
      <c r="K56" s="59"/>
      <c r="L56" s="60"/>
      <c r="M56" s="59">
        <f>P49/G53</f>
        <v>13.600830991470689</v>
      </c>
      <c r="N56" s="61"/>
    </row>
    <row r="57" spans="1:14" ht="15.75">
      <c r="A57" s="54" t="s">
        <v>28</v>
      </c>
      <c r="B57" s="55"/>
      <c r="C57" s="56"/>
      <c r="D57" s="56"/>
      <c r="E57" s="56"/>
      <c r="F57" s="56"/>
      <c r="G57" s="57"/>
      <c r="H57" s="58">
        <f>COUNTA(K11:K49)</f>
        <v>0</v>
      </c>
      <c r="I57" s="19"/>
      <c r="J57" s="59" t="e">
        <f>L53/K53</f>
        <v>#DIV/0!</v>
      </c>
      <c r="K57" s="62"/>
      <c r="L57" s="60"/>
      <c r="M57" s="59" t="e">
        <f>Q49/K53</f>
        <v>#DIV/0!</v>
      </c>
      <c r="N57" s="63"/>
    </row>
    <row r="58" spans="1:14" ht="16.5" thickBot="1">
      <c r="A58" s="64" t="s">
        <v>29</v>
      </c>
      <c r="B58" s="65"/>
      <c r="C58" s="5"/>
      <c r="D58" s="5"/>
      <c r="E58" s="5"/>
      <c r="F58" s="5"/>
      <c r="G58" s="66"/>
      <c r="H58" s="67">
        <f>SUM(H56:H57)</f>
        <v>13</v>
      </c>
      <c r="I58" s="32"/>
      <c r="J58" s="68">
        <f>(H53+L53)/(G53+K53)</f>
        <v>13.598294137948036</v>
      </c>
      <c r="K58" s="69"/>
      <c r="L58" s="70"/>
      <c r="M58" s="68">
        <f>(P49+Q49)/(G53+K53)</f>
        <v>13.600830991470689</v>
      </c>
      <c r="N58" s="71"/>
    </row>
    <row r="70" ht="30.75">
      <c r="AH70" s="2"/>
    </row>
    <row r="71" ht="15.75">
      <c r="AC71" s="3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85" r:id="rId1"/>
  <rowBreaks count="1" manualBreakCount="1">
    <brk id="3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127"/>
  <sheetViews>
    <sheetView zoomScalePageLayoutView="0" workbookViewId="0" topLeftCell="A1">
      <pane ySplit="10" topLeftCell="A80" activePane="bottomLeft" state="frozen"/>
      <selection pane="topLeft" activeCell="A1" sqref="A1"/>
      <selection pane="bottomLeft" activeCell="A101" sqref="A101"/>
    </sheetView>
  </sheetViews>
  <sheetFormatPr defaultColWidth="9.140625" defaultRowHeight="12.75"/>
  <cols>
    <col min="1" max="1" width="11.7109375" style="0" customWidth="1"/>
    <col min="2" max="2" width="10.7109375" style="0" customWidth="1"/>
    <col min="5" max="5" width="9.28125" style="0" bestFit="1" customWidth="1"/>
    <col min="6" max="6" width="21.7109375" style="0" customWidth="1"/>
    <col min="7" max="7" width="10.28125" style="0" bestFit="1" customWidth="1"/>
    <col min="8" max="8" width="13.140625" style="0" customWidth="1"/>
    <col min="12" max="12" width="10.00390625" style="0" bestFit="1" customWidth="1"/>
    <col min="16" max="17" width="10.7109375" style="0" customWidth="1"/>
  </cols>
  <sheetData>
    <row r="2" spans="2:10" ht="30.75">
      <c r="B2" s="1" t="s">
        <v>37</v>
      </c>
      <c r="H2" s="2"/>
      <c r="J2" s="108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30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146"/>
      <c r="L6" s="147" t="s">
        <v>2</v>
      </c>
      <c r="M6" s="360"/>
      <c r="N6" s="149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150" t="s">
        <v>9</v>
      </c>
      <c r="L7" s="73" t="s">
        <v>10</v>
      </c>
      <c r="M7" s="145" t="s">
        <v>11</v>
      </c>
      <c r="N7" s="350" t="s">
        <v>10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2" t="s">
        <v>17</v>
      </c>
      <c r="J8" s="72" t="s">
        <v>17</v>
      </c>
      <c r="K8" s="150" t="s">
        <v>17</v>
      </c>
      <c r="L8" s="145" t="s">
        <v>18</v>
      </c>
      <c r="M8" s="361" t="s">
        <v>17</v>
      </c>
      <c r="N8" s="350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153"/>
      <c r="L9" s="74" t="s">
        <v>20</v>
      </c>
      <c r="M9" s="362" t="s">
        <v>18</v>
      </c>
      <c r="N9" s="351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18"/>
      <c r="I10" s="23"/>
      <c r="J10" s="23"/>
      <c r="K10" s="155"/>
      <c r="L10" s="23"/>
      <c r="M10" s="363"/>
      <c r="N10" s="172"/>
    </row>
    <row r="11" spans="1:17" ht="12.75">
      <c r="A11" s="265">
        <v>39826</v>
      </c>
      <c r="B11" s="266" t="s">
        <v>41</v>
      </c>
      <c r="C11" s="267"/>
      <c r="D11" s="267"/>
      <c r="E11" s="267">
        <v>3</v>
      </c>
      <c r="F11" s="275" t="s">
        <v>42</v>
      </c>
      <c r="G11" s="276">
        <v>4024</v>
      </c>
      <c r="H11" s="269">
        <v>83639.77</v>
      </c>
      <c r="I11" s="270">
        <v>7.62</v>
      </c>
      <c r="J11" s="270">
        <v>20.79</v>
      </c>
      <c r="K11" s="277"/>
      <c r="L11" s="272"/>
      <c r="M11" s="364"/>
      <c r="N11" s="352"/>
      <c r="P11" s="31">
        <f aca="true" t="shared" si="0" ref="P11:P26">G11*J11</f>
        <v>83658.95999999999</v>
      </c>
      <c r="Q11" s="31">
        <f aca="true" t="shared" si="1" ref="Q11:Q26">K11*N11</f>
        <v>0</v>
      </c>
    </row>
    <row r="12" spans="1:17" ht="12.75">
      <c r="A12" s="225">
        <v>39826</v>
      </c>
      <c r="B12" s="226" t="s">
        <v>43</v>
      </c>
      <c r="C12" s="227"/>
      <c r="D12" s="227"/>
      <c r="E12" s="227">
        <v>3</v>
      </c>
      <c r="F12" s="275" t="s">
        <v>42</v>
      </c>
      <c r="G12" s="229">
        <v>4024</v>
      </c>
      <c r="H12" s="230">
        <v>84824.58</v>
      </c>
      <c r="I12" s="231">
        <v>7.73</v>
      </c>
      <c r="J12" s="231">
        <v>21.08</v>
      </c>
      <c r="K12" s="255"/>
      <c r="L12" s="244"/>
      <c r="M12" s="365"/>
      <c r="N12" s="353"/>
      <c r="P12" s="31">
        <f t="shared" si="0"/>
        <v>84825.92</v>
      </c>
      <c r="Q12" s="31">
        <f t="shared" si="1"/>
        <v>0</v>
      </c>
    </row>
    <row r="13" spans="1:17" ht="12.75">
      <c r="A13" s="225">
        <v>39826</v>
      </c>
      <c r="B13" s="226" t="s">
        <v>44</v>
      </c>
      <c r="C13" s="227"/>
      <c r="D13" s="227"/>
      <c r="E13" s="227">
        <v>2</v>
      </c>
      <c r="F13" s="237" t="s">
        <v>45</v>
      </c>
      <c r="G13" s="229"/>
      <c r="H13" s="230"/>
      <c r="I13" s="231"/>
      <c r="J13" s="231"/>
      <c r="K13" s="255">
        <v>6339</v>
      </c>
      <c r="L13" s="244">
        <v>151443.21</v>
      </c>
      <c r="M13" s="365">
        <v>8.58</v>
      </c>
      <c r="N13" s="354">
        <v>23.89</v>
      </c>
      <c r="P13" s="31">
        <f t="shared" si="0"/>
        <v>0</v>
      </c>
      <c r="Q13" s="31">
        <f t="shared" si="1"/>
        <v>151438.71</v>
      </c>
    </row>
    <row r="14" spans="1:17" ht="13.5" thickBot="1">
      <c r="A14" s="311">
        <v>39826</v>
      </c>
      <c r="B14" s="312" t="s">
        <v>46</v>
      </c>
      <c r="C14" s="313"/>
      <c r="D14" s="313"/>
      <c r="E14" s="313">
        <v>3</v>
      </c>
      <c r="F14" s="314" t="s">
        <v>47</v>
      </c>
      <c r="G14" s="315">
        <v>3751</v>
      </c>
      <c r="H14" s="316">
        <v>60809.03</v>
      </c>
      <c r="I14" s="317">
        <v>7.89</v>
      </c>
      <c r="J14" s="317">
        <v>16.21</v>
      </c>
      <c r="K14" s="318"/>
      <c r="L14" s="320"/>
      <c r="M14" s="366"/>
      <c r="N14" s="355"/>
      <c r="P14" s="31">
        <f t="shared" si="0"/>
        <v>60803.71000000001</v>
      </c>
      <c r="Q14" s="31">
        <f t="shared" si="1"/>
        <v>0</v>
      </c>
    </row>
    <row r="15" spans="1:17" ht="12.75">
      <c r="A15" s="105">
        <v>39882</v>
      </c>
      <c r="B15" s="92" t="s">
        <v>61</v>
      </c>
      <c r="C15" s="93"/>
      <c r="D15" s="93"/>
      <c r="E15" s="93">
        <v>4</v>
      </c>
      <c r="F15" s="93" t="s">
        <v>62</v>
      </c>
      <c r="G15" s="134"/>
      <c r="H15" s="106"/>
      <c r="I15" s="90"/>
      <c r="J15" s="90"/>
      <c r="K15" s="162">
        <v>6049</v>
      </c>
      <c r="L15" s="132">
        <v>408803.64</v>
      </c>
      <c r="M15" s="367">
        <v>14.46</v>
      </c>
      <c r="N15" s="356">
        <v>67.58</v>
      </c>
      <c r="P15" s="31">
        <f t="shared" si="0"/>
        <v>0</v>
      </c>
      <c r="Q15" s="31">
        <f t="shared" si="1"/>
        <v>408791.42</v>
      </c>
    </row>
    <row r="16" spans="1:17" ht="12.75">
      <c r="A16" s="105">
        <v>39882</v>
      </c>
      <c r="B16" s="92" t="s">
        <v>63</v>
      </c>
      <c r="C16" s="93"/>
      <c r="D16" s="93"/>
      <c r="E16" s="93">
        <v>4</v>
      </c>
      <c r="F16" s="93" t="s">
        <v>62</v>
      </c>
      <c r="G16" s="134"/>
      <c r="H16" s="106"/>
      <c r="I16" s="90"/>
      <c r="J16" s="90"/>
      <c r="K16" s="162">
        <v>6049</v>
      </c>
      <c r="L16" s="132">
        <v>380408.64</v>
      </c>
      <c r="M16" s="367">
        <v>9.76</v>
      </c>
      <c r="N16" s="356">
        <v>62.89</v>
      </c>
      <c r="P16" s="31">
        <f t="shared" si="0"/>
        <v>0</v>
      </c>
      <c r="Q16" s="31">
        <f t="shared" si="1"/>
        <v>380421.61</v>
      </c>
    </row>
    <row r="17" spans="1:17" ht="12.75">
      <c r="A17" s="225">
        <v>39882</v>
      </c>
      <c r="B17" s="226" t="s">
        <v>64</v>
      </c>
      <c r="C17" s="227"/>
      <c r="D17" s="227"/>
      <c r="E17" s="227">
        <v>3</v>
      </c>
      <c r="F17" s="227" t="s">
        <v>65</v>
      </c>
      <c r="G17" s="235">
        <v>4810</v>
      </c>
      <c r="H17" s="244">
        <v>48214.8</v>
      </c>
      <c r="I17" s="240">
        <v>8.52</v>
      </c>
      <c r="J17" s="280">
        <v>10.02</v>
      </c>
      <c r="K17" s="257"/>
      <c r="L17" s="230"/>
      <c r="M17" s="368"/>
      <c r="N17" s="357"/>
      <c r="P17" s="31">
        <f t="shared" si="0"/>
        <v>48196.2</v>
      </c>
      <c r="Q17" s="31">
        <f t="shared" si="1"/>
        <v>0</v>
      </c>
    </row>
    <row r="18" spans="1:17" ht="12.75">
      <c r="A18" s="105">
        <v>39882</v>
      </c>
      <c r="B18" s="92" t="s">
        <v>66</v>
      </c>
      <c r="C18" s="93"/>
      <c r="D18" s="93"/>
      <c r="E18" s="93">
        <v>3</v>
      </c>
      <c r="F18" s="227" t="s">
        <v>65</v>
      </c>
      <c r="G18" s="133">
        <v>4810</v>
      </c>
      <c r="H18" s="132">
        <v>56234.8</v>
      </c>
      <c r="I18" s="135">
        <v>10.19</v>
      </c>
      <c r="J18" s="87">
        <v>11.69</v>
      </c>
      <c r="K18" s="161"/>
      <c r="L18" s="106"/>
      <c r="M18" s="369"/>
      <c r="N18" s="358"/>
      <c r="P18" s="31">
        <f t="shared" si="0"/>
        <v>56228.899999999994</v>
      </c>
      <c r="Q18" s="31">
        <f t="shared" si="1"/>
        <v>0</v>
      </c>
    </row>
    <row r="19" spans="1:17" ht="12.75">
      <c r="A19" s="105">
        <v>39882</v>
      </c>
      <c r="B19" s="92" t="s">
        <v>67</v>
      </c>
      <c r="C19" s="93"/>
      <c r="D19" s="93"/>
      <c r="E19" s="93">
        <v>3</v>
      </c>
      <c r="F19" s="93" t="s">
        <v>68</v>
      </c>
      <c r="G19" s="133">
        <v>4467</v>
      </c>
      <c r="H19" s="132">
        <v>36341.4</v>
      </c>
      <c r="I19" s="135">
        <v>5.21</v>
      </c>
      <c r="J19" s="90">
        <v>8.13</v>
      </c>
      <c r="K19" s="162"/>
      <c r="L19" s="132"/>
      <c r="M19" s="367"/>
      <c r="N19" s="356"/>
      <c r="P19" s="31">
        <f t="shared" si="0"/>
        <v>36316.71000000001</v>
      </c>
      <c r="Q19" s="31">
        <f t="shared" si="1"/>
        <v>0</v>
      </c>
    </row>
    <row r="20" spans="1:17" ht="12.75">
      <c r="A20" s="105">
        <v>39882</v>
      </c>
      <c r="B20" s="92" t="s">
        <v>69</v>
      </c>
      <c r="C20" s="93"/>
      <c r="D20" s="93"/>
      <c r="E20" s="93">
        <v>3</v>
      </c>
      <c r="F20" s="93" t="s">
        <v>68</v>
      </c>
      <c r="G20" s="134">
        <v>4467</v>
      </c>
      <c r="H20" s="106">
        <v>64850.4</v>
      </c>
      <c r="I20" s="90">
        <v>10.41</v>
      </c>
      <c r="J20" s="90">
        <v>14.52</v>
      </c>
      <c r="K20" s="162"/>
      <c r="L20" s="132"/>
      <c r="M20" s="367"/>
      <c r="N20" s="356"/>
      <c r="P20" s="31">
        <f t="shared" si="0"/>
        <v>64860.84</v>
      </c>
      <c r="Q20" s="31">
        <f t="shared" si="1"/>
        <v>0</v>
      </c>
    </row>
    <row r="21" spans="1:17" ht="12.75">
      <c r="A21" s="225">
        <v>39882</v>
      </c>
      <c r="B21" s="248" t="s">
        <v>70</v>
      </c>
      <c r="C21" s="227"/>
      <c r="D21" s="227"/>
      <c r="E21" s="227">
        <v>2</v>
      </c>
      <c r="F21" s="227" t="s">
        <v>71</v>
      </c>
      <c r="G21" s="235">
        <v>7876</v>
      </c>
      <c r="H21" s="244">
        <v>83873.65</v>
      </c>
      <c r="I21" s="280">
        <v>5.62</v>
      </c>
      <c r="J21" s="280">
        <v>10.65</v>
      </c>
      <c r="K21" s="257"/>
      <c r="L21" s="230"/>
      <c r="M21" s="368"/>
      <c r="N21" s="357"/>
      <c r="P21" s="31">
        <f>G21*J21</f>
        <v>83879.40000000001</v>
      </c>
      <c r="Q21" s="31">
        <f>K21*N21</f>
        <v>0</v>
      </c>
    </row>
    <row r="22" spans="1:17" ht="12.75">
      <c r="A22" s="105">
        <v>39882</v>
      </c>
      <c r="B22" s="92" t="s">
        <v>72</v>
      </c>
      <c r="C22" s="93"/>
      <c r="D22" s="93"/>
      <c r="E22" s="93">
        <v>2</v>
      </c>
      <c r="F22" s="227" t="s">
        <v>71</v>
      </c>
      <c r="G22" s="134">
        <v>7876</v>
      </c>
      <c r="H22" s="106">
        <v>81970.95</v>
      </c>
      <c r="I22" s="90">
        <v>5.38</v>
      </c>
      <c r="J22" s="90">
        <v>10.41</v>
      </c>
      <c r="K22" s="162"/>
      <c r="L22" s="132"/>
      <c r="M22" s="367"/>
      <c r="N22" s="356"/>
      <c r="P22" s="31">
        <f>G22*J22</f>
        <v>81989.16</v>
      </c>
      <c r="Q22" s="31">
        <f>K22*N22</f>
        <v>0</v>
      </c>
    </row>
    <row r="23" spans="1:17" ht="12.75">
      <c r="A23" s="105">
        <v>39882</v>
      </c>
      <c r="B23" s="92" t="s">
        <v>73</v>
      </c>
      <c r="C23" s="93"/>
      <c r="D23" s="93"/>
      <c r="E23" s="93">
        <v>3</v>
      </c>
      <c r="F23" s="184" t="s">
        <v>74</v>
      </c>
      <c r="G23" s="133">
        <v>7153</v>
      </c>
      <c r="H23" s="132">
        <v>91324.47</v>
      </c>
      <c r="I23" s="87">
        <v>6.82</v>
      </c>
      <c r="J23" s="135">
        <v>12.77</v>
      </c>
      <c r="K23" s="161"/>
      <c r="L23" s="106"/>
      <c r="M23" s="369"/>
      <c r="N23" s="358"/>
      <c r="P23" s="31">
        <f t="shared" si="0"/>
        <v>91343.81</v>
      </c>
      <c r="Q23" s="31">
        <f t="shared" si="1"/>
        <v>0</v>
      </c>
    </row>
    <row r="24" spans="1:17" ht="12.75">
      <c r="A24" s="105">
        <v>39882</v>
      </c>
      <c r="B24" s="92" t="s">
        <v>75</v>
      </c>
      <c r="C24" s="93"/>
      <c r="D24" s="93"/>
      <c r="E24" s="93">
        <v>3</v>
      </c>
      <c r="F24" s="188" t="s">
        <v>76</v>
      </c>
      <c r="G24" s="134">
        <v>7284</v>
      </c>
      <c r="H24" s="106">
        <v>89697.99</v>
      </c>
      <c r="I24" s="90">
        <v>6.48</v>
      </c>
      <c r="J24" s="90">
        <v>12.31</v>
      </c>
      <c r="K24" s="162"/>
      <c r="L24" s="132"/>
      <c r="M24" s="367"/>
      <c r="N24" s="358"/>
      <c r="P24" s="31">
        <f t="shared" si="0"/>
        <v>89666.04000000001</v>
      </c>
      <c r="Q24" s="31">
        <f t="shared" si="1"/>
        <v>0</v>
      </c>
    </row>
    <row r="25" spans="1:17" ht="12.75">
      <c r="A25" s="105">
        <v>39882</v>
      </c>
      <c r="B25" s="92" t="s">
        <v>77</v>
      </c>
      <c r="C25" s="93"/>
      <c r="D25" s="93"/>
      <c r="E25" s="93">
        <v>3</v>
      </c>
      <c r="F25" s="184" t="s">
        <v>78</v>
      </c>
      <c r="G25" s="134">
        <v>7825</v>
      </c>
      <c r="H25" s="106">
        <v>127624.03</v>
      </c>
      <c r="I25" s="90">
        <v>6.48</v>
      </c>
      <c r="J25" s="90">
        <v>16.31</v>
      </c>
      <c r="K25" s="161"/>
      <c r="L25" s="106"/>
      <c r="M25" s="369"/>
      <c r="N25" s="359"/>
      <c r="P25" s="31">
        <f t="shared" si="0"/>
        <v>127625.74999999999</v>
      </c>
      <c r="Q25" s="31">
        <f t="shared" si="1"/>
        <v>0</v>
      </c>
    </row>
    <row r="26" spans="1:17" ht="13.5" thickBot="1">
      <c r="A26" s="311">
        <v>39882</v>
      </c>
      <c r="B26" s="312" t="s">
        <v>79</v>
      </c>
      <c r="C26" s="313"/>
      <c r="D26" s="313"/>
      <c r="E26" s="313">
        <v>3</v>
      </c>
      <c r="F26" s="329" t="s">
        <v>80</v>
      </c>
      <c r="G26" s="326">
        <v>8220</v>
      </c>
      <c r="H26" s="316">
        <v>128684</v>
      </c>
      <c r="I26" s="324">
        <v>6.29</v>
      </c>
      <c r="J26" s="324">
        <v>15.66</v>
      </c>
      <c r="K26" s="322"/>
      <c r="L26" s="320"/>
      <c r="M26" s="366"/>
      <c r="N26" s="358"/>
      <c r="P26" s="31">
        <f t="shared" si="0"/>
        <v>128725.2</v>
      </c>
      <c r="Q26" s="31">
        <f t="shared" si="1"/>
        <v>0</v>
      </c>
    </row>
    <row r="27" spans="1:17" ht="12.75">
      <c r="A27" s="105">
        <v>39917</v>
      </c>
      <c r="B27" s="186" t="s">
        <v>89</v>
      </c>
      <c r="C27" s="93"/>
      <c r="D27" s="93"/>
      <c r="E27" s="93">
        <v>3</v>
      </c>
      <c r="F27" s="184" t="s">
        <v>90</v>
      </c>
      <c r="G27" s="133">
        <v>6848</v>
      </c>
      <c r="H27" s="132">
        <v>67722</v>
      </c>
      <c r="I27" s="87">
        <v>9.17</v>
      </c>
      <c r="J27" s="87">
        <v>9.89</v>
      </c>
      <c r="K27" s="161"/>
      <c r="L27" s="106"/>
      <c r="M27" s="369"/>
      <c r="N27" s="357"/>
      <c r="P27" s="31">
        <f aca="true" t="shared" si="2" ref="P27:P42">G27*J27</f>
        <v>67726.72</v>
      </c>
      <c r="Q27" s="31">
        <f aca="true" t="shared" si="3" ref="Q27:Q42">K27*N27</f>
        <v>0</v>
      </c>
    </row>
    <row r="28" spans="1:17" ht="12.75">
      <c r="A28" s="105">
        <v>39917</v>
      </c>
      <c r="B28" s="186" t="s">
        <v>91</v>
      </c>
      <c r="C28" s="93"/>
      <c r="D28" s="93"/>
      <c r="E28" s="93">
        <v>2</v>
      </c>
      <c r="F28" s="184" t="s">
        <v>92</v>
      </c>
      <c r="G28" s="134">
        <v>7506</v>
      </c>
      <c r="H28" s="106">
        <v>96066.43</v>
      </c>
      <c r="I28" s="90">
        <v>4.91</v>
      </c>
      <c r="J28" s="90">
        <v>12.8</v>
      </c>
      <c r="K28" s="162"/>
      <c r="L28" s="132"/>
      <c r="M28" s="369"/>
      <c r="N28" s="358"/>
      <c r="P28" s="31">
        <f t="shared" si="2"/>
        <v>96076.8</v>
      </c>
      <c r="Q28" s="31">
        <f t="shared" si="3"/>
        <v>0</v>
      </c>
    </row>
    <row r="29" spans="1:17" ht="12.75">
      <c r="A29" s="105">
        <v>39917</v>
      </c>
      <c r="B29" s="186" t="s">
        <v>93</v>
      </c>
      <c r="C29" s="93"/>
      <c r="D29" s="93"/>
      <c r="E29" s="93">
        <v>2</v>
      </c>
      <c r="F29" s="184" t="s">
        <v>92</v>
      </c>
      <c r="G29" s="134">
        <v>7506</v>
      </c>
      <c r="H29" s="106">
        <v>97897.07</v>
      </c>
      <c r="I29" s="90">
        <v>5.12</v>
      </c>
      <c r="J29" s="90">
        <v>13.04</v>
      </c>
      <c r="K29" s="162"/>
      <c r="L29" s="132"/>
      <c r="M29" s="369"/>
      <c r="N29" s="358"/>
      <c r="P29" s="31">
        <f t="shared" si="2"/>
        <v>97878.23999999999</v>
      </c>
      <c r="Q29" s="31">
        <f t="shared" si="3"/>
        <v>0</v>
      </c>
    </row>
    <row r="30" spans="1:17" ht="12.75">
      <c r="A30" s="225">
        <v>39917</v>
      </c>
      <c r="B30" s="248" t="s">
        <v>94</v>
      </c>
      <c r="C30" s="227"/>
      <c r="D30" s="227"/>
      <c r="E30" s="227">
        <v>2</v>
      </c>
      <c r="F30" s="249" t="s">
        <v>95</v>
      </c>
      <c r="G30" s="229"/>
      <c r="H30" s="230"/>
      <c r="I30" s="231"/>
      <c r="J30" s="231"/>
      <c r="K30" s="245">
        <v>14806</v>
      </c>
      <c r="L30" s="244">
        <v>152415.18</v>
      </c>
      <c r="M30" s="368">
        <v>4.88</v>
      </c>
      <c r="N30" s="357">
        <v>10.29</v>
      </c>
      <c r="P30" s="31">
        <f t="shared" si="2"/>
        <v>0</v>
      </c>
      <c r="Q30" s="31">
        <f t="shared" si="3"/>
        <v>152353.74</v>
      </c>
    </row>
    <row r="31" spans="1:17" ht="12.75">
      <c r="A31" s="225">
        <v>39917</v>
      </c>
      <c r="B31" s="248" t="s">
        <v>97</v>
      </c>
      <c r="C31" s="227"/>
      <c r="D31" s="227"/>
      <c r="E31" s="227">
        <v>2</v>
      </c>
      <c r="F31" s="249" t="s">
        <v>98</v>
      </c>
      <c r="G31" s="229"/>
      <c r="H31" s="230"/>
      <c r="I31" s="231"/>
      <c r="J31" s="231"/>
      <c r="K31" s="245">
        <v>9555</v>
      </c>
      <c r="L31" s="244">
        <v>81563.51</v>
      </c>
      <c r="M31" s="368">
        <v>4.17</v>
      </c>
      <c r="N31" s="357">
        <v>8.54</v>
      </c>
      <c r="P31" s="31">
        <f t="shared" si="2"/>
        <v>0</v>
      </c>
      <c r="Q31" s="31">
        <f t="shared" si="3"/>
        <v>81599.7</v>
      </c>
    </row>
    <row r="32" spans="1:17" ht="12.75">
      <c r="A32" s="105">
        <v>39917</v>
      </c>
      <c r="B32" s="186" t="s">
        <v>99</v>
      </c>
      <c r="C32" s="93"/>
      <c r="D32" s="93"/>
      <c r="E32" s="93">
        <v>2</v>
      </c>
      <c r="F32" s="188" t="s">
        <v>100</v>
      </c>
      <c r="G32" s="134"/>
      <c r="H32" s="106"/>
      <c r="I32" s="90"/>
      <c r="J32" s="90"/>
      <c r="K32" s="162">
        <v>9196</v>
      </c>
      <c r="L32" s="132">
        <v>66714.21</v>
      </c>
      <c r="M32" s="369">
        <v>2.7</v>
      </c>
      <c r="N32" s="358">
        <v>7.25</v>
      </c>
      <c r="P32" s="31">
        <f t="shared" si="2"/>
        <v>0</v>
      </c>
      <c r="Q32" s="31">
        <f t="shared" si="3"/>
        <v>66671</v>
      </c>
    </row>
    <row r="33" spans="1:17" ht="12.75">
      <c r="A33" s="105">
        <v>39917</v>
      </c>
      <c r="B33" s="186" t="s">
        <v>101</v>
      </c>
      <c r="C33" s="93"/>
      <c r="D33" s="93"/>
      <c r="E33" s="93">
        <v>4</v>
      </c>
      <c r="F33" s="142" t="s">
        <v>102</v>
      </c>
      <c r="G33" s="134">
        <v>15280</v>
      </c>
      <c r="H33" s="106">
        <v>117621.38</v>
      </c>
      <c r="I33" s="90">
        <v>4.25</v>
      </c>
      <c r="J33" s="90">
        <v>7.7</v>
      </c>
      <c r="K33" s="162"/>
      <c r="L33" s="132"/>
      <c r="M33" s="369"/>
      <c r="N33" s="358"/>
      <c r="P33" s="31">
        <f t="shared" si="2"/>
        <v>117656</v>
      </c>
      <c r="Q33" s="31">
        <f t="shared" si="3"/>
        <v>0</v>
      </c>
    </row>
    <row r="34" spans="1:17" ht="13.5" thickBot="1">
      <c r="A34" s="311">
        <v>39917</v>
      </c>
      <c r="B34" s="370" t="s">
        <v>103</v>
      </c>
      <c r="C34" s="313"/>
      <c r="D34" s="313"/>
      <c r="E34" s="313">
        <v>5</v>
      </c>
      <c r="F34" s="371" t="s">
        <v>104</v>
      </c>
      <c r="G34" s="315">
        <v>17740</v>
      </c>
      <c r="H34" s="372">
        <v>129943.47</v>
      </c>
      <c r="I34" s="317">
        <v>4.33</v>
      </c>
      <c r="J34" s="317">
        <v>7.32</v>
      </c>
      <c r="K34" s="323"/>
      <c r="L34" s="316"/>
      <c r="M34" s="366"/>
      <c r="N34" s="355"/>
      <c r="P34" s="31">
        <f t="shared" si="2"/>
        <v>129856.8</v>
      </c>
      <c r="Q34" s="31">
        <f t="shared" si="3"/>
        <v>0</v>
      </c>
    </row>
    <row r="35" spans="1:17" ht="12.75">
      <c r="A35" s="86">
        <v>39931</v>
      </c>
      <c r="B35" s="187" t="s">
        <v>105</v>
      </c>
      <c r="C35" s="88"/>
      <c r="D35" s="98"/>
      <c r="E35" s="88">
        <v>2</v>
      </c>
      <c r="F35" s="185" t="s">
        <v>106</v>
      </c>
      <c r="G35" s="133">
        <v>4123</v>
      </c>
      <c r="H35" s="209">
        <v>50919.67</v>
      </c>
      <c r="I35" s="90">
        <v>10.46</v>
      </c>
      <c r="J35" s="90">
        <v>12.35</v>
      </c>
      <c r="K35" s="162"/>
      <c r="L35" s="132"/>
      <c r="M35" s="369"/>
      <c r="N35" s="358"/>
      <c r="P35" s="31">
        <f t="shared" si="2"/>
        <v>50919.049999999996</v>
      </c>
      <c r="Q35" s="31">
        <f t="shared" si="3"/>
        <v>0</v>
      </c>
    </row>
    <row r="36" spans="1:17" ht="13.5" thickBot="1">
      <c r="A36" s="374">
        <v>39931</v>
      </c>
      <c r="B36" s="375" t="s">
        <v>107</v>
      </c>
      <c r="C36" s="376"/>
      <c r="D36" s="377"/>
      <c r="E36" s="376">
        <v>1</v>
      </c>
      <c r="F36" s="378" t="s">
        <v>108</v>
      </c>
      <c r="G36" s="326">
        <v>1868</v>
      </c>
      <c r="H36" s="379">
        <v>40975.73</v>
      </c>
      <c r="I36" s="317">
        <v>21.52</v>
      </c>
      <c r="J36" s="317">
        <v>21.94</v>
      </c>
      <c r="K36" s="323"/>
      <c r="L36" s="316"/>
      <c r="M36" s="366"/>
      <c r="N36" s="355"/>
      <c r="P36" s="31">
        <f t="shared" si="2"/>
        <v>40983.920000000006</v>
      </c>
      <c r="Q36" s="31">
        <f t="shared" si="3"/>
        <v>0</v>
      </c>
    </row>
    <row r="37" spans="1:17" ht="12.75">
      <c r="A37" s="86">
        <v>39945</v>
      </c>
      <c r="B37" s="187" t="s">
        <v>115</v>
      </c>
      <c r="C37" s="88"/>
      <c r="D37" s="98"/>
      <c r="E37" s="88">
        <v>3</v>
      </c>
      <c r="F37" s="185" t="s">
        <v>116</v>
      </c>
      <c r="G37" s="133">
        <v>6685</v>
      </c>
      <c r="H37" s="209">
        <v>88488.71</v>
      </c>
      <c r="I37" s="90">
        <v>9.14</v>
      </c>
      <c r="J37" s="90">
        <v>13.24</v>
      </c>
      <c r="K37" s="162"/>
      <c r="L37" s="132"/>
      <c r="M37" s="369"/>
      <c r="N37" s="358"/>
      <c r="P37" s="31">
        <f t="shared" si="2"/>
        <v>88509.4</v>
      </c>
      <c r="Q37" s="31">
        <f t="shared" si="3"/>
        <v>0</v>
      </c>
    </row>
    <row r="38" spans="1:17" ht="12.75">
      <c r="A38" s="86"/>
      <c r="B38" s="187" t="s">
        <v>117</v>
      </c>
      <c r="C38" s="88"/>
      <c r="D38" s="98"/>
      <c r="E38" s="88">
        <v>3</v>
      </c>
      <c r="F38" s="185" t="s">
        <v>116</v>
      </c>
      <c r="G38" s="133">
        <v>6795</v>
      </c>
      <c r="H38" s="209">
        <v>125214.55</v>
      </c>
      <c r="I38" s="90">
        <v>14.19</v>
      </c>
      <c r="J38" s="90">
        <v>18.43</v>
      </c>
      <c r="K38" s="162"/>
      <c r="L38" s="132"/>
      <c r="M38" s="369"/>
      <c r="N38" s="358"/>
      <c r="P38" s="31">
        <f t="shared" si="2"/>
        <v>125231.84999999999</v>
      </c>
      <c r="Q38" s="31">
        <f t="shared" si="3"/>
        <v>0</v>
      </c>
    </row>
    <row r="39" spans="1:17" ht="13.5" thickBot="1">
      <c r="A39" s="374">
        <v>39945</v>
      </c>
      <c r="B39" s="324" t="s">
        <v>118</v>
      </c>
      <c r="C39" s="376"/>
      <c r="D39" s="377"/>
      <c r="E39" s="376">
        <v>3</v>
      </c>
      <c r="F39" s="380" t="s">
        <v>119</v>
      </c>
      <c r="G39" s="326">
        <v>6054</v>
      </c>
      <c r="H39" s="379">
        <v>118545.95</v>
      </c>
      <c r="I39" s="317">
        <v>6.53</v>
      </c>
      <c r="J39" s="317">
        <v>19.58</v>
      </c>
      <c r="K39" s="323"/>
      <c r="L39" s="316"/>
      <c r="M39" s="366"/>
      <c r="N39" s="355"/>
      <c r="P39" s="31">
        <f t="shared" si="2"/>
        <v>118537.31999999999</v>
      </c>
      <c r="Q39" s="31">
        <f t="shared" si="3"/>
        <v>0</v>
      </c>
    </row>
    <row r="40" spans="1:17" ht="12.75">
      <c r="A40" s="86">
        <v>39960</v>
      </c>
      <c r="B40" s="87" t="s">
        <v>120</v>
      </c>
      <c r="C40" s="88"/>
      <c r="D40" s="98"/>
      <c r="E40" s="88">
        <v>3</v>
      </c>
      <c r="F40" s="185" t="s">
        <v>121</v>
      </c>
      <c r="G40" s="133">
        <v>56480</v>
      </c>
      <c r="H40" s="209">
        <v>362930.5</v>
      </c>
      <c r="I40" s="90">
        <v>3.58</v>
      </c>
      <c r="J40" s="90">
        <v>6.43</v>
      </c>
      <c r="K40" s="157"/>
      <c r="L40" s="132"/>
      <c r="M40" s="369"/>
      <c r="N40" s="358"/>
      <c r="P40" s="31">
        <f t="shared" si="2"/>
        <v>363166.39999999997</v>
      </c>
      <c r="Q40" s="31">
        <f t="shared" si="3"/>
        <v>0</v>
      </c>
    </row>
    <row r="41" spans="1:17" ht="12.75">
      <c r="A41" s="86"/>
      <c r="B41" s="87" t="s">
        <v>122</v>
      </c>
      <c r="C41" s="88"/>
      <c r="D41" s="98"/>
      <c r="E41" s="88">
        <v>2</v>
      </c>
      <c r="F41" s="224" t="s">
        <v>123</v>
      </c>
      <c r="G41" s="133">
        <v>4738</v>
      </c>
      <c r="H41" s="209">
        <v>41456.57</v>
      </c>
      <c r="I41" s="90">
        <v>7.38</v>
      </c>
      <c r="J41" s="90">
        <v>8.75</v>
      </c>
      <c r="K41" s="157"/>
      <c r="L41" s="132"/>
      <c r="M41" s="369"/>
      <c r="N41" s="358"/>
      <c r="P41" s="31">
        <f t="shared" si="2"/>
        <v>41457.5</v>
      </c>
      <c r="Q41" s="31">
        <f t="shared" si="3"/>
        <v>0</v>
      </c>
    </row>
    <row r="42" spans="1:17" ht="12.75">
      <c r="A42" s="86"/>
      <c r="B42" s="187" t="s">
        <v>124</v>
      </c>
      <c r="C42" s="88"/>
      <c r="D42" s="98"/>
      <c r="E42" s="88">
        <v>3</v>
      </c>
      <c r="F42" s="185" t="s">
        <v>125</v>
      </c>
      <c r="G42" s="133">
        <v>5342</v>
      </c>
      <c r="H42" s="209">
        <v>46594.62</v>
      </c>
      <c r="I42" s="90">
        <v>6.18</v>
      </c>
      <c r="J42" s="90">
        <v>8.72</v>
      </c>
      <c r="K42" s="157"/>
      <c r="L42" s="132"/>
      <c r="M42" s="369"/>
      <c r="N42" s="358"/>
      <c r="P42" s="31">
        <f t="shared" si="2"/>
        <v>46582.240000000005</v>
      </c>
      <c r="Q42" s="31">
        <f t="shared" si="3"/>
        <v>0</v>
      </c>
    </row>
    <row r="43" spans="1:17" ht="12.75">
      <c r="A43" s="252"/>
      <c r="B43" s="253" t="s">
        <v>126</v>
      </c>
      <c r="C43" s="241"/>
      <c r="D43" s="242"/>
      <c r="E43" s="241">
        <v>3</v>
      </c>
      <c r="F43" s="185" t="s">
        <v>125</v>
      </c>
      <c r="G43" s="133">
        <v>5342</v>
      </c>
      <c r="H43" s="238">
        <v>44082.44</v>
      </c>
      <c r="I43" s="231">
        <v>5.76</v>
      </c>
      <c r="J43" s="231">
        <v>8.25</v>
      </c>
      <c r="K43" s="255"/>
      <c r="L43" s="244"/>
      <c r="M43" s="368"/>
      <c r="N43" s="357"/>
      <c r="P43" s="31">
        <f aca="true" t="shared" si="4" ref="P43:P58">G43*J43</f>
        <v>44071.5</v>
      </c>
      <c r="Q43" s="31">
        <f aca="true" t="shared" si="5" ref="Q43:Q58">K43*N43</f>
        <v>0</v>
      </c>
    </row>
    <row r="44" spans="1:17" ht="12.75">
      <c r="A44" s="86"/>
      <c r="B44" s="187" t="s">
        <v>127</v>
      </c>
      <c r="C44" s="88"/>
      <c r="D44" s="98"/>
      <c r="E44" s="88">
        <v>2</v>
      </c>
      <c r="F44" s="185" t="s">
        <v>128</v>
      </c>
      <c r="G44" s="133">
        <v>5971</v>
      </c>
      <c r="H44" s="209">
        <v>54081.59</v>
      </c>
      <c r="I44" s="90">
        <v>6.42</v>
      </c>
      <c r="J44" s="90">
        <v>9.06</v>
      </c>
      <c r="K44" s="157"/>
      <c r="L44" s="132"/>
      <c r="M44" s="369"/>
      <c r="N44" s="358"/>
      <c r="P44" s="31">
        <f t="shared" si="4"/>
        <v>54097.26</v>
      </c>
      <c r="Q44" s="31">
        <f t="shared" si="5"/>
        <v>0</v>
      </c>
    </row>
    <row r="45" spans="1:17" ht="12.75">
      <c r="A45" s="86"/>
      <c r="B45" s="187" t="s">
        <v>129</v>
      </c>
      <c r="C45" s="88"/>
      <c r="D45" s="98"/>
      <c r="E45" s="88">
        <v>3</v>
      </c>
      <c r="F45" s="185" t="s">
        <v>130</v>
      </c>
      <c r="G45" s="386">
        <v>9335</v>
      </c>
      <c r="H45" s="209">
        <v>96156.97</v>
      </c>
      <c r="I45" s="90">
        <v>7.6</v>
      </c>
      <c r="J45" s="90">
        <v>10.3</v>
      </c>
      <c r="K45" s="157"/>
      <c r="L45" s="132"/>
      <c r="M45" s="369"/>
      <c r="N45" s="358"/>
      <c r="P45" s="31">
        <f t="shared" si="4"/>
        <v>96150.5</v>
      </c>
      <c r="Q45" s="31">
        <f t="shared" si="5"/>
        <v>0</v>
      </c>
    </row>
    <row r="46" spans="1:17" ht="12.75">
      <c r="A46" s="86"/>
      <c r="B46" s="187" t="s">
        <v>131</v>
      </c>
      <c r="C46" s="88"/>
      <c r="D46" s="98"/>
      <c r="E46" s="88">
        <v>2</v>
      </c>
      <c r="F46" s="185" t="s">
        <v>132</v>
      </c>
      <c r="G46" s="386">
        <v>8511</v>
      </c>
      <c r="H46" s="209">
        <v>170023.59</v>
      </c>
      <c r="I46" s="90">
        <v>7.98</v>
      </c>
      <c r="J46" s="90">
        <v>19.98</v>
      </c>
      <c r="K46" s="157"/>
      <c r="L46" s="132"/>
      <c r="M46" s="369"/>
      <c r="N46" s="358"/>
      <c r="P46" s="31">
        <f t="shared" si="4"/>
        <v>170049.78</v>
      </c>
      <c r="Q46" s="31">
        <f t="shared" si="5"/>
        <v>0</v>
      </c>
    </row>
    <row r="47" spans="1:17" ht="12.75">
      <c r="A47" s="86"/>
      <c r="B47" s="187" t="s">
        <v>133</v>
      </c>
      <c r="C47" s="88"/>
      <c r="D47" s="98"/>
      <c r="E47" s="88">
        <v>4</v>
      </c>
      <c r="F47" s="185" t="s">
        <v>134</v>
      </c>
      <c r="G47" s="386">
        <v>7344</v>
      </c>
      <c r="H47" s="209">
        <v>15369.72</v>
      </c>
      <c r="I47" s="90">
        <v>1.91</v>
      </c>
      <c r="J47" s="90">
        <v>2.09</v>
      </c>
      <c r="K47" s="157"/>
      <c r="L47" s="87"/>
      <c r="M47" s="367"/>
      <c r="N47" s="356"/>
      <c r="P47" s="31">
        <f t="shared" si="4"/>
        <v>15348.96</v>
      </c>
      <c r="Q47" s="31">
        <f t="shared" si="5"/>
        <v>0</v>
      </c>
    </row>
    <row r="48" spans="1:17" ht="12.75">
      <c r="A48" s="86"/>
      <c r="B48" s="187" t="s">
        <v>135</v>
      </c>
      <c r="C48" s="88"/>
      <c r="D48" s="98"/>
      <c r="E48" s="88">
        <v>3</v>
      </c>
      <c r="F48" s="185" t="s">
        <v>136</v>
      </c>
      <c r="G48" s="386">
        <v>4137</v>
      </c>
      <c r="H48" s="209">
        <v>68428.86</v>
      </c>
      <c r="I48" s="90">
        <v>13.3</v>
      </c>
      <c r="J48" s="90">
        <v>16.54</v>
      </c>
      <c r="K48" s="157"/>
      <c r="L48" s="87"/>
      <c r="M48" s="367"/>
      <c r="N48" s="356"/>
      <c r="P48" s="31">
        <f t="shared" si="4"/>
        <v>68425.98</v>
      </c>
      <c r="Q48" s="31">
        <f t="shared" si="5"/>
        <v>0</v>
      </c>
    </row>
    <row r="49" spans="1:17" ht="12.75">
      <c r="A49" s="86"/>
      <c r="B49" s="187" t="s">
        <v>137</v>
      </c>
      <c r="C49" s="88"/>
      <c r="D49" s="98"/>
      <c r="E49" s="88">
        <v>2</v>
      </c>
      <c r="F49" s="222" t="s">
        <v>138</v>
      </c>
      <c r="G49" s="386">
        <v>6823</v>
      </c>
      <c r="H49" s="383">
        <v>55589.77</v>
      </c>
      <c r="I49" s="90">
        <v>5.67</v>
      </c>
      <c r="J49" s="90">
        <v>8.19</v>
      </c>
      <c r="K49" s="157"/>
      <c r="L49" s="87"/>
      <c r="M49" s="367"/>
      <c r="N49" s="356"/>
      <c r="P49" s="31">
        <f t="shared" si="4"/>
        <v>55880.369999999995</v>
      </c>
      <c r="Q49" s="31">
        <f t="shared" si="5"/>
        <v>0</v>
      </c>
    </row>
    <row r="50" spans="1:17" ht="12.75">
      <c r="A50" s="252"/>
      <c r="B50" s="253" t="s">
        <v>139</v>
      </c>
      <c r="C50" s="241"/>
      <c r="D50" s="242"/>
      <c r="E50" s="241">
        <v>2</v>
      </c>
      <c r="F50" s="222" t="s">
        <v>138</v>
      </c>
      <c r="G50" s="386">
        <v>6823</v>
      </c>
      <c r="H50" s="384">
        <v>72364.67</v>
      </c>
      <c r="I50" s="231">
        <v>7.88</v>
      </c>
      <c r="J50" s="231">
        <v>10.61</v>
      </c>
      <c r="K50" s="255"/>
      <c r="L50" s="240"/>
      <c r="M50" s="365"/>
      <c r="N50" s="354"/>
      <c r="P50" s="31">
        <f t="shared" si="4"/>
        <v>72392.03</v>
      </c>
      <c r="Q50" s="31">
        <f t="shared" si="5"/>
        <v>0</v>
      </c>
    </row>
    <row r="51" spans="1:17" ht="12.75">
      <c r="A51" s="86"/>
      <c r="B51" s="187" t="s">
        <v>140</v>
      </c>
      <c r="C51" s="88"/>
      <c r="D51" s="98"/>
      <c r="E51" s="88">
        <v>3</v>
      </c>
      <c r="F51" s="222" t="s">
        <v>141</v>
      </c>
      <c r="G51" s="386">
        <v>4988</v>
      </c>
      <c r="H51" s="383">
        <v>61948.56</v>
      </c>
      <c r="I51" s="90">
        <v>9.53</v>
      </c>
      <c r="J51" s="90">
        <v>12.42</v>
      </c>
      <c r="K51" s="157"/>
      <c r="L51" s="87"/>
      <c r="M51" s="367"/>
      <c r="N51" s="356"/>
      <c r="P51" s="31">
        <f t="shared" si="4"/>
        <v>61950.96</v>
      </c>
      <c r="Q51" s="31">
        <f t="shared" si="5"/>
        <v>0</v>
      </c>
    </row>
    <row r="52" spans="1:17" ht="12.75">
      <c r="A52" s="86"/>
      <c r="B52" s="187" t="s">
        <v>142</v>
      </c>
      <c r="C52" s="88"/>
      <c r="D52" s="98"/>
      <c r="E52" s="88">
        <v>3</v>
      </c>
      <c r="F52" s="222" t="s">
        <v>141</v>
      </c>
      <c r="G52" s="386">
        <v>4988</v>
      </c>
      <c r="H52" s="383">
        <v>68773.27</v>
      </c>
      <c r="I52" s="90">
        <v>10.78</v>
      </c>
      <c r="J52" s="90">
        <v>13.79</v>
      </c>
      <c r="K52" s="157"/>
      <c r="L52" s="87"/>
      <c r="M52" s="369"/>
      <c r="N52" s="358"/>
      <c r="P52" s="31">
        <f t="shared" si="4"/>
        <v>68784.51999999999</v>
      </c>
      <c r="Q52" s="31">
        <f t="shared" si="5"/>
        <v>0</v>
      </c>
    </row>
    <row r="53" spans="1:17" ht="12.75">
      <c r="A53" s="86"/>
      <c r="B53" s="187" t="s">
        <v>143</v>
      </c>
      <c r="C53" s="88"/>
      <c r="D53" s="98"/>
      <c r="E53" s="88">
        <v>3</v>
      </c>
      <c r="F53" s="222" t="s">
        <v>144</v>
      </c>
      <c r="G53" s="386">
        <v>4186</v>
      </c>
      <c r="H53" s="383">
        <v>61477.12</v>
      </c>
      <c r="I53" s="90">
        <v>11.6</v>
      </c>
      <c r="J53" s="90">
        <v>14.69</v>
      </c>
      <c r="K53" s="157"/>
      <c r="L53" s="87"/>
      <c r="M53" s="369"/>
      <c r="N53" s="358"/>
      <c r="P53" s="31">
        <f t="shared" si="4"/>
        <v>61492.34</v>
      </c>
      <c r="Q53" s="31">
        <f t="shared" si="5"/>
        <v>0</v>
      </c>
    </row>
    <row r="54" spans="1:17" ht="12.75">
      <c r="A54" s="86"/>
      <c r="B54" s="187" t="s">
        <v>145</v>
      </c>
      <c r="C54" s="88"/>
      <c r="D54" s="98"/>
      <c r="E54" s="88">
        <v>4</v>
      </c>
      <c r="F54" s="222" t="s">
        <v>146</v>
      </c>
      <c r="G54" s="386">
        <v>7344</v>
      </c>
      <c r="H54" s="383">
        <v>49141.18</v>
      </c>
      <c r="I54" s="90">
        <v>6.11</v>
      </c>
      <c r="J54" s="90">
        <v>6.69</v>
      </c>
      <c r="K54" s="157"/>
      <c r="L54" s="87"/>
      <c r="M54" s="160"/>
      <c r="N54" s="85"/>
      <c r="P54" s="31">
        <f t="shared" si="4"/>
        <v>49131.36</v>
      </c>
      <c r="Q54" s="31">
        <f t="shared" si="5"/>
        <v>0</v>
      </c>
    </row>
    <row r="55" spans="1:17" ht="12.75">
      <c r="A55" s="86"/>
      <c r="B55" s="187" t="s">
        <v>147</v>
      </c>
      <c r="C55" s="88"/>
      <c r="D55" s="98"/>
      <c r="E55" s="88">
        <v>3</v>
      </c>
      <c r="F55" s="222" t="s">
        <v>130</v>
      </c>
      <c r="G55" s="386">
        <v>11267.09</v>
      </c>
      <c r="H55" s="383">
        <v>166670.37</v>
      </c>
      <c r="I55" s="90">
        <v>11.52</v>
      </c>
      <c r="J55" s="90">
        <v>14.79</v>
      </c>
      <c r="K55" s="157"/>
      <c r="L55" s="87"/>
      <c r="M55" s="160"/>
      <c r="N55" s="85"/>
      <c r="P55" s="31">
        <f t="shared" si="4"/>
        <v>166640.2611</v>
      </c>
      <c r="Q55" s="31">
        <f t="shared" si="5"/>
        <v>0</v>
      </c>
    </row>
    <row r="56" spans="1:17" ht="12.75">
      <c r="A56" s="86"/>
      <c r="B56" s="87" t="s">
        <v>148</v>
      </c>
      <c r="C56" s="88"/>
      <c r="D56" s="98"/>
      <c r="E56" s="88">
        <v>2</v>
      </c>
      <c r="F56" s="222" t="s">
        <v>128</v>
      </c>
      <c r="G56" s="386">
        <v>6252</v>
      </c>
      <c r="H56" s="383">
        <v>57706.67</v>
      </c>
      <c r="I56" s="90">
        <v>6.61</v>
      </c>
      <c r="J56" s="90">
        <v>9.23</v>
      </c>
      <c r="K56" s="157"/>
      <c r="L56" s="87"/>
      <c r="M56" s="160"/>
      <c r="N56" s="85"/>
      <c r="P56" s="31">
        <f t="shared" si="4"/>
        <v>57705.96</v>
      </c>
      <c r="Q56" s="31">
        <f t="shared" si="5"/>
        <v>0</v>
      </c>
    </row>
    <row r="57" spans="1:17" ht="12.75">
      <c r="A57" s="86"/>
      <c r="B57" s="87" t="s">
        <v>149</v>
      </c>
      <c r="C57" s="88"/>
      <c r="D57" s="88"/>
      <c r="E57" s="88">
        <v>2</v>
      </c>
      <c r="F57" s="222" t="s">
        <v>150</v>
      </c>
      <c r="G57" s="386">
        <v>8309</v>
      </c>
      <c r="H57" s="383">
        <v>152193.05</v>
      </c>
      <c r="I57" s="90">
        <v>6.46</v>
      </c>
      <c r="J57" s="90">
        <v>18.32</v>
      </c>
      <c r="K57" s="157"/>
      <c r="L57" s="87"/>
      <c r="M57" s="160"/>
      <c r="N57" s="85"/>
      <c r="P57" s="31">
        <f t="shared" si="4"/>
        <v>152220.88</v>
      </c>
      <c r="Q57" s="31">
        <f t="shared" si="5"/>
        <v>0</v>
      </c>
    </row>
    <row r="58" spans="1:17" ht="12.75">
      <c r="A58" s="86"/>
      <c r="B58" s="87" t="s">
        <v>151</v>
      </c>
      <c r="C58" s="88"/>
      <c r="D58" s="88"/>
      <c r="E58" s="88">
        <v>3</v>
      </c>
      <c r="F58" s="222" t="s">
        <v>152</v>
      </c>
      <c r="G58" s="386">
        <v>5910</v>
      </c>
      <c r="H58" s="383">
        <v>130656.68</v>
      </c>
      <c r="I58" s="90">
        <v>8.65</v>
      </c>
      <c r="J58" s="90">
        <v>22.11</v>
      </c>
      <c r="K58" s="157"/>
      <c r="L58" s="87"/>
      <c r="M58" s="160"/>
      <c r="N58" s="85"/>
      <c r="P58" s="31">
        <f t="shared" si="4"/>
        <v>130670.09999999999</v>
      </c>
      <c r="Q58" s="31">
        <f t="shared" si="5"/>
        <v>0</v>
      </c>
    </row>
    <row r="59" spans="1:17" ht="12.75">
      <c r="A59" s="86"/>
      <c r="B59" s="87" t="s">
        <v>153</v>
      </c>
      <c r="C59" s="88"/>
      <c r="D59" s="88"/>
      <c r="E59" s="88">
        <v>3</v>
      </c>
      <c r="F59" s="222" t="s">
        <v>152</v>
      </c>
      <c r="G59" s="386">
        <v>5910</v>
      </c>
      <c r="H59" s="383">
        <v>160538.86</v>
      </c>
      <c r="I59" s="90">
        <v>12.68</v>
      </c>
      <c r="J59" s="90">
        <v>27.17</v>
      </c>
      <c r="K59" s="157"/>
      <c r="L59" s="87"/>
      <c r="M59" s="191"/>
      <c r="N59" s="96"/>
      <c r="P59" s="31">
        <f aca="true" t="shared" si="6" ref="P59:P87">G59*J59</f>
        <v>160574.7</v>
      </c>
      <c r="Q59" s="31">
        <f aca="true" t="shared" si="7" ref="Q59:Q87">K59*N59</f>
        <v>0</v>
      </c>
    </row>
    <row r="60" spans="1:17" ht="12.75">
      <c r="A60" s="86"/>
      <c r="B60" s="187" t="s">
        <v>154</v>
      </c>
      <c r="C60" s="88"/>
      <c r="D60" s="98"/>
      <c r="E60" s="88">
        <v>2</v>
      </c>
      <c r="F60" s="222" t="s">
        <v>155</v>
      </c>
      <c r="G60" s="386">
        <v>9011</v>
      </c>
      <c r="H60" s="383">
        <v>52496.8</v>
      </c>
      <c r="I60" s="90">
        <v>5.28</v>
      </c>
      <c r="J60" s="90">
        <v>5.83</v>
      </c>
      <c r="K60" s="157"/>
      <c r="L60" s="87"/>
      <c r="M60" s="160"/>
      <c r="N60" s="85"/>
      <c r="P60" s="31">
        <f t="shared" si="6"/>
        <v>52534.13</v>
      </c>
      <c r="Q60" s="31">
        <f t="shared" si="7"/>
        <v>0</v>
      </c>
    </row>
    <row r="61" spans="1:17" ht="12.75">
      <c r="A61" s="86"/>
      <c r="B61" s="187" t="s">
        <v>156</v>
      </c>
      <c r="C61" s="88"/>
      <c r="D61" s="87"/>
      <c r="E61" s="88">
        <v>2</v>
      </c>
      <c r="F61" s="222" t="s">
        <v>155</v>
      </c>
      <c r="G61" s="386">
        <v>9011</v>
      </c>
      <c r="H61" s="383">
        <v>69999.35</v>
      </c>
      <c r="I61" s="90">
        <v>7.02</v>
      </c>
      <c r="J61" s="90">
        <v>7.77</v>
      </c>
      <c r="K61" s="157"/>
      <c r="L61" s="87"/>
      <c r="M61" s="160"/>
      <c r="N61" s="85"/>
      <c r="P61" s="31">
        <f t="shared" si="6"/>
        <v>70015.47</v>
      </c>
      <c r="Q61" s="31">
        <f t="shared" si="7"/>
        <v>0</v>
      </c>
    </row>
    <row r="62" spans="1:17" ht="12.75">
      <c r="A62" s="86"/>
      <c r="B62" s="187" t="s">
        <v>157</v>
      </c>
      <c r="C62" s="88"/>
      <c r="D62" s="88"/>
      <c r="E62" s="88">
        <v>2</v>
      </c>
      <c r="F62" s="222" t="s">
        <v>155</v>
      </c>
      <c r="G62" s="386">
        <v>9011</v>
      </c>
      <c r="H62" s="383">
        <v>70486.68</v>
      </c>
      <c r="I62" s="90">
        <v>7.1</v>
      </c>
      <c r="J62" s="90">
        <v>7.82</v>
      </c>
      <c r="K62" s="157"/>
      <c r="L62" s="87"/>
      <c r="M62" s="160"/>
      <c r="N62" s="85"/>
      <c r="P62" s="31">
        <f t="shared" si="6"/>
        <v>70466.02</v>
      </c>
      <c r="Q62" s="31">
        <f t="shared" si="7"/>
        <v>0</v>
      </c>
    </row>
    <row r="63" spans="1:17" ht="12.75">
      <c r="A63" s="86"/>
      <c r="B63" s="187" t="s">
        <v>158</v>
      </c>
      <c r="C63" s="103"/>
      <c r="D63" s="87"/>
      <c r="E63" s="88">
        <v>2</v>
      </c>
      <c r="F63" s="222" t="s">
        <v>155</v>
      </c>
      <c r="G63" s="386">
        <v>9011</v>
      </c>
      <c r="H63" s="383">
        <v>59463.33</v>
      </c>
      <c r="I63" s="90">
        <v>5.95</v>
      </c>
      <c r="J63" s="90">
        <v>6.6</v>
      </c>
      <c r="K63" s="157"/>
      <c r="L63" s="87"/>
      <c r="M63" s="160"/>
      <c r="N63" s="85"/>
      <c r="P63" s="31">
        <f t="shared" si="6"/>
        <v>59472.6</v>
      </c>
      <c r="Q63" s="31">
        <f t="shared" si="7"/>
        <v>0</v>
      </c>
    </row>
    <row r="64" spans="1:17" ht="12.75">
      <c r="A64" s="86"/>
      <c r="B64" s="187" t="s">
        <v>159</v>
      </c>
      <c r="C64" s="88"/>
      <c r="D64" s="88"/>
      <c r="E64" s="88">
        <v>2</v>
      </c>
      <c r="F64" s="222" t="s">
        <v>155</v>
      </c>
      <c r="G64" s="386">
        <v>6623</v>
      </c>
      <c r="H64" s="383">
        <v>58029.5</v>
      </c>
      <c r="I64" s="90">
        <v>8</v>
      </c>
      <c r="J64" s="90">
        <v>8.76</v>
      </c>
      <c r="K64" s="157"/>
      <c r="L64" s="87"/>
      <c r="M64" s="160"/>
      <c r="N64" s="85"/>
      <c r="P64" s="31">
        <f t="shared" si="6"/>
        <v>58017.479999999996</v>
      </c>
      <c r="Q64" s="31">
        <f t="shared" si="7"/>
        <v>0</v>
      </c>
    </row>
    <row r="65" spans="1:17" ht="12.75">
      <c r="A65" s="86"/>
      <c r="B65" s="187" t="s">
        <v>160</v>
      </c>
      <c r="C65" s="88"/>
      <c r="D65" s="87"/>
      <c r="E65" s="88">
        <v>2</v>
      </c>
      <c r="F65" s="222" t="s">
        <v>161</v>
      </c>
      <c r="G65" s="386">
        <v>6623</v>
      </c>
      <c r="H65" s="383">
        <v>60530.18</v>
      </c>
      <c r="I65" s="90">
        <v>6.64</v>
      </c>
      <c r="J65" s="90">
        <v>9.14</v>
      </c>
      <c r="K65" s="157"/>
      <c r="L65" s="87"/>
      <c r="M65" s="160"/>
      <c r="N65" s="85"/>
      <c r="P65" s="31">
        <f t="shared" si="6"/>
        <v>60534.22</v>
      </c>
      <c r="Q65" s="31">
        <f t="shared" si="7"/>
        <v>0</v>
      </c>
    </row>
    <row r="66" spans="1:17" ht="12.75">
      <c r="A66" s="86"/>
      <c r="B66" s="187" t="s">
        <v>162</v>
      </c>
      <c r="C66" s="88"/>
      <c r="D66" s="87"/>
      <c r="E66" s="88">
        <v>3</v>
      </c>
      <c r="F66" s="222" t="s">
        <v>163</v>
      </c>
      <c r="G66" s="386">
        <v>7986</v>
      </c>
      <c r="H66" s="383">
        <v>178836.82</v>
      </c>
      <c r="I66" s="90">
        <v>9.75</v>
      </c>
      <c r="J66" s="90">
        <v>22.39</v>
      </c>
      <c r="K66" s="157"/>
      <c r="L66" s="87"/>
      <c r="M66" s="160"/>
      <c r="N66" s="85"/>
      <c r="P66" s="31">
        <f t="shared" si="6"/>
        <v>178806.54</v>
      </c>
      <c r="Q66" s="31">
        <f t="shared" si="7"/>
        <v>0</v>
      </c>
    </row>
    <row r="67" spans="1:17" ht="12.75">
      <c r="A67" s="86"/>
      <c r="B67" s="187" t="s">
        <v>164</v>
      </c>
      <c r="C67" s="88"/>
      <c r="D67" s="88"/>
      <c r="E67" s="88">
        <v>3</v>
      </c>
      <c r="F67" s="222" t="s">
        <v>165</v>
      </c>
      <c r="G67" s="386">
        <v>9268</v>
      </c>
      <c r="H67" s="383">
        <v>155527.26</v>
      </c>
      <c r="I67" s="90">
        <v>5.96</v>
      </c>
      <c r="J67" s="90">
        <v>16.78</v>
      </c>
      <c r="K67" s="157"/>
      <c r="L67" s="87"/>
      <c r="M67" s="160"/>
      <c r="N67" s="85"/>
      <c r="P67" s="31">
        <f t="shared" si="6"/>
        <v>155517.04</v>
      </c>
      <c r="Q67" s="31">
        <f t="shared" si="7"/>
        <v>0</v>
      </c>
    </row>
    <row r="68" spans="1:17" ht="12.75">
      <c r="A68" s="86"/>
      <c r="B68" s="187" t="s">
        <v>166</v>
      </c>
      <c r="C68" s="88"/>
      <c r="D68" s="88"/>
      <c r="E68" s="88">
        <v>2</v>
      </c>
      <c r="F68" s="185" t="s">
        <v>167</v>
      </c>
      <c r="G68" s="386"/>
      <c r="H68" s="383"/>
      <c r="I68" s="90"/>
      <c r="J68" s="90"/>
      <c r="K68" s="157">
        <v>24378</v>
      </c>
      <c r="L68" s="87">
        <v>225052.6</v>
      </c>
      <c r="M68" s="160">
        <v>2.79</v>
      </c>
      <c r="N68" s="85">
        <v>9.23</v>
      </c>
      <c r="P68" s="31">
        <f t="shared" si="6"/>
        <v>0</v>
      </c>
      <c r="Q68" s="31">
        <f t="shared" si="7"/>
        <v>225008.94</v>
      </c>
    </row>
    <row r="69" spans="1:17" ht="12.75">
      <c r="A69" s="86"/>
      <c r="B69" s="187" t="s">
        <v>168</v>
      </c>
      <c r="C69" s="98"/>
      <c r="D69" s="88"/>
      <c r="E69" s="88">
        <v>2</v>
      </c>
      <c r="F69" s="185" t="s">
        <v>169</v>
      </c>
      <c r="G69" s="386">
        <v>11704</v>
      </c>
      <c r="H69" s="383">
        <v>199467.8</v>
      </c>
      <c r="I69" s="90">
        <v>8.52</v>
      </c>
      <c r="J69" s="90">
        <v>17.04</v>
      </c>
      <c r="K69" s="157"/>
      <c r="L69" s="87"/>
      <c r="M69" s="160"/>
      <c r="N69" s="85"/>
      <c r="P69" s="31">
        <f t="shared" si="6"/>
        <v>199436.16</v>
      </c>
      <c r="Q69" s="31">
        <f t="shared" si="7"/>
        <v>0</v>
      </c>
    </row>
    <row r="70" spans="1:17" ht="12.75">
      <c r="A70" s="86"/>
      <c r="B70" s="187" t="s">
        <v>170</v>
      </c>
      <c r="C70" s="88"/>
      <c r="D70" s="88"/>
      <c r="E70" s="88">
        <v>2</v>
      </c>
      <c r="F70" s="185" t="s">
        <v>169</v>
      </c>
      <c r="G70" s="386">
        <v>11704</v>
      </c>
      <c r="H70" s="383">
        <v>185817.5</v>
      </c>
      <c r="I70" s="87">
        <v>7.48</v>
      </c>
      <c r="J70" s="87">
        <v>15.88</v>
      </c>
      <c r="K70" s="157"/>
      <c r="L70" s="87"/>
      <c r="M70" s="160"/>
      <c r="N70" s="85"/>
      <c r="P70" s="31">
        <f t="shared" si="6"/>
        <v>185859.52000000002</v>
      </c>
      <c r="Q70" s="31">
        <f t="shared" si="7"/>
        <v>0</v>
      </c>
    </row>
    <row r="71" spans="1:17" ht="13.5" thickBot="1">
      <c r="A71" s="374">
        <v>39960</v>
      </c>
      <c r="B71" s="375" t="s">
        <v>171</v>
      </c>
      <c r="C71" s="376"/>
      <c r="D71" s="376"/>
      <c r="E71" s="376">
        <v>3</v>
      </c>
      <c r="F71" s="378" t="s">
        <v>172</v>
      </c>
      <c r="G71" s="387">
        <v>8341</v>
      </c>
      <c r="H71" s="385">
        <v>179209.41</v>
      </c>
      <c r="I71" s="324">
        <v>9.67</v>
      </c>
      <c r="J71" s="324">
        <v>21.49</v>
      </c>
      <c r="K71" s="382"/>
      <c r="L71" s="324"/>
      <c r="M71" s="325"/>
      <c r="N71" s="328"/>
      <c r="P71" s="31">
        <f t="shared" si="6"/>
        <v>179248.09</v>
      </c>
      <c r="Q71" s="31">
        <f t="shared" si="7"/>
        <v>0</v>
      </c>
    </row>
    <row r="72" spans="1:17" ht="12.75">
      <c r="A72" s="86">
        <v>39973</v>
      </c>
      <c r="B72" s="388" t="s">
        <v>173</v>
      </c>
      <c r="C72" s="88"/>
      <c r="D72" s="88"/>
      <c r="E72" s="88">
        <v>2</v>
      </c>
      <c r="F72" s="389" t="s">
        <v>174</v>
      </c>
      <c r="G72" s="133"/>
      <c r="H72" s="87"/>
      <c r="I72" s="87"/>
      <c r="J72" s="87"/>
      <c r="K72" s="157">
        <v>19642</v>
      </c>
      <c r="L72" s="87">
        <v>1011920.65</v>
      </c>
      <c r="M72" s="158">
        <v>15.97</v>
      </c>
      <c r="N72" s="96">
        <v>51.52</v>
      </c>
      <c r="P72" s="31">
        <f t="shared" si="6"/>
        <v>0</v>
      </c>
      <c r="Q72" s="31">
        <f t="shared" si="7"/>
        <v>1011955.8400000001</v>
      </c>
    </row>
    <row r="73" spans="1:17" ht="13.5" thickBot="1">
      <c r="A73" s="374">
        <v>39973</v>
      </c>
      <c r="B73" s="402" t="s">
        <v>175</v>
      </c>
      <c r="C73" s="376"/>
      <c r="D73" s="376"/>
      <c r="E73" s="376">
        <v>14</v>
      </c>
      <c r="F73" s="403" t="s">
        <v>176</v>
      </c>
      <c r="G73" s="326">
        <v>106590</v>
      </c>
      <c r="H73" s="379">
        <v>4125988.28</v>
      </c>
      <c r="I73" s="324">
        <v>14.22</v>
      </c>
      <c r="J73" s="324">
        <v>38.71</v>
      </c>
      <c r="K73" s="382"/>
      <c r="L73" s="324"/>
      <c r="M73" s="325"/>
      <c r="N73" s="328"/>
      <c r="P73" s="31"/>
      <c r="Q73" s="31"/>
    </row>
    <row r="74" spans="1:17" ht="12.75">
      <c r="A74" s="86">
        <v>39987</v>
      </c>
      <c r="B74" s="87" t="s">
        <v>182</v>
      </c>
      <c r="C74" s="88"/>
      <c r="D74" s="88"/>
      <c r="E74" s="88">
        <v>4</v>
      </c>
      <c r="F74" s="136" t="s">
        <v>183</v>
      </c>
      <c r="G74" s="133">
        <v>21656</v>
      </c>
      <c r="H74" s="209">
        <v>237193.89</v>
      </c>
      <c r="I74" s="87">
        <v>5.42</v>
      </c>
      <c r="J74" s="87">
        <v>10.95</v>
      </c>
      <c r="K74" s="157"/>
      <c r="L74" s="87"/>
      <c r="M74" s="158"/>
      <c r="N74" s="96"/>
      <c r="P74" s="31"/>
      <c r="Q74" s="31"/>
    </row>
    <row r="75" spans="1:17" ht="12.75">
      <c r="A75" s="104"/>
      <c r="B75" s="87" t="s">
        <v>184</v>
      </c>
      <c r="C75" s="88"/>
      <c r="D75" s="88"/>
      <c r="E75" s="88">
        <v>4</v>
      </c>
      <c r="F75" s="136" t="s">
        <v>183</v>
      </c>
      <c r="G75" s="133">
        <v>21656</v>
      </c>
      <c r="H75" s="209">
        <v>229104.59</v>
      </c>
      <c r="I75" s="87">
        <v>5.09</v>
      </c>
      <c r="J75" s="87">
        <v>10.58</v>
      </c>
      <c r="K75" s="157"/>
      <c r="L75" s="87"/>
      <c r="M75" s="158"/>
      <c r="N75" s="96"/>
      <c r="P75" s="31"/>
      <c r="Q75" s="31"/>
    </row>
    <row r="76" spans="1:17" ht="12.75">
      <c r="A76" s="104"/>
      <c r="B76" s="87" t="s">
        <v>185</v>
      </c>
      <c r="C76" s="88"/>
      <c r="D76" s="88"/>
      <c r="E76" s="88">
        <v>2</v>
      </c>
      <c r="F76" s="88" t="s">
        <v>186</v>
      </c>
      <c r="G76" s="133">
        <v>10413</v>
      </c>
      <c r="H76" s="209">
        <v>138407.99</v>
      </c>
      <c r="I76" s="135">
        <v>6.3</v>
      </c>
      <c r="J76" s="87">
        <v>13.29</v>
      </c>
      <c r="K76" s="157"/>
      <c r="L76" s="87"/>
      <c r="M76" s="158"/>
      <c r="N76" s="96"/>
      <c r="P76" s="31"/>
      <c r="Q76" s="31"/>
    </row>
    <row r="77" spans="1:17" ht="12.75">
      <c r="A77" s="104"/>
      <c r="B77" s="87" t="s">
        <v>187</v>
      </c>
      <c r="C77" s="88"/>
      <c r="D77" s="88"/>
      <c r="E77" s="88">
        <v>2</v>
      </c>
      <c r="F77" s="88" t="s">
        <v>186</v>
      </c>
      <c r="G77" s="133">
        <v>10413</v>
      </c>
      <c r="H77" s="209">
        <v>80500.87</v>
      </c>
      <c r="I77" s="135">
        <v>1.4</v>
      </c>
      <c r="J77" s="87">
        <v>7.73</v>
      </c>
      <c r="K77" s="157"/>
      <c r="L77" s="87"/>
      <c r="M77" s="158"/>
      <c r="N77" s="96"/>
      <c r="P77" s="31"/>
      <c r="Q77" s="31"/>
    </row>
    <row r="78" spans="1:17" ht="12.75">
      <c r="A78" s="104"/>
      <c r="B78" s="388" t="s">
        <v>188</v>
      </c>
      <c r="C78" s="88"/>
      <c r="D78" s="88"/>
      <c r="E78" s="88">
        <v>2</v>
      </c>
      <c r="F78" s="389" t="s">
        <v>189</v>
      </c>
      <c r="G78" s="133">
        <v>9426</v>
      </c>
      <c r="H78" s="209">
        <v>109704.85</v>
      </c>
      <c r="I78" s="135">
        <v>5.2</v>
      </c>
      <c r="J78" s="87">
        <v>11.64</v>
      </c>
      <c r="K78" s="157"/>
      <c r="L78" s="87"/>
      <c r="M78" s="158"/>
      <c r="N78" s="96"/>
      <c r="P78" s="31"/>
      <c r="Q78" s="31"/>
    </row>
    <row r="79" spans="1:17" ht="12.75">
      <c r="A79" s="104"/>
      <c r="B79" s="388" t="s">
        <v>190</v>
      </c>
      <c r="C79" s="88"/>
      <c r="D79" s="88"/>
      <c r="E79" s="88">
        <v>2</v>
      </c>
      <c r="F79" s="389" t="s">
        <v>189</v>
      </c>
      <c r="G79" s="133">
        <v>9426</v>
      </c>
      <c r="H79" s="209">
        <v>109466.59</v>
      </c>
      <c r="I79" s="135">
        <v>5.17</v>
      </c>
      <c r="J79" s="87">
        <v>11.61</v>
      </c>
      <c r="K79" s="157"/>
      <c r="L79" s="87"/>
      <c r="M79" s="158"/>
      <c r="N79" s="96"/>
      <c r="P79" s="31"/>
      <c r="Q79" s="31"/>
    </row>
    <row r="80" spans="1:17" ht="12.75">
      <c r="A80" s="104"/>
      <c r="B80" s="388" t="s">
        <v>191</v>
      </c>
      <c r="C80" s="88"/>
      <c r="D80" s="88"/>
      <c r="E80" s="88">
        <v>3</v>
      </c>
      <c r="F80" s="389" t="s">
        <v>192</v>
      </c>
      <c r="G80" s="133">
        <v>9428</v>
      </c>
      <c r="H80" s="209">
        <v>151518.31</v>
      </c>
      <c r="I80" s="135">
        <v>5.04</v>
      </c>
      <c r="J80" s="87">
        <v>16.07</v>
      </c>
      <c r="K80" s="157"/>
      <c r="L80" s="87"/>
      <c r="M80" s="158"/>
      <c r="N80" s="96"/>
      <c r="P80" s="31"/>
      <c r="Q80" s="31"/>
    </row>
    <row r="81" spans="1:17" ht="12.75">
      <c r="A81" s="104"/>
      <c r="B81" s="388" t="s">
        <v>193</v>
      </c>
      <c r="C81" s="88"/>
      <c r="D81" s="88"/>
      <c r="E81" s="88">
        <v>3</v>
      </c>
      <c r="F81" s="389" t="s">
        <v>192</v>
      </c>
      <c r="G81" s="133">
        <v>9428</v>
      </c>
      <c r="H81" s="209">
        <v>160855.61</v>
      </c>
      <c r="I81" s="135">
        <v>5.92</v>
      </c>
      <c r="J81" s="87">
        <v>17.06</v>
      </c>
      <c r="K81" s="157"/>
      <c r="L81" s="87"/>
      <c r="M81" s="158"/>
      <c r="N81" s="96"/>
      <c r="P81" s="31"/>
      <c r="Q81" s="31"/>
    </row>
    <row r="82" spans="1:17" ht="12.75">
      <c r="A82" s="104"/>
      <c r="B82" s="388" t="s">
        <v>194</v>
      </c>
      <c r="C82" s="88"/>
      <c r="D82" s="88"/>
      <c r="E82" s="88">
        <v>2</v>
      </c>
      <c r="F82" s="389" t="s">
        <v>195</v>
      </c>
      <c r="G82" s="133">
        <v>7045</v>
      </c>
      <c r="H82" s="209">
        <v>48637.33</v>
      </c>
      <c r="I82" s="135">
        <v>6.09</v>
      </c>
      <c r="J82" s="135">
        <v>6.9</v>
      </c>
      <c r="K82" s="157"/>
      <c r="L82" s="87"/>
      <c r="M82" s="158"/>
      <c r="N82" s="96"/>
      <c r="P82" s="31"/>
      <c r="Q82" s="31"/>
    </row>
    <row r="83" spans="1:17" ht="12.75">
      <c r="A83" s="104"/>
      <c r="B83" s="388" t="s">
        <v>196</v>
      </c>
      <c r="C83" s="88"/>
      <c r="D83" s="88"/>
      <c r="E83" s="88">
        <v>2</v>
      </c>
      <c r="F83" s="389" t="s">
        <v>195</v>
      </c>
      <c r="G83" s="133">
        <v>7045</v>
      </c>
      <c r="H83" s="209">
        <v>48217.55</v>
      </c>
      <c r="I83" s="135">
        <v>6.03</v>
      </c>
      <c r="J83" s="135">
        <v>6.84</v>
      </c>
      <c r="K83" s="157"/>
      <c r="L83" s="87"/>
      <c r="M83" s="158"/>
      <c r="N83" s="96"/>
      <c r="P83" s="31"/>
      <c r="Q83" s="31"/>
    </row>
    <row r="84" spans="1:17" ht="12.75">
      <c r="A84" s="104"/>
      <c r="B84" s="388" t="s">
        <v>197</v>
      </c>
      <c r="C84" s="88"/>
      <c r="D84" s="88"/>
      <c r="E84" s="88">
        <v>3</v>
      </c>
      <c r="F84" s="389" t="s">
        <v>198</v>
      </c>
      <c r="G84" s="133">
        <v>5542</v>
      </c>
      <c r="H84" s="209">
        <v>39503.94</v>
      </c>
      <c r="I84" s="135">
        <v>4.92</v>
      </c>
      <c r="J84" s="135">
        <v>7.13</v>
      </c>
      <c r="K84" s="157"/>
      <c r="L84" s="87"/>
      <c r="M84" s="158"/>
      <c r="N84" s="96"/>
      <c r="P84" s="31"/>
      <c r="Q84" s="31"/>
    </row>
    <row r="85" spans="1:17" ht="12.75">
      <c r="A85" s="104"/>
      <c r="B85" s="388" t="s">
        <v>199</v>
      </c>
      <c r="C85" s="88"/>
      <c r="D85" s="88"/>
      <c r="E85" s="88">
        <v>3</v>
      </c>
      <c r="F85" s="389" t="s">
        <v>198</v>
      </c>
      <c r="G85" s="133">
        <v>5542</v>
      </c>
      <c r="H85" s="209">
        <v>38709.76</v>
      </c>
      <c r="I85" s="135">
        <v>4.8</v>
      </c>
      <c r="J85" s="135">
        <v>6.99</v>
      </c>
      <c r="K85" s="157"/>
      <c r="L85" s="87"/>
      <c r="M85" s="158"/>
      <c r="N85" s="96"/>
      <c r="P85" s="31"/>
      <c r="Q85" s="31"/>
    </row>
    <row r="86" spans="1:17" ht="12.75">
      <c r="A86" s="104"/>
      <c r="B86" s="388" t="s">
        <v>200</v>
      </c>
      <c r="C86" s="87"/>
      <c r="D86" s="87"/>
      <c r="E86" s="407">
        <v>1</v>
      </c>
      <c r="F86" s="406" t="s">
        <v>201</v>
      </c>
      <c r="G86" s="133">
        <v>5045</v>
      </c>
      <c r="H86" s="209">
        <v>107758.54</v>
      </c>
      <c r="I86" s="135">
        <v>6.01</v>
      </c>
      <c r="J86" s="135">
        <v>21.36</v>
      </c>
      <c r="K86" s="157"/>
      <c r="L86" s="87"/>
      <c r="M86" s="158"/>
      <c r="N86" s="96"/>
      <c r="P86" s="31">
        <f t="shared" si="6"/>
        <v>107761.2</v>
      </c>
      <c r="Q86" s="31">
        <f t="shared" si="7"/>
        <v>0</v>
      </c>
    </row>
    <row r="87" spans="1:17" ht="13.5" thickBot="1">
      <c r="A87" s="104"/>
      <c r="B87" s="388" t="s">
        <v>202</v>
      </c>
      <c r="C87" s="87"/>
      <c r="D87" s="87"/>
      <c r="E87" s="407">
        <v>1</v>
      </c>
      <c r="F87" s="406" t="s">
        <v>201</v>
      </c>
      <c r="G87" s="133">
        <v>5045</v>
      </c>
      <c r="H87" s="209">
        <v>120300.13</v>
      </c>
      <c r="I87" s="135">
        <v>6.17</v>
      </c>
      <c r="J87" s="135">
        <v>23.84</v>
      </c>
      <c r="K87" s="157"/>
      <c r="L87" s="87"/>
      <c r="M87" s="158"/>
      <c r="N87" s="96"/>
      <c r="P87" s="34">
        <f t="shared" si="6"/>
        <v>120272.8</v>
      </c>
      <c r="Q87" s="34">
        <f t="shared" si="7"/>
        <v>0</v>
      </c>
    </row>
    <row r="88" spans="1:14" ht="13.5" thickTop="1">
      <c r="A88" s="104"/>
      <c r="B88" s="388" t="s">
        <v>203</v>
      </c>
      <c r="C88" s="87"/>
      <c r="D88" s="87"/>
      <c r="E88" s="407">
        <v>3</v>
      </c>
      <c r="F88" s="406" t="s">
        <v>204</v>
      </c>
      <c r="G88" s="133">
        <v>5537</v>
      </c>
      <c r="H88" s="209">
        <v>72258.22</v>
      </c>
      <c r="I88" s="135">
        <v>10.14</v>
      </c>
      <c r="J88" s="135">
        <v>13.05</v>
      </c>
      <c r="K88" s="157"/>
      <c r="L88" s="87"/>
      <c r="M88" s="158"/>
      <c r="N88" s="96"/>
    </row>
    <row r="89" spans="1:14" ht="12.75">
      <c r="A89" s="104"/>
      <c r="B89" s="388" t="s">
        <v>205</v>
      </c>
      <c r="C89" s="87"/>
      <c r="D89" s="87"/>
      <c r="E89" s="407">
        <v>3</v>
      </c>
      <c r="F89" s="406" t="s">
        <v>206</v>
      </c>
      <c r="G89" s="133">
        <v>6830</v>
      </c>
      <c r="H89" s="209">
        <v>48672.07</v>
      </c>
      <c r="I89" s="135">
        <v>4.82</v>
      </c>
      <c r="J89" s="135">
        <v>7.13</v>
      </c>
      <c r="K89" s="157"/>
      <c r="L89" s="87"/>
      <c r="M89" s="158"/>
      <c r="N89" s="96"/>
    </row>
    <row r="90" spans="1:14" ht="12.75">
      <c r="A90" s="104"/>
      <c r="B90" s="388" t="s">
        <v>207</v>
      </c>
      <c r="C90" s="87"/>
      <c r="D90" s="87"/>
      <c r="E90" s="407">
        <v>3</v>
      </c>
      <c r="F90" s="408" t="s">
        <v>208</v>
      </c>
      <c r="G90" s="133">
        <v>8269</v>
      </c>
      <c r="H90" s="209">
        <v>112492.54</v>
      </c>
      <c r="I90" s="135">
        <v>6.58</v>
      </c>
      <c r="J90" s="135">
        <v>13.6</v>
      </c>
      <c r="K90" s="157"/>
      <c r="L90" s="87"/>
      <c r="M90" s="158"/>
      <c r="N90" s="96"/>
    </row>
    <row r="91" spans="1:14" ht="12.75">
      <c r="A91" s="104"/>
      <c r="B91" s="388" t="s">
        <v>209</v>
      </c>
      <c r="C91" s="87"/>
      <c r="D91" s="87"/>
      <c r="E91" s="407">
        <v>3</v>
      </c>
      <c r="F91" s="408" t="s">
        <v>210</v>
      </c>
      <c r="G91" s="133">
        <v>9372</v>
      </c>
      <c r="H91" s="209">
        <v>143065.98</v>
      </c>
      <c r="I91" s="135">
        <v>9.5</v>
      </c>
      <c r="J91" s="135">
        <v>15.27</v>
      </c>
      <c r="K91" s="157"/>
      <c r="L91" s="87"/>
      <c r="M91" s="158"/>
      <c r="N91" s="96"/>
    </row>
    <row r="92" spans="1:14" ht="12.75">
      <c r="A92" s="104"/>
      <c r="B92" s="388" t="s">
        <v>211</v>
      </c>
      <c r="C92" s="87"/>
      <c r="D92" s="87"/>
      <c r="E92" s="407">
        <v>1</v>
      </c>
      <c r="F92" s="406" t="s">
        <v>212</v>
      </c>
      <c r="G92" s="133">
        <v>5364</v>
      </c>
      <c r="H92" s="209">
        <v>32078.73</v>
      </c>
      <c r="I92" s="135">
        <v>3.75</v>
      </c>
      <c r="J92" s="135">
        <v>5.98</v>
      </c>
      <c r="K92" s="157"/>
      <c r="L92" s="87"/>
      <c r="M92" s="158"/>
      <c r="N92" s="96"/>
    </row>
    <row r="93" spans="1:14" ht="13.5" thickBot="1">
      <c r="A93" s="374">
        <v>39987</v>
      </c>
      <c r="B93" s="402" t="s">
        <v>215</v>
      </c>
      <c r="C93" s="324"/>
      <c r="D93" s="324"/>
      <c r="E93" s="411">
        <v>1</v>
      </c>
      <c r="F93" s="412" t="s">
        <v>216</v>
      </c>
      <c r="G93" s="326">
        <v>2204</v>
      </c>
      <c r="H93" s="379">
        <v>102455</v>
      </c>
      <c r="I93" s="327">
        <v>18.97</v>
      </c>
      <c r="J93" s="327">
        <v>46.48</v>
      </c>
      <c r="K93" s="382"/>
      <c r="L93" s="324"/>
      <c r="M93" s="325"/>
      <c r="N93" s="328"/>
    </row>
    <row r="94" spans="1:14" ht="13.5" thickBot="1">
      <c r="A94" s="419">
        <v>40022</v>
      </c>
      <c r="B94" s="420" t="s">
        <v>245</v>
      </c>
      <c r="C94" s="400"/>
      <c r="D94" s="400"/>
      <c r="E94" s="421">
        <v>1</v>
      </c>
      <c r="F94" s="422" t="s">
        <v>219</v>
      </c>
      <c r="G94" s="423"/>
      <c r="H94" s="424"/>
      <c r="I94" s="425"/>
      <c r="J94" s="425"/>
      <c r="K94" s="426">
        <v>1343</v>
      </c>
      <c r="L94" s="400">
        <v>55619.24</v>
      </c>
      <c r="M94" s="401">
        <v>31.34</v>
      </c>
      <c r="N94" s="418">
        <v>41.41</v>
      </c>
    </row>
    <row r="95" spans="1:14" ht="12.75">
      <c r="A95" s="86">
        <v>40155</v>
      </c>
      <c r="B95" s="388" t="s">
        <v>246</v>
      </c>
      <c r="C95" s="87"/>
      <c r="D95" s="87"/>
      <c r="E95" s="407">
        <v>1</v>
      </c>
      <c r="F95" s="406" t="s">
        <v>247</v>
      </c>
      <c r="G95" s="133">
        <v>4009</v>
      </c>
      <c r="H95" s="209">
        <v>42664.6</v>
      </c>
      <c r="I95" s="135">
        <v>9.81</v>
      </c>
      <c r="J95" s="135">
        <v>10.64</v>
      </c>
      <c r="K95" s="157"/>
      <c r="L95" s="87"/>
      <c r="M95" s="158"/>
      <c r="N95" s="96"/>
    </row>
    <row r="96" spans="1:14" ht="12.75">
      <c r="A96" s="104"/>
      <c r="B96" s="388" t="s">
        <v>248</v>
      </c>
      <c r="C96" s="87"/>
      <c r="D96" s="87"/>
      <c r="E96" s="407">
        <v>1</v>
      </c>
      <c r="F96" s="406" t="s">
        <v>249</v>
      </c>
      <c r="G96" s="133">
        <v>3848</v>
      </c>
      <c r="H96" s="209">
        <v>37209</v>
      </c>
      <c r="I96" s="135">
        <v>8.9</v>
      </c>
      <c r="J96" s="135">
        <v>9.67</v>
      </c>
      <c r="K96" s="157"/>
      <c r="L96" s="87"/>
      <c r="M96" s="158"/>
      <c r="N96" s="96"/>
    </row>
    <row r="97" spans="1:14" ht="12.75">
      <c r="A97" s="104"/>
      <c r="B97" s="388" t="s">
        <v>252</v>
      </c>
      <c r="C97" s="87"/>
      <c r="D97" s="87"/>
      <c r="E97" s="407">
        <v>1</v>
      </c>
      <c r="F97" s="406" t="s">
        <v>250</v>
      </c>
      <c r="G97" s="133">
        <v>5118</v>
      </c>
      <c r="H97" s="209">
        <v>78795.4</v>
      </c>
      <c r="I97" s="135">
        <v>8.67</v>
      </c>
      <c r="J97" s="135">
        <v>15.4</v>
      </c>
      <c r="K97" s="157"/>
      <c r="L97" s="87"/>
      <c r="M97" s="158"/>
      <c r="N97" s="96"/>
    </row>
    <row r="98" spans="1:14" ht="12.75">
      <c r="A98" s="104"/>
      <c r="B98" s="388" t="s">
        <v>251</v>
      </c>
      <c r="C98" s="87"/>
      <c r="D98" s="87"/>
      <c r="E98" s="407">
        <v>1</v>
      </c>
      <c r="F98" s="406" t="s">
        <v>250</v>
      </c>
      <c r="G98" s="133">
        <v>5118</v>
      </c>
      <c r="H98" s="209">
        <v>79203.4</v>
      </c>
      <c r="I98" s="135">
        <v>8.75</v>
      </c>
      <c r="J98" s="135">
        <v>15.48</v>
      </c>
      <c r="K98" s="157"/>
      <c r="L98" s="87"/>
      <c r="M98" s="158"/>
      <c r="N98" s="96"/>
    </row>
    <row r="99" spans="1:14" ht="12.75">
      <c r="A99" s="104"/>
      <c r="B99" s="388" t="s">
        <v>253</v>
      </c>
      <c r="C99" s="87"/>
      <c r="D99" s="87"/>
      <c r="E99" s="407">
        <v>3</v>
      </c>
      <c r="F99" s="406" t="s">
        <v>254</v>
      </c>
      <c r="G99" s="133">
        <v>6537</v>
      </c>
      <c r="H99" s="209">
        <v>127304.1</v>
      </c>
      <c r="I99" s="135">
        <v>8.63</v>
      </c>
      <c r="J99" s="135">
        <v>19.48</v>
      </c>
      <c r="K99" s="157"/>
      <c r="L99" s="87"/>
      <c r="M99" s="158"/>
      <c r="N99" s="96"/>
    </row>
    <row r="100" spans="1:14" ht="13.5" thickBot="1">
      <c r="A100" s="374">
        <v>40155</v>
      </c>
      <c r="B100" s="402" t="s">
        <v>259</v>
      </c>
      <c r="C100" s="324"/>
      <c r="D100" s="324"/>
      <c r="E100" s="411">
        <v>3</v>
      </c>
      <c r="F100" s="412" t="s">
        <v>260</v>
      </c>
      <c r="G100" s="326">
        <v>5101</v>
      </c>
      <c r="H100" s="379">
        <v>36275.19</v>
      </c>
      <c r="I100" s="327">
        <v>6.78</v>
      </c>
      <c r="J100" s="327">
        <v>7.11</v>
      </c>
      <c r="K100" s="382"/>
      <c r="L100" s="324"/>
      <c r="M100" s="325"/>
      <c r="N100" s="328"/>
    </row>
    <row r="101" spans="1:14" ht="12.75">
      <c r="A101" s="104"/>
      <c r="B101" s="388"/>
      <c r="C101" s="87"/>
      <c r="D101" s="87"/>
      <c r="E101" s="407"/>
      <c r="F101" s="406"/>
      <c r="G101" s="133"/>
      <c r="H101" s="209"/>
      <c r="I101" s="135"/>
      <c r="J101" s="135"/>
      <c r="K101" s="157"/>
      <c r="L101" s="87"/>
      <c r="M101" s="158"/>
      <c r="N101" s="96"/>
    </row>
    <row r="102" spans="1:14" ht="12.75">
      <c r="A102" s="104"/>
      <c r="B102" s="87"/>
      <c r="C102" s="87"/>
      <c r="D102" s="87"/>
      <c r="E102" s="407"/>
      <c r="F102" s="407"/>
      <c r="G102" s="133"/>
      <c r="H102" s="209"/>
      <c r="I102" s="135"/>
      <c r="J102" s="135"/>
      <c r="K102" s="157"/>
      <c r="L102" s="87"/>
      <c r="M102" s="158"/>
      <c r="N102" s="96"/>
    </row>
    <row r="103" spans="1:14" ht="12.75">
      <c r="A103" s="89"/>
      <c r="B103" s="87"/>
      <c r="C103" s="87"/>
      <c r="D103" s="87"/>
      <c r="E103" s="407"/>
      <c r="F103" s="407"/>
      <c r="G103" s="133"/>
      <c r="H103" s="209"/>
      <c r="I103" s="135"/>
      <c r="J103" s="135"/>
      <c r="K103" s="157"/>
      <c r="L103" s="87"/>
      <c r="M103" s="158"/>
      <c r="N103" s="96"/>
    </row>
    <row r="104" spans="1:14" ht="12.75">
      <c r="A104" s="89"/>
      <c r="B104" s="87"/>
      <c r="C104" s="87"/>
      <c r="D104" s="87"/>
      <c r="E104" s="407"/>
      <c r="F104" s="407"/>
      <c r="G104" s="133"/>
      <c r="H104" s="209"/>
      <c r="I104" s="87"/>
      <c r="J104" s="135"/>
      <c r="K104" s="157"/>
      <c r="L104" s="87"/>
      <c r="M104" s="158"/>
      <c r="N104" s="96"/>
    </row>
    <row r="105" spans="1:17" ht="12.75">
      <c r="A105" s="18"/>
      <c r="B105" s="19"/>
      <c r="C105" s="19"/>
      <c r="D105" s="19"/>
      <c r="E105" s="19"/>
      <c r="F105" s="19"/>
      <c r="G105" s="18"/>
      <c r="H105" s="405"/>
      <c r="I105" s="19"/>
      <c r="J105" s="19"/>
      <c r="K105" s="163"/>
      <c r="L105" s="19"/>
      <c r="M105" s="164"/>
      <c r="N105" s="30"/>
      <c r="P105" s="35">
        <f>SUM(P11:P87)</f>
        <v>5406231.5711</v>
      </c>
      <c r="Q105" s="35">
        <f>SUM(Q11:Q87)</f>
        <v>2478240.96</v>
      </c>
    </row>
    <row r="106" spans="1:14" ht="3.75" customHeight="1">
      <c r="A106" s="22"/>
      <c r="B106" s="23"/>
      <c r="C106" s="23"/>
      <c r="D106" s="23"/>
      <c r="E106" s="23"/>
      <c r="F106" s="23"/>
      <c r="G106" s="22"/>
      <c r="H106" s="36"/>
      <c r="I106" s="37"/>
      <c r="J106" s="37"/>
      <c r="K106" s="155"/>
      <c r="L106" s="36"/>
      <c r="M106" s="172"/>
      <c r="N106" s="38"/>
    </row>
    <row r="107" spans="1:14" ht="12.75">
      <c r="A107" s="39"/>
      <c r="B107" s="8"/>
      <c r="C107" s="8"/>
      <c r="D107" s="8"/>
      <c r="E107" s="8"/>
      <c r="F107" s="8"/>
      <c r="G107" s="16" t="s">
        <v>10</v>
      </c>
      <c r="H107" s="17" t="s">
        <v>10</v>
      </c>
      <c r="I107" s="8"/>
      <c r="K107" s="166" t="s">
        <v>10</v>
      </c>
      <c r="L107" s="17" t="s">
        <v>10</v>
      </c>
      <c r="M107" s="192"/>
      <c r="N107" s="40"/>
    </row>
    <row r="108" spans="1:14" ht="12.75">
      <c r="A108" s="39"/>
      <c r="B108" s="8"/>
      <c r="C108" s="8"/>
      <c r="D108" s="8"/>
      <c r="E108" s="8"/>
      <c r="F108" s="8"/>
      <c r="G108" s="41" t="s">
        <v>9</v>
      </c>
      <c r="H108" s="20" t="s">
        <v>18</v>
      </c>
      <c r="I108" s="8"/>
      <c r="K108" s="168" t="s">
        <v>9</v>
      </c>
      <c r="L108" s="20" t="s">
        <v>18</v>
      </c>
      <c r="M108" s="192"/>
      <c r="N108" s="40"/>
    </row>
    <row r="109" spans="1:14" ht="15.75">
      <c r="A109" s="42"/>
      <c r="B109" s="19"/>
      <c r="C109" s="19"/>
      <c r="D109" s="19"/>
      <c r="E109" s="19"/>
      <c r="F109" s="19"/>
      <c r="G109" s="204">
        <f>SUM(G11:G105)</f>
        <v>746292.0900000001</v>
      </c>
      <c r="H109" s="205">
        <f>SUM(H11:H105)</f>
        <v>11835876.98</v>
      </c>
      <c r="I109" s="176"/>
      <c r="J109" s="180"/>
      <c r="K109" s="217">
        <f>SUM(K11:K105)</f>
        <v>97357</v>
      </c>
      <c r="L109" s="205">
        <f>SUM(L11:L105)</f>
        <v>2533940.8800000004</v>
      </c>
      <c r="M109" s="193"/>
      <c r="N109" s="44"/>
    </row>
    <row r="110" spans="1:14" ht="6" customHeight="1" thickBot="1">
      <c r="A110" s="45"/>
      <c r="B110" s="46"/>
      <c r="C110" s="47"/>
      <c r="D110" s="47"/>
      <c r="E110" s="47"/>
      <c r="F110" s="47"/>
      <c r="G110" s="45"/>
      <c r="H110" s="46"/>
      <c r="I110" s="46"/>
      <c r="J110" s="46"/>
      <c r="K110" s="194"/>
      <c r="L110" s="46"/>
      <c r="M110" s="195"/>
      <c r="N110" s="48"/>
    </row>
    <row r="111" spans="1:14" ht="16.5" thickBot="1">
      <c r="A111" s="49" t="s">
        <v>23</v>
      </c>
      <c r="B111" s="50"/>
      <c r="C111" s="51"/>
      <c r="D111" s="51"/>
      <c r="E111" s="51"/>
      <c r="F111" s="51"/>
      <c r="G111" s="78" t="s">
        <v>24</v>
      </c>
      <c r="H111" s="79"/>
      <c r="I111" s="80" t="s">
        <v>25</v>
      </c>
      <c r="J111" s="81"/>
      <c r="K111" s="196"/>
      <c r="L111" s="52" t="s">
        <v>26</v>
      </c>
      <c r="M111" s="197"/>
      <c r="N111" s="53"/>
    </row>
    <row r="112" spans="1:14" ht="16.5" thickTop="1">
      <c r="A112" s="54" t="s">
        <v>27</v>
      </c>
      <c r="B112" s="55"/>
      <c r="C112" s="56"/>
      <c r="D112" s="56"/>
      <c r="E112" s="56"/>
      <c r="F112" s="56"/>
      <c r="G112" s="57"/>
      <c r="H112" s="58">
        <f>COUNTA(G11:G105)</f>
        <v>81</v>
      </c>
      <c r="I112" s="19"/>
      <c r="J112" s="59">
        <f>H109/G109</f>
        <v>15.85957715296165</v>
      </c>
      <c r="K112" s="198"/>
      <c r="L112" s="60"/>
      <c r="M112" s="199">
        <f>P105/G109</f>
        <v>7.244122835470492</v>
      </c>
      <c r="N112" s="61"/>
    </row>
    <row r="113" spans="1:14" ht="15.75">
      <c r="A113" s="54" t="s">
        <v>28</v>
      </c>
      <c r="B113" s="55"/>
      <c r="C113" s="56"/>
      <c r="D113" s="56"/>
      <c r="E113" s="56"/>
      <c r="F113" s="56"/>
      <c r="G113" s="57"/>
      <c r="H113" s="58">
        <f>COUNTA(K11:K105)</f>
        <v>9</v>
      </c>
      <c r="I113" s="19"/>
      <c r="J113" s="59">
        <f>L109/K109</f>
        <v>26.027310619678097</v>
      </c>
      <c r="K113" s="200"/>
      <c r="L113" s="60"/>
      <c r="M113" s="199">
        <f>Q105/K109</f>
        <v>25.45519027907598</v>
      </c>
      <c r="N113" s="63"/>
    </row>
    <row r="114" spans="1:14" ht="16.5" thickBot="1">
      <c r="A114" s="64" t="s">
        <v>29</v>
      </c>
      <c r="B114" s="65"/>
      <c r="C114" s="5"/>
      <c r="D114" s="5"/>
      <c r="E114" s="5"/>
      <c r="F114" s="5"/>
      <c r="G114" s="66"/>
      <c r="H114" s="67">
        <f>SUM(H112:H113)</f>
        <v>90</v>
      </c>
      <c r="I114" s="32"/>
      <c r="J114" s="68">
        <f>(H109+L109)/(G109+K109)</f>
        <v>17.03293232972017</v>
      </c>
      <c r="K114" s="201"/>
      <c r="L114" s="202"/>
      <c r="M114" s="203">
        <f>(P105+Q105)/(G109+K109)</f>
        <v>9.345677752227529</v>
      </c>
      <c r="N114" s="71"/>
    </row>
    <row r="126" ht="30.75">
      <c r="AH126" s="2"/>
    </row>
    <row r="127" ht="15.75">
      <c r="AC127" s="3"/>
    </row>
  </sheetData>
  <sheetProtection/>
  <hyperlinks>
    <hyperlink ref="F73" r:id="rId1" display="4@100',9@80',59'"/>
  </hyperlinks>
  <printOptions/>
  <pageMargins left="0.25" right="0.25" top="0.5" bottom="0.5" header="0.5" footer="0.5"/>
  <pageSetup horizontalDpi="300" verticalDpi="300" orientation="landscape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67"/>
  <sheetViews>
    <sheetView zoomScalePageLayoutView="0" workbookViewId="0" topLeftCell="A1">
      <pane ySplit="10" topLeftCell="A19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3.00390625" style="0" customWidth="1"/>
    <col min="12" max="12" width="12.710937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31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146"/>
      <c r="H6" s="147" t="s">
        <v>1</v>
      </c>
      <c r="I6" s="148"/>
      <c r="J6" s="149"/>
      <c r="K6" s="146"/>
      <c r="L6" s="147" t="s">
        <v>2</v>
      </c>
      <c r="M6" s="148"/>
      <c r="N6" s="149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0" t="s">
        <v>9</v>
      </c>
      <c r="H7" s="73" t="s">
        <v>10</v>
      </c>
      <c r="I7" s="73" t="s">
        <v>10</v>
      </c>
      <c r="J7" s="151" t="s">
        <v>32</v>
      </c>
      <c r="K7" s="150" t="s">
        <v>9</v>
      </c>
      <c r="L7" s="73" t="s">
        <v>10</v>
      </c>
      <c r="M7" s="73" t="s">
        <v>10</v>
      </c>
      <c r="N7" s="151" t="s">
        <v>32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150" t="s">
        <v>17</v>
      </c>
      <c r="H8" s="73" t="s">
        <v>18</v>
      </c>
      <c r="I8" s="73" t="s">
        <v>17</v>
      </c>
      <c r="J8" s="151" t="s">
        <v>17</v>
      </c>
      <c r="K8" s="150" t="s">
        <v>17</v>
      </c>
      <c r="L8" s="73" t="s">
        <v>18</v>
      </c>
      <c r="M8" s="73" t="s">
        <v>17</v>
      </c>
      <c r="N8" s="151" t="s">
        <v>17</v>
      </c>
    </row>
    <row r="9" spans="1:17" ht="15.75">
      <c r="A9" s="18"/>
      <c r="B9" s="19"/>
      <c r="C9" s="19"/>
      <c r="D9" s="19"/>
      <c r="E9" s="19"/>
      <c r="F9" s="19"/>
      <c r="G9" s="153"/>
      <c r="H9" s="74" t="s">
        <v>20</v>
      </c>
      <c r="I9" s="74" t="s">
        <v>18</v>
      </c>
      <c r="J9" s="154" t="s">
        <v>18</v>
      </c>
      <c r="K9" s="153"/>
      <c r="L9" s="74" t="s">
        <v>20</v>
      </c>
      <c r="M9" s="74" t="s">
        <v>18</v>
      </c>
      <c r="N9" s="154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155"/>
      <c r="H10" s="23"/>
      <c r="I10" s="23"/>
      <c r="J10" s="156"/>
      <c r="K10" s="155"/>
      <c r="L10" s="23"/>
      <c r="M10" s="23"/>
      <c r="N10" s="156"/>
    </row>
    <row r="11" spans="1:17" ht="13.5" thickBot="1">
      <c r="A11" s="299">
        <v>39826</v>
      </c>
      <c r="B11" s="300" t="s">
        <v>48</v>
      </c>
      <c r="C11" s="301"/>
      <c r="D11" s="301"/>
      <c r="E11" s="301">
        <v>2</v>
      </c>
      <c r="F11" s="302" t="s">
        <v>49</v>
      </c>
      <c r="G11" s="303"/>
      <c r="H11" s="304"/>
      <c r="I11" s="305"/>
      <c r="J11" s="306"/>
      <c r="K11" s="307">
        <v>7622</v>
      </c>
      <c r="L11" s="308">
        <v>318660.06</v>
      </c>
      <c r="M11" s="309">
        <v>41.81</v>
      </c>
      <c r="N11" s="310"/>
      <c r="P11" s="31">
        <f aca="true" t="shared" si="0" ref="P11:P26">G11*J11</f>
        <v>0</v>
      </c>
      <c r="Q11" s="31">
        <f aca="true" t="shared" si="1" ref="Q11:Q26">K11*N11</f>
        <v>0</v>
      </c>
    </row>
    <row r="12" spans="1:17" ht="12.75">
      <c r="A12" s="105">
        <v>39882</v>
      </c>
      <c r="B12" s="92" t="s">
        <v>55</v>
      </c>
      <c r="C12" s="93"/>
      <c r="D12" s="93"/>
      <c r="E12" s="93">
        <v>1</v>
      </c>
      <c r="F12" s="183" t="s">
        <v>56</v>
      </c>
      <c r="G12" s="161"/>
      <c r="H12" s="106"/>
      <c r="I12" s="90"/>
      <c r="J12" s="160"/>
      <c r="K12" s="162">
        <v>5901</v>
      </c>
      <c r="L12" s="132">
        <v>328518.92</v>
      </c>
      <c r="M12" s="87">
        <v>55.67</v>
      </c>
      <c r="N12" s="158"/>
      <c r="P12" s="31">
        <f t="shared" si="0"/>
        <v>0</v>
      </c>
      <c r="Q12" s="31">
        <f t="shared" si="1"/>
        <v>0</v>
      </c>
    </row>
    <row r="13" spans="1:17" ht="12.75">
      <c r="A13" s="225">
        <v>39882</v>
      </c>
      <c r="B13" s="226" t="s">
        <v>57</v>
      </c>
      <c r="C13" s="227"/>
      <c r="D13" s="227"/>
      <c r="E13" s="227">
        <v>1</v>
      </c>
      <c r="F13" s="258" t="s">
        <v>56</v>
      </c>
      <c r="G13" s="257"/>
      <c r="H13" s="230"/>
      <c r="I13" s="231"/>
      <c r="J13" s="250"/>
      <c r="K13" s="245">
        <v>7348</v>
      </c>
      <c r="L13" s="244">
        <v>355957.56</v>
      </c>
      <c r="M13" s="290">
        <v>48.44</v>
      </c>
      <c r="N13" s="246"/>
      <c r="P13" s="31">
        <f t="shared" si="0"/>
        <v>0</v>
      </c>
      <c r="Q13" s="31">
        <f t="shared" si="1"/>
        <v>0</v>
      </c>
    </row>
    <row r="14" spans="1:17" ht="12.75">
      <c r="A14" s="105">
        <v>39882</v>
      </c>
      <c r="B14" s="92" t="s">
        <v>81</v>
      </c>
      <c r="C14" s="93"/>
      <c r="D14" s="93"/>
      <c r="E14" s="93">
        <v>2</v>
      </c>
      <c r="F14" s="212" t="s">
        <v>82</v>
      </c>
      <c r="G14" s="162">
        <v>19500</v>
      </c>
      <c r="H14" s="132">
        <v>1387735.63</v>
      </c>
      <c r="I14" s="90">
        <v>71.17</v>
      </c>
      <c r="J14" s="160">
        <v>0.61</v>
      </c>
      <c r="K14" s="161"/>
      <c r="L14" s="106"/>
      <c r="M14" s="90"/>
      <c r="N14" s="160"/>
      <c r="P14" s="31">
        <f t="shared" si="0"/>
        <v>11895</v>
      </c>
      <c r="Q14" s="31">
        <f t="shared" si="1"/>
        <v>0</v>
      </c>
    </row>
    <row r="15" spans="1:17" ht="12.75">
      <c r="A15" s="105">
        <v>39882</v>
      </c>
      <c r="B15" s="92" t="s">
        <v>83</v>
      </c>
      <c r="C15" s="93"/>
      <c r="D15" s="93"/>
      <c r="E15" s="93">
        <v>2</v>
      </c>
      <c r="F15" s="212" t="s">
        <v>84</v>
      </c>
      <c r="G15" s="161">
        <v>19229</v>
      </c>
      <c r="H15" s="106">
        <v>1360421.63</v>
      </c>
      <c r="I15" s="90">
        <v>70.75</v>
      </c>
      <c r="J15" s="160">
        <v>0.62</v>
      </c>
      <c r="K15" s="162"/>
      <c r="L15" s="132"/>
      <c r="M15" s="87"/>
      <c r="N15" s="158"/>
      <c r="P15" s="31">
        <f t="shared" si="0"/>
        <v>11921.98</v>
      </c>
      <c r="Q15" s="31">
        <f t="shared" si="1"/>
        <v>0</v>
      </c>
    </row>
    <row r="16" spans="1:17" ht="13.5" thickBot="1">
      <c r="A16" s="311">
        <v>39882</v>
      </c>
      <c r="B16" s="312" t="s">
        <v>85</v>
      </c>
      <c r="C16" s="313"/>
      <c r="D16" s="313"/>
      <c r="E16" s="313">
        <v>2</v>
      </c>
      <c r="F16" s="321" t="s">
        <v>86</v>
      </c>
      <c r="G16" s="322"/>
      <c r="H16" s="320"/>
      <c r="I16" s="317"/>
      <c r="J16" s="319"/>
      <c r="K16" s="323">
        <v>22929</v>
      </c>
      <c r="L16" s="316">
        <v>1478870.61</v>
      </c>
      <c r="M16" s="324">
        <v>64.5</v>
      </c>
      <c r="N16" s="325">
        <v>0.63</v>
      </c>
      <c r="P16" s="31">
        <f t="shared" si="0"/>
        <v>0</v>
      </c>
      <c r="Q16" s="31">
        <f t="shared" si="1"/>
        <v>14445.27</v>
      </c>
    </row>
    <row r="17" spans="1:17" ht="12.75">
      <c r="A17" s="105">
        <v>39917</v>
      </c>
      <c r="B17" s="92" t="s">
        <v>87</v>
      </c>
      <c r="C17" s="93"/>
      <c r="D17" s="93"/>
      <c r="E17" s="93">
        <v>2</v>
      </c>
      <c r="F17" s="139" t="s">
        <v>88</v>
      </c>
      <c r="G17" s="162">
        <v>8829</v>
      </c>
      <c r="H17" s="132">
        <v>353048.63</v>
      </c>
      <c r="I17" s="87">
        <v>39.99</v>
      </c>
      <c r="J17" s="158"/>
      <c r="K17" s="161"/>
      <c r="L17" s="106"/>
      <c r="M17" s="90"/>
      <c r="N17" s="160"/>
      <c r="P17" s="31">
        <f t="shared" si="0"/>
        <v>0</v>
      </c>
      <c r="Q17" s="31">
        <f t="shared" si="1"/>
        <v>0</v>
      </c>
    </row>
    <row r="18" spans="1:17" ht="13.5" thickBot="1">
      <c r="A18" s="311">
        <v>39917</v>
      </c>
      <c r="B18" s="312" t="s">
        <v>96</v>
      </c>
      <c r="C18" s="313"/>
      <c r="D18" s="313"/>
      <c r="E18" s="313">
        <v>2</v>
      </c>
      <c r="F18" s="373" t="s">
        <v>111</v>
      </c>
      <c r="G18" s="323"/>
      <c r="H18" s="316"/>
      <c r="I18" s="324"/>
      <c r="J18" s="325"/>
      <c r="K18" s="322">
        <v>11770</v>
      </c>
      <c r="L18" s="320">
        <v>683139.55</v>
      </c>
      <c r="M18" s="317">
        <v>58.04</v>
      </c>
      <c r="N18" s="319">
        <v>0.45</v>
      </c>
      <c r="P18" s="31">
        <f t="shared" si="0"/>
        <v>0</v>
      </c>
      <c r="Q18" s="31">
        <f t="shared" si="1"/>
        <v>5296.5</v>
      </c>
    </row>
    <row r="19" spans="1:17" ht="12.75">
      <c r="A19" s="105">
        <v>39945</v>
      </c>
      <c r="B19" s="92" t="s">
        <v>109</v>
      </c>
      <c r="C19" s="93"/>
      <c r="D19" s="93"/>
      <c r="E19" s="93">
        <v>4</v>
      </c>
      <c r="F19" s="138" t="s">
        <v>110</v>
      </c>
      <c r="G19" s="161"/>
      <c r="H19" s="106"/>
      <c r="I19" s="90"/>
      <c r="J19" s="160"/>
      <c r="K19" s="162">
        <v>11358</v>
      </c>
      <c r="L19" s="132">
        <v>763828.29</v>
      </c>
      <c r="M19" s="87">
        <v>67.25</v>
      </c>
      <c r="N19" s="158"/>
      <c r="P19" s="31">
        <f t="shared" si="0"/>
        <v>0</v>
      </c>
      <c r="Q19" s="31">
        <f t="shared" si="1"/>
        <v>0</v>
      </c>
    </row>
    <row r="20" spans="1:17" ht="12.75">
      <c r="A20" s="105"/>
      <c r="B20" s="92" t="s">
        <v>112</v>
      </c>
      <c r="C20" s="93"/>
      <c r="D20" s="93"/>
      <c r="E20" s="93">
        <v>4</v>
      </c>
      <c r="F20" s="138" t="s">
        <v>110</v>
      </c>
      <c r="G20" s="161"/>
      <c r="H20" s="106"/>
      <c r="I20" s="90"/>
      <c r="J20" s="160"/>
      <c r="K20" s="162">
        <v>11358</v>
      </c>
      <c r="L20" s="132">
        <v>906541.44</v>
      </c>
      <c r="M20" s="87">
        <v>79.82</v>
      </c>
      <c r="N20" s="158"/>
      <c r="P20" s="31">
        <f t="shared" si="0"/>
        <v>0</v>
      </c>
      <c r="Q20" s="31">
        <f t="shared" si="1"/>
        <v>0</v>
      </c>
    </row>
    <row r="21" spans="1:17" ht="13.5" thickBot="1">
      <c r="A21" s="311">
        <v>39945</v>
      </c>
      <c r="B21" s="312" t="s">
        <v>113</v>
      </c>
      <c r="C21" s="313"/>
      <c r="D21" s="313"/>
      <c r="E21" s="313">
        <v>4</v>
      </c>
      <c r="F21" s="381" t="s">
        <v>114</v>
      </c>
      <c r="G21" s="323"/>
      <c r="H21" s="316"/>
      <c r="I21" s="324"/>
      <c r="J21" s="325"/>
      <c r="K21" s="322">
        <v>10090</v>
      </c>
      <c r="L21" s="320">
        <v>688287.5</v>
      </c>
      <c r="M21" s="317">
        <v>68.22</v>
      </c>
      <c r="N21" s="319"/>
      <c r="P21" s="31">
        <f t="shared" si="0"/>
        <v>0</v>
      </c>
      <c r="Q21" s="31">
        <f t="shared" si="1"/>
        <v>0</v>
      </c>
    </row>
    <row r="22" spans="1:17" ht="13.5" thickBot="1">
      <c r="A22" s="390">
        <v>39973</v>
      </c>
      <c r="B22" s="391" t="s">
        <v>177</v>
      </c>
      <c r="C22" s="392"/>
      <c r="D22" s="392"/>
      <c r="E22" s="392">
        <v>1</v>
      </c>
      <c r="F22" s="393" t="s">
        <v>178</v>
      </c>
      <c r="G22" s="394">
        <v>1887</v>
      </c>
      <c r="H22" s="395">
        <v>110003.92</v>
      </c>
      <c r="I22" s="396">
        <v>58.3</v>
      </c>
      <c r="J22" s="397"/>
      <c r="K22" s="398"/>
      <c r="L22" s="399"/>
      <c r="M22" s="400"/>
      <c r="N22" s="401"/>
      <c r="P22" s="31">
        <f t="shared" si="0"/>
        <v>0</v>
      </c>
      <c r="Q22" s="31">
        <f t="shared" si="1"/>
        <v>0</v>
      </c>
    </row>
    <row r="23" spans="1:17" ht="12.75">
      <c r="A23" s="105">
        <v>39987</v>
      </c>
      <c r="B23" s="92" t="s">
        <v>180</v>
      </c>
      <c r="C23" s="93"/>
      <c r="D23" s="93"/>
      <c r="E23" s="93">
        <v>2</v>
      </c>
      <c r="F23" s="404" t="s">
        <v>181</v>
      </c>
      <c r="G23" s="162"/>
      <c r="H23" s="132"/>
      <c r="I23" s="135"/>
      <c r="J23" s="158"/>
      <c r="K23" s="161">
        <v>5307</v>
      </c>
      <c r="L23" s="106">
        <v>202369.26</v>
      </c>
      <c r="M23" s="90">
        <v>38.13</v>
      </c>
      <c r="N23" s="160"/>
      <c r="P23" s="31">
        <f t="shared" si="0"/>
        <v>0</v>
      </c>
      <c r="Q23" s="31">
        <f t="shared" si="1"/>
        <v>0</v>
      </c>
    </row>
    <row r="24" spans="1:17" ht="13.5" thickBot="1">
      <c r="A24" s="311">
        <v>39987</v>
      </c>
      <c r="B24" s="409" t="s">
        <v>217</v>
      </c>
      <c r="C24" s="313"/>
      <c r="D24" s="313"/>
      <c r="E24" s="313">
        <v>3</v>
      </c>
      <c r="F24" s="410" t="s">
        <v>218</v>
      </c>
      <c r="G24" s="322">
        <v>4359</v>
      </c>
      <c r="H24" s="320">
        <v>216684.28</v>
      </c>
      <c r="I24" s="372">
        <v>49.71</v>
      </c>
      <c r="J24" s="319"/>
      <c r="K24" s="323"/>
      <c r="L24" s="316"/>
      <c r="M24" s="324"/>
      <c r="N24" s="319"/>
      <c r="P24" s="31">
        <f t="shared" si="0"/>
        <v>0</v>
      </c>
      <c r="Q24" s="31">
        <f t="shared" si="1"/>
        <v>0</v>
      </c>
    </row>
    <row r="25" spans="1:17" ht="12.75">
      <c r="A25" s="105">
        <v>40036</v>
      </c>
      <c r="B25" s="92" t="s">
        <v>226</v>
      </c>
      <c r="C25" s="93"/>
      <c r="D25" s="93"/>
      <c r="E25" s="93">
        <v>6</v>
      </c>
      <c r="F25" s="404" t="s">
        <v>220</v>
      </c>
      <c r="G25" s="161">
        <v>19157</v>
      </c>
      <c r="H25" s="106">
        <v>1351150.04</v>
      </c>
      <c r="I25" s="207">
        <v>70.53</v>
      </c>
      <c r="J25" s="160"/>
      <c r="K25" s="162"/>
      <c r="L25" s="132"/>
      <c r="M25" s="90"/>
      <c r="N25" s="160"/>
      <c r="P25" s="31">
        <f t="shared" si="0"/>
        <v>0</v>
      </c>
      <c r="Q25" s="31">
        <f t="shared" si="1"/>
        <v>0</v>
      </c>
    </row>
    <row r="26" spans="1:17" ht="13.5" thickBot="1">
      <c r="A26" s="311">
        <v>40036</v>
      </c>
      <c r="B26" s="312" t="s">
        <v>225</v>
      </c>
      <c r="C26" s="313"/>
      <c r="D26" s="313"/>
      <c r="E26" s="313">
        <v>4</v>
      </c>
      <c r="F26" s="410" t="s">
        <v>227</v>
      </c>
      <c r="G26" s="323"/>
      <c r="H26" s="316"/>
      <c r="I26" s="379"/>
      <c r="J26" s="325"/>
      <c r="K26" s="322">
        <v>6104</v>
      </c>
      <c r="L26" s="320">
        <v>422306.95</v>
      </c>
      <c r="M26" s="317">
        <v>69.19</v>
      </c>
      <c r="N26" s="319">
        <v>3.56</v>
      </c>
      <c r="P26" s="31">
        <f t="shared" si="0"/>
        <v>0</v>
      </c>
      <c r="Q26" s="31">
        <f t="shared" si="1"/>
        <v>21730.24</v>
      </c>
    </row>
    <row r="27" spans="1:17" ht="13.5" thickBot="1">
      <c r="A27" s="390">
        <v>40127</v>
      </c>
      <c r="B27" s="434" t="s">
        <v>240</v>
      </c>
      <c r="C27" s="392"/>
      <c r="D27" s="392"/>
      <c r="E27" s="392">
        <v>3</v>
      </c>
      <c r="F27" s="393" t="s">
        <v>241</v>
      </c>
      <c r="G27" s="398">
        <v>8290</v>
      </c>
      <c r="H27" s="399">
        <v>463018.45</v>
      </c>
      <c r="I27" s="424">
        <v>55.86</v>
      </c>
      <c r="J27" s="401">
        <v>0.59</v>
      </c>
      <c r="K27" s="394"/>
      <c r="L27" s="395"/>
      <c r="M27" s="396"/>
      <c r="N27" s="397"/>
      <c r="P27" s="31">
        <f aca="true" t="shared" si="2" ref="P27:P33">G27*J27</f>
        <v>4891.099999999999</v>
      </c>
      <c r="Q27" s="31">
        <f aca="true" t="shared" si="3" ref="Q27:Q33">K27*N27</f>
        <v>0</v>
      </c>
    </row>
    <row r="28" spans="1:17" ht="13.5" thickBot="1">
      <c r="A28" s="435">
        <v>40155</v>
      </c>
      <c r="B28" s="434" t="s">
        <v>261</v>
      </c>
      <c r="C28" s="392"/>
      <c r="D28" s="392"/>
      <c r="E28" s="392">
        <v>2</v>
      </c>
      <c r="F28" s="393" t="s">
        <v>262</v>
      </c>
      <c r="G28" s="394">
        <v>6553</v>
      </c>
      <c r="H28" s="395">
        <v>335894.47</v>
      </c>
      <c r="I28" s="416">
        <v>51.26</v>
      </c>
      <c r="J28" s="397"/>
      <c r="K28" s="398"/>
      <c r="L28" s="399"/>
      <c r="M28" s="396"/>
      <c r="N28" s="397"/>
      <c r="P28" s="31">
        <f t="shared" si="2"/>
        <v>0</v>
      </c>
      <c r="Q28" s="31">
        <f t="shared" si="3"/>
        <v>0</v>
      </c>
    </row>
    <row r="29" spans="1:17" ht="12.75">
      <c r="A29" s="105"/>
      <c r="B29" s="102"/>
      <c r="C29" s="93"/>
      <c r="D29" s="93"/>
      <c r="E29" s="93"/>
      <c r="F29" s="159"/>
      <c r="G29" s="161"/>
      <c r="H29" s="106"/>
      <c r="I29" s="207"/>
      <c r="J29" s="160"/>
      <c r="K29" s="162"/>
      <c r="L29" s="132"/>
      <c r="M29" s="90"/>
      <c r="N29" s="160"/>
      <c r="P29" s="31">
        <f t="shared" si="2"/>
        <v>0</v>
      </c>
      <c r="Q29" s="31">
        <f t="shared" si="3"/>
        <v>0</v>
      </c>
    </row>
    <row r="30" spans="1:17" ht="12.75">
      <c r="A30" s="225"/>
      <c r="B30" s="234"/>
      <c r="C30" s="227"/>
      <c r="D30" s="227"/>
      <c r="E30" s="227"/>
      <c r="F30" s="258"/>
      <c r="G30" s="257"/>
      <c r="H30" s="230"/>
      <c r="I30" s="259"/>
      <c r="J30" s="250"/>
      <c r="K30" s="245"/>
      <c r="L30" s="244"/>
      <c r="M30" s="231"/>
      <c r="N30" s="250"/>
      <c r="P30" s="31">
        <f t="shared" si="2"/>
        <v>0</v>
      </c>
      <c r="Q30" s="31">
        <f t="shared" si="3"/>
        <v>0</v>
      </c>
    </row>
    <row r="31" spans="1:17" ht="12.75">
      <c r="A31" s="105"/>
      <c r="B31" s="102"/>
      <c r="C31" s="93"/>
      <c r="D31" s="93"/>
      <c r="E31" s="93"/>
      <c r="F31" s="183"/>
      <c r="G31" s="161"/>
      <c r="H31" s="106"/>
      <c r="I31" s="207"/>
      <c r="J31" s="160"/>
      <c r="K31" s="162"/>
      <c r="L31" s="132"/>
      <c r="M31" s="90"/>
      <c r="N31" s="160"/>
      <c r="P31" s="31">
        <f t="shared" si="2"/>
        <v>0</v>
      </c>
      <c r="Q31" s="31">
        <f t="shared" si="3"/>
        <v>0</v>
      </c>
    </row>
    <row r="32" spans="1:17" ht="12.75">
      <c r="A32" s="105"/>
      <c r="B32" s="102"/>
      <c r="C32" s="93"/>
      <c r="D32" s="93"/>
      <c r="E32" s="93"/>
      <c r="F32" s="183"/>
      <c r="G32" s="161"/>
      <c r="H32" s="106"/>
      <c r="I32" s="207"/>
      <c r="J32" s="160"/>
      <c r="K32" s="162"/>
      <c r="L32" s="132"/>
      <c r="M32" s="90"/>
      <c r="N32" s="160"/>
      <c r="P32" s="31">
        <f t="shared" si="2"/>
        <v>0</v>
      </c>
      <c r="Q32" s="31">
        <f t="shared" si="3"/>
        <v>0</v>
      </c>
    </row>
    <row r="33" spans="1:17" ht="12.75">
      <c r="A33" s="105"/>
      <c r="B33" s="102"/>
      <c r="C33" s="93"/>
      <c r="D33" s="93"/>
      <c r="E33" s="93"/>
      <c r="F33" s="183"/>
      <c r="G33" s="161"/>
      <c r="H33" s="106"/>
      <c r="I33" s="207"/>
      <c r="J33" s="160"/>
      <c r="K33" s="162"/>
      <c r="L33" s="132"/>
      <c r="M33" s="90"/>
      <c r="N33" s="160"/>
      <c r="P33" s="31">
        <f t="shared" si="2"/>
        <v>0</v>
      </c>
      <c r="Q33" s="31">
        <f t="shared" si="3"/>
        <v>0</v>
      </c>
    </row>
    <row r="34" spans="1:17" ht="12.75">
      <c r="A34" s="105"/>
      <c r="B34" s="102"/>
      <c r="C34" s="93"/>
      <c r="D34" s="93"/>
      <c r="E34" s="93"/>
      <c r="F34" s="183"/>
      <c r="G34" s="161"/>
      <c r="H34" s="106"/>
      <c r="I34" s="207"/>
      <c r="J34" s="160"/>
      <c r="K34" s="162"/>
      <c r="L34" s="132"/>
      <c r="M34" s="90"/>
      <c r="N34" s="221"/>
      <c r="P34" s="31"/>
      <c r="Q34" s="31"/>
    </row>
    <row r="35" spans="1:14" ht="12.75">
      <c r="A35" s="86"/>
      <c r="B35" s="87"/>
      <c r="C35" s="88"/>
      <c r="D35" s="88"/>
      <c r="E35" s="88"/>
      <c r="F35" s="183"/>
      <c r="G35" s="157"/>
      <c r="H35" s="87"/>
      <c r="I35" s="209"/>
      <c r="J35" s="158"/>
      <c r="K35" s="162"/>
      <c r="L35" s="132"/>
      <c r="M35" s="98"/>
      <c r="N35" s="220"/>
    </row>
    <row r="36" spans="1:14" ht="12.75">
      <c r="A36" s="86"/>
      <c r="B36" s="87"/>
      <c r="C36" s="88"/>
      <c r="D36" s="88"/>
      <c r="E36" s="88"/>
      <c r="F36" s="185"/>
      <c r="G36" s="162"/>
      <c r="H36" s="132"/>
      <c r="I36" s="209"/>
      <c r="J36" s="158"/>
      <c r="K36" s="162"/>
      <c r="L36" s="132"/>
      <c r="M36" s="87"/>
      <c r="N36" s="220"/>
    </row>
    <row r="37" spans="1:14" ht="12.75">
      <c r="A37" s="86"/>
      <c r="B37" s="137"/>
      <c r="C37" s="88"/>
      <c r="D37" s="88"/>
      <c r="E37" s="88"/>
      <c r="F37" s="136"/>
      <c r="G37" s="162"/>
      <c r="H37" s="132"/>
      <c r="I37" s="209"/>
      <c r="J37" s="158"/>
      <c r="K37" s="162"/>
      <c r="L37" s="132"/>
      <c r="M37" s="87"/>
      <c r="N37" s="220"/>
    </row>
    <row r="38" spans="1:14" ht="12.75">
      <c r="A38" s="86"/>
      <c r="B38" s="137"/>
      <c r="C38" s="88"/>
      <c r="D38" s="88"/>
      <c r="E38" s="88"/>
      <c r="F38" s="222"/>
      <c r="G38" s="162"/>
      <c r="H38" s="132"/>
      <c r="I38" s="209"/>
      <c r="J38" s="191"/>
      <c r="K38" s="162"/>
      <c r="L38" s="132"/>
      <c r="M38" s="87"/>
      <c r="N38" s="220"/>
    </row>
    <row r="39" spans="1:14" ht="12.75">
      <c r="A39" s="86"/>
      <c r="B39" s="137"/>
      <c r="C39" s="88"/>
      <c r="D39" s="88"/>
      <c r="E39" s="88"/>
      <c r="F39" s="222"/>
      <c r="G39" s="162"/>
      <c r="H39" s="132"/>
      <c r="I39" s="209"/>
      <c r="J39" s="191"/>
      <c r="K39" s="162"/>
      <c r="L39" s="132"/>
      <c r="M39" s="87"/>
      <c r="N39" s="220"/>
    </row>
    <row r="40" spans="1:14" ht="12.75">
      <c r="A40" s="86"/>
      <c r="B40" s="137"/>
      <c r="C40" s="88"/>
      <c r="D40" s="88"/>
      <c r="E40" s="88"/>
      <c r="F40" s="222"/>
      <c r="G40" s="162"/>
      <c r="H40" s="132"/>
      <c r="I40" s="209"/>
      <c r="J40" s="191"/>
      <c r="K40" s="162"/>
      <c r="L40" s="132"/>
      <c r="M40" s="87"/>
      <c r="N40" s="220"/>
    </row>
    <row r="41" spans="1:14" ht="12.75">
      <c r="A41" s="86"/>
      <c r="B41" s="137"/>
      <c r="C41" s="88"/>
      <c r="D41" s="88"/>
      <c r="E41" s="88"/>
      <c r="F41" s="136"/>
      <c r="G41" s="162"/>
      <c r="H41" s="132"/>
      <c r="I41" s="209"/>
      <c r="J41" s="191"/>
      <c r="K41" s="162"/>
      <c r="L41" s="132"/>
      <c r="M41" s="87"/>
      <c r="N41" s="220"/>
    </row>
    <row r="42" spans="1:14" ht="12.75">
      <c r="A42" s="86"/>
      <c r="B42" s="137"/>
      <c r="C42" s="88"/>
      <c r="D42" s="88"/>
      <c r="E42" s="88"/>
      <c r="F42" s="136"/>
      <c r="G42" s="162"/>
      <c r="H42" s="132"/>
      <c r="I42" s="209"/>
      <c r="J42" s="191"/>
      <c r="K42" s="162"/>
      <c r="L42" s="132"/>
      <c r="M42" s="87"/>
      <c r="N42" s="220"/>
    </row>
    <row r="43" spans="1:14" ht="12.75">
      <c r="A43" s="104"/>
      <c r="B43" s="88"/>
      <c r="C43" s="88"/>
      <c r="D43" s="88"/>
      <c r="E43" s="88"/>
      <c r="F43" s="88"/>
      <c r="G43" s="162"/>
      <c r="H43" s="132"/>
      <c r="I43" s="87"/>
      <c r="J43" s="191"/>
      <c r="K43" s="162"/>
      <c r="L43" s="132"/>
      <c r="M43" s="87"/>
      <c r="N43" s="220"/>
    </row>
    <row r="44" spans="1:14" ht="12.75">
      <c r="A44" s="104"/>
      <c r="B44" s="88"/>
      <c r="C44" s="88"/>
      <c r="D44" s="88"/>
      <c r="E44" s="88"/>
      <c r="F44" s="88"/>
      <c r="G44" s="157"/>
      <c r="H44" s="87"/>
      <c r="I44" s="87"/>
      <c r="J44" s="191"/>
      <c r="K44" s="157"/>
      <c r="L44" s="87"/>
      <c r="M44" s="87"/>
      <c r="N44" s="220"/>
    </row>
    <row r="45" spans="1:17" ht="12.75">
      <c r="A45" s="18"/>
      <c r="B45" s="19"/>
      <c r="C45" s="19"/>
      <c r="D45" s="19"/>
      <c r="E45" s="19"/>
      <c r="F45" s="19"/>
      <c r="G45" s="163"/>
      <c r="H45" s="19"/>
      <c r="I45" s="19"/>
      <c r="J45" s="164"/>
      <c r="K45" s="163"/>
      <c r="L45" s="19"/>
      <c r="M45" s="19"/>
      <c r="N45" s="164"/>
      <c r="P45" s="35">
        <f>SUM(P11:P33)</f>
        <v>28708.079999999998</v>
      </c>
      <c r="Q45" s="35">
        <f>SUM(Q11:Q33)</f>
        <v>41472.01</v>
      </c>
    </row>
    <row r="46" spans="1:14" ht="3.75" customHeight="1">
      <c r="A46" s="22"/>
      <c r="B46" s="23"/>
      <c r="C46" s="23"/>
      <c r="D46" s="23"/>
      <c r="E46" s="23"/>
      <c r="F46" s="23"/>
      <c r="G46" s="155"/>
      <c r="H46" s="36"/>
      <c r="I46" s="37"/>
      <c r="J46" s="165"/>
      <c r="K46" s="155"/>
      <c r="L46" s="36"/>
      <c r="M46" s="36"/>
      <c r="N46" s="172"/>
    </row>
    <row r="47" spans="1:14" ht="12.75">
      <c r="A47" s="39"/>
      <c r="B47" s="8"/>
      <c r="C47" s="8"/>
      <c r="D47" s="8"/>
      <c r="E47" s="8"/>
      <c r="F47" s="8"/>
      <c r="G47" s="166" t="s">
        <v>10</v>
      </c>
      <c r="H47" s="17" t="s">
        <v>10</v>
      </c>
      <c r="I47" s="8"/>
      <c r="J47" s="167"/>
      <c r="K47" s="166" t="s">
        <v>10</v>
      </c>
      <c r="L47" s="17" t="s">
        <v>10</v>
      </c>
      <c r="M47" s="8"/>
      <c r="N47" s="167"/>
    </row>
    <row r="48" spans="1:14" ht="12.75">
      <c r="A48" s="39"/>
      <c r="B48" s="8"/>
      <c r="C48" s="8"/>
      <c r="D48" s="8"/>
      <c r="E48" s="8"/>
      <c r="F48" s="8"/>
      <c r="G48" s="168" t="s">
        <v>9</v>
      </c>
      <c r="H48" s="20" t="s">
        <v>18</v>
      </c>
      <c r="I48" s="8"/>
      <c r="J48" s="167"/>
      <c r="K48" s="168" t="s">
        <v>9</v>
      </c>
      <c r="L48" s="20" t="s">
        <v>18</v>
      </c>
      <c r="M48" s="8"/>
      <c r="N48" s="167"/>
    </row>
    <row r="49" spans="1:14" ht="15.75">
      <c r="A49" s="42"/>
      <c r="B49" s="19"/>
      <c r="C49" s="19"/>
      <c r="D49" s="19"/>
      <c r="E49" s="19"/>
      <c r="F49" s="19"/>
      <c r="G49" s="217">
        <f>SUM(G11:G45)</f>
        <v>87804</v>
      </c>
      <c r="H49" s="178">
        <f>SUM(H11:H45)</f>
        <v>5577957.049999999</v>
      </c>
      <c r="I49" s="176"/>
      <c r="J49" s="177"/>
      <c r="K49" s="217">
        <f>SUM(K11:K45)</f>
        <v>99787</v>
      </c>
      <c r="L49" s="205">
        <f>SUM(L11:L45)</f>
        <v>6148480.14</v>
      </c>
      <c r="M49" s="43"/>
      <c r="N49" s="173"/>
    </row>
    <row r="50" spans="1:14" ht="6" customHeight="1" thickBot="1">
      <c r="A50" s="45"/>
      <c r="B50" s="46"/>
      <c r="C50" s="47"/>
      <c r="D50" s="47"/>
      <c r="E50" s="47"/>
      <c r="F50" s="47"/>
      <c r="G50" s="169"/>
      <c r="H50" s="170"/>
      <c r="I50" s="170"/>
      <c r="J50" s="171"/>
      <c r="K50" s="169"/>
      <c r="L50" s="170"/>
      <c r="M50" s="170"/>
      <c r="N50" s="171"/>
    </row>
    <row r="51" spans="1:14" ht="16.5" thickBot="1">
      <c r="A51" s="49" t="s">
        <v>23</v>
      </c>
      <c r="B51" s="50"/>
      <c r="C51" s="51"/>
      <c r="D51" s="51"/>
      <c r="E51" s="51"/>
      <c r="F51" s="51"/>
      <c r="G51" s="78" t="s">
        <v>24</v>
      </c>
      <c r="H51" s="79"/>
      <c r="I51" s="80" t="s">
        <v>33</v>
      </c>
      <c r="J51" s="81"/>
      <c r="K51" s="82"/>
      <c r="L51" s="52" t="s">
        <v>26</v>
      </c>
      <c r="M51" s="50"/>
      <c r="N51" s="53"/>
    </row>
    <row r="52" spans="1:14" ht="16.5" thickTop="1">
      <c r="A52" s="54" t="s">
        <v>27</v>
      </c>
      <c r="B52" s="55"/>
      <c r="C52" s="56"/>
      <c r="D52" s="56"/>
      <c r="E52" s="56"/>
      <c r="F52" s="56"/>
      <c r="G52" s="57"/>
      <c r="H52" s="58">
        <f>COUNTA(G11:G45)</f>
        <v>8</v>
      </c>
      <c r="I52" s="19"/>
      <c r="J52" s="59">
        <f>H49/G49</f>
        <v>63.52736834312786</v>
      </c>
      <c r="K52" s="59"/>
      <c r="L52" s="60"/>
      <c r="M52" s="59">
        <f>P45/G49</f>
        <v>0.3269564028973623</v>
      </c>
      <c r="N52" s="61"/>
    </row>
    <row r="53" spans="1:14" ht="15.75">
      <c r="A53" s="54" t="s">
        <v>28</v>
      </c>
      <c r="B53" s="55"/>
      <c r="C53" s="56"/>
      <c r="D53" s="56"/>
      <c r="E53" s="56"/>
      <c r="F53" s="56"/>
      <c r="G53" s="57"/>
      <c r="H53" s="58">
        <f>COUNTA(K11:K45)</f>
        <v>10</v>
      </c>
      <c r="I53" s="19"/>
      <c r="J53" s="59">
        <f>L49/K49</f>
        <v>61.616043572810085</v>
      </c>
      <c r="K53" s="62"/>
      <c r="L53" s="60"/>
      <c r="M53" s="59">
        <f>Q45/K49</f>
        <v>0.4156053393728642</v>
      </c>
      <c r="N53" s="63"/>
    </row>
    <row r="54" spans="1:14" ht="16.5" thickBot="1">
      <c r="A54" s="64" t="s">
        <v>29</v>
      </c>
      <c r="B54" s="65"/>
      <c r="C54" s="5"/>
      <c r="D54" s="5"/>
      <c r="E54" s="5"/>
      <c r="F54" s="5"/>
      <c r="G54" s="66"/>
      <c r="H54" s="67">
        <f>SUM(H52:H53)</f>
        <v>18</v>
      </c>
      <c r="I54" s="32"/>
      <c r="J54" s="68">
        <f>(H49+L49)/(G49+K49)</f>
        <v>62.51065983975776</v>
      </c>
      <c r="K54" s="69"/>
      <c r="L54" s="70"/>
      <c r="M54" s="68">
        <f>(P45+Q45)/(G49+K49)</f>
        <v>0.37411224419081934</v>
      </c>
      <c r="N54" s="71"/>
    </row>
    <row r="66" ht="30.75">
      <c r="AH66" s="2"/>
    </row>
    <row r="67" ht="15.75">
      <c r="AC67" s="3"/>
    </row>
  </sheetData>
  <sheetProtection/>
  <printOptions horizontalCentered="1" verticalCentered="1"/>
  <pageMargins left="0.25" right="0.25" top="0.5" bottom="0.5" header="0.25" footer="0.2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7" max="7" width="10.140625" style="0" customWidth="1"/>
    <col min="8" max="8" width="10.7109375" style="0" customWidth="1"/>
    <col min="12" max="12" width="11.0039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34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 thickBot="1">
      <c r="A10" s="213"/>
      <c r="B10" s="214"/>
      <c r="C10" s="214"/>
      <c r="D10" s="214"/>
      <c r="E10" s="214"/>
      <c r="F10" s="214"/>
      <c r="G10" s="213"/>
      <c r="H10" s="214"/>
      <c r="I10" s="214"/>
      <c r="J10" s="214"/>
      <c r="K10" s="213"/>
      <c r="L10" s="214"/>
      <c r="M10" s="214"/>
      <c r="N10" s="215"/>
    </row>
    <row r="11" spans="1:17" ht="13.5" thickBot="1">
      <c r="A11" s="283">
        <v>39826</v>
      </c>
      <c r="B11" s="284" t="s">
        <v>50</v>
      </c>
      <c r="C11" s="285" t="s">
        <v>51</v>
      </c>
      <c r="D11" s="285" t="s">
        <v>52</v>
      </c>
      <c r="E11" s="285">
        <v>3</v>
      </c>
      <c r="F11" s="291" t="s">
        <v>53</v>
      </c>
      <c r="G11" s="292">
        <v>8996</v>
      </c>
      <c r="H11" s="286">
        <v>655800.21</v>
      </c>
      <c r="I11" s="293">
        <v>72.9</v>
      </c>
      <c r="J11" s="287"/>
      <c r="K11" s="294"/>
      <c r="L11" s="288"/>
      <c r="M11" s="289"/>
      <c r="N11" s="281"/>
      <c r="P11" s="31">
        <f aca="true" t="shared" si="0" ref="P11:P27">G11*J11</f>
        <v>0</v>
      </c>
      <c r="Q11" s="31">
        <f aca="true" t="shared" si="1" ref="Q11:Q26">K11*N11</f>
        <v>0</v>
      </c>
    </row>
    <row r="12" spans="1:17" ht="13.5" thickBot="1">
      <c r="A12" s="330">
        <v>39826</v>
      </c>
      <c r="B12" s="331" t="s">
        <v>54</v>
      </c>
      <c r="C12" s="332" t="s">
        <v>51</v>
      </c>
      <c r="D12" s="332" t="s">
        <v>52</v>
      </c>
      <c r="E12" s="332">
        <v>3</v>
      </c>
      <c r="F12" s="333" t="s">
        <v>53</v>
      </c>
      <c r="G12" s="334">
        <v>8996</v>
      </c>
      <c r="H12" s="335">
        <v>643278.64</v>
      </c>
      <c r="I12" s="336">
        <v>71.51</v>
      </c>
      <c r="J12" s="337"/>
      <c r="K12" s="338"/>
      <c r="L12" s="339"/>
      <c r="M12" s="340"/>
      <c r="N12" s="341"/>
      <c r="P12" s="31">
        <f t="shared" si="0"/>
        <v>0</v>
      </c>
      <c r="Q12" s="31">
        <f t="shared" si="1"/>
        <v>0</v>
      </c>
    </row>
    <row r="13" spans="1:17" ht="13.5" thickBot="1">
      <c r="A13" s="390">
        <v>39987</v>
      </c>
      <c r="B13" s="391" t="s">
        <v>179</v>
      </c>
      <c r="C13" s="393" t="s">
        <v>51</v>
      </c>
      <c r="D13" s="393" t="s">
        <v>213</v>
      </c>
      <c r="E13" s="392">
        <v>3</v>
      </c>
      <c r="F13" s="414" t="s">
        <v>214</v>
      </c>
      <c r="G13" s="415">
        <v>31367</v>
      </c>
      <c r="H13" s="395">
        <v>1981161.69</v>
      </c>
      <c r="I13" s="416">
        <v>63.16</v>
      </c>
      <c r="J13" s="396"/>
      <c r="K13" s="417"/>
      <c r="L13" s="399"/>
      <c r="M13" s="400"/>
      <c r="N13" s="418"/>
      <c r="P13" s="31">
        <f t="shared" si="0"/>
        <v>0</v>
      </c>
      <c r="Q13" s="31">
        <f t="shared" si="1"/>
        <v>0</v>
      </c>
    </row>
    <row r="14" spans="1:17" ht="12.75">
      <c r="A14" s="105"/>
      <c r="B14" s="92"/>
      <c r="C14" s="93"/>
      <c r="D14" s="93"/>
      <c r="E14" s="93"/>
      <c r="F14" s="413"/>
      <c r="G14" s="133"/>
      <c r="H14" s="132"/>
      <c r="I14" s="207"/>
      <c r="J14" s="90"/>
      <c r="K14" s="94"/>
      <c r="L14" s="106"/>
      <c r="M14" s="90"/>
      <c r="N14" s="85"/>
      <c r="P14" s="31">
        <f t="shared" si="0"/>
        <v>0</v>
      </c>
      <c r="Q14" s="31">
        <f t="shared" si="1"/>
        <v>0</v>
      </c>
    </row>
    <row r="15" spans="1:17" ht="12.75">
      <c r="A15" s="105"/>
      <c r="B15" s="92"/>
      <c r="C15" s="93"/>
      <c r="D15" s="93"/>
      <c r="E15" s="93"/>
      <c r="F15" s="184"/>
      <c r="G15" s="134"/>
      <c r="H15" s="106"/>
      <c r="I15" s="207"/>
      <c r="J15" s="90"/>
      <c r="K15" s="89"/>
      <c r="L15" s="132"/>
      <c r="M15" s="87"/>
      <c r="N15" s="96"/>
      <c r="P15" s="31">
        <f t="shared" si="0"/>
        <v>0</v>
      </c>
      <c r="Q15" s="31">
        <f t="shared" si="1"/>
        <v>0</v>
      </c>
    </row>
    <row r="16" spans="1:17" ht="12.75">
      <c r="A16" s="225"/>
      <c r="B16" s="226"/>
      <c r="C16" s="227"/>
      <c r="D16" s="227"/>
      <c r="E16" s="227"/>
      <c r="F16" s="249"/>
      <c r="G16" s="229"/>
      <c r="H16" s="230"/>
      <c r="I16" s="259"/>
      <c r="J16" s="231"/>
      <c r="K16" s="256"/>
      <c r="L16" s="244"/>
      <c r="M16" s="240"/>
      <c r="N16" s="247"/>
      <c r="P16" s="31">
        <f t="shared" si="0"/>
        <v>0</v>
      </c>
      <c r="Q16" s="31">
        <f t="shared" si="1"/>
        <v>0</v>
      </c>
    </row>
    <row r="17" spans="1:17" ht="12.75">
      <c r="A17" s="105"/>
      <c r="B17" s="92"/>
      <c r="C17" s="93"/>
      <c r="D17" s="93"/>
      <c r="E17" s="93"/>
      <c r="F17" s="184"/>
      <c r="G17" s="133"/>
      <c r="H17" s="132"/>
      <c r="I17" s="209"/>
      <c r="J17" s="87"/>
      <c r="K17" s="94"/>
      <c r="L17" s="106"/>
      <c r="M17" s="90"/>
      <c r="N17" s="85"/>
      <c r="P17" s="31">
        <f t="shared" si="0"/>
        <v>0</v>
      </c>
      <c r="Q17" s="31">
        <f t="shared" si="1"/>
        <v>0</v>
      </c>
    </row>
    <row r="18" spans="1:17" ht="12.75">
      <c r="A18" s="225"/>
      <c r="B18" s="226"/>
      <c r="C18" s="227"/>
      <c r="D18" s="227"/>
      <c r="E18" s="227"/>
      <c r="F18" s="184"/>
      <c r="G18" s="235"/>
      <c r="H18" s="244"/>
      <c r="I18" s="238"/>
      <c r="J18" s="240"/>
      <c r="K18" s="260"/>
      <c r="L18" s="230"/>
      <c r="M18" s="231"/>
      <c r="N18" s="233"/>
      <c r="P18" s="31">
        <f t="shared" si="0"/>
        <v>0</v>
      </c>
      <c r="Q18" s="31">
        <f t="shared" si="1"/>
        <v>0</v>
      </c>
    </row>
    <row r="19" spans="1:17" ht="12.75">
      <c r="A19" s="225"/>
      <c r="B19" s="226"/>
      <c r="C19" s="227"/>
      <c r="D19" s="227"/>
      <c r="E19" s="227"/>
      <c r="F19" s="261"/>
      <c r="G19" s="229"/>
      <c r="H19" s="230"/>
      <c r="I19" s="259"/>
      <c r="J19" s="231"/>
      <c r="K19" s="256"/>
      <c r="L19" s="244"/>
      <c r="M19" s="240"/>
      <c r="N19" s="247"/>
      <c r="P19" s="31">
        <f t="shared" si="0"/>
        <v>0</v>
      </c>
      <c r="Q19" s="31">
        <f t="shared" si="1"/>
        <v>0</v>
      </c>
    </row>
    <row r="20" spans="1:17" ht="12.75">
      <c r="A20" s="105"/>
      <c r="B20" s="92"/>
      <c r="C20" s="93"/>
      <c r="D20" s="93"/>
      <c r="E20" s="93"/>
      <c r="F20" s="139"/>
      <c r="G20" s="134"/>
      <c r="H20" s="106"/>
      <c r="I20" s="207"/>
      <c r="J20" s="90"/>
      <c r="K20" s="89"/>
      <c r="L20" s="132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105"/>
      <c r="B21" s="92"/>
      <c r="C21" s="93"/>
      <c r="D21" s="93"/>
      <c r="E21" s="93"/>
      <c r="F21" s="139"/>
      <c r="G21" s="133"/>
      <c r="H21" s="132"/>
      <c r="I21" s="209"/>
      <c r="J21" s="87"/>
      <c r="K21" s="94"/>
      <c r="L21" s="106"/>
      <c r="M21" s="90"/>
      <c r="N21" s="85"/>
      <c r="P21" s="31">
        <f t="shared" si="0"/>
        <v>0</v>
      </c>
      <c r="Q21" s="31">
        <f t="shared" si="1"/>
        <v>0</v>
      </c>
    </row>
    <row r="22" spans="1:17" ht="12.75">
      <c r="A22" s="105"/>
      <c r="B22" s="186"/>
      <c r="C22" s="93"/>
      <c r="D22" s="93"/>
      <c r="E22" s="93"/>
      <c r="F22" s="263"/>
      <c r="G22" s="134"/>
      <c r="H22" s="106"/>
      <c r="I22" s="207"/>
      <c r="J22" s="90"/>
      <c r="K22" s="89"/>
      <c r="L22" s="132"/>
      <c r="M22" s="87"/>
      <c r="N22" s="96"/>
      <c r="P22" s="31">
        <f t="shared" si="0"/>
        <v>0</v>
      </c>
      <c r="Q22" s="31">
        <f t="shared" si="1"/>
        <v>0</v>
      </c>
    </row>
    <row r="23" spans="1:17" ht="12.75">
      <c r="A23" s="105"/>
      <c r="B23" s="92"/>
      <c r="C23" s="93"/>
      <c r="D23" s="93"/>
      <c r="E23" s="93"/>
      <c r="F23" s="139"/>
      <c r="G23" s="133"/>
      <c r="H23" s="132"/>
      <c r="I23" s="209"/>
      <c r="J23" s="87"/>
      <c r="K23" s="94"/>
      <c r="L23" s="106"/>
      <c r="M23" s="90"/>
      <c r="N23" s="85"/>
      <c r="P23" s="31">
        <f t="shared" si="0"/>
        <v>0</v>
      </c>
      <c r="Q23" s="31">
        <f t="shared" si="1"/>
        <v>0</v>
      </c>
    </row>
    <row r="24" spans="1:17" ht="12.75">
      <c r="A24" s="105"/>
      <c r="B24" s="92"/>
      <c r="C24" s="93"/>
      <c r="D24" s="93"/>
      <c r="E24" s="93"/>
      <c r="F24" s="139"/>
      <c r="G24" s="94"/>
      <c r="H24" s="106"/>
      <c r="I24" s="207"/>
      <c r="J24" s="90"/>
      <c r="K24" s="89"/>
      <c r="L24" s="132"/>
      <c r="M24" s="87"/>
      <c r="N24" s="85"/>
      <c r="P24" s="31">
        <f t="shared" si="0"/>
        <v>0</v>
      </c>
      <c r="Q24" s="31">
        <f t="shared" si="1"/>
        <v>0</v>
      </c>
    </row>
    <row r="25" spans="1:17" ht="12.75">
      <c r="A25" s="105"/>
      <c r="B25" s="92"/>
      <c r="C25" s="93"/>
      <c r="D25" s="93"/>
      <c r="E25" s="93"/>
      <c r="F25" s="139"/>
      <c r="G25" s="94"/>
      <c r="H25" s="106"/>
      <c r="I25" s="207"/>
      <c r="J25" s="90"/>
      <c r="K25" s="89"/>
      <c r="L25" s="132"/>
      <c r="M25" s="90"/>
      <c r="N25" s="85"/>
      <c r="P25" s="31">
        <f t="shared" si="0"/>
        <v>0</v>
      </c>
      <c r="Q25" s="31">
        <f t="shared" si="1"/>
        <v>0</v>
      </c>
    </row>
    <row r="26" spans="1:17" ht="12.75">
      <c r="A26" s="105"/>
      <c r="B26" s="92"/>
      <c r="C26" s="93"/>
      <c r="D26" s="93"/>
      <c r="E26" s="93"/>
      <c r="F26" s="264"/>
      <c r="G26" s="89"/>
      <c r="H26" s="132"/>
      <c r="I26" s="209"/>
      <c r="J26" s="87"/>
      <c r="K26" s="94"/>
      <c r="L26" s="106"/>
      <c r="M26" s="90"/>
      <c r="N26" s="85"/>
      <c r="P26" s="31">
        <f t="shared" si="0"/>
        <v>0</v>
      </c>
      <c r="Q26" s="31">
        <f t="shared" si="1"/>
        <v>0</v>
      </c>
    </row>
    <row r="27" spans="1:17" ht="12.75">
      <c r="A27" s="225"/>
      <c r="B27" s="226"/>
      <c r="C27" s="227"/>
      <c r="D27" s="227"/>
      <c r="E27" s="227"/>
      <c r="F27" s="258"/>
      <c r="G27" s="256"/>
      <c r="H27" s="244"/>
      <c r="I27" s="238"/>
      <c r="J27" s="240"/>
      <c r="K27" s="260"/>
      <c r="L27" s="230"/>
      <c r="M27" s="231"/>
      <c r="N27" s="233"/>
      <c r="P27" s="31">
        <f t="shared" si="0"/>
        <v>0</v>
      </c>
      <c r="Q27" s="31"/>
    </row>
    <row r="28" spans="1:17" ht="12.75">
      <c r="A28" s="105"/>
      <c r="B28" s="92"/>
      <c r="C28" s="93"/>
      <c r="D28" s="93"/>
      <c r="E28" s="93"/>
      <c r="F28" s="264"/>
      <c r="G28" s="89"/>
      <c r="H28" s="132"/>
      <c r="I28" s="209"/>
      <c r="J28" s="87"/>
      <c r="K28" s="94"/>
      <c r="L28" s="106"/>
      <c r="M28" s="90"/>
      <c r="N28" s="85"/>
      <c r="P28" s="31"/>
      <c r="Q28" s="31"/>
    </row>
    <row r="29" spans="1:17" ht="12.75">
      <c r="A29" s="91"/>
      <c r="B29" s="102"/>
      <c r="C29" s="93"/>
      <c r="D29" s="93"/>
      <c r="E29" s="93"/>
      <c r="F29" s="93"/>
      <c r="G29" s="89"/>
      <c r="H29" s="87"/>
      <c r="I29" s="87"/>
      <c r="J29" s="87"/>
      <c r="K29" s="94"/>
      <c r="L29" s="106"/>
      <c r="M29" s="90"/>
      <c r="N29" s="85"/>
      <c r="P29" s="31">
        <f>G29*J29</f>
        <v>0</v>
      </c>
      <c r="Q29" s="31">
        <f>K29*N29</f>
        <v>0</v>
      </c>
    </row>
    <row r="30" spans="1:17" ht="12.75">
      <c r="A30" s="91"/>
      <c r="B30" s="102"/>
      <c r="C30" s="93"/>
      <c r="D30" s="93"/>
      <c r="E30" s="93"/>
      <c r="F30" s="93"/>
      <c r="G30" s="94"/>
      <c r="H30" s="95"/>
      <c r="I30" s="90"/>
      <c r="J30" s="90"/>
      <c r="K30" s="89"/>
      <c r="L30" s="132"/>
      <c r="M30" s="90"/>
      <c r="N30" s="85"/>
      <c r="P30" s="31">
        <f aca="true" t="shared" si="2" ref="P30:P42">G30*J30</f>
        <v>0</v>
      </c>
      <c r="Q30" s="31">
        <f aca="true" t="shared" si="3" ref="Q30:Q42">K30*N30</f>
        <v>0</v>
      </c>
    </row>
    <row r="31" spans="1:17" ht="12.75">
      <c r="A31" s="18"/>
      <c r="B31" s="19"/>
      <c r="C31" s="19"/>
      <c r="D31" s="19"/>
      <c r="E31" s="19"/>
      <c r="F31" s="19"/>
      <c r="G31" s="18"/>
      <c r="H31" s="19"/>
      <c r="I31" s="19"/>
      <c r="J31" s="19"/>
      <c r="K31" s="18"/>
      <c r="L31" s="19"/>
      <c r="M31" s="19"/>
      <c r="N31" s="30"/>
      <c r="P31" s="31">
        <f t="shared" si="2"/>
        <v>0</v>
      </c>
      <c r="Q31" s="31">
        <f t="shared" si="3"/>
        <v>0</v>
      </c>
    </row>
    <row r="32" spans="1:17" ht="6" customHeight="1">
      <c r="A32" s="22"/>
      <c r="B32" s="23"/>
      <c r="C32" s="23"/>
      <c r="D32" s="23"/>
      <c r="E32" s="23"/>
      <c r="F32" s="23"/>
      <c r="G32" s="22"/>
      <c r="H32" s="36"/>
      <c r="I32" s="37"/>
      <c r="J32" s="37"/>
      <c r="K32" s="22"/>
      <c r="L32" s="36"/>
      <c r="M32" s="36"/>
      <c r="N32" s="38"/>
      <c r="P32" s="31">
        <f t="shared" si="2"/>
        <v>0</v>
      </c>
      <c r="Q32" s="31">
        <f t="shared" si="3"/>
        <v>0</v>
      </c>
    </row>
    <row r="33" spans="1:17" ht="12.75">
      <c r="A33" s="39"/>
      <c r="B33" s="8"/>
      <c r="C33" s="8"/>
      <c r="D33" s="8"/>
      <c r="E33" s="8"/>
      <c r="F33" s="8"/>
      <c r="G33" s="16" t="s">
        <v>10</v>
      </c>
      <c r="H33" s="17" t="s">
        <v>10</v>
      </c>
      <c r="I33" s="8"/>
      <c r="K33" s="16" t="s">
        <v>10</v>
      </c>
      <c r="L33" s="17" t="s">
        <v>10</v>
      </c>
      <c r="M33" s="8"/>
      <c r="N33" s="40"/>
      <c r="P33" s="31" t="e">
        <f t="shared" si="2"/>
        <v>#VALUE!</v>
      </c>
      <c r="Q33" s="31" t="e">
        <f t="shared" si="3"/>
        <v>#VALUE!</v>
      </c>
    </row>
    <row r="34" spans="1:17" ht="12.75">
      <c r="A34" s="39"/>
      <c r="B34" s="8"/>
      <c r="C34" s="8"/>
      <c r="D34" s="8"/>
      <c r="E34" s="8"/>
      <c r="F34" s="8"/>
      <c r="G34" s="41" t="s">
        <v>9</v>
      </c>
      <c r="H34" s="20" t="s">
        <v>18</v>
      </c>
      <c r="I34" s="8"/>
      <c r="K34" s="41" t="s">
        <v>9</v>
      </c>
      <c r="L34" s="20" t="s">
        <v>18</v>
      </c>
      <c r="M34" s="8"/>
      <c r="N34" s="40"/>
      <c r="P34" s="31" t="e">
        <f t="shared" si="2"/>
        <v>#VALUE!</v>
      </c>
      <c r="Q34" s="31" t="e">
        <f t="shared" si="3"/>
        <v>#VALUE!</v>
      </c>
    </row>
    <row r="35" spans="1:17" ht="15.75">
      <c r="A35" s="42"/>
      <c r="B35" s="19"/>
      <c r="C35" s="19"/>
      <c r="D35" s="19"/>
      <c r="E35" s="19"/>
      <c r="F35" s="19"/>
      <c r="G35" s="204">
        <f>SUM(G11:G30)</f>
        <v>49359</v>
      </c>
      <c r="H35" s="219">
        <f>SUM(H11:H30)</f>
        <v>3280240.54</v>
      </c>
      <c r="I35" s="176"/>
      <c r="J35" s="180"/>
      <c r="K35" s="204">
        <f>SUM(K11:K30)</f>
        <v>0</v>
      </c>
      <c r="L35" s="205">
        <f>SUM(L11:L30)</f>
        <v>0</v>
      </c>
      <c r="M35" s="43"/>
      <c r="N35" s="44"/>
      <c r="P35" s="31">
        <f t="shared" si="2"/>
        <v>0</v>
      </c>
      <c r="Q35" s="31">
        <f t="shared" si="3"/>
        <v>0</v>
      </c>
    </row>
    <row r="36" spans="1:17" ht="6" customHeight="1" thickBot="1">
      <c r="A36" s="45"/>
      <c r="B36" s="46"/>
      <c r="C36" s="47"/>
      <c r="D36" s="47"/>
      <c r="E36" s="47"/>
      <c r="F36" s="47"/>
      <c r="G36" s="45"/>
      <c r="H36" s="46"/>
      <c r="I36" s="46"/>
      <c r="J36" s="46"/>
      <c r="K36" s="45"/>
      <c r="L36" s="46"/>
      <c r="M36" s="46"/>
      <c r="N36" s="48"/>
      <c r="P36" s="31">
        <f t="shared" si="2"/>
        <v>0</v>
      </c>
      <c r="Q36" s="31">
        <f t="shared" si="3"/>
        <v>0</v>
      </c>
    </row>
    <row r="37" spans="1:17" ht="16.5" thickBot="1">
      <c r="A37" s="49" t="s">
        <v>23</v>
      </c>
      <c r="B37" s="50"/>
      <c r="C37" s="51"/>
      <c r="D37" s="51"/>
      <c r="E37" s="51"/>
      <c r="F37" s="51"/>
      <c r="G37" s="78" t="s">
        <v>24</v>
      </c>
      <c r="H37" s="79"/>
      <c r="I37" s="80" t="s">
        <v>25</v>
      </c>
      <c r="J37" s="81"/>
      <c r="K37" s="82"/>
      <c r="L37" s="52"/>
      <c r="M37" s="50"/>
      <c r="N37" s="53"/>
      <c r="P37" s="31" t="e">
        <f t="shared" si="2"/>
        <v>#VALUE!</v>
      </c>
      <c r="Q37" s="31">
        <f t="shared" si="3"/>
        <v>0</v>
      </c>
    </row>
    <row r="38" spans="1:17" ht="16.5" thickTop="1">
      <c r="A38" s="54" t="s">
        <v>27</v>
      </c>
      <c r="B38" s="55"/>
      <c r="C38" s="56"/>
      <c r="D38" s="56"/>
      <c r="E38" s="56"/>
      <c r="F38" s="56"/>
      <c r="G38" s="57"/>
      <c r="H38" s="58">
        <f>COUNTA(G11:G31)</f>
        <v>3</v>
      </c>
      <c r="I38" s="19"/>
      <c r="J38" s="143">
        <f>H35/G35</f>
        <v>66.456786806864</v>
      </c>
      <c r="K38" s="59"/>
      <c r="L38" s="60"/>
      <c r="M38" s="59"/>
      <c r="N38" s="61"/>
      <c r="P38" s="31">
        <f t="shared" si="2"/>
        <v>0</v>
      </c>
      <c r="Q38" s="31">
        <f t="shared" si="3"/>
        <v>0</v>
      </c>
    </row>
    <row r="39" spans="1:17" ht="15.75">
      <c r="A39" s="54" t="s">
        <v>28</v>
      </c>
      <c r="B39" s="55"/>
      <c r="C39" s="56"/>
      <c r="D39" s="56"/>
      <c r="E39" s="56"/>
      <c r="F39" s="56"/>
      <c r="G39" s="57"/>
      <c r="H39" s="58">
        <f>COUNTA(K11:K31)</f>
        <v>0</v>
      </c>
      <c r="I39" s="19"/>
      <c r="J39" s="59" t="e">
        <f>L35/K35</f>
        <v>#DIV/0!</v>
      </c>
      <c r="K39" s="62"/>
      <c r="L39" s="60"/>
      <c r="M39" s="59"/>
      <c r="N39" s="63"/>
      <c r="P39" s="31" t="e">
        <f t="shared" si="2"/>
        <v>#DIV/0!</v>
      </c>
      <c r="Q39" s="31">
        <f t="shared" si="3"/>
        <v>0</v>
      </c>
    </row>
    <row r="40" spans="1:17" ht="16.5" thickBot="1">
      <c r="A40" s="64" t="s">
        <v>29</v>
      </c>
      <c r="B40" s="65"/>
      <c r="C40" s="5"/>
      <c r="D40" s="5"/>
      <c r="E40" s="5"/>
      <c r="F40" s="5"/>
      <c r="G40" s="66"/>
      <c r="H40" s="67">
        <f>SUM(H38:H39)</f>
        <v>3</v>
      </c>
      <c r="I40" s="32"/>
      <c r="J40" s="144">
        <f>(H35+L35)/(G35+K35)</f>
        <v>66.456786806864</v>
      </c>
      <c r="K40" s="69"/>
      <c r="L40" s="70"/>
      <c r="M40" s="68"/>
      <c r="N40" s="71"/>
      <c r="P40" s="31">
        <f t="shared" si="2"/>
        <v>0</v>
      </c>
      <c r="Q40" s="31">
        <f t="shared" si="3"/>
        <v>0</v>
      </c>
    </row>
    <row r="41" spans="1:17" ht="12.75">
      <c r="A41" s="107"/>
      <c r="B41" s="108"/>
      <c r="C41" s="109"/>
      <c r="D41" s="110"/>
      <c r="E41" s="109"/>
      <c r="F41" s="113"/>
      <c r="G41" s="108"/>
      <c r="H41" s="108"/>
      <c r="I41" s="111"/>
      <c r="J41" s="111"/>
      <c r="K41" s="108"/>
      <c r="L41" s="108"/>
      <c r="M41" s="111"/>
      <c r="N41" s="111"/>
      <c r="P41" s="31">
        <f t="shared" si="2"/>
        <v>0</v>
      </c>
      <c r="Q41" s="31">
        <f t="shared" si="3"/>
        <v>0</v>
      </c>
    </row>
    <row r="42" spans="1:17" ht="12.75">
      <c r="A42" s="107"/>
      <c r="B42" s="108"/>
      <c r="C42" s="109"/>
      <c r="D42" s="110"/>
      <c r="E42" s="109"/>
      <c r="F42" s="109"/>
      <c r="G42" s="108"/>
      <c r="H42" s="108"/>
      <c r="I42" s="111"/>
      <c r="J42" s="111"/>
      <c r="K42" s="108"/>
      <c r="L42" s="108"/>
      <c r="M42" s="111"/>
      <c r="N42" s="111"/>
      <c r="P42" s="31">
        <f t="shared" si="2"/>
        <v>0</v>
      </c>
      <c r="Q42" s="31">
        <f t="shared" si="3"/>
        <v>0</v>
      </c>
    </row>
    <row r="43" spans="1:17" ht="12.75">
      <c r="A43" s="107"/>
      <c r="B43" s="108"/>
      <c r="C43" s="109"/>
      <c r="D43" s="110"/>
      <c r="E43" s="109"/>
      <c r="F43" s="109"/>
      <c r="G43" s="108"/>
      <c r="H43" s="108"/>
      <c r="I43" s="111"/>
      <c r="J43" s="111"/>
      <c r="K43" s="108"/>
      <c r="L43" s="108"/>
      <c r="M43" s="111"/>
      <c r="N43" s="111"/>
      <c r="P43" s="31">
        <f aca="true" t="shared" si="4" ref="P43:P58">G43*J43</f>
        <v>0</v>
      </c>
      <c r="Q43" s="31">
        <f aca="true" t="shared" si="5" ref="Q43:Q58">K43*N43</f>
        <v>0</v>
      </c>
    </row>
    <row r="44" spans="1:17" ht="12.75">
      <c r="A44" s="107"/>
      <c r="B44" s="108"/>
      <c r="C44" s="109"/>
      <c r="D44" s="110"/>
      <c r="E44" s="109"/>
      <c r="F44" s="109"/>
      <c r="G44" s="108"/>
      <c r="H44" s="108"/>
      <c r="I44" s="111"/>
      <c r="J44" s="111"/>
      <c r="K44" s="108"/>
      <c r="L44" s="108"/>
      <c r="M44" s="111"/>
      <c r="N44" s="111"/>
      <c r="P44" s="31">
        <f t="shared" si="4"/>
        <v>0</v>
      </c>
      <c r="Q44" s="31">
        <f t="shared" si="5"/>
        <v>0</v>
      </c>
    </row>
    <row r="45" spans="1:17" ht="12.75">
      <c r="A45" s="107"/>
      <c r="B45" s="108"/>
      <c r="C45" s="109"/>
      <c r="D45" s="110"/>
      <c r="E45" s="109"/>
      <c r="F45" s="109"/>
      <c r="G45" s="108"/>
      <c r="H45" s="108"/>
      <c r="I45" s="111"/>
      <c r="J45" s="111"/>
      <c r="K45" s="108"/>
      <c r="L45" s="108"/>
      <c r="M45" s="111"/>
      <c r="N45" s="111"/>
      <c r="P45" s="31">
        <f t="shared" si="4"/>
        <v>0</v>
      </c>
      <c r="Q45" s="31">
        <f t="shared" si="5"/>
        <v>0</v>
      </c>
    </row>
    <row r="46" spans="1:17" ht="12.75">
      <c r="A46" s="107"/>
      <c r="B46" s="108"/>
      <c r="C46" s="109"/>
      <c r="D46" s="110"/>
      <c r="E46" s="109"/>
      <c r="F46" s="109"/>
      <c r="G46" s="108"/>
      <c r="H46" s="108"/>
      <c r="I46" s="111"/>
      <c r="J46" s="111"/>
      <c r="K46" s="108"/>
      <c r="L46" s="108"/>
      <c r="M46" s="111"/>
      <c r="N46" s="111"/>
      <c r="P46" s="31">
        <f t="shared" si="4"/>
        <v>0</v>
      </c>
      <c r="Q46" s="31">
        <f t="shared" si="5"/>
        <v>0</v>
      </c>
    </row>
    <row r="47" spans="1:17" ht="12.75">
      <c r="A47" s="107"/>
      <c r="B47" s="108"/>
      <c r="C47" s="109"/>
      <c r="D47" s="110"/>
      <c r="E47" s="109"/>
      <c r="F47" s="109"/>
      <c r="G47" s="108"/>
      <c r="H47" s="108"/>
      <c r="I47" s="111"/>
      <c r="J47" s="111"/>
      <c r="K47" s="108"/>
      <c r="L47" s="108"/>
      <c r="M47" s="108"/>
      <c r="N47" s="108"/>
      <c r="P47" s="31">
        <f t="shared" si="4"/>
        <v>0</v>
      </c>
      <c r="Q47" s="31">
        <f t="shared" si="5"/>
        <v>0</v>
      </c>
    </row>
    <row r="48" spans="1:17" ht="12.75">
      <c r="A48" s="107"/>
      <c r="B48" s="108"/>
      <c r="C48" s="109"/>
      <c r="D48" s="110"/>
      <c r="E48" s="109"/>
      <c r="F48" s="109"/>
      <c r="G48" s="108"/>
      <c r="H48" s="108"/>
      <c r="I48" s="111"/>
      <c r="J48" s="111"/>
      <c r="K48" s="108"/>
      <c r="L48" s="108"/>
      <c r="M48" s="108"/>
      <c r="N48" s="108"/>
      <c r="P48" s="31">
        <f t="shared" si="4"/>
        <v>0</v>
      </c>
      <c r="Q48" s="31">
        <f t="shared" si="5"/>
        <v>0</v>
      </c>
    </row>
    <row r="49" spans="1:17" ht="12.75">
      <c r="A49" s="107"/>
      <c r="B49" s="108"/>
      <c r="C49" s="109"/>
      <c r="D49" s="110"/>
      <c r="E49" s="109"/>
      <c r="F49" s="109"/>
      <c r="G49" s="108"/>
      <c r="H49" s="108"/>
      <c r="I49" s="111"/>
      <c r="J49" s="111"/>
      <c r="K49" s="108"/>
      <c r="L49" s="108"/>
      <c r="M49" s="108"/>
      <c r="N49" s="108"/>
      <c r="P49" s="31">
        <f t="shared" si="4"/>
        <v>0</v>
      </c>
      <c r="Q49" s="31">
        <f t="shared" si="5"/>
        <v>0</v>
      </c>
    </row>
    <row r="50" spans="1:17" ht="12.75">
      <c r="A50" s="107"/>
      <c r="B50" s="108"/>
      <c r="C50" s="109"/>
      <c r="D50" s="110"/>
      <c r="E50" s="109"/>
      <c r="F50" s="109"/>
      <c r="G50" s="108"/>
      <c r="H50" s="108"/>
      <c r="I50" s="111"/>
      <c r="J50" s="111"/>
      <c r="K50" s="108"/>
      <c r="L50" s="108"/>
      <c r="M50" s="108"/>
      <c r="N50" s="108"/>
      <c r="P50" s="31">
        <f t="shared" si="4"/>
        <v>0</v>
      </c>
      <c r="Q50" s="31">
        <f t="shared" si="5"/>
        <v>0</v>
      </c>
    </row>
    <row r="51" spans="1:17" ht="12.75">
      <c r="A51" s="107"/>
      <c r="B51" s="108"/>
      <c r="C51" s="109"/>
      <c r="D51" s="110"/>
      <c r="E51" s="109"/>
      <c r="F51" s="109"/>
      <c r="G51" s="108"/>
      <c r="H51" s="108"/>
      <c r="I51" s="111"/>
      <c r="J51" s="111"/>
      <c r="K51" s="108"/>
      <c r="L51" s="108"/>
      <c r="M51" s="108"/>
      <c r="N51" s="108"/>
      <c r="P51" s="31">
        <f t="shared" si="4"/>
        <v>0</v>
      </c>
      <c r="Q51" s="31">
        <f t="shared" si="5"/>
        <v>0</v>
      </c>
    </row>
    <row r="52" spans="1:17" ht="12.75">
      <c r="A52" s="107"/>
      <c r="B52" s="108"/>
      <c r="C52" s="109"/>
      <c r="D52" s="110"/>
      <c r="E52" s="109"/>
      <c r="F52" s="109"/>
      <c r="G52" s="108"/>
      <c r="H52" s="108"/>
      <c r="I52" s="111"/>
      <c r="J52" s="111"/>
      <c r="K52" s="108"/>
      <c r="L52" s="108"/>
      <c r="M52" s="111"/>
      <c r="N52" s="111"/>
      <c r="P52" s="31">
        <f t="shared" si="4"/>
        <v>0</v>
      </c>
      <c r="Q52" s="31">
        <f t="shared" si="5"/>
        <v>0</v>
      </c>
    </row>
    <row r="53" spans="1:17" ht="12.75">
      <c r="A53" s="107"/>
      <c r="B53" s="108"/>
      <c r="C53" s="109"/>
      <c r="D53" s="110"/>
      <c r="E53" s="109"/>
      <c r="F53" s="109"/>
      <c r="G53" s="108"/>
      <c r="H53" s="108"/>
      <c r="I53" s="111"/>
      <c r="J53" s="111"/>
      <c r="K53" s="108"/>
      <c r="L53" s="108"/>
      <c r="M53" s="111"/>
      <c r="N53" s="111"/>
      <c r="P53" s="31">
        <f t="shared" si="4"/>
        <v>0</v>
      </c>
      <c r="Q53" s="31">
        <f t="shared" si="5"/>
        <v>0</v>
      </c>
    </row>
    <row r="54" spans="1:17" ht="12.75">
      <c r="A54" s="107"/>
      <c r="B54" s="108"/>
      <c r="C54" s="109"/>
      <c r="D54" s="110"/>
      <c r="E54" s="109"/>
      <c r="F54" s="109"/>
      <c r="G54" s="108"/>
      <c r="H54" s="108"/>
      <c r="I54" s="111"/>
      <c r="J54" s="111"/>
      <c r="K54" s="108"/>
      <c r="L54" s="108"/>
      <c r="M54" s="111"/>
      <c r="N54" s="111"/>
      <c r="P54" s="31">
        <f t="shared" si="4"/>
        <v>0</v>
      </c>
      <c r="Q54" s="31">
        <f t="shared" si="5"/>
        <v>0</v>
      </c>
    </row>
    <row r="55" spans="1:17" ht="12.75">
      <c r="A55" s="107"/>
      <c r="B55" s="108"/>
      <c r="C55" s="109"/>
      <c r="D55" s="110"/>
      <c r="E55" s="109"/>
      <c r="F55" s="109"/>
      <c r="G55" s="108"/>
      <c r="H55" s="108"/>
      <c r="I55" s="111"/>
      <c r="J55" s="111"/>
      <c r="K55" s="108"/>
      <c r="L55" s="108"/>
      <c r="M55" s="111"/>
      <c r="N55" s="111"/>
      <c r="P55" s="31">
        <f t="shared" si="4"/>
        <v>0</v>
      </c>
      <c r="Q55" s="31">
        <f t="shared" si="5"/>
        <v>0</v>
      </c>
    </row>
    <row r="56" spans="1:17" ht="12.75">
      <c r="A56" s="107"/>
      <c r="B56" s="108"/>
      <c r="C56" s="109"/>
      <c r="D56" s="110"/>
      <c r="E56" s="109"/>
      <c r="F56" s="109"/>
      <c r="G56" s="108"/>
      <c r="H56" s="108"/>
      <c r="I56" s="111"/>
      <c r="J56" s="111"/>
      <c r="K56" s="108"/>
      <c r="L56" s="108"/>
      <c r="M56" s="111"/>
      <c r="N56" s="111"/>
      <c r="P56" s="31">
        <f t="shared" si="4"/>
        <v>0</v>
      </c>
      <c r="Q56" s="31">
        <f t="shared" si="5"/>
        <v>0</v>
      </c>
    </row>
    <row r="57" spans="1:17" ht="12.75">
      <c r="A57" s="107"/>
      <c r="B57" s="108"/>
      <c r="C57" s="109"/>
      <c r="D57" s="109"/>
      <c r="E57" s="109"/>
      <c r="F57" s="109"/>
      <c r="G57" s="108"/>
      <c r="H57" s="108"/>
      <c r="I57" s="111"/>
      <c r="J57" s="111"/>
      <c r="K57" s="108"/>
      <c r="L57" s="108"/>
      <c r="M57" s="111"/>
      <c r="N57" s="111"/>
      <c r="P57" s="31">
        <f t="shared" si="4"/>
        <v>0</v>
      </c>
      <c r="Q57" s="31">
        <f t="shared" si="5"/>
        <v>0</v>
      </c>
    </row>
    <row r="58" spans="1:17" ht="12.75">
      <c r="A58" s="107"/>
      <c r="B58" s="108"/>
      <c r="C58" s="109"/>
      <c r="D58" s="109"/>
      <c r="E58" s="109"/>
      <c r="F58" s="109"/>
      <c r="G58" s="108"/>
      <c r="H58" s="108"/>
      <c r="I58" s="111"/>
      <c r="J58" s="111"/>
      <c r="K58" s="108"/>
      <c r="L58" s="108"/>
      <c r="M58" s="111"/>
      <c r="N58" s="111"/>
      <c r="P58" s="31">
        <f t="shared" si="4"/>
        <v>0</v>
      </c>
      <c r="Q58" s="31">
        <f t="shared" si="5"/>
        <v>0</v>
      </c>
    </row>
    <row r="59" spans="1:17" ht="12.75">
      <c r="A59" s="107"/>
      <c r="B59" s="108"/>
      <c r="C59" s="109"/>
      <c r="D59" s="109"/>
      <c r="E59" s="109"/>
      <c r="F59" s="109"/>
      <c r="G59" s="108"/>
      <c r="H59" s="108"/>
      <c r="I59" s="111"/>
      <c r="J59" s="111"/>
      <c r="K59" s="108"/>
      <c r="L59" s="108"/>
      <c r="M59" s="112"/>
      <c r="N59" s="108"/>
      <c r="P59" s="31">
        <f aca="true" t="shared" si="6" ref="P59:P74">G59*J59</f>
        <v>0</v>
      </c>
      <c r="Q59" s="31">
        <f aca="true" t="shared" si="7" ref="Q59:Q74">K59*N59</f>
        <v>0</v>
      </c>
    </row>
    <row r="60" spans="1:17" ht="12.75">
      <c r="A60" s="107"/>
      <c r="B60" s="108"/>
      <c r="C60" s="109"/>
      <c r="D60" s="110"/>
      <c r="E60" s="109"/>
      <c r="F60" s="109"/>
      <c r="G60" s="108"/>
      <c r="H60" s="108"/>
      <c r="I60" s="111"/>
      <c r="J60" s="111"/>
      <c r="K60" s="108"/>
      <c r="L60" s="108"/>
      <c r="M60" s="111"/>
      <c r="N60" s="111"/>
      <c r="P60" s="31">
        <f t="shared" si="6"/>
        <v>0</v>
      </c>
      <c r="Q60" s="31">
        <f t="shared" si="7"/>
        <v>0</v>
      </c>
    </row>
    <row r="61" spans="1:17" ht="12.75">
      <c r="A61" s="107"/>
      <c r="B61" s="108"/>
      <c r="C61" s="109"/>
      <c r="D61" s="108"/>
      <c r="E61" s="109"/>
      <c r="F61" s="109"/>
      <c r="G61" s="108"/>
      <c r="H61" s="108"/>
      <c r="I61" s="111"/>
      <c r="J61" s="111"/>
      <c r="K61" s="108"/>
      <c r="L61" s="108"/>
      <c r="M61" s="111"/>
      <c r="N61" s="111"/>
      <c r="P61" s="31">
        <f t="shared" si="6"/>
        <v>0</v>
      </c>
      <c r="Q61" s="31">
        <f t="shared" si="7"/>
        <v>0</v>
      </c>
    </row>
    <row r="62" spans="1:17" ht="12.75">
      <c r="A62" s="107"/>
      <c r="B62" s="108"/>
      <c r="C62" s="109"/>
      <c r="D62" s="109"/>
      <c r="E62" s="109"/>
      <c r="F62" s="109"/>
      <c r="G62" s="108"/>
      <c r="H62" s="108"/>
      <c r="I62" s="111"/>
      <c r="J62" s="111"/>
      <c r="K62" s="108"/>
      <c r="L62" s="108"/>
      <c r="M62" s="111"/>
      <c r="N62" s="111"/>
      <c r="P62" s="31">
        <f t="shared" si="6"/>
        <v>0</v>
      </c>
      <c r="Q62" s="31">
        <f t="shared" si="7"/>
        <v>0</v>
      </c>
    </row>
    <row r="63" spans="1:17" ht="12.75">
      <c r="A63" s="107"/>
      <c r="B63" s="108"/>
      <c r="C63" s="109"/>
      <c r="D63" s="108"/>
      <c r="E63" s="109"/>
      <c r="F63" s="109"/>
      <c r="G63" s="108"/>
      <c r="H63" s="108"/>
      <c r="I63" s="111"/>
      <c r="J63" s="111"/>
      <c r="K63" s="108"/>
      <c r="L63" s="108"/>
      <c r="M63" s="111"/>
      <c r="N63" s="111"/>
      <c r="P63" s="31">
        <f t="shared" si="6"/>
        <v>0</v>
      </c>
      <c r="Q63" s="31">
        <f t="shared" si="7"/>
        <v>0</v>
      </c>
    </row>
    <row r="64" spans="1:17" ht="12.75">
      <c r="A64" s="107"/>
      <c r="B64" s="108"/>
      <c r="C64" s="109"/>
      <c r="D64" s="109"/>
      <c r="E64" s="109"/>
      <c r="F64" s="109"/>
      <c r="G64" s="108"/>
      <c r="H64" s="108"/>
      <c r="I64" s="111"/>
      <c r="J64" s="111"/>
      <c r="K64" s="108"/>
      <c r="L64" s="108"/>
      <c r="M64" s="111"/>
      <c r="N64" s="111"/>
      <c r="P64" s="31">
        <f t="shared" si="6"/>
        <v>0</v>
      </c>
      <c r="Q64" s="31">
        <f t="shared" si="7"/>
        <v>0</v>
      </c>
    </row>
    <row r="65" spans="1:17" ht="12.75">
      <c r="A65" s="107"/>
      <c r="B65" s="108"/>
      <c r="C65" s="109"/>
      <c r="D65" s="108"/>
      <c r="E65" s="109"/>
      <c r="F65" s="109"/>
      <c r="G65" s="108"/>
      <c r="H65" s="108"/>
      <c r="I65" s="111"/>
      <c r="J65" s="111"/>
      <c r="K65" s="108"/>
      <c r="L65" s="108"/>
      <c r="M65" s="111"/>
      <c r="N65" s="111"/>
      <c r="P65" s="31">
        <f t="shared" si="6"/>
        <v>0</v>
      </c>
      <c r="Q65" s="31">
        <f t="shared" si="7"/>
        <v>0</v>
      </c>
    </row>
    <row r="66" spans="1:17" ht="12.75">
      <c r="A66" s="107"/>
      <c r="B66" s="108"/>
      <c r="C66" s="109"/>
      <c r="D66" s="108"/>
      <c r="E66" s="109"/>
      <c r="F66" s="109"/>
      <c r="G66" s="108"/>
      <c r="H66" s="108"/>
      <c r="I66" s="111"/>
      <c r="J66" s="111"/>
      <c r="K66" s="108"/>
      <c r="L66" s="108"/>
      <c r="M66" s="111"/>
      <c r="N66" s="111"/>
      <c r="P66" s="31">
        <f t="shared" si="6"/>
        <v>0</v>
      </c>
      <c r="Q66" s="31">
        <f t="shared" si="7"/>
        <v>0</v>
      </c>
    </row>
    <row r="67" spans="1:17" ht="12.75">
      <c r="A67" s="107"/>
      <c r="B67" s="108"/>
      <c r="C67" s="109"/>
      <c r="D67" s="109"/>
      <c r="E67" s="109"/>
      <c r="F67" s="109"/>
      <c r="G67" s="108"/>
      <c r="H67" s="108"/>
      <c r="I67" s="111"/>
      <c r="J67" s="111"/>
      <c r="K67" s="108"/>
      <c r="L67" s="108"/>
      <c r="M67" s="111"/>
      <c r="N67" s="111"/>
      <c r="P67" s="31">
        <f t="shared" si="6"/>
        <v>0</v>
      </c>
      <c r="Q67" s="31">
        <f t="shared" si="7"/>
        <v>0</v>
      </c>
    </row>
    <row r="68" spans="1:17" ht="12.75">
      <c r="A68" s="107"/>
      <c r="B68" s="108"/>
      <c r="C68" s="109"/>
      <c r="D68" s="109"/>
      <c r="E68" s="109"/>
      <c r="F68" s="109"/>
      <c r="G68" s="108"/>
      <c r="H68" s="108"/>
      <c r="I68" s="111"/>
      <c r="J68" s="111"/>
      <c r="K68" s="108"/>
      <c r="L68" s="108"/>
      <c r="M68" s="111"/>
      <c r="N68" s="111"/>
      <c r="P68" s="31">
        <f t="shared" si="6"/>
        <v>0</v>
      </c>
      <c r="Q68" s="31">
        <f t="shared" si="7"/>
        <v>0</v>
      </c>
    </row>
    <row r="69" spans="1:17" ht="12.75">
      <c r="A69" s="107"/>
      <c r="B69" s="108"/>
      <c r="C69" s="110"/>
      <c r="D69" s="109"/>
      <c r="E69" s="109"/>
      <c r="F69" s="109"/>
      <c r="G69" s="108"/>
      <c r="H69" s="108"/>
      <c r="I69" s="111"/>
      <c r="J69" s="111"/>
      <c r="K69" s="108"/>
      <c r="L69" s="108"/>
      <c r="M69" s="111"/>
      <c r="N69" s="111"/>
      <c r="P69" s="31">
        <f t="shared" si="6"/>
        <v>0</v>
      </c>
      <c r="Q69" s="31">
        <f t="shared" si="7"/>
        <v>0</v>
      </c>
    </row>
    <row r="70" spans="1:17" ht="12.75">
      <c r="A70" s="107"/>
      <c r="B70" s="108"/>
      <c r="C70" s="109"/>
      <c r="D70" s="109"/>
      <c r="E70" s="109"/>
      <c r="F70" s="109"/>
      <c r="G70" s="108"/>
      <c r="H70" s="108"/>
      <c r="I70" s="108"/>
      <c r="J70" s="108"/>
      <c r="K70" s="108"/>
      <c r="L70" s="108"/>
      <c r="M70" s="111"/>
      <c r="N70" s="111"/>
      <c r="P70" s="31">
        <f t="shared" si="6"/>
        <v>0</v>
      </c>
      <c r="Q70" s="31">
        <f t="shared" si="7"/>
        <v>0</v>
      </c>
    </row>
    <row r="71" spans="1:17" ht="12.75">
      <c r="A71" s="107"/>
      <c r="B71" s="108"/>
      <c r="C71" s="109"/>
      <c r="D71" s="109"/>
      <c r="E71" s="109"/>
      <c r="F71" s="109"/>
      <c r="G71" s="108"/>
      <c r="H71" s="108"/>
      <c r="I71" s="108"/>
      <c r="J71" s="108"/>
      <c r="K71" s="108"/>
      <c r="L71" s="108"/>
      <c r="M71" s="108"/>
      <c r="N71" s="108"/>
      <c r="P71" s="31">
        <f t="shared" si="6"/>
        <v>0</v>
      </c>
      <c r="Q71" s="31">
        <f t="shared" si="7"/>
        <v>0</v>
      </c>
    </row>
    <row r="72" spans="1:17" ht="12.75">
      <c r="A72" s="113"/>
      <c r="B72" s="108"/>
      <c r="C72" s="109"/>
      <c r="D72" s="109"/>
      <c r="E72" s="109"/>
      <c r="F72" s="109"/>
      <c r="G72" s="108"/>
      <c r="H72" s="108"/>
      <c r="I72" s="108"/>
      <c r="J72" s="108"/>
      <c r="K72" s="108"/>
      <c r="L72" s="108"/>
      <c r="M72" s="108"/>
      <c r="N72" s="108"/>
      <c r="P72" s="31">
        <f t="shared" si="6"/>
        <v>0</v>
      </c>
      <c r="Q72" s="31">
        <f t="shared" si="7"/>
        <v>0</v>
      </c>
    </row>
    <row r="73" spans="1:17" ht="12.75">
      <c r="A73" s="113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P73" s="31">
        <f t="shared" si="6"/>
        <v>0</v>
      </c>
      <c r="Q73" s="31">
        <f t="shared" si="7"/>
        <v>0</v>
      </c>
    </row>
    <row r="74" spans="1:17" ht="13.5" thickBot="1">
      <c r="A74" s="113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P74" s="34">
        <f t="shared" si="6"/>
        <v>0</v>
      </c>
      <c r="Q74" s="34">
        <f t="shared" si="7"/>
        <v>0</v>
      </c>
    </row>
    <row r="75" spans="1:14" ht="13.5" thickTop="1">
      <c r="A75" s="113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1:14" ht="12.75">
      <c r="A76" s="113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  <row r="77" spans="1:14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1:17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P79" s="35" t="e">
        <f>SUM(P11:P74)</f>
        <v>#VALUE!</v>
      </c>
      <c r="Q79" s="35" t="e">
        <f>SUM(Q11:Q74)</f>
        <v>#VALUE!</v>
      </c>
    </row>
    <row r="80" spans="1:14" ht="13.5" customHeight="1">
      <c r="A80" s="125"/>
      <c r="B80" s="125"/>
      <c r="C80" s="125"/>
      <c r="D80" s="125"/>
      <c r="E80" s="125"/>
      <c r="F80" s="125"/>
      <c r="G80" s="125"/>
      <c r="H80" s="125"/>
      <c r="I80" s="126"/>
      <c r="J80" s="126"/>
      <c r="K80" s="125"/>
      <c r="L80" s="125"/>
      <c r="M80" s="125"/>
      <c r="N80" s="125"/>
    </row>
    <row r="81" spans="1:14" ht="12.75">
      <c r="A81" s="125"/>
      <c r="B81" s="125"/>
      <c r="C81" s="125"/>
      <c r="D81" s="125"/>
      <c r="E81" s="125"/>
      <c r="F81" s="125"/>
      <c r="G81" s="127"/>
      <c r="H81" s="127"/>
      <c r="I81" s="125"/>
      <c r="J81" s="125"/>
      <c r="K81" s="127"/>
      <c r="L81" s="127"/>
      <c r="M81" s="125"/>
      <c r="N81" s="125"/>
    </row>
    <row r="82" spans="1:14" ht="12.75">
      <c r="A82" s="125"/>
      <c r="B82" s="125"/>
      <c r="C82" s="125"/>
      <c r="D82" s="125"/>
      <c r="E82" s="125"/>
      <c r="F82" s="125"/>
      <c r="G82" s="127"/>
      <c r="H82" s="127"/>
      <c r="I82" s="125"/>
      <c r="J82" s="125"/>
      <c r="K82" s="127"/>
      <c r="L82" s="127"/>
      <c r="M82" s="125"/>
      <c r="N82" s="125"/>
    </row>
    <row r="83" spans="1:14" ht="15.75">
      <c r="A83" s="128"/>
      <c r="B83" s="125"/>
      <c r="C83" s="125"/>
      <c r="D83" s="125"/>
      <c r="E83" s="125"/>
      <c r="F83" s="125"/>
      <c r="G83" s="129"/>
      <c r="H83" s="130"/>
      <c r="I83" s="131"/>
      <c r="J83" s="131"/>
      <c r="K83" s="129"/>
      <c r="L83" s="129"/>
      <c r="M83" s="131"/>
      <c r="N83" s="126"/>
    </row>
    <row r="84" spans="1:14" ht="13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1:14" ht="15.75">
      <c r="A85" s="114"/>
      <c r="B85" s="115"/>
      <c r="C85" s="108"/>
      <c r="D85" s="108"/>
      <c r="E85" s="108"/>
      <c r="F85" s="108"/>
      <c r="G85" s="116"/>
      <c r="H85" s="117"/>
      <c r="I85" s="116"/>
      <c r="J85" s="117"/>
      <c r="K85" s="118"/>
      <c r="L85" s="114"/>
      <c r="M85" s="115"/>
      <c r="N85" s="115"/>
    </row>
    <row r="86" spans="1:14" ht="15.75">
      <c r="A86" s="119"/>
      <c r="B86" s="115"/>
      <c r="C86" s="108"/>
      <c r="D86" s="108"/>
      <c r="E86" s="108"/>
      <c r="F86" s="108"/>
      <c r="G86" s="115"/>
      <c r="H86" s="120"/>
      <c r="I86" s="108"/>
      <c r="J86" s="121"/>
      <c r="K86" s="121"/>
      <c r="L86" s="121"/>
      <c r="M86" s="121"/>
      <c r="N86" s="115"/>
    </row>
    <row r="87" spans="1:14" ht="15.75">
      <c r="A87" s="119"/>
      <c r="B87" s="115"/>
      <c r="C87" s="108"/>
      <c r="D87" s="108"/>
      <c r="E87" s="108"/>
      <c r="F87" s="108"/>
      <c r="G87" s="115"/>
      <c r="H87" s="120"/>
      <c r="I87" s="108"/>
      <c r="J87" s="121"/>
      <c r="K87" s="122"/>
      <c r="L87" s="121"/>
      <c r="M87" s="121"/>
      <c r="N87" s="121"/>
    </row>
    <row r="88" spans="1:14" ht="15.75">
      <c r="A88" s="119"/>
      <c r="B88" s="123"/>
      <c r="C88" s="108"/>
      <c r="D88" s="108"/>
      <c r="E88" s="108"/>
      <c r="F88" s="108"/>
      <c r="G88" s="115"/>
      <c r="H88" s="120"/>
      <c r="I88" s="108"/>
      <c r="J88" s="121"/>
      <c r="K88" s="124"/>
      <c r="L88" s="121"/>
      <c r="M88" s="121"/>
      <c r="N88" s="123"/>
    </row>
    <row r="89" spans="1:14" ht="12.7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1:14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1" spans="1:14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</row>
    <row r="100" ht="30.75">
      <c r="AH100" s="2"/>
    </row>
    <row r="101" ht="15.75">
      <c r="AC10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4" sqref="A13:A14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0.281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0" ht="19.5">
      <c r="A4" s="4" t="s">
        <v>35</v>
      </c>
      <c r="B4" s="3"/>
      <c r="D4" s="100"/>
      <c r="E4" s="100"/>
      <c r="F4" s="100"/>
      <c r="G4" s="100"/>
      <c r="H4" s="100"/>
      <c r="I4" s="100"/>
      <c r="J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3.5" thickBot="1">
      <c r="A11" s="299">
        <v>40127</v>
      </c>
      <c r="B11" s="300" t="s">
        <v>242</v>
      </c>
      <c r="C11" s="301" t="s">
        <v>51</v>
      </c>
      <c r="D11" s="429" t="s">
        <v>243</v>
      </c>
      <c r="E11" s="301">
        <v>3</v>
      </c>
      <c r="F11" s="430" t="s">
        <v>244</v>
      </c>
      <c r="G11" s="431"/>
      <c r="H11" s="304"/>
      <c r="I11" s="305"/>
      <c r="J11" s="305"/>
      <c r="K11" s="432">
        <v>6710</v>
      </c>
      <c r="L11" s="309">
        <v>480477.88</v>
      </c>
      <c r="M11" s="309">
        <v>71.61</v>
      </c>
      <c r="N11" s="433"/>
      <c r="P11" s="31">
        <f aca="true" t="shared" si="0" ref="P11:P26">G11*J11</f>
        <v>0</v>
      </c>
      <c r="Q11" s="31">
        <f aca="true" t="shared" si="1" ref="Q11:Q26">K11*N11</f>
        <v>0</v>
      </c>
    </row>
    <row r="12" spans="1:17" ht="13.5" thickBot="1">
      <c r="A12" s="330">
        <v>40155</v>
      </c>
      <c r="B12" s="436" t="s">
        <v>257</v>
      </c>
      <c r="C12" s="437" t="s">
        <v>51</v>
      </c>
      <c r="D12" s="437" t="s">
        <v>52</v>
      </c>
      <c r="E12" s="332">
        <v>3</v>
      </c>
      <c r="F12" s="437" t="s">
        <v>258</v>
      </c>
      <c r="G12" s="438"/>
      <c r="H12" s="335"/>
      <c r="I12" s="337"/>
      <c r="J12" s="337"/>
      <c r="K12" s="338">
        <v>13600</v>
      </c>
      <c r="L12" s="340">
        <v>1120176.65</v>
      </c>
      <c r="M12" s="340">
        <v>82.37</v>
      </c>
      <c r="N12" s="341">
        <v>6.93</v>
      </c>
      <c r="P12" s="31">
        <f t="shared" si="0"/>
        <v>0</v>
      </c>
      <c r="Q12" s="31">
        <f t="shared" si="1"/>
        <v>94248</v>
      </c>
    </row>
    <row r="13" spans="1:17" ht="12.75">
      <c r="A13" s="105"/>
      <c r="B13" s="92"/>
      <c r="C13" s="93"/>
      <c r="D13" s="93"/>
      <c r="E13" s="93"/>
      <c r="F13" s="93"/>
      <c r="G13" s="94"/>
      <c r="H13" s="106"/>
      <c r="I13" s="90"/>
      <c r="J13" s="90"/>
      <c r="K13" s="89"/>
      <c r="L13" s="209"/>
      <c r="M13" s="87"/>
      <c r="N13" s="96"/>
      <c r="P13" s="31">
        <f t="shared" si="0"/>
        <v>0</v>
      </c>
      <c r="Q13" s="31">
        <f t="shared" si="1"/>
        <v>0</v>
      </c>
    </row>
    <row r="14" spans="1:17" ht="12.75">
      <c r="A14" s="225"/>
      <c r="B14" s="226"/>
      <c r="C14" s="227"/>
      <c r="D14" s="227"/>
      <c r="E14" s="227"/>
      <c r="F14" s="228"/>
      <c r="G14" s="256"/>
      <c r="H14" s="244"/>
      <c r="I14" s="231"/>
      <c r="J14" s="231"/>
      <c r="K14" s="260"/>
      <c r="L14" s="279"/>
      <c r="M14" s="231"/>
      <c r="N14" s="233"/>
      <c r="P14" s="31">
        <f t="shared" si="0"/>
        <v>0</v>
      </c>
      <c r="Q14" s="31">
        <f t="shared" si="1"/>
        <v>0</v>
      </c>
    </row>
    <row r="15" spans="1:17" ht="12.75">
      <c r="A15" s="262"/>
      <c r="B15" s="26"/>
      <c r="C15" s="20"/>
      <c r="D15" s="20"/>
      <c r="E15" s="20"/>
      <c r="F15" s="20"/>
      <c r="G15" s="27"/>
      <c r="H15" s="140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62"/>
      <c r="B16" s="26"/>
      <c r="C16" s="20"/>
      <c r="D16" s="20"/>
      <c r="E16" s="20"/>
      <c r="F16" s="20"/>
      <c r="G16" s="27"/>
      <c r="H16" s="140"/>
      <c r="I16" s="29"/>
      <c r="J16" s="2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265"/>
      <c r="B17" s="266"/>
      <c r="C17" s="267"/>
      <c r="D17" s="267"/>
      <c r="E17" s="267"/>
      <c r="F17" s="267"/>
      <c r="G17" s="296"/>
      <c r="H17" s="272"/>
      <c r="I17" s="273"/>
      <c r="J17" s="273"/>
      <c r="K17" s="295"/>
      <c r="L17" s="297"/>
      <c r="M17" s="270"/>
      <c r="N17" s="298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41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140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91"/>
      <c r="B20" s="92"/>
      <c r="C20" s="93"/>
      <c r="D20" s="93"/>
      <c r="E20" s="93"/>
      <c r="F20" s="93"/>
      <c r="G20" s="94"/>
      <c r="H20" s="106"/>
      <c r="I20" s="90"/>
      <c r="J20" s="90"/>
      <c r="K20" s="89"/>
      <c r="L20" s="87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41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97"/>
      <c r="C22" s="20"/>
      <c r="D22" s="20"/>
      <c r="E22" s="20"/>
      <c r="F22" s="20"/>
      <c r="G22" s="27"/>
      <c r="H22" s="140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41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140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84"/>
      <c r="B26" s="19"/>
      <c r="C26" s="83"/>
      <c r="D26" s="83"/>
      <c r="E26" s="83"/>
      <c r="F26" s="83"/>
      <c r="G26" s="18"/>
      <c r="H26" s="19"/>
      <c r="I26" s="29"/>
      <c r="J26" s="29"/>
      <c r="K26" s="18"/>
      <c r="L26" s="19"/>
      <c r="M26" s="99"/>
      <c r="N26" s="30"/>
      <c r="P26" s="31">
        <f t="shared" si="0"/>
        <v>0</v>
      </c>
      <c r="Q26" s="31">
        <f t="shared" si="1"/>
        <v>0</v>
      </c>
    </row>
    <row r="27" spans="1:14" ht="12.75">
      <c r="A27" s="18"/>
      <c r="B27" s="19"/>
      <c r="C27" s="19"/>
      <c r="D27" s="19"/>
      <c r="E27" s="19"/>
      <c r="F27" s="19"/>
      <c r="G27" s="18"/>
      <c r="H27" s="19"/>
      <c r="I27" s="19"/>
      <c r="J27" s="19"/>
      <c r="K27" s="18"/>
      <c r="L27" s="19"/>
      <c r="M27" s="19"/>
      <c r="N27" s="30"/>
    </row>
    <row r="28" spans="1:14" ht="12.75">
      <c r="A28" s="18"/>
      <c r="B28" s="19"/>
      <c r="C28" s="19"/>
      <c r="D28" s="19"/>
      <c r="E28" s="19"/>
      <c r="F28" s="19"/>
      <c r="G28" s="18"/>
      <c r="H28" s="19"/>
      <c r="I28" s="19"/>
      <c r="J28" s="19"/>
      <c r="K28" s="18"/>
      <c r="L28" s="19"/>
      <c r="M28" s="19"/>
      <c r="N28" s="30"/>
    </row>
    <row r="29" spans="1:17" ht="12.75">
      <c r="A29" s="18"/>
      <c r="B29" s="19"/>
      <c r="C29" s="19"/>
      <c r="D29" s="19"/>
      <c r="E29" s="19"/>
      <c r="F29" s="19"/>
      <c r="G29" s="18"/>
      <c r="H29" s="19"/>
      <c r="I29" s="19"/>
      <c r="J29" s="19"/>
      <c r="K29" s="18"/>
      <c r="L29" s="19"/>
      <c r="M29" s="19"/>
      <c r="N29" s="30"/>
      <c r="P29" s="35">
        <f>SUM(P11:P26)</f>
        <v>0</v>
      </c>
      <c r="Q29" s="35">
        <f>SUM(Q11:Q26)</f>
        <v>94248</v>
      </c>
    </row>
    <row r="30" spans="1:14" ht="3.75" customHeight="1">
      <c r="A30" s="22"/>
      <c r="B30" s="23"/>
      <c r="C30" s="23"/>
      <c r="D30" s="23"/>
      <c r="E30" s="23"/>
      <c r="F30" s="23"/>
      <c r="G30" s="22"/>
      <c r="H30" s="36"/>
      <c r="I30" s="37"/>
      <c r="J30" s="37"/>
      <c r="K30" s="22"/>
      <c r="L30" s="36"/>
      <c r="M30" s="36"/>
      <c r="N30" s="38"/>
    </row>
    <row r="31" spans="1:14" ht="12.75">
      <c r="A31" s="39"/>
      <c r="B31" s="8"/>
      <c r="C31" s="8"/>
      <c r="D31" s="8"/>
      <c r="E31" s="8"/>
      <c r="F31" s="8"/>
      <c r="G31" s="16" t="s">
        <v>10</v>
      </c>
      <c r="H31" s="17" t="s">
        <v>10</v>
      </c>
      <c r="I31" s="8"/>
      <c r="K31" s="16" t="s">
        <v>10</v>
      </c>
      <c r="L31" s="17" t="s">
        <v>10</v>
      </c>
      <c r="M31" s="8"/>
      <c r="N31" s="40"/>
    </row>
    <row r="32" spans="1:14" ht="12.75">
      <c r="A32" s="39"/>
      <c r="B32" s="8"/>
      <c r="C32" s="8"/>
      <c r="D32" s="8"/>
      <c r="E32" s="8"/>
      <c r="F32" s="8"/>
      <c r="G32" s="41" t="s">
        <v>9</v>
      </c>
      <c r="H32" s="20" t="s">
        <v>18</v>
      </c>
      <c r="I32" s="8"/>
      <c r="K32" s="41" t="s">
        <v>9</v>
      </c>
      <c r="L32" s="20" t="s">
        <v>18</v>
      </c>
      <c r="M32" s="8"/>
      <c r="N32" s="40"/>
    </row>
    <row r="33" spans="1:14" ht="15.75">
      <c r="A33" s="42"/>
      <c r="B33" s="19"/>
      <c r="C33" s="19"/>
      <c r="D33" s="19"/>
      <c r="E33" s="19"/>
      <c r="F33" s="19"/>
      <c r="G33" s="179">
        <f>SUM(G11:G29)</f>
        <v>0</v>
      </c>
      <c r="H33" s="175">
        <f>SUM(H11:H29)</f>
        <v>0</v>
      </c>
      <c r="I33" s="176"/>
      <c r="J33" s="180"/>
      <c r="K33" s="204">
        <f>SUM(K11:K29)</f>
        <v>20310</v>
      </c>
      <c r="L33" s="205">
        <f>SUM(L11:L29)</f>
        <v>1600654.5299999998</v>
      </c>
      <c r="M33" s="43"/>
      <c r="N33" s="44"/>
    </row>
    <row r="34" spans="1:14" ht="6" customHeight="1" thickBot="1">
      <c r="A34" s="45"/>
      <c r="B34" s="46"/>
      <c r="C34" s="47"/>
      <c r="D34" s="47"/>
      <c r="E34" s="47"/>
      <c r="F34" s="47"/>
      <c r="G34" s="181"/>
      <c r="H34" s="182"/>
      <c r="I34" s="182"/>
      <c r="J34" s="182"/>
      <c r="K34" s="181"/>
      <c r="L34" s="182"/>
      <c r="M34" s="46"/>
      <c r="N34" s="48"/>
    </row>
    <row r="35" spans="1:14" ht="16.5" thickBot="1">
      <c r="A35" s="49" t="s">
        <v>23</v>
      </c>
      <c r="B35" s="50"/>
      <c r="C35" s="51"/>
      <c r="D35" s="51"/>
      <c r="E35" s="51"/>
      <c r="F35" s="51"/>
      <c r="G35" s="78" t="s">
        <v>24</v>
      </c>
      <c r="H35" s="79"/>
      <c r="I35" s="80" t="s">
        <v>33</v>
      </c>
      <c r="J35" s="81"/>
      <c r="K35" s="82"/>
      <c r="L35" s="52"/>
      <c r="M35" s="50"/>
      <c r="N35" s="53"/>
    </row>
    <row r="36" spans="1:14" ht="16.5" thickTop="1">
      <c r="A36" s="54" t="s">
        <v>27</v>
      </c>
      <c r="B36" s="55"/>
      <c r="C36" s="56"/>
      <c r="D36" s="56"/>
      <c r="E36" s="56"/>
      <c r="F36" s="56"/>
      <c r="G36" s="57"/>
      <c r="H36" s="58">
        <f>COUNTA(G11:G29)</f>
        <v>0</v>
      </c>
      <c r="I36" s="19"/>
      <c r="J36" s="143" t="e">
        <f>H33/G33</f>
        <v>#DIV/0!</v>
      </c>
      <c r="K36" s="59"/>
      <c r="L36" s="60"/>
      <c r="M36" s="143"/>
      <c r="N36" s="61"/>
    </row>
    <row r="37" spans="1:14" ht="15.75">
      <c r="A37" s="54" t="s">
        <v>28</v>
      </c>
      <c r="B37" s="55"/>
      <c r="C37" s="56"/>
      <c r="D37" s="56"/>
      <c r="E37" s="56"/>
      <c r="F37" s="56"/>
      <c r="G37" s="57"/>
      <c r="H37" s="58">
        <f>COUNTA(K11:K29)</f>
        <v>2</v>
      </c>
      <c r="I37" s="19"/>
      <c r="J37" s="59">
        <f>L33/K33</f>
        <v>78.81115361890693</v>
      </c>
      <c r="K37" s="62"/>
      <c r="L37" s="60"/>
      <c r="M37" s="59"/>
      <c r="N37" s="63"/>
    </row>
    <row r="38" spans="1:14" ht="16.5" thickBot="1">
      <c r="A38" s="64" t="s">
        <v>29</v>
      </c>
      <c r="B38" s="65"/>
      <c r="C38" s="5"/>
      <c r="D38" s="5"/>
      <c r="E38" s="5"/>
      <c r="F38" s="5"/>
      <c r="G38" s="66"/>
      <c r="H38" s="67">
        <f>SUM(H36:H37)</f>
        <v>2</v>
      </c>
      <c r="I38" s="32"/>
      <c r="J38" s="144">
        <f>(H33+L33)/(G33+K33)</f>
        <v>78.81115361890693</v>
      </c>
      <c r="K38" s="69"/>
      <c r="L38" s="70"/>
      <c r="M38" s="144"/>
      <c r="N38" s="71"/>
    </row>
    <row r="50" ht="30.75">
      <c r="AH50" s="2"/>
    </row>
    <row r="51" ht="15.75">
      <c r="AC5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0" ht="19.5">
      <c r="A4" s="4" t="s">
        <v>36</v>
      </c>
      <c r="B4" s="3"/>
      <c r="D4" s="100"/>
      <c r="E4" s="100"/>
      <c r="F4" s="100"/>
      <c r="G4" s="100"/>
      <c r="H4" s="100"/>
      <c r="I4" s="100"/>
      <c r="J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2.75">
      <c r="A11" s="105"/>
      <c r="B11" s="92"/>
      <c r="C11" s="93"/>
      <c r="D11" s="93"/>
      <c r="E11" s="93"/>
      <c r="F11" s="93"/>
      <c r="G11" s="94"/>
      <c r="H11" s="106"/>
      <c r="I11" s="90"/>
      <c r="J11" s="90"/>
      <c r="K11" s="89"/>
      <c r="L11" s="87"/>
      <c r="M11" s="87"/>
      <c r="N11" s="96"/>
      <c r="P11" s="31">
        <f aca="true" t="shared" si="0" ref="P11:P25">G11*J11</f>
        <v>0</v>
      </c>
      <c r="Q11" s="31">
        <f aca="true" t="shared" si="1" ref="Q11:Q25">K11*N11</f>
        <v>0</v>
      </c>
    </row>
    <row r="12" spans="1:17" ht="12.75">
      <c r="A12" s="105"/>
      <c r="B12" s="92"/>
      <c r="C12" s="93"/>
      <c r="D12" s="93"/>
      <c r="E12" s="93"/>
      <c r="F12" s="93"/>
      <c r="G12" s="94"/>
      <c r="H12" s="106"/>
      <c r="I12" s="90"/>
      <c r="J12" s="90"/>
      <c r="K12" s="89"/>
      <c r="L12" s="87"/>
      <c r="M12" s="87"/>
      <c r="N12" s="96"/>
      <c r="P12" s="31">
        <f t="shared" si="0"/>
        <v>0</v>
      </c>
      <c r="Q12" s="31">
        <f t="shared" si="1"/>
        <v>0</v>
      </c>
    </row>
    <row r="13" spans="1:17" ht="12.75">
      <c r="A13" s="91"/>
      <c r="B13" s="92"/>
      <c r="C13" s="93"/>
      <c r="D13" s="93"/>
      <c r="E13" s="93"/>
      <c r="F13" s="93"/>
      <c r="G13" s="94"/>
      <c r="H13" s="106"/>
      <c r="I13" s="90"/>
      <c r="J13" s="90"/>
      <c r="K13" s="89"/>
      <c r="L13" s="87"/>
      <c r="M13" s="87"/>
      <c r="N13" s="96"/>
      <c r="P13" s="31">
        <f t="shared" si="0"/>
        <v>0</v>
      </c>
      <c r="Q13" s="31">
        <f t="shared" si="1"/>
        <v>0</v>
      </c>
    </row>
    <row r="14" spans="1:17" ht="12.75">
      <c r="A14" s="25"/>
      <c r="B14" s="26"/>
      <c r="C14" s="20"/>
      <c r="D14" s="20"/>
      <c r="E14" s="20"/>
      <c r="F14" s="20"/>
      <c r="G14" s="18"/>
      <c r="H14" s="141"/>
      <c r="I14" s="29"/>
      <c r="J14" s="29"/>
      <c r="K14" s="27"/>
      <c r="L14" s="28"/>
      <c r="M14" s="29"/>
      <c r="N14" s="33"/>
      <c r="P14" s="31">
        <f t="shared" si="0"/>
        <v>0</v>
      </c>
      <c r="Q14" s="31">
        <f t="shared" si="1"/>
        <v>0</v>
      </c>
    </row>
    <row r="15" spans="1:17" ht="12.75">
      <c r="A15" s="25"/>
      <c r="B15" s="26"/>
      <c r="C15" s="20"/>
      <c r="D15" s="20"/>
      <c r="E15" s="20"/>
      <c r="F15" s="20"/>
      <c r="G15" s="27"/>
      <c r="H15" s="140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5"/>
      <c r="B16" s="26"/>
      <c r="C16" s="20"/>
      <c r="D16" s="20"/>
      <c r="E16" s="20"/>
      <c r="F16" s="20"/>
      <c r="G16" s="27"/>
      <c r="H16" s="140"/>
      <c r="I16" s="29"/>
      <c r="J16" s="2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25"/>
      <c r="B17" s="26"/>
      <c r="C17" s="20"/>
      <c r="D17" s="20"/>
      <c r="E17" s="20"/>
      <c r="F17" s="20"/>
      <c r="G17" s="18"/>
      <c r="H17" s="141"/>
      <c r="I17" s="19"/>
      <c r="J17" s="19"/>
      <c r="K17" s="27"/>
      <c r="L17" s="28"/>
      <c r="M17" s="29"/>
      <c r="N17" s="33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41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140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91"/>
      <c r="B20" s="92"/>
      <c r="C20" s="93"/>
      <c r="D20" s="93"/>
      <c r="E20" s="93"/>
      <c r="F20" s="93"/>
      <c r="G20" s="94"/>
      <c r="H20" s="106"/>
      <c r="I20" s="90"/>
      <c r="J20" s="90"/>
      <c r="K20" s="89"/>
      <c r="L20" s="87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41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97"/>
      <c r="C22" s="20"/>
      <c r="D22" s="20"/>
      <c r="E22" s="20"/>
      <c r="F22" s="20"/>
      <c r="G22" s="27"/>
      <c r="H22" s="140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41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140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84"/>
      <c r="B26" s="19"/>
      <c r="C26" s="83"/>
      <c r="D26" s="83"/>
      <c r="E26" s="83"/>
      <c r="F26" s="83"/>
      <c r="G26" s="18"/>
      <c r="H26" s="19"/>
      <c r="I26" s="29"/>
      <c r="J26" s="29"/>
      <c r="K26" s="18"/>
      <c r="L26" s="19"/>
      <c r="M26" s="99"/>
      <c r="N26" s="30"/>
      <c r="P26" s="31">
        <f>G26*J26</f>
        <v>0</v>
      </c>
      <c r="Q26" s="31">
        <f>K26*N26</f>
        <v>0</v>
      </c>
    </row>
    <row r="27" spans="1:14" ht="12.75">
      <c r="A27" s="18"/>
      <c r="B27" s="19"/>
      <c r="C27" s="19"/>
      <c r="D27" s="19"/>
      <c r="E27" s="19"/>
      <c r="F27" s="19"/>
      <c r="G27" s="18"/>
      <c r="H27" s="19"/>
      <c r="I27" s="19"/>
      <c r="J27" s="19"/>
      <c r="K27" s="18"/>
      <c r="L27" s="19"/>
      <c r="M27" s="19"/>
      <c r="N27" s="30"/>
    </row>
    <row r="28" spans="1:14" ht="12.75">
      <c r="A28" s="18"/>
      <c r="B28" s="19"/>
      <c r="C28" s="19"/>
      <c r="D28" s="19"/>
      <c r="E28" s="19"/>
      <c r="F28" s="19"/>
      <c r="G28" s="18"/>
      <c r="H28" s="19"/>
      <c r="I28" s="19"/>
      <c r="J28" s="19"/>
      <c r="K28" s="18"/>
      <c r="L28" s="19"/>
      <c r="M28" s="19"/>
      <c r="N28" s="30"/>
    </row>
    <row r="29" spans="1:17" ht="12.75">
      <c r="A29" s="18"/>
      <c r="B29" s="19"/>
      <c r="C29" s="19"/>
      <c r="D29" s="19"/>
      <c r="E29" s="19"/>
      <c r="F29" s="19"/>
      <c r="G29" s="18"/>
      <c r="H29" s="19"/>
      <c r="I29" s="19"/>
      <c r="J29" s="19"/>
      <c r="K29" s="18"/>
      <c r="L29" s="19"/>
      <c r="M29" s="19"/>
      <c r="N29" s="30"/>
      <c r="P29" s="35">
        <f>SUM(P11:P26)</f>
        <v>0</v>
      </c>
      <c r="Q29" s="35">
        <f>SUM(Q11:Q26)</f>
        <v>0</v>
      </c>
    </row>
    <row r="30" spans="1:14" ht="3.75" customHeight="1">
      <c r="A30" s="22"/>
      <c r="B30" s="23"/>
      <c r="C30" s="23"/>
      <c r="D30" s="23"/>
      <c r="E30" s="23"/>
      <c r="F30" s="23"/>
      <c r="G30" s="22"/>
      <c r="H30" s="36"/>
      <c r="I30" s="37"/>
      <c r="J30" s="37"/>
      <c r="K30" s="22"/>
      <c r="L30" s="36"/>
      <c r="M30" s="36"/>
      <c r="N30" s="38"/>
    </row>
    <row r="31" spans="1:14" ht="12.75">
      <c r="A31" s="39"/>
      <c r="B31" s="8"/>
      <c r="C31" s="8"/>
      <c r="D31" s="8"/>
      <c r="E31" s="8"/>
      <c r="F31" s="8"/>
      <c r="G31" s="16" t="s">
        <v>10</v>
      </c>
      <c r="H31" s="17" t="s">
        <v>10</v>
      </c>
      <c r="I31" s="8"/>
      <c r="K31" s="16" t="s">
        <v>10</v>
      </c>
      <c r="L31" s="17" t="s">
        <v>10</v>
      </c>
      <c r="M31" s="8"/>
      <c r="N31" s="40"/>
    </row>
    <row r="32" spans="1:14" ht="12.75">
      <c r="A32" s="39"/>
      <c r="B32" s="8"/>
      <c r="C32" s="8"/>
      <c r="D32" s="8"/>
      <c r="E32" s="8"/>
      <c r="F32" s="8"/>
      <c r="G32" s="41" t="s">
        <v>9</v>
      </c>
      <c r="H32" s="20" t="s">
        <v>18</v>
      </c>
      <c r="I32" s="8"/>
      <c r="K32" s="41" t="s">
        <v>9</v>
      </c>
      <c r="L32" s="20" t="s">
        <v>18</v>
      </c>
      <c r="M32" s="8"/>
      <c r="N32" s="40"/>
    </row>
    <row r="33" spans="1:14" ht="15.75">
      <c r="A33" s="42"/>
      <c r="B33" s="19"/>
      <c r="C33" s="19"/>
      <c r="D33" s="19"/>
      <c r="E33" s="19"/>
      <c r="F33" s="19"/>
      <c r="G33" s="179">
        <f>SUM(G11:G29)</f>
        <v>0</v>
      </c>
      <c r="H33" s="175">
        <f>SUM(H11:H29)</f>
        <v>0</v>
      </c>
      <c r="I33" s="176"/>
      <c r="J33" s="180"/>
      <c r="K33" s="179">
        <f>SUM(K11:K29)</f>
        <v>0</v>
      </c>
      <c r="L33" s="175">
        <f>SUM(L11:L29)</f>
        <v>0</v>
      </c>
      <c r="M33" s="43"/>
      <c r="N33" s="44"/>
    </row>
    <row r="34" spans="1:14" ht="6" customHeight="1" thickBot="1">
      <c r="A34" s="45"/>
      <c r="B34" s="46"/>
      <c r="C34" s="47"/>
      <c r="D34" s="47"/>
      <c r="E34" s="47"/>
      <c r="F34" s="47"/>
      <c r="G34" s="181"/>
      <c r="H34" s="182"/>
      <c r="I34" s="182"/>
      <c r="J34" s="182"/>
      <c r="K34" s="181"/>
      <c r="L34" s="182"/>
      <c r="M34" s="46"/>
      <c r="N34" s="48"/>
    </row>
    <row r="35" spans="1:14" ht="16.5" thickBot="1">
      <c r="A35" s="49" t="s">
        <v>23</v>
      </c>
      <c r="B35" s="50"/>
      <c r="C35" s="51"/>
      <c r="D35" s="51"/>
      <c r="E35" s="51"/>
      <c r="F35" s="51"/>
      <c r="G35" s="78" t="s">
        <v>24</v>
      </c>
      <c r="H35" s="79"/>
      <c r="I35" s="80" t="s">
        <v>33</v>
      </c>
      <c r="J35" s="81"/>
      <c r="K35" s="82"/>
      <c r="L35" s="52"/>
      <c r="M35" s="50"/>
      <c r="N35" s="53"/>
    </row>
    <row r="36" spans="1:14" ht="16.5" thickTop="1">
      <c r="A36" s="54" t="s">
        <v>27</v>
      </c>
      <c r="B36" s="55"/>
      <c r="C36" s="56"/>
      <c r="D36" s="56"/>
      <c r="E36" s="56"/>
      <c r="F36" s="56"/>
      <c r="G36" s="57"/>
      <c r="H36" s="58">
        <f>COUNTA(G11:G29)</f>
        <v>0</v>
      </c>
      <c r="I36" s="19"/>
      <c r="J36" s="143" t="e">
        <f>H33/G33</f>
        <v>#DIV/0!</v>
      </c>
      <c r="K36" s="59"/>
      <c r="L36" s="60"/>
      <c r="M36" s="143"/>
      <c r="N36" s="61"/>
    </row>
    <row r="37" spans="1:14" ht="15.75">
      <c r="A37" s="54" t="s">
        <v>28</v>
      </c>
      <c r="B37" s="55"/>
      <c r="C37" s="56"/>
      <c r="D37" s="56"/>
      <c r="E37" s="56"/>
      <c r="F37" s="56"/>
      <c r="G37" s="57"/>
      <c r="H37" s="58">
        <f>COUNTA(K11:K29)</f>
        <v>0</v>
      </c>
      <c r="I37" s="19"/>
      <c r="J37" s="59" t="e">
        <f>L33/K33</f>
        <v>#DIV/0!</v>
      </c>
      <c r="K37" s="62"/>
      <c r="L37" s="60"/>
      <c r="M37" s="59"/>
      <c r="N37" s="63"/>
    </row>
    <row r="38" spans="1:14" ht="16.5" thickBot="1">
      <c r="A38" s="64" t="s">
        <v>29</v>
      </c>
      <c r="B38" s="65"/>
      <c r="C38" s="5"/>
      <c r="D38" s="5"/>
      <c r="E38" s="5"/>
      <c r="F38" s="5"/>
      <c r="G38" s="66"/>
      <c r="H38" s="67">
        <f>SUM(H36:H37)</f>
        <v>0</v>
      </c>
      <c r="I38" s="32"/>
      <c r="J38" s="144" t="e">
        <f>(H33+L33)/(G33+K33)</f>
        <v>#DIV/0!</v>
      </c>
      <c r="K38" s="69"/>
      <c r="L38" s="70"/>
      <c r="M38" s="144"/>
      <c r="N38" s="71"/>
    </row>
    <row r="50" ht="30.75">
      <c r="AH50" s="2"/>
    </row>
    <row r="51" ht="15.75">
      <c r="AC5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10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1.7109375" style="0" customWidth="1"/>
    <col min="8" max="8" width="13.140625" style="0" customWidth="1"/>
    <col min="16" max="17" width="10.7109375" style="0" customWidth="1"/>
  </cols>
  <sheetData>
    <row r="2" spans="2:10" ht="30.75">
      <c r="B2" s="1" t="s">
        <v>37</v>
      </c>
      <c r="H2" s="2"/>
      <c r="J2" s="108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58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146"/>
      <c r="L6" s="147" t="s">
        <v>2</v>
      </c>
      <c r="M6" s="189"/>
      <c r="N6" s="149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150" t="s">
        <v>9</v>
      </c>
      <c r="L7" s="73" t="s">
        <v>10</v>
      </c>
      <c r="M7" s="151" t="s">
        <v>11</v>
      </c>
      <c r="N7" s="151" t="s">
        <v>10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2" t="s">
        <v>17</v>
      </c>
      <c r="J8" s="72" t="s">
        <v>17</v>
      </c>
      <c r="K8" s="150" t="s">
        <v>17</v>
      </c>
      <c r="L8" s="145" t="s">
        <v>18</v>
      </c>
      <c r="M8" s="190" t="s">
        <v>17</v>
      </c>
      <c r="N8" s="152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153"/>
      <c r="L9" s="74" t="s">
        <v>20</v>
      </c>
      <c r="M9" s="154" t="s">
        <v>18</v>
      </c>
      <c r="N9" s="154" t="s">
        <v>18</v>
      </c>
      <c r="P9" s="21" t="s">
        <v>21</v>
      </c>
      <c r="Q9" s="21" t="s">
        <v>22</v>
      </c>
    </row>
    <row r="10" spans="1:14" ht="3.75" customHeight="1">
      <c r="A10" s="342"/>
      <c r="B10" s="343"/>
      <c r="C10" s="343"/>
      <c r="D10" s="343"/>
      <c r="E10" s="343"/>
      <c r="F10" s="343"/>
      <c r="G10" s="342"/>
      <c r="H10" s="344"/>
      <c r="I10" s="343"/>
      <c r="J10" s="343"/>
      <c r="K10" s="345"/>
      <c r="L10" s="343"/>
      <c r="M10" s="346"/>
      <c r="N10" s="346"/>
    </row>
    <row r="11" spans="1:17" ht="12.75" customHeight="1" thickBot="1">
      <c r="A11" s="299">
        <v>39882</v>
      </c>
      <c r="B11" s="300" t="s">
        <v>59</v>
      </c>
      <c r="C11" s="301"/>
      <c r="D11" s="301"/>
      <c r="E11" s="301">
        <v>4</v>
      </c>
      <c r="F11" s="347" t="s">
        <v>60</v>
      </c>
      <c r="G11" s="348"/>
      <c r="H11" s="304"/>
      <c r="I11" s="305"/>
      <c r="J11" s="305"/>
      <c r="K11" s="349">
        <v>7481</v>
      </c>
      <c r="L11" s="308">
        <v>480436.02</v>
      </c>
      <c r="M11" s="310">
        <v>13.54</v>
      </c>
      <c r="N11" s="310">
        <v>64.22</v>
      </c>
      <c r="P11" s="31">
        <f aca="true" t="shared" si="0" ref="P11:P74">G11*J11</f>
        <v>0</v>
      </c>
      <c r="Q11" s="31">
        <f aca="true" t="shared" si="1" ref="Q11:Q74">K11*N11</f>
        <v>480429.82</v>
      </c>
    </row>
    <row r="12" spans="1:17" ht="12.75" customHeight="1" thickBot="1">
      <c r="A12" s="390">
        <v>40155</v>
      </c>
      <c r="B12" s="391" t="s">
        <v>255</v>
      </c>
      <c r="C12" s="392"/>
      <c r="D12" s="392"/>
      <c r="E12" s="392">
        <v>3</v>
      </c>
      <c r="F12" s="393" t="s">
        <v>256</v>
      </c>
      <c r="G12" s="415"/>
      <c r="H12" s="395"/>
      <c r="I12" s="396"/>
      <c r="J12" s="396"/>
      <c r="K12" s="426">
        <v>7462</v>
      </c>
      <c r="L12" s="400">
        <v>121408.68</v>
      </c>
      <c r="M12" s="401">
        <v>6.17</v>
      </c>
      <c r="N12" s="401">
        <v>16.27</v>
      </c>
      <c r="P12" s="31">
        <f t="shared" si="0"/>
        <v>0</v>
      </c>
      <c r="Q12" s="31">
        <f t="shared" si="1"/>
        <v>121406.73999999999</v>
      </c>
    </row>
    <row r="13" spans="1:17" ht="12.75" customHeight="1">
      <c r="A13" s="105"/>
      <c r="B13" s="92"/>
      <c r="C13" s="93"/>
      <c r="D13" s="93"/>
      <c r="E13" s="93"/>
      <c r="F13" s="138"/>
      <c r="G13" s="134"/>
      <c r="H13" s="106"/>
      <c r="I13" s="90"/>
      <c r="J13" s="90"/>
      <c r="K13" s="157"/>
      <c r="L13" s="87"/>
      <c r="M13" s="158"/>
      <c r="N13" s="96"/>
      <c r="P13" s="31">
        <f t="shared" si="0"/>
        <v>0</v>
      </c>
      <c r="Q13" s="31">
        <f t="shared" si="1"/>
        <v>0</v>
      </c>
    </row>
    <row r="14" spans="1:17" ht="12.75" customHeight="1">
      <c r="A14" s="225"/>
      <c r="B14" s="226"/>
      <c r="C14" s="227"/>
      <c r="D14" s="227"/>
      <c r="E14" s="227"/>
      <c r="F14" s="237"/>
      <c r="G14" s="229"/>
      <c r="H14" s="244"/>
      <c r="I14" s="231"/>
      <c r="J14" s="231"/>
      <c r="K14" s="278"/>
      <c r="L14" s="279"/>
      <c r="M14" s="250"/>
      <c r="N14" s="233"/>
      <c r="P14" s="31">
        <f t="shared" si="0"/>
        <v>0</v>
      </c>
      <c r="Q14" s="31">
        <f t="shared" si="1"/>
        <v>0</v>
      </c>
    </row>
    <row r="15" spans="1:17" ht="12.75" customHeight="1">
      <c r="A15" s="105"/>
      <c r="B15" s="92"/>
      <c r="C15" s="93"/>
      <c r="D15" s="93"/>
      <c r="E15" s="93"/>
      <c r="F15" s="93"/>
      <c r="G15" s="134"/>
      <c r="H15" s="106"/>
      <c r="I15" s="90"/>
      <c r="J15" s="90"/>
      <c r="K15" s="162"/>
      <c r="L15" s="87"/>
      <c r="M15" s="158"/>
      <c r="N15" s="96"/>
      <c r="P15" s="31">
        <f t="shared" si="0"/>
        <v>0</v>
      </c>
      <c r="Q15" s="31">
        <f t="shared" si="1"/>
        <v>0</v>
      </c>
    </row>
    <row r="16" spans="1:17" ht="12.75" customHeight="1">
      <c r="A16" s="105"/>
      <c r="B16" s="92"/>
      <c r="C16" s="93"/>
      <c r="D16" s="93"/>
      <c r="E16" s="93"/>
      <c r="F16" s="93"/>
      <c r="G16" s="134"/>
      <c r="H16" s="106"/>
      <c r="I16" s="90"/>
      <c r="J16" s="90"/>
      <c r="K16" s="162"/>
      <c r="L16" s="132"/>
      <c r="M16" s="158"/>
      <c r="N16" s="96"/>
      <c r="P16" s="31">
        <f t="shared" si="0"/>
        <v>0</v>
      </c>
      <c r="Q16" s="31">
        <f t="shared" si="1"/>
        <v>0</v>
      </c>
    </row>
    <row r="17" spans="1:17" ht="12.75" customHeight="1">
      <c r="A17" s="225"/>
      <c r="B17" s="226"/>
      <c r="C17" s="227"/>
      <c r="D17" s="227"/>
      <c r="E17" s="227"/>
      <c r="F17" s="227"/>
      <c r="G17" s="235"/>
      <c r="H17" s="244"/>
      <c r="I17" s="240"/>
      <c r="J17" s="280"/>
      <c r="K17" s="257"/>
      <c r="L17" s="230"/>
      <c r="M17" s="250"/>
      <c r="N17" s="233"/>
      <c r="P17" s="31">
        <f t="shared" si="0"/>
        <v>0</v>
      </c>
      <c r="Q17" s="31">
        <f t="shared" si="1"/>
        <v>0</v>
      </c>
    </row>
    <row r="18" spans="1:17" ht="12.75" customHeight="1">
      <c r="A18" s="105"/>
      <c r="B18" s="92"/>
      <c r="C18" s="93"/>
      <c r="D18" s="93"/>
      <c r="E18" s="93"/>
      <c r="F18" s="138"/>
      <c r="G18" s="133"/>
      <c r="H18" s="132"/>
      <c r="I18" s="135"/>
      <c r="J18" s="87"/>
      <c r="K18" s="161"/>
      <c r="L18" s="106"/>
      <c r="M18" s="160"/>
      <c r="N18" s="85"/>
      <c r="P18" s="31">
        <f t="shared" si="0"/>
        <v>0</v>
      </c>
      <c r="Q18" s="31">
        <f t="shared" si="1"/>
        <v>0</v>
      </c>
    </row>
    <row r="19" spans="1:17" ht="12.75" customHeight="1">
      <c r="A19" s="105"/>
      <c r="B19" s="92"/>
      <c r="C19" s="93"/>
      <c r="D19" s="93"/>
      <c r="E19" s="93"/>
      <c r="F19" s="93"/>
      <c r="G19" s="133"/>
      <c r="H19" s="132"/>
      <c r="I19" s="135"/>
      <c r="J19" s="90"/>
      <c r="K19" s="162"/>
      <c r="L19" s="132"/>
      <c r="M19" s="158"/>
      <c r="N19" s="96"/>
      <c r="P19" s="31">
        <f t="shared" si="0"/>
        <v>0</v>
      </c>
      <c r="Q19" s="31">
        <f t="shared" si="1"/>
        <v>0</v>
      </c>
    </row>
    <row r="20" spans="1:17" ht="12.75" customHeight="1">
      <c r="A20" s="105"/>
      <c r="B20" s="92"/>
      <c r="C20" s="93"/>
      <c r="D20" s="93"/>
      <c r="E20" s="93"/>
      <c r="F20" s="93"/>
      <c r="G20" s="134"/>
      <c r="H20" s="106"/>
      <c r="I20" s="90"/>
      <c r="J20" s="90"/>
      <c r="K20" s="162"/>
      <c r="L20" s="132"/>
      <c r="M20" s="158"/>
      <c r="N20" s="96"/>
      <c r="P20" s="31">
        <f t="shared" si="0"/>
        <v>0</v>
      </c>
      <c r="Q20" s="31">
        <f t="shared" si="1"/>
        <v>0</v>
      </c>
    </row>
    <row r="21" spans="1:17" ht="12.75" customHeight="1">
      <c r="A21" s="225"/>
      <c r="B21" s="248"/>
      <c r="C21" s="227"/>
      <c r="D21" s="227"/>
      <c r="E21" s="227"/>
      <c r="F21" s="227"/>
      <c r="G21" s="235"/>
      <c r="H21" s="244"/>
      <c r="I21" s="280"/>
      <c r="J21" s="280"/>
      <c r="K21" s="257"/>
      <c r="L21" s="230"/>
      <c r="M21" s="250"/>
      <c r="N21" s="282"/>
      <c r="P21" s="31">
        <f>G21*J21</f>
        <v>0</v>
      </c>
      <c r="Q21" s="31">
        <f>K21*N21</f>
        <v>0</v>
      </c>
    </row>
    <row r="22" spans="1:17" ht="12.75" customHeight="1">
      <c r="A22" s="105"/>
      <c r="B22" s="92"/>
      <c r="C22" s="93"/>
      <c r="D22" s="93"/>
      <c r="E22" s="93"/>
      <c r="F22" s="93"/>
      <c r="G22" s="134"/>
      <c r="H22" s="106"/>
      <c r="I22" s="90"/>
      <c r="J22" s="90"/>
      <c r="K22" s="162"/>
      <c r="L22" s="132"/>
      <c r="M22" s="158"/>
      <c r="N22" s="96"/>
      <c r="P22" s="31">
        <f>G22*J22</f>
        <v>0</v>
      </c>
      <c r="Q22" s="31">
        <f>K22*N22</f>
        <v>0</v>
      </c>
    </row>
    <row r="23" spans="1:17" ht="12.75" customHeight="1">
      <c r="A23" s="105"/>
      <c r="B23" s="92"/>
      <c r="C23" s="93"/>
      <c r="D23" s="93"/>
      <c r="E23" s="93"/>
      <c r="F23" s="142"/>
      <c r="G23" s="133"/>
      <c r="H23" s="132"/>
      <c r="I23" s="87"/>
      <c r="J23" s="135"/>
      <c r="K23" s="161"/>
      <c r="L23" s="106"/>
      <c r="M23" s="160"/>
      <c r="N23" s="85"/>
      <c r="P23" s="31">
        <f t="shared" si="0"/>
        <v>0</v>
      </c>
      <c r="Q23" s="31">
        <f t="shared" si="1"/>
        <v>0</v>
      </c>
    </row>
    <row r="24" spans="1:17" ht="12.75" customHeight="1">
      <c r="A24" s="105"/>
      <c r="B24" s="92"/>
      <c r="C24" s="93"/>
      <c r="D24" s="93"/>
      <c r="E24" s="93"/>
      <c r="F24" s="188"/>
      <c r="G24" s="134"/>
      <c r="H24" s="106"/>
      <c r="I24" s="90"/>
      <c r="J24" s="90"/>
      <c r="K24" s="162"/>
      <c r="L24" s="132"/>
      <c r="M24" s="158"/>
      <c r="N24" s="85"/>
      <c r="P24" s="31">
        <f t="shared" si="0"/>
        <v>0</v>
      </c>
      <c r="Q24" s="31">
        <f t="shared" si="1"/>
        <v>0</v>
      </c>
    </row>
    <row r="25" spans="1:17" ht="12.75" customHeight="1">
      <c r="A25" s="105"/>
      <c r="B25" s="92"/>
      <c r="C25" s="93"/>
      <c r="D25" s="93"/>
      <c r="E25" s="93"/>
      <c r="F25" s="184"/>
      <c r="G25" s="134"/>
      <c r="H25" s="106"/>
      <c r="I25" s="90"/>
      <c r="J25" s="90"/>
      <c r="K25" s="161"/>
      <c r="L25" s="106"/>
      <c r="M25" s="160"/>
      <c r="N25" s="251"/>
      <c r="P25" s="31">
        <f t="shared" si="0"/>
        <v>0</v>
      </c>
      <c r="Q25" s="31">
        <f t="shared" si="1"/>
        <v>0</v>
      </c>
    </row>
    <row r="26" spans="1:17" ht="12.75" customHeight="1">
      <c r="A26" s="105"/>
      <c r="B26" s="92"/>
      <c r="C26" s="93"/>
      <c r="D26" s="93"/>
      <c r="E26" s="93"/>
      <c r="F26" s="184"/>
      <c r="G26" s="133"/>
      <c r="H26" s="132"/>
      <c r="I26" s="87"/>
      <c r="J26" s="87"/>
      <c r="K26" s="161"/>
      <c r="L26" s="106"/>
      <c r="M26" s="160"/>
      <c r="N26" s="85"/>
      <c r="P26" s="31">
        <f t="shared" si="0"/>
        <v>0</v>
      </c>
      <c r="Q26" s="31">
        <f t="shared" si="1"/>
        <v>0</v>
      </c>
    </row>
    <row r="27" spans="1:17" ht="12.75" customHeight="1">
      <c r="A27" s="225"/>
      <c r="B27" s="248"/>
      <c r="C27" s="227"/>
      <c r="D27" s="227"/>
      <c r="E27" s="227"/>
      <c r="F27" s="249"/>
      <c r="G27" s="235"/>
      <c r="H27" s="244"/>
      <c r="I27" s="240"/>
      <c r="J27" s="240"/>
      <c r="K27" s="257"/>
      <c r="L27" s="230"/>
      <c r="M27" s="250"/>
      <c r="N27" s="233"/>
      <c r="P27" s="31">
        <f t="shared" si="0"/>
        <v>0</v>
      </c>
      <c r="Q27" s="31">
        <f t="shared" si="1"/>
        <v>0</v>
      </c>
    </row>
    <row r="28" spans="1:17" ht="12.75" customHeight="1">
      <c r="A28" s="105"/>
      <c r="B28" s="186"/>
      <c r="C28" s="93"/>
      <c r="D28" s="93"/>
      <c r="E28" s="93"/>
      <c r="F28" s="184"/>
      <c r="G28" s="134"/>
      <c r="H28" s="106"/>
      <c r="I28" s="90"/>
      <c r="J28" s="90"/>
      <c r="K28" s="162"/>
      <c r="L28" s="132"/>
      <c r="M28" s="160"/>
      <c r="N28" s="85"/>
      <c r="P28" s="31">
        <f t="shared" si="0"/>
        <v>0</v>
      </c>
      <c r="Q28" s="31">
        <f t="shared" si="1"/>
        <v>0</v>
      </c>
    </row>
    <row r="29" spans="1:17" ht="12.75" customHeight="1">
      <c r="A29" s="105"/>
      <c r="B29" s="186"/>
      <c r="C29" s="93"/>
      <c r="D29" s="93"/>
      <c r="E29" s="93"/>
      <c r="F29" s="188"/>
      <c r="G29" s="134"/>
      <c r="H29" s="106"/>
      <c r="I29" s="90"/>
      <c r="J29" s="90"/>
      <c r="K29" s="162"/>
      <c r="L29" s="132"/>
      <c r="M29" s="160"/>
      <c r="N29" s="85"/>
      <c r="P29" s="31">
        <f t="shared" si="0"/>
        <v>0</v>
      </c>
      <c r="Q29" s="31">
        <f t="shared" si="1"/>
        <v>0</v>
      </c>
    </row>
    <row r="30" spans="1:17" ht="12.75" customHeight="1">
      <c r="A30" s="225"/>
      <c r="B30" s="248"/>
      <c r="C30" s="227"/>
      <c r="D30" s="227"/>
      <c r="E30" s="227"/>
      <c r="F30" s="249"/>
      <c r="G30" s="229"/>
      <c r="H30" s="230"/>
      <c r="I30" s="231"/>
      <c r="J30" s="231"/>
      <c r="K30" s="245"/>
      <c r="L30" s="244"/>
      <c r="M30" s="250"/>
      <c r="N30" s="233"/>
      <c r="P30" s="31">
        <f t="shared" si="0"/>
        <v>0</v>
      </c>
      <c r="Q30" s="31">
        <f t="shared" si="1"/>
        <v>0</v>
      </c>
    </row>
    <row r="31" spans="1:17" ht="12.75" customHeight="1">
      <c r="A31" s="225"/>
      <c r="B31" s="248"/>
      <c r="C31" s="227"/>
      <c r="D31" s="227"/>
      <c r="E31" s="227"/>
      <c r="F31" s="249"/>
      <c r="G31" s="229"/>
      <c r="H31" s="230"/>
      <c r="I31" s="231"/>
      <c r="J31" s="231"/>
      <c r="K31" s="245"/>
      <c r="L31" s="244"/>
      <c r="M31" s="250"/>
      <c r="N31" s="233"/>
      <c r="P31" s="31">
        <f t="shared" si="0"/>
        <v>0</v>
      </c>
      <c r="Q31" s="31">
        <f t="shared" si="1"/>
        <v>0</v>
      </c>
    </row>
    <row r="32" spans="1:17" ht="12.75" customHeight="1">
      <c r="A32" s="105"/>
      <c r="B32" s="186"/>
      <c r="C32" s="93"/>
      <c r="D32" s="93"/>
      <c r="E32" s="93"/>
      <c r="F32" s="188"/>
      <c r="G32" s="134"/>
      <c r="H32" s="106"/>
      <c r="I32" s="90"/>
      <c r="J32" s="90"/>
      <c r="K32" s="162"/>
      <c r="L32" s="132"/>
      <c r="M32" s="160"/>
      <c r="N32" s="85"/>
      <c r="P32" s="31">
        <f t="shared" si="0"/>
        <v>0</v>
      </c>
      <c r="Q32" s="31">
        <f t="shared" si="1"/>
        <v>0</v>
      </c>
    </row>
    <row r="33" spans="1:17" ht="12.75" customHeight="1">
      <c r="A33" s="105"/>
      <c r="B33" s="186"/>
      <c r="C33" s="93"/>
      <c r="D33" s="93"/>
      <c r="E33" s="93"/>
      <c r="F33" s="184"/>
      <c r="G33" s="134"/>
      <c r="H33" s="106"/>
      <c r="I33" s="90"/>
      <c r="J33" s="90"/>
      <c r="K33" s="162"/>
      <c r="L33" s="132"/>
      <c r="M33" s="160"/>
      <c r="N33" s="85"/>
      <c r="P33" s="31">
        <f t="shared" si="0"/>
        <v>0</v>
      </c>
      <c r="Q33" s="31">
        <f t="shared" si="1"/>
        <v>0</v>
      </c>
    </row>
    <row r="34" spans="1:17" ht="12.75" customHeight="1">
      <c r="A34" s="105"/>
      <c r="B34" s="186"/>
      <c r="C34" s="93"/>
      <c r="D34" s="93"/>
      <c r="E34" s="93"/>
      <c r="F34" s="183"/>
      <c r="G34" s="134"/>
      <c r="H34" s="207"/>
      <c r="I34" s="90"/>
      <c r="J34" s="90"/>
      <c r="K34" s="162"/>
      <c r="L34" s="132"/>
      <c r="M34" s="160"/>
      <c r="N34" s="85"/>
      <c r="P34" s="31">
        <f t="shared" si="0"/>
        <v>0</v>
      </c>
      <c r="Q34" s="31">
        <f t="shared" si="1"/>
        <v>0</v>
      </c>
    </row>
    <row r="35" spans="1:17" ht="12.75" customHeight="1">
      <c r="A35" s="86"/>
      <c r="B35" s="187"/>
      <c r="C35" s="88"/>
      <c r="D35" s="98"/>
      <c r="E35" s="88"/>
      <c r="F35" s="223"/>
      <c r="G35" s="133"/>
      <c r="H35" s="209"/>
      <c r="I35" s="90"/>
      <c r="J35" s="90"/>
      <c r="K35" s="162"/>
      <c r="L35" s="132"/>
      <c r="M35" s="160"/>
      <c r="N35" s="85"/>
      <c r="P35" s="31">
        <f t="shared" si="0"/>
        <v>0</v>
      </c>
      <c r="Q35" s="31">
        <f t="shared" si="1"/>
        <v>0</v>
      </c>
    </row>
    <row r="36" spans="1:17" ht="12.75" customHeight="1">
      <c r="A36" s="252"/>
      <c r="B36" s="253"/>
      <c r="C36" s="241"/>
      <c r="D36" s="242"/>
      <c r="E36" s="241"/>
      <c r="F36" s="254"/>
      <c r="G36" s="235"/>
      <c r="H36" s="238"/>
      <c r="I36" s="231"/>
      <c r="J36" s="231"/>
      <c r="K36" s="245"/>
      <c r="L36" s="244"/>
      <c r="M36" s="250"/>
      <c r="N36" s="233"/>
      <c r="P36" s="31">
        <f t="shared" si="0"/>
        <v>0</v>
      </c>
      <c r="Q36" s="31">
        <f t="shared" si="1"/>
        <v>0</v>
      </c>
    </row>
    <row r="37" spans="1:17" ht="12.75" customHeight="1">
      <c r="A37" s="86"/>
      <c r="B37" s="187"/>
      <c r="C37" s="88"/>
      <c r="D37" s="98"/>
      <c r="E37" s="88"/>
      <c r="F37" s="185"/>
      <c r="G37" s="133"/>
      <c r="H37" s="209"/>
      <c r="I37" s="90"/>
      <c r="J37" s="90"/>
      <c r="K37" s="162"/>
      <c r="L37" s="132"/>
      <c r="M37" s="160"/>
      <c r="N37" s="85"/>
      <c r="P37" s="31">
        <f t="shared" si="0"/>
        <v>0</v>
      </c>
      <c r="Q37" s="31">
        <f t="shared" si="1"/>
        <v>0</v>
      </c>
    </row>
    <row r="38" spans="1:17" ht="12.75" customHeight="1">
      <c r="A38" s="86"/>
      <c r="B38" s="187"/>
      <c r="C38" s="88"/>
      <c r="D38" s="98"/>
      <c r="E38" s="88"/>
      <c r="F38" s="185"/>
      <c r="G38" s="133"/>
      <c r="H38" s="209"/>
      <c r="I38" s="90"/>
      <c r="J38" s="90"/>
      <c r="K38" s="162"/>
      <c r="L38" s="132"/>
      <c r="M38" s="160"/>
      <c r="N38" s="85"/>
      <c r="P38" s="31">
        <f t="shared" si="0"/>
        <v>0</v>
      </c>
      <c r="Q38" s="31">
        <f t="shared" si="1"/>
        <v>0</v>
      </c>
    </row>
    <row r="39" spans="1:17" ht="12.75" customHeight="1">
      <c r="A39" s="86"/>
      <c r="B39" s="87"/>
      <c r="C39" s="88"/>
      <c r="D39" s="98"/>
      <c r="E39" s="88"/>
      <c r="F39" s="185"/>
      <c r="G39" s="133"/>
      <c r="H39" s="209"/>
      <c r="I39" s="90"/>
      <c r="J39" s="90"/>
      <c r="K39" s="162"/>
      <c r="L39" s="132"/>
      <c r="M39" s="160"/>
      <c r="N39" s="85"/>
      <c r="P39" s="31">
        <f t="shared" si="0"/>
        <v>0</v>
      </c>
      <c r="Q39" s="31">
        <f t="shared" si="1"/>
        <v>0</v>
      </c>
    </row>
    <row r="40" spans="1:17" ht="12.75" customHeight="1">
      <c r="A40" s="86"/>
      <c r="B40" s="87"/>
      <c r="C40" s="88"/>
      <c r="D40" s="98"/>
      <c r="E40" s="88"/>
      <c r="F40" s="185"/>
      <c r="G40" s="133"/>
      <c r="H40" s="209"/>
      <c r="I40" s="90"/>
      <c r="J40" s="90"/>
      <c r="K40" s="157"/>
      <c r="L40" s="132"/>
      <c r="M40" s="160"/>
      <c r="N40" s="85"/>
      <c r="P40" s="31">
        <f t="shared" si="0"/>
        <v>0</v>
      </c>
      <c r="Q40" s="31">
        <f t="shared" si="1"/>
        <v>0</v>
      </c>
    </row>
    <row r="41" spans="1:17" ht="12.75" customHeight="1">
      <c r="A41" s="86"/>
      <c r="B41" s="87"/>
      <c r="C41" s="88"/>
      <c r="D41" s="98"/>
      <c r="E41" s="88"/>
      <c r="F41" s="224"/>
      <c r="G41" s="133"/>
      <c r="H41" s="209"/>
      <c r="I41" s="90"/>
      <c r="J41" s="90"/>
      <c r="K41" s="157"/>
      <c r="L41" s="132"/>
      <c r="M41" s="160"/>
      <c r="N41" s="85"/>
      <c r="P41" s="31">
        <f t="shared" si="0"/>
        <v>0</v>
      </c>
      <c r="Q41" s="31">
        <f t="shared" si="1"/>
        <v>0</v>
      </c>
    </row>
    <row r="42" spans="1:17" ht="12.75" customHeight="1">
      <c r="A42" s="86"/>
      <c r="B42" s="87"/>
      <c r="C42" s="88"/>
      <c r="D42" s="98"/>
      <c r="E42" s="88"/>
      <c r="F42" s="185"/>
      <c r="G42" s="133"/>
      <c r="H42" s="209"/>
      <c r="I42" s="90"/>
      <c r="J42" s="90"/>
      <c r="K42" s="157"/>
      <c r="L42" s="132"/>
      <c r="M42" s="160"/>
      <c r="N42" s="85"/>
      <c r="P42" s="31">
        <f t="shared" si="0"/>
        <v>0</v>
      </c>
      <c r="Q42" s="31">
        <f t="shared" si="1"/>
        <v>0</v>
      </c>
    </row>
    <row r="43" spans="1:17" ht="12.75" customHeight="1">
      <c r="A43" s="252"/>
      <c r="B43" s="240"/>
      <c r="C43" s="241"/>
      <c r="D43" s="242"/>
      <c r="E43" s="241"/>
      <c r="F43" s="254"/>
      <c r="G43" s="235"/>
      <c r="H43" s="238"/>
      <c r="I43" s="231"/>
      <c r="J43" s="231"/>
      <c r="K43" s="255"/>
      <c r="L43" s="244"/>
      <c r="M43" s="250"/>
      <c r="N43" s="233"/>
      <c r="P43" s="31">
        <f t="shared" si="0"/>
        <v>0</v>
      </c>
      <c r="Q43" s="31">
        <f t="shared" si="1"/>
        <v>0</v>
      </c>
    </row>
    <row r="44" spans="1:17" ht="12.75" customHeight="1">
      <c r="A44" s="86"/>
      <c r="B44" s="87"/>
      <c r="C44" s="88"/>
      <c r="D44" s="98"/>
      <c r="E44" s="88"/>
      <c r="F44" s="185"/>
      <c r="G44" s="133"/>
      <c r="H44" s="209"/>
      <c r="I44" s="90"/>
      <c r="J44" s="90"/>
      <c r="K44" s="157"/>
      <c r="L44" s="132"/>
      <c r="M44" s="160"/>
      <c r="N44" s="85"/>
      <c r="P44" s="31">
        <f t="shared" si="0"/>
        <v>0</v>
      </c>
      <c r="Q44" s="31">
        <f t="shared" si="1"/>
        <v>0</v>
      </c>
    </row>
    <row r="45" spans="1:17" ht="12.75" customHeight="1">
      <c r="A45" s="86"/>
      <c r="B45" s="87"/>
      <c r="C45" s="88"/>
      <c r="D45" s="98"/>
      <c r="E45" s="88"/>
      <c r="F45" s="185"/>
      <c r="G45" s="89"/>
      <c r="H45" s="209"/>
      <c r="I45" s="90"/>
      <c r="J45" s="90"/>
      <c r="K45" s="157"/>
      <c r="L45" s="132"/>
      <c r="M45" s="160"/>
      <c r="N45" s="85"/>
      <c r="P45" s="31">
        <f t="shared" si="0"/>
        <v>0</v>
      </c>
      <c r="Q45" s="31">
        <f t="shared" si="1"/>
        <v>0</v>
      </c>
    </row>
    <row r="46" spans="1:17" ht="12.75" customHeight="1">
      <c r="A46" s="86"/>
      <c r="B46" s="87"/>
      <c r="C46" s="88"/>
      <c r="D46" s="98"/>
      <c r="E46" s="88"/>
      <c r="F46" s="185"/>
      <c r="G46" s="89"/>
      <c r="H46" s="209"/>
      <c r="I46" s="90"/>
      <c r="J46" s="90"/>
      <c r="K46" s="157"/>
      <c r="L46" s="132"/>
      <c r="M46" s="160"/>
      <c r="N46" s="85"/>
      <c r="P46" s="31">
        <f t="shared" si="0"/>
        <v>0</v>
      </c>
      <c r="Q46" s="31">
        <f t="shared" si="1"/>
        <v>0</v>
      </c>
    </row>
    <row r="47" spans="1:17" ht="12.75" customHeight="1">
      <c r="A47" s="86"/>
      <c r="B47" s="87"/>
      <c r="C47" s="88"/>
      <c r="D47" s="98"/>
      <c r="E47" s="88"/>
      <c r="F47" s="185"/>
      <c r="G47" s="89"/>
      <c r="H47" s="209"/>
      <c r="I47" s="90"/>
      <c r="J47" s="90"/>
      <c r="K47" s="157"/>
      <c r="L47" s="87"/>
      <c r="M47" s="158"/>
      <c r="N47" s="96"/>
      <c r="P47" s="31">
        <f t="shared" si="0"/>
        <v>0</v>
      </c>
      <c r="Q47" s="31">
        <f t="shared" si="1"/>
        <v>0</v>
      </c>
    </row>
    <row r="48" spans="1:17" ht="12.75" customHeight="1">
      <c r="A48" s="86"/>
      <c r="B48" s="87"/>
      <c r="C48" s="88"/>
      <c r="D48" s="98"/>
      <c r="E48" s="88"/>
      <c r="F48" s="185"/>
      <c r="G48" s="89"/>
      <c r="H48" s="209"/>
      <c r="I48" s="90"/>
      <c r="J48" s="90"/>
      <c r="K48" s="157"/>
      <c r="L48" s="87"/>
      <c r="M48" s="158"/>
      <c r="N48" s="96"/>
      <c r="P48" s="31">
        <f t="shared" si="0"/>
        <v>0</v>
      </c>
      <c r="Q48" s="31">
        <f t="shared" si="1"/>
        <v>0</v>
      </c>
    </row>
    <row r="49" spans="1:17" ht="12.75" customHeight="1">
      <c r="A49" s="86"/>
      <c r="B49" s="87"/>
      <c r="C49" s="88"/>
      <c r="D49" s="98"/>
      <c r="E49" s="88"/>
      <c r="F49" s="136"/>
      <c r="G49" s="89"/>
      <c r="H49" s="87"/>
      <c r="I49" s="90"/>
      <c r="J49" s="90"/>
      <c r="K49" s="157"/>
      <c r="L49" s="87"/>
      <c r="M49" s="158"/>
      <c r="N49" s="96"/>
      <c r="P49" s="31">
        <f t="shared" si="0"/>
        <v>0</v>
      </c>
      <c r="Q49" s="31">
        <f t="shared" si="1"/>
        <v>0</v>
      </c>
    </row>
    <row r="50" spans="1:17" ht="12.75" customHeight="1">
      <c r="A50" s="252"/>
      <c r="B50" s="240"/>
      <c r="C50" s="241"/>
      <c r="D50" s="242"/>
      <c r="E50" s="241"/>
      <c r="F50" s="241"/>
      <c r="G50" s="256"/>
      <c r="H50" s="240"/>
      <c r="I50" s="231"/>
      <c r="J50" s="231"/>
      <c r="K50" s="255"/>
      <c r="L50" s="240"/>
      <c r="M50" s="246"/>
      <c r="N50" s="247"/>
      <c r="P50" s="31">
        <f t="shared" si="0"/>
        <v>0</v>
      </c>
      <c r="Q50" s="31">
        <f t="shared" si="1"/>
        <v>0</v>
      </c>
    </row>
    <row r="51" spans="1:17" ht="12.75" customHeight="1">
      <c r="A51" s="86"/>
      <c r="B51" s="87"/>
      <c r="C51" s="88"/>
      <c r="D51" s="98"/>
      <c r="E51" s="88"/>
      <c r="F51" s="88"/>
      <c r="G51" s="89"/>
      <c r="H51" s="87"/>
      <c r="I51" s="90"/>
      <c r="J51" s="90"/>
      <c r="K51" s="157"/>
      <c r="L51" s="87"/>
      <c r="M51" s="158"/>
      <c r="N51" s="96"/>
      <c r="P51" s="31">
        <f t="shared" si="0"/>
        <v>0</v>
      </c>
      <c r="Q51" s="31">
        <f t="shared" si="1"/>
        <v>0</v>
      </c>
    </row>
    <row r="52" spans="1:17" ht="12.75" customHeight="1">
      <c r="A52" s="86"/>
      <c r="B52" s="87"/>
      <c r="C52" s="88"/>
      <c r="D52" s="98"/>
      <c r="E52" s="88"/>
      <c r="F52" s="88"/>
      <c r="G52" s="89"/>
      <c r="H52" s="87"/>
      <c r="I52" s="90"/>
      <c r="J52" s="90"/>
      <c r="K52" s="157"/>
      <c r="L52" s="87"/>
      <c r="M52" s="160"/>
      <c r="N52" s="85"/>
      <c r="P52" s="31">
        <f t="shared" si="0"/>
        <v>0</v>
      </c>
      <c r="Q52" s="31">
        <f t="shared" si="1"/>
        <v>0</v>
      </c>
    </row>
    <row r="53" spans="1:17" ht="12.75" customHeight="1">
      <c r="A53" s="86"/>
      <c r="B53" s="87"/>
      <c r="C53" s="88"/>
      <c r="D53" s="98"/>
      <c r="E53" s="88"/>
      <c r="F53" s="88"/>
      <c r="G53" s="89"/>
      <c r="H53" s="87"/>
      <c r="I53" s="90"/>
      <c r="J53" s="90"/>
      <c r="K53" s="157"/>
      <c r="L53" s="87"/>
      <c r="M53" s="160"/>
      <c r="N53" s="85"/>
      <c r="P53" s="31">
        <f t="shared" si="0"/>
        <v>0</v>
      </c>
      <c r="Q53" s="31">
        <f t="shared" si="1"/>
        <v>0</v>
      </c>
    </row>
    <row r="54" spans="1:17" ht="12.75" customHeight="1">
      <c r="A54" s="86"/>
      <c r="B54" s="87"/>
      <c r="C54" s="88"/>
      <c r="D54" s="98"/>
      <c r="E54" s="88"/>
      <c r="F54" s="88"/>
      <c r="G54" s="89"/>
      <c r="H54" s="87"/>
      <c r="I54" s="90"/>
      <c r="J54" s="90"/>
      <c r="K54" s="157"/>
      <c r="L54" s="87"/>
      <c r="M54" s="160"/>
      <c r="N54" s="85"/>
      <c r="P54" s="31">
        <f t="shared" si="0"/>
        <v>0</v>
      </c>
      <c r="Q54" s="31">
        <f t="shared" si="1"/>
        <v>0</v>
      </c>
    </row>
    <row r="55" spans="1:17" ht="12.75" customHeight="1">
      <c r="A55" s="86"/>
      <c r="B55" s="87"/>
      <c r="C55" s="88"/>
      <c r="D55" s="98"/>
      <c r="E55" s="88"/>
      <c r="F55" s="88"/>
      <c r="G55" s="89"/>
      <c r="H55" s="87"/>
      <c r="I55" s="90"/>
      <c r="J55" s="90"/>
      <c r="K55" s="157"/>
      <c r="L55" s="87"/>
      <c r="M55" s="160"/>
      <c r="N55" s="85"/>
      <c r="P55" s="31">
        <f t="shared" si="0"/>
        <v>0</v>
      </c>
      <c r="Q55" s="31">
        <f t="shared" si="1"/>
        <v>0</v>
      </c>
    </row>
    <row r="56" spans="1:17" ht="12.75" customHeight="1">
      <c r="A56" s="86"/>
      <c r="B56" s="87"/>
      <c r="C56" s="88"/>
      <c r="D56" s="98"/>
      <c r="E56" s="88"/>
      <c r="F56" s="88"/>
      <c r="G56" s="89"/>
      <c r="H56" s="87"/>
      <c r="I56" s="90"/>
      <c r="J56" s="90"/>
      <c r="K56" s="157"/>
      <c r="L56" s="87"/>
      <c r="M56" s="160"/>
      <c r="N56" s="85"/>
      <c r="P56" s="31">
        <f t="shared" si="0"/>
        <v>0</v>
      </c>
      <c r="Q56" s="31">
        <f t="shared" si="1"/>
        <v>0</v>
      </c>
    </row>
    <row r="57" spans="1:17" ht="12.75" customHeight="1">
      <c r="A57" s="86"/>
      <c r="B57" s="87"/>
      <c r="C57" s="88"/>
      <c r="D57" s="88"/>
      <c r="E57" s="88"/>
      <c r="F57" s="88"/>
      <c r="G57" s="89"/>
      <c r="H57" s="87"/>
      <c r="I57" s="90"/>
      <c r="J57" s="90"/>
      <c r="K57" s="157"/>
      <c r="L57" s="87"/>
      <c r="M57" s="160"/>
      <c r="N57" s="85"/>
      <c r="P57" s="31">
        <f t="shared" si="0"/>
        <v>0</v>
      </c>
      <c r="Q57" s="31">
        <f t="shared" si="1"/>
        <v>0</v>
      </c>
    </row>
    <row r="58" spans="1:17" ht="12.75">
      <c r="A58" s="86"/>
      <c r="B58" s="87"/>
      <c r="C58" s="88"/>
      <c r="D58" s="88"/>
      <c r="E58" s="88"/>
      <c r="F58" s="88"/>
      <c r="G58" s="89"/>
      <c r="H58" s="87"/>
      <c r="I58" s="90"/>
      <c r="J58" s="90"/>
      <c r="K58" s="157"/>
      <c r="L58" s="87"/>
      <c r="M58" s="160"/>
      <c r="N58" s="85"/>
      <c r="P58" s="31">
        <f t="shared" si="0"/>
        <v>0</v>
      </c>
      <c r="Q58" s="31">
        <f t="shared" si="1"/>
        <v>0</v>
      </c>
    </row>
    <row r="59" spans="1:17" ht="12.75">
      <c r="A59" s="86"/>
      <c r="B59" s="87"/>
      <c r="C59" s="88"/>
      <c r="D59" s="88"/>
      <c r="E59" s="88"/>
      <c r="F59" s="88"/>
      <c r="G59" s="89"/>
      <c r="H59" s="87"/>
      <c r="I59" s="90"/>
      <c r="J59" s="90"/>
      <c r="K59" s="157"/>
      <c r="L59" s="87"/>
      <c r="M59" s="191"/>
      <c r="N59" s="96"/>
      <c r="P59" s="31">
        <f t="shared" si="0"/>
        <v>0</v>
      </c>
      <c r="Q59" s="31">
        <f t="shared" si="1"/>
        <v>0</v>
      </c>
    </row>
    <row r="60" spans="1:17" ht="12.75">
      <c r="A60" s="86"/>
      <c r="B60" s="87"/>
      <c r="C60" s="88"/>
      <c r="D60" s="98"/>
      <c r="E60" s="88"/>
      <c r="F60" s="88"/>
      <c r="G60" s="89"/>
      <c r="H60" s="87"/>
      <c r="I60" s="90"/>
      <c r="J60" s="90"/>
      <c r="K60" s="157"/>
      <c r="L60" s="87"/>
      <c r="M60" s="160"/>
      <c r="N60" s="85"/>
      <c r="P60" s="31">
        <f t="shared" si="0"/>
        <v>0</v>
      </c>
      <c r="Q60" s="31">
        <f t="shared" si="1"/>
        <v>0</v>
      </c>
    </row>
    <row r="61" spans="1:17" ht="12.75">
      <c r="A61" s="86"/>
      <c r="B61" s="87"/>
      <c r="C61" s="88"/>
      <c r="D61" s="87"/>
      <c r="E61" s="88"/>
      <c r="F61" s="88"/>
      <c r="G61" s="89"/>
      <c r="H61" s="87"/>
      <c r="I61" s="90"/>
      <c r="J61" s="90"/>
      <c r="K61" s="157"/>
      <c r="L61" s="87"/>
      <c r="M61" s="160"/>
      <c r="N61" s="85"/>
      <c r="P61" s="31">
        <f t="shared" si="0"/>
        <v>0</v>
      </c>
      <c r="Q61" s="31">
        <f t="shared" si="1"/>
        <v>0</v>
      </c>
    </row>
    <row r="62" spans="1:17" ht="12.75">
      <c r="A62" s="86"/>
      <c r="B62" s="87"/>
      <c r="C62" s="88"/>
      <c r="D62" s="88"/>
      <c r="E62" s="88"/>
      <c r="F62" s="88"/>
      <c r="G62" s="89"/>
      <c r="H62" s="87"/>
      <c r="I62" s="90"/>
      <c r="J62" s="90"/>
      <c r="K62" s="157"/>
      <c r="L62" s="87"/>
      <c r="M62" s="160"/>
      <c r="N62" s="85"/>
      <c r="P62" s="31">
        <f t="shared" si="0"/>
        <v>0</v>
      </c>
      <c r="Q62" s="31">
        <f t="shared" si="1"/>
        <v>0</v>
      </c>
    </row>
    <row r="63" spans="1:17" ht="12.75">
      <c r="A63" s="86"/>
      <c r="B63" s="87"/>
      <c r="C63" s="103"/>
      <c r="D63" s="87"/>
      <c r="E63" s="88"/>
      <c r="F63" s="88"/>
      <c r="G63" s="89"/>
      <c r="H63" s="87"/>
      <c r="I63" s="90"/>
      <c r="J63" s="90"/>
      <c r="K63" s="157"/>
      <c r="L63" s="87"/>
      <c r="M63" s="160"/>
      <c r="N63" s="85"/>
      <c r="P63" s="31">
        <f t="shared" si="0"/>
        <v>0</v>
      </c>
      <c r="Q63" s="31">
        <f t="shared" si="1"/>
        <v>0</v>
      </c>
    </row>
    <row r="64" spans="1:17" ht="12.75">
      <c r="A64" s="86"/>
      <c r="B64" s="87"/>
      <c r="C64" s="88"/>
      <c r="D64" s="88"/>
      <c r="E64" s="88"/>
      <c r="F64" s="88"/>
      <c r="G64" s="89"/>
      <c r="H64" s="87"/>
      <c r="I64" s="90"/>
      <c r="J64" s="90"/>
      <c r="K64" s="157"/>
      <c r="L64" s="87"/>
      <c r="M64" s="160"/>
      <c r="N64" s="85"/>
      <c r="P64" s="31">
        <f t="shared" si="0"/>
        <v>0</v>
      </c>
      <c r="Q64" s="31">
        <f t="shared" si="1"/>
        <v>0</v>
      </c>
    </row>
    <row r="65" spans="1:17" ht="12.75">
      <c r="A65" s="86"/>
      <c r="B65" s="87"/>
      <c r="C65" s="88"/>
      <c r="D65" s="87"/>
      <c r="E65" s="88"/>
      <c r="F65" s="88"/>
      <c r="G65" s="89"/>
      <c r="H65" s="87"/>
      <c r="I65" s="90"/>
      <c r="J65" s="90"/>
      <c r="K65" s="157"/>
      <c r="L65" s="87"/>
      <c r="M65" s="160"/>
      <c r="N65" s="85"/>
      <c r="P65" s="31">
        <f t="shared" si="0"/>
        <v>0</v>
      </c>
      <c r="Q65" s="31">
        <f t="shared" si="1"/>
        <v>0</v>
      </c>
    </row>
    <row r="66" spans="1:17" ht="12.75">
      <c r="A66" s="86"/>
      <c r="B66" s="87"/>
      <c r="C66" s="88"/>
      <c r="D66" s="87"/>
      <c r="E66" s="88"/>
      <c r="F66" s="88"/>
      <c r="G66" s="89"/>
      <c r="H66" s="87"/>
      <c r="I66" s="90"/>
      <c r="J66" s="90"/>
      <c r="K66" s="157"/>
      <c r="L66" s="87"/>
      <c r="M66" s="160"/>
      <c r="N66" s="85"/>
      <c r="P66" s="31">
        <f t="shared" si="0"/>
        <v>0</v>
      </c>
      <c r="Q66" s="31">
        <f t="shared" si="1"/>
        <v>0</v>
      </c>
    </row>
    <row r="67" spans="1:17" ht="12.75">
      <c r="A67" s="86"/>
      <c r="B67" s="87"/>
      <c r="C67" s="88"/>
      <c r="D67" s="88"/>
      <c r="E67" s="88"/>
      <c r="F67" s="88"/>
      <c r="G67" s="89"/>
      <c r="H67" s="87"/>
      <c r="I67" s="90"/>
      <c r="J67" s="90"/>
      <c r="K67" s="157"/>
      <c r="L67" s="87"/>
      <c r="M67" s="160"/>
      <c r="N67" s="85"/>
      <c r="P67" s="31">
        <f t="shared" si="0"/>
        <v>0</v>
      </c>
      <c r="Q67" s="31">
        <f t="shared" si="1"/>
        <v>0</v>
      </c>
    </row>
    <row r="68" spans="1:17" ht="12.75">
      <c r="A68" s="86"/>
      <c r="B68" s="87"/>
      <c r="C68" s="88"/>
      <c r="D68" s="88"/>
      <c r="E68" s="88"/>
      <c r="F68" s="88"/>
      <c r="G68" s="89"/>
      <c r="H68" s="87"/>
      <c r="I68" s="90"/>
      <c r="J68" s="90"/>
      <c r="K68" s="157"/>
      <c r="L68" s="87"/>
      <c r="M68" s="160"/>
      <c r="N68" s="85"/>
      <c r="P68" s="31">
        <f t="shared" si="0"/>
        <v>0</v>
      </c>
      <c r="Q68" s="31">
        <f t="shared" si="1"/>
        <v>0</v>
      </c>
    </row>
    <row r="69" spans="1:17" ht="12.75">
      <c r="A69" s="86"/>
      <c r="B69" s="87"/>
      <c r="C69" s="98"/>
      <c r="D69" s="88"/>
      <c r="E69" s="88"/>
      <c r="F69" s="88"/>
      <c r="G69" s="89"/>
      <c r="H69" s="87"/>
      <c r="I69" s="90"/>
      <c r="J69" s="90"/>
      <c r="K69" s="157"/>
      <c r="L69" s="87"/>
      <c r="M69" s="160"/>
      <c r="N69" s="85"/>
      <c r="P69" s="31">
        <f t="shared" si="0"/>
        <v>0</v>
      </c>
      <c r="Q69" s="31">
        <f t="shared" si="1"/>
        <v>0</v>
      </c>
    </row>
    <row r="70" spans="1:17" ht="12.75">
      <c r="A70" s="86"/>
      <c r="B70" s="87"/>
      <c r="C70" s="88"/>
      <c r="D70" s="88"/>
      <c r="E70" s="88"/>
      <c r="F70" s="88"/>
      <c r="G70" s="89"/>
      <c r="H70" s="87"/>
      <c r="I70" s="87"/>
      <c r="J70" s="87"/>
      <c r="K70" s="157"/>
      <c r="L70" s="87"/>
      <c r="M70" s="160"/>
      <c r="N70" s="85"/>
      <c r="P70" s="31">
        <f t="shared" si="0"/>
        <v>0</v>
      </c>
      <c r="Q70" s="31">
        <f t="shared" si="1"/>
        <v>0</v>
      </c>
    </row>
    <row r="71" spans="1:17" ht="12.75">
      <c r="A71" s="86"/>
      <c r="B71" s="87"/>
      <c r="C71" s="88"/>
      <c r="D71" s="88"/>
      <c r="E71" s="88"/>
      <c r="F71" s="88"/>
      <c r="G71" s="89"/>
      <c r="H71" s="87"/>
      <c r="I71" s="87"/>
      <c r="J71" s="87"/>
      <c r="K71" s="157"/>
      <c r="L71" s="87"/>
      <c r="M71" s="158"/>
      <c r="N71" s="96"/>
      <c r="P71" s="31">
        <f t="shared" si="0"/>
        <v>0</v>
      </c>
      <c r="Q71" s="31">
        <f t="shared" si="1"/>
        <v>0</v>
      </c>
    </row>
    <row r="72" spans="1:17" ht="12.75">
      <c r="A72" s="104"/>
      <c r="B72" s="87"/>
      <c r="C72" s="88"/>
      <c r="D72" s="88"/>
      <c r="E72" s="88"/>
      <c r="F72" s="88"/>
      <c r="G72" s="89"/>
      <c r="H72" s="87"/>
      <c r="I72" s="87"/>
      <c r="J72" s="87"/>
      <c r="K72" s="157"/>
      <c r="L72" s="87"/>
      <c r="M72" s="158"/>
      <c r="N72" s="96"/>
      <c r="P72" s="31">
        <f t="shared" si="0"/>
        <v>0</v>
      </c>
      <c r="Q72" s="31">
        <f t="shared" si="1"/>
        <v>0</v>
      </c>
    </row>
    <row r="73" spans="1:17" ht="12.75">
      <c r="A73" s="104"/>
      <c r="B73" s="87"/>
      <c r="C73" s="87"/>
      <c r="D73" s="87"/>
      <c r="E73" s="87"/>
      <c r="F73" s="87"/>
      <c r="G73" s="89"/>
      <c r="H73" s="87"/>
      <c r="I73" s="87"/>
      <c r="J73" s="87"/>
      <c r="K73" s="157"/>
      <c r="L73" s="87"/>
      <c r="M73" s="158"/>
      <c r="N73" s="96"/>
      <c r="P73" s="31">
        <f t="shared" si="0"/>
        <v>0</v>
      </c>
      <c r="Q73" s="31">
        <f t="shared" si="1"/>
        <v>0</v>
      </c>
    </row>
    <row r="74" spans="1:17" ht="13.5" thickBot="1">
      <c r="A74" s="104"/>
      <c r="B74" s="87"/>
      <c r="C74" s="87"/>
      <c r="D74" s="87"/>
      <c r="E74" s="87"/>
      <c r="F74" s="87"/>
      <c r="G74" s="89"/>
      <c r="H74" s="87"/>
      <c r="I74" s="87"/>
      <c r="J74" s="87"/>
      <c r="K74" s="157"/>
      <c r="L74" s="87"/>
      <c r="M74" s="158"/>
      <c r="N74" s="96"/>
      <c r="P74" s="34">
        <f t="shared" si="0"/>
        <v>0</v>
      </c>
      <c r="Q74" s="34">
        <f t="shared" si="1"/>
        <v>0</v>
      </c>
    </row>
    <row r="75" spans="1:14" ht="13.5" thickTop="1">
      <c r="A75" s="104"/>
      <c r="B75" s="87"/>
      <c r="C75" s="87"/>
      <c r="D75" s="87"/>
      <c r="E75" s="87"/>
      <c r="F75" s="87"/>
      <c r="G75" s="89"/>
      <c r="H75" s="87"/>
      <c r="I75" s="87"/>
      <c r="J75" s="87"/>
      <c r="K75" s="157"/>
      <c r="L75" s="87"/>
      <c r="M75" s="158"/>
      <c r="N75" s="96"/>
    </row>
    <row r="76" spans="1:14" ht="12.75">
      <c r="A76" s="104"/>
      <c r="B76" s="87"/>
      <c r="C76" s="87"/>
      <c r="D76" s="87"/>
      <c r="E76" s="87"/>
      <c r="F76" s="87"/>
      <c r="G76" s="89"/>
      <c r="H76" s="87"/>
      <c r="I76" s="87"/>
      <c r="J76" s="87"/>
      <c r="K76" s="157"/>
      <c r="L76" s="87"/>
      <c r="M76" s="158"/>
      <c r="N76" s="96"/>
    </row>
    <row r="77" spans="1:14" ht="12.75">
      <c r="A77" s="89"/>
      <c r="B77" s="87"/>
      <c r="C77" s="87"/>
      <c r="D77" s="87"/>
      <c r="E77" s="87"/>
      <c r="F77" s="87"/>
      <c r="G77" s="89"/>
      <c r="H77" s="87"/>
      <c r="I77" s="87"/>
      <c r="J77" s="87"/>
      <c r="K77" s="157"/>
      <c r="L77" s="87"/>
      <c r="M77" s="158"/>
      <c r="N77" s="96"/>
    </row>
    <row r="78" spans="1:14" ht="12.75">
      <c r="A78" s="89"/>
      <c r="B78" s="87"/>
      <c r="C78" s="87"/>
      <c r="D78" s="87"/>
      <c r="E78" s="87"/>
      <c r="F78" s="87"/>
      <c r="G78" s="89"/>
      <c r="H78" s="87"/>
      <c r="I78" s="87"/>
      <c r="J78" s="87"/>
      <c r="K78" s="157"/>
      <c r="L78" s="87"/>
      <c r="M78" s="158"/>
      <c r="N78" s="96"/>
    </row>
    <row r="79" spans="1:17" ht="12.75">
      <c r="A79" s="18"/>
      <c r="B79" s="19"/>
      <c r="C79" s="19"/>
      <c r="D79" s="19"/>
      <c r="E79" s="19"/>
      <c r="F79" s="19"/>
      <c r="G79" s="18"/>
      <c r="H79" s="19"/>
      <c r="I79" s="19"/>
      <c r="J79" s="19"/>
      <c r="K79" s="163"/>
      <c r="L79" s="19"/>
      <c r="M79" s="164"/>
      <c r="N79" s="30"/>
      <c r="P79" s="35">
        <f>SUM(P11:P74)</f>
        <v>0</v>
      </c>
      <c r="Q79" s="35">
        <f>SUM(Q11:Q74)</f>
        <v>601836.56</v>
      </c>
    </row>
    <row r="80" spans="1:14" ht="3.75" customHeight="1">
      <c r="A80" s="22"/>
      <c r="B80" s="23"/>
      <c r="C80" s="23"/>
      <c r="D80" s="23"/>
      <c r="E80" s="23"/>
      <c r="F80" s="23"/>
      <c r="G80" s="22"/>
      <c r="H80" s="36"/>
      <c r="I80" s="37"/>
      <c r="J80" s="37"/>
      <c r="K80" s="155"/>
      <c r="L80" s="36"/>
      <c r="M80" s="172"/>
      <c r="N80" s="38"/>
    </row>
    <row r="81" spans="1:14" ht="12.75">
      <c r="A81" s="39"/>
      <c r="B81" s="8"/>
      <c r="C81" s="8"/>
      <c r="D81" s="8"/>
      <c r="E81" s="8"/>
      <c r="F81" s="8"/>
      <c r="G81" s="16" t="s">
        <v>10</v>
      </c>
      <c r="H81" s="17" t="s">
        <v>10</v>
      </c>
      <c r="I81" s="8"/>
      <c r="K81" s="166" t="s">
        <v>10</v>
      </c>
      <c r="L81" s="17" t="s">
        <v>10</v>
      </c>
      <c r="M81" s="192"/>
      <c r="N81" s="40"/>
    </row>
    <row r="82" spans="1:14" ht="12.75">
      <c r="A82" s="39"/>
      <c r="B82" s="8"/>
      <c r="C82" s="8"/>
      <c r="D82" s="8"/>
      <c r="E82" s="8"/>
      <c r="F82" s="8"/>
      <c r="G82" s="41" t="s">
        <v>9</v>
      </c>
      <c r="H82" s="20" t="s">
        <v>18</v>
      </c>
      <c r="I82" s="8"/>
      <c r="K82" s="168" t="s">
        <v>9</v>
      </c>
      <c r="L82" s="20" t="s">
        <v>18</v>
      </c>
      <c r="M82" s="192"/>
      <c r="N82" s="40"/>
    </row>
    <row r="83" spans="1:14" ht="15.75">
      <c r="A83" s="42"/>
      <c r="B83" s="19"/>
      <c r="C83" s="19"/>
      <c r="D83" s="19"/>
      <c r="E83" s="19"/>
      <c r="F83" s="19"/>
      <c r="G83" s="204">
        <f>SUM(G11:G79)</f>
        <v>0</v>
      </c>
      <c r="H83" s="175">
        <f>SUM(H11:H79)</f>
        <v>0</v>
      </c>
      <c r="I83" s="176"/>
      <c r="J83" s="180"/>
      <c r="K83" s="174">
        <f>SUM(K11:K79)</f>
        <v>14943</v>
      </c>
      <c r="L83" s="205">
        <f>SUM(L11:L79)</f>
        <v>601844.7</v>
      </c>
      <c r="M83" s="193"/>
      <c r="N83" s="44"/>
    </row>
    <row r="84" spans="1:14" ht="6" customHeight="1" thickBot="1">
      <c r="A84" s="45"/>
      <c r="B84" s="46"/>
      <c r="C84" s="47"/>
      <c r="D84" s="47"/>
      <c r="E84" s="47"/>
      <c r="F84" s="47"/>
      <c r="G84" s="45"/>
      <c r="H84" s="46"/>
      <c r="I84" s="46"/>
      <c r="J84" s="46"/>
      <c r="K84" s="194"/>
      <c r="L84" s="46"/>
      <c r="M84" s="195"/>
      <c r="N84" s="48"/>
    </row>
    <row r="85" spans="1:14" ht="16.5" thickBot="1">
      <c r="A85" s="49" t="s">
        <v>23</v>
      </c>
      <c r="B85" s="50"/>
      <c r="C85" s="51"/>
      <c r="D85" s="51"/>
      <c r="E85" s="51"/>
      <c r="F85" s="51"/>
      <c r="G85" s="78" t="s">
        <v>24</v>
      </c>
      <c r="H85" s="79"/>
      <c r="I85" s="80" t="s">
        <v>25</v>
      </c>
      <c r="J85" s="81"/>
      <c r="K85" s="196"/>
      <c r="L85" s="52" t="s">
        <v>26</v>
      </c>
      <c r="M85" s="197"/>
      <c r="N85" s="53"/>
    </row>
    <row r="86" spans="1:14" ht="16.5" thickTop="1">
      <c r="A86" s="54" t="s">
        <v>27</v>
      </c>
      <c r="B86" s="55"/>
      <c r="C86" s="56"/>
      <c r="D86" s="56"/>
      <c r="E86" s="56"/>
      <c r="F86" s="56"/>
      <c r="G86" s="57"/>
      <c r="H86" s="58">
        <f>COUNTA(G11:G79)</f>
        <v>0</v>
      </c>
      <c r="I86" s="19"/>
      <c r="J86" s="59" t="e">
        <f>H83/G83</f>
        <v>#DIV/0!</v>
      </c>
      <c r="K86" s="198"/>
      <c r="L86" s="60"/>
      <c r="M86" s="199" t="e">
        <f>P79/G83</f>
        <v>#DIV/0!</v>
      </c>
      <c r="N86" s="61"/>
    </row>
    <row r="87" spans="1:14" ht="15.75">
      <c r="A87" s="54" t="s">
        <v>28</v>
      </c>
      <c r="B87" s="55"/>
      <c r="C87" s="56"/>
      <c r="D87" s="56"/>
      <c r="E87" s="56"/>
      <c r="F87" s="56"/>
      <c r="G87" s="57"/>
      <c r="H87" s="58">
        <f>COUNTA(K11:K79)</f>
        <v>2</v>
      </c>
      <c r="I87" s="19"/>
      <c r="J87" s="59">
        <f>L83/K83</f>
        <v>40.27602890985745</v>
      </c>
      <c r="K87" s="200"/>
      <c r="L87" s="60"/>
      <c r="M87" s="199">
        <f>Q79/K83</f>
        <v>40.275484173191465</v>
      </c>
      <c r="N87" s="63"/>
    </row>
    <row r="88" spans="1:14" ht="16.5" thickBot="1">
      <c r="A88" s="64" t="s">
        <v>29</v>
      </c>
      <c r="B88" s="65"/>
      <c r="C88" s="5"/>
      <c r="D88" s="5"/>
      <c r="E88" s="5"/>
      <c r="F88" s="5"/>
      <c r="G88" s="66"/>
      <c r="H88" s="67">
        <f>SUM(H86:H87)</f>
        <v>2</v>
      </c>
      <c r="I88" s="32"/>
      <c r="J88" s="68">
        <f>(H83+L83)/(G83+K83)</f>
        <v>40.27602890985745</v>
      </c>
      <c r="K88" s="201"/>
      <c r="L88" s="202"/>
      <c r="M88" s="203">
        <f>(P79+Q79)/(G83+K83)</f>
        <v>40.275484173191465</v>
      </c>
      <c r="N88" s="71"/>
    </row>
    <row r="100" ht="30.75">
      <c r="AH100" s="2"/>
    </row>
    <row r="101" ht="15.75">
      <c r="AC10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2" max="3" width="8.8515625" style="0" customWidth="1"/>
    <col min="7" max="7" width="8.8515625" style="0" customWidth="1"/>
  </cols>
  <sheetData/>
  <sheetProtection/>
  <printOptions horizontalCentered="1" verticalCentered="1"/>
  <pageMargins left="0.5" right="0.25" top="0.5" bottom="0.5" header="0.5" footer="0.5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2" max="3" width="8.8515625" style="0" customWidth="1"/>
    <col min="7" max="7" width="8.8515625" style="0" customWidth="1"/>
  </cols>
  <sheetData/>
  <sheetProtection/>
  <printOptions horizontalCentered="1" verticalCentered="1"/>
  <pageMargins left="0.25" right="0.25" top="0.5" bottom="0.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ditjur</dc:creator>
  <cp:keywords/>
  <dc:description/>
  <cp:lastModifiedBy>james ries</cp:lastModifiedBy>
  <cp:lastPrinted>2009-03-13T11:07:31Z</cp:lastPrinted>
  <dcterms:created xsi:type="dcterms:W3CDTF">1998-02-10T14:32:39Z</dcterms:created>
  <dcterms:modified xsi:type="dcterms:W3CDTF">2009-12-14T13:13:30Z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