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90" windowHeight="12360" tabRatio="599" activeTab="0"/>
  </bookViews>
  <sheets>
    <sheet name="AOL" sheetId="1" r:id="rId1"/>
    <sheet name="COV" sheetId="2" r:id="rId2"/>
    <sheet name="DER" sheetId="3" r:id="rId3"/>
    <sheet name="SPR" sheetId="4" r:id="rId4"/>
    <sheet name="WID" sheetId="5" r:id="rId5"/>
    <sheet name="JPR" sheetId="6" r:id="rId6"/>
    <sheet name="EOL" sheetId="7" r:id="rId7"/>
    <sheet name="sheet 9" sheetId="8" r:id="rId8"/>
    <sheet name="sheet 8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'AOL'!$A$10:$N$58</definedName>
    <definedName name="_xlnm.Print_Area" localSheetId="1">'COV'!$A$10:$N$88</definedName>
    <definedName name="_xlnm.Print_Area" localSheetId="2">'DER'!$A$11:$N$54</definedName>
    <definedName name="_xlnm.Print_Area" localSheetId="6">'EOL'!$A$1:$N$42</definedName>
    <definedName name="_xlnm.Print_Area" localSheetId="5">'JPR'!$A$11:$N$38</definedName>
    <definedName name="_xlnm.Print_Area" localSheetId="8">'sheet 8'!#REF!</definedName>
    <definedName name="_xlnm.Print_Area" localSheetId="7">'sheet 9'!#REF!</definedName>
    <definedName name="_xlnm.Print_Area" localSheetId="3">'SPR'!$A$11:$N$38</definedName>
    <definedName name="_xlnm.Print_Area" localSheetId="4">'WID'!$A$11:$N$40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6">'EOL'!$1:$8</definedName>
    <definedName name="_xlnm.Print_Titles" localSheetId="5">'JPR'!$1:$10</definedName>
    <definedName name="_xlnm.Print_Titles" localSheetId="3">'SPR'!$1:$10</definedName>
    <definedName name="_xlnm.Print_Titles" localSheetId="4">'WID'!$1:$10</definedName>
  </definedNames>
  <calcPr fullCalcOnLoad="1"/>
</workbook>
</file>

<file path=xl/sharedStrings.xml><?xml version="1.0" encoding="utf-8"?>
<sst xmlns="http://schemas.openxmlformats.org/spreadsheetml/2006/main" count="449" uniqueCount="115">
  <si>
    <t>ASPHALTIC OVERLAY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</si>
  <si>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</si>
  <si>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</si>
  <si>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</si>
  <si>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</si>
  <si>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</si>
  <si>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</si>
  <si>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</si>
  <si>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</si>
  <si>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</si>
  <si>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</si>
  <si>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</si>
  <si>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</si>
  <si>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</si>
  <si>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</si>
  <si>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</si>
  <si>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</si>
  <si>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</si>
  <si>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</si>
  <si>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</si>
  <si>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</si>
  <si>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</si>
  <si>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</si>
  <si>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</si>
  <si>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</si>
  <si>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</si>
  <si>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</si>
  <si>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</si>
  <si>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</si>
  <si>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</si>
  <si>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</si>
  <si>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</si>
  <si>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</si>
  <si>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</si>
  <si>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</si>
  <si>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</si>
  <si>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</si>
  <si>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2011 YEAR END COST SUMMARY</t>
  </si>
  <si>
    <t>B-55-08</t>
  </si>
  <si>
    <t>45'-6",57'-0",45'-6"</t>
  </si>
  <si>
    <t>B-55-73</t>
  </si>
  <si>
    <t>124'-7 1/2",125'-3",124'-7 1/2"</t>
  </si>
  <si>
    <t>B-61-74</t>
  </si>
  <si>
    <t>85'-0"</t>
  </si>
  <si>
    <t>B-40-168</t>
  </si>
  <si>
    <t>29'-0",36'-0",29'-0"</t>
  </si>
  <si>
    <t>B-49-56</t>
  </si>
  <si>
    <t>133'-0",142'-0"</t>
  </si>
  <si>
    <t>B-49-57</t>
  </si>
  <si>
    <t>128'-6", 125'-0"</t>
  </si>
  <si>
    <t>B-13-209</t>
  </si>
  <si>
    <t>27'-0", 27'-0"</t>
  </si>
  <si>
    <t>B-35-846</t>
  </si>
  <si>
    <t>55'-4",8@55'-6",55'-11"</t>
  </si>
  <si>
    <t>B-60-20</t>
  </si>
  <si>
    <t>EPOXY OVERLAY</t>
  </si>
  <si>
    <t>B-2-14</t>
  </si>
  <si>
    <t>73'-0"</t>
  </si>
  <si>
    <t>B-10-158</t>
  </si>
  <si>
    <t>44'-6 1/2",45'-3",44'-6 1/2"</t>
  </si>
  <si>
    <t>R-5-84</t>
  </si>
  <si>
    <t>A1</t>
  </si>
  <si>
    <t>Column</t>
  </si>
  <si>
    <t>29'-0",60'-6",26'-0"</t>
  </si>
  <si>
    <t>B-14-74</t>
  </si>
  <si>
    <t>41'-3",45'-6",41'-3"</t>
  </si>
  <si>
    <t>B-65-28</t>
  </si>
  <si>
    <t>66'-11 1/2",67'-3",67'-3",66'-11 1/2"</t>
  </si>
  <si>
    <t>B-67-111</t>
  </si>
  <si>
    <t>37'-0",74'-6",38'-0"</t>
  </si>
  <si>
    <t>B-67-112</t>
  </si>
  <si>
    <t>B-18-55</t>
  </si>
  <si>
    <t>35'-0",48'-0",35'-0"</t>
  </si>
  <si>
    <t>B-18-56</t>
  </si>
  <si>
    <t>B-18-59</t>
  </si>
  <si>
    <t>92'-6", 102'-0"</t>
  </si>
  <si>
    <t>B-18-65</t>
  </si>
  <si>
    <t>105'-0", 98'-0"</t>
  </si>
  <si>
    <t>B-18-66</t>
  </si>
  <si>
    <t>96'-0", 96'-0"</t>
  </si>
  <si>
    <t>B-18-67</t>
  </si>
  <si>
    <t>38'-6",84'-6",84'-6",52'-0"</t>
  </si>
  <si>
    <t>B-22-33</t>
  </si>
  <si>
    <t>71'-6"</t>
  </si>
  <si>
    <t>B-23-30</t>
  </si>
  <si>
    <t>65'-0",81'-0",65'-0"</t>
  </si>
  <si>
    <t>B-40-33</t>
  </si>
  <si>
    <t>33'-3 1/2",63'-2 1/8",34'-5 1/4"</t>
  </si>
  <si>
    <t>B-40-38</t>
  </si>
  <si>
    <t>44'-0"</t>
  </si>
  <si>
    <t>B-40-41</t>
  </si>
  <si>
    <t>A3</t>
  </si>
  <si>
    <t>32'-0",48'-0",32'-0"</t>
  </si>
  <si>
    <t>B-40-46</t>
  </si>
  <si>
    <t>46'-6",69'-11",46'-6"</t>
  </si>
  <si>
    <t>B-40-81</t>
  </si>
  <si>
    <t>33'-0",44'-6",44'-6",33'-0"</t>
  </si>
  <si>
    <t>B-40-86</t>
  </si>
  <si>
    <t>51'-4 3/4",73'-32 3/8",52'-4 3/4"</t>
  </si>
  <si>
    <t>B-40-337</t>
  </si>
  <si>
    <t>92'-0"</t>
  </si>
  <si>
    <t>B-52-9</t>
  </si>
  <si>
    <t>40'-0",50'-0",40'-0"</t>
  </si>
  <si>
    <t>B-60-4</t>
  </si>
  <si>
    <t>33'-0"</t>
  </si>
  <si>
    <t>B-67-121</t>
  </si>
  <si>
    <t>33'-6",56'-6",35'-6"</t>
  </si>
  <si>
    <t>B-67-123</t>
  </si>
  <si>
    <t>48'-0",73'-6",48'-0"</t>
  </si>
  <si>
    <t>B-67-125</t>
  </si>
  <si>
    <t>38'-0", 57'-6",38'-0"</t>
  </si>
  <si>
    <t>B-67-127</t>
  </si>
  <si>
    <t>66'-1 1/2",66'-9",66'-1 1/2"</t>
  </si>
  <si>
    <t>B-67-133</t>
  </si>
  <si>
    <t>57'-6",95'-6",62'-0"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</si>
</sst>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sz val="9"/>
      <name val="Tms Rmn"/>
      <family val="0"/>
    </font>
    <font>
      <sz val="6"/>
      <name val="Arial"/>
      <family val="2"/>
    </font>
    <font>
      <sz val="8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7" fontId="10" fillId="0" borderId="19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28" xfId="0" applyFont="1" applyBorder="1" applyAlignment="1" applyProtection="1">
      <alignment horizontal="left"/>
      <protection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165" fontId="12" fillId="0" borderId="23" xfId="0" applyNumberFormat="1" applyFont="1" applyBorder="1" applyAlignment="1" applyProtection="1">
      <alignment/>
      <protection/>
    </xf>
    <xf numFmtId="165" fontId="12" fillId="0" borderId="19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/>
    </xf>
    <xf numFmtId="165" fontId="13" fillId="0" borderId="23" xfId="0" applyNumberFormat="1" applyFont="1" applyBorder="1" applyAlignment="1" applyProtection="1">
      <alignment/>
      <protection/>
    </xf>
    <xf numFmtId="165" fontId="12" fillId="0" borderId="24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7" fontId="14" fillId="0" borderId="10" xfId="0" applyNumberFormat="1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/>
    </xf>
    <xf numFmtId="7" fontId="14" fillId="0" borderId="2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Continuous"/>
      <protection/>
    </xf>
    <xf numFmtId="0" fontId="12" fillId="0" borderId="33" xfId="0" applyFont="1" applyBorder="1" applyAlignment="1">
      <alignment horizontal="centerContinuous"/>
    </xf>
    <xf numFmtId="0" fontId="11" fillId="0" borderId="34" xfId="0" applyFont="1" applyBorder="1" applyAlignment="1" applyProtection="1">
      <alignment horizontal="centerContinuous"/>
      <protection/>
    </xf>
    <xf numFmtId="0" fontId="12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5" xfId="0" applyNumberFormat="1" applyBorder="1" applyAlignment="1" applyProtection="1">
      <alignment/>
      <protection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6" xfId="0" applyBorder="1" applyAlignment="1">
      <alignment/>
    </xf>
    <xf numFmtId="165" fontId="0" fillId="0" borderId="37" xfId="0" applyNumberFormat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>
      <alignment/>
    </xf>
    <xf numFmtId="0" fontId="15" fillId="0" borderId="19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7" xfId="0" applyFont="1" applyBorder="1" applyAlignment="1" applyProtection="1">
      <alignment horizontal="left"/>
      <protection/>
    </xf>
    <xf numFmtId="0" fontId="0" fillId="0" borderId="38" xfId="0" applyBorder="1" applyAlignment="1">
      <alignment horizontal="centerContinuous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 applyProtection="1">
      <alignment horizontal="left"/>
      <protection/>
    </xf>
    <xf numFmtId="3" fontId="0" fillId="0" borderId="37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0" fontId="20" fillId="0" borderId="37" xfId="0" applyFont="1" applyBorder="1" applyAlignment="1">
      <alignment horizontal="centerContinuous"/>
    </xf>
    <xf numFmtId="0" fontId="0" fillId="0" borderId="37" xfId="0" applyBorder="1" applyAlignment="1">
      <alignment horizontal="left"/>
    </xf>
    <xf numFmtId="0" fontId="19" fillId="0" borderId="37" xfId="0" applyFont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3" fontId="20" fillId="0" borderId="37" xfId="0" applyNumberFormat="1" applyFont="1" applyBorder="1" applyAlignment="1" applyProtection="1">
      <alignment horizontal="center"/>
      <protection/>
    </xf>
    <xf numFmtId="165" fontId="21" fillId="0" borderId="23" xfId="0" applyNumberFormat="1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0" fillId="0" borderId="37" xfId="0" applyFont="1" applyBorder="1" applyAlignment="1" applyProtection="1">
      <alignment horizontal="center"/>
      <protection/>
    </xf>
    <xf numFmtId="165" fontId="0" fillId="0" borderId="49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33" borderId="50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0" xfId="0" applyFill="1" applyBorder="1" applyAlignment="1">
      <alignment/>
    </xf>
    <xf numFmtId="165" fontId="0" fillId="0" borderId="50" xfId="0" applyNumberForma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50" xfId="0" applyNumberFormat="1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/>
      <protection/>
    </xf>
    <xf numFmtId="4" fontId="0" fillId="34" borderId="26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37" xfId="0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>
      <alignment horizontal="centerContinuous"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>
      <alignment/>
    </xf>
    <xf numFmtId="3" fontId="19" fillId="0" borderId="37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1" fillId="0" borderId="55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7" fontId="10" fillId="0" borderId="47" xfId="0" applyNumberFormat="1" applyFont="1" applyBorder="1" applyAlignment="1" applyProtection="1">
      <alignment/>
      <protection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1" fillId="0" borderId="58" xfId="0" applyFont="1" applyBorder="1" applyAlignment="1">
      <alignment horizontal="centerContinuous"/>
    </xf>
    <xf numFmtId="0" fontId="12" fillId="0" borderId="59" xfId="0" applyFont="1" applyBorder="1" applyAlignment="1">
      <alignment/>
    </xf>
    <xf numFmtId="165" fontId="12" fillId="0" borderId="46" xfId="0" applyNumberFormat="1" applyFont="1" applyBorder="1" applyAlignment="1" applyProtection="1">
      <alignment/>
      <protection/>
    </xf>
    <xf numFmtId="165" fontId="12" fillId="0" borderId="50" xfId="0" applyNumberFormat="1" applyFont="1" applyBorder="1" applyAlignment="1" applyProtection="1">
      <alignment/>
      <protection/>
    </xf>
    <xf numFmtId="165" fontId="13" fillId="0" borderId="46" xfId="0" applyNumberFormat="1" applyFont="1" applyBorder="1" applyAlignment="1" applyProtection="1">
      <alignment/>
      <protection/>
    </xf>
    <xf numFmtId="165" fontId="14" fillId="0" borderId="52" xfId="0" applyNumberFormat="1" applyFont="1" applyBorder="1" applyAlignment="1" applyProtection="1">
      <alignment/>
      <protection/>
    </xf>
    <xf numFmtId="165" fontId="12" fillId="0" borderId="60" xfId="0" applyNumberFormat="1" applyFont="1" applyBorder="1" applyAlignment="1" applyProtection="1">
      <alignment/>
      <protection/>
    </xf>
    <xf numFmtId="165" fontId="12" fillId="0" borderId="54" xfId="0" applyNumberFormat="1" applyFont="1" applyBorder="1" applyAlignment="1" applyProtection="1">
      <alignment/>
      <protection/>
    </xf>
    <xf numFmtId="4" fontId="15" fillId="0" borderId="18" xfId="0" applyNumberFormat="1" applyFont="1" applyBorder="1" applyAlignment="1" applyProtection="1">
      <alignment/>
      <protection/>
    </xf>
    <xf numFmtId="4" fontId="15" fillId="0" borderId="19" xfId="0" applyNumberFormat="1" applyFont="1" applyBorder="1" applyAlignment="1" applyProtection="1">
      <alignment/>
      <protection/>
    </xf>
    <xf numFmtId="0" fontId="23" fillId="0" borderId="37" xfId="0" applyFont="1" applyBorder="1" applyAlignment="1" applyProtection="1">
      <alignment horizontal="center"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9" fillId="0" borderId="37" xfId="0" applyNumberFormat="1" applyFont="1" applyBorder="1" applyAlignment="1">
      <alignment/>
    </xf>
    <xf numFmtId="4" fontId="19" fillId="0" borderId="37" xfId="0" applyNumberFormat="1" applyFont="1" applyBorder="1" applyAlignment="1" applyProtection="1">
      <alignment/>
      <protection/>
    </xf>
    <xf numFmtId="0" fontId="0" fillId="33" borderId="61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2" xfId="0" applyFill="1" applyBorder="1" applyAlignment="1">
      <alignment/>
    </xf>
    <xf numFmtId="3" fontId="19" fillId="0" borderId="37" xfId="0" applyNumberFormat="1" applyFont="1" applyBorder="1" applyAlignment="1">
      <alignment/>
    </xf>
    <xf numFmtId="4" fontId="15" fillId="0" borderId="46" xfId="0" applyNumberFormat="1" applyFont="1" applyBorder="1" applyAlignment="1" applyProtection="1">
      <alignment/>
      <protection/>
    </xf>
    <xf numFmtId="3" fontId="0" fillId="33" borderId="19" xfId="0" applyNumberFormat="1" applyFill="1" applyBorder="1" applyAlignment="1">
      <alignment/>
    </xf>
    <xf numFmtId="4" fontId="24" fillId="0" borderId="18" xfId="0" applyNumberFormat="1" applyFont="1" applyBorder="1" applyAlignment="1" applyProtection="1">
      <alignment/>
      <protection/>
    </xf>
    <xf numFmtId="0" fontId="0" fillId="0" borderId="49" xfId="0" applyBorder="1" applyAlignment="1">
      <alignment horizontal="centerContinuous"/>
    </xf>
    <xf numFmtId="165" fontId="0" fillId="0" borderId="49" xfId="0" applyNumberFormat="1" applyBorder="1" applyAlignment="1" applyProtection="1">
      <alignment horizontal="centerContinuous"/>
      <protection/>
    </xf>
    <xf numFmtId="0" fontId="19" fillId="0" borderId="37" xfId="0" applyFont="1" applyBorder="1" applyAlignment="1">
      <alignment horizontal="centerContinuous"/>
    </xf>
    <xf numFmtId="3" fontId="19" fillId="0" borderId="37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 horizontal="centerContinuous"/>
    </xf>
    <xf numFmtId="4" fontId="0" fillId="0" borderId="37" xfId="0" applyNumberFormat="1" applyFont="1" applyBorder="1" applyAlignment="1">
      <alignment horizontal="center"/>
    </xf>
    <xf numFmtId="14" fontId="0" fillId="0" borderId="63" xfId="0" applyNumberForma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23" fillId="0" borderId="64" xfId="0" applyFont="1" applyBorder="1" applyAlignment="1" applyProtection="1">
      <alignment horizontal="center"/>
      <protection/>
    </xf>
    <xf numFmtId="3" fontId="0" fillId="0" borderId="63" xfId="0" applyNumberFormat="1" applyBorder="1" applyAlignment="1" applyProtection="1">
      <alignment/>
      <protection/>
    </xf>
    <xf numFmtId="3" fontId="0" fillId="0" borderId="64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4" fontId="19" fillId="0" borderId="64" xfId="0" applyNumberFormat="1" applyFont="1" applyBorder="1" applyAlignment="1" applyProtection="1">
      <alignment/>
      <protection/>
    </xf>
    <xf numFmtId="165" fontId="0" fillId="0" borderId="65" xfId="0" applyNumberFormat="1" applyBorder="1" applyAlignment="1" applyProtection="1">
      <alignment/>
      <protection/>
    </xf>
    <xf numFmtId="0" fontId="16" fillId="0" borderId="64" xfId="0" applyFont="1" applyBorder="1" applyAlignment="1" applyProtection="1">
      <alignment horizontal="left"/>
      <protection/>
    </xf>
    <xf numFmtId="3" fontId="0" fillId="0" borderId="63" xfId="0" applyNumberFormat="1" applyBorder="1" applyAlignment="1">
      <alignment/>
    </xf>
    <xf numFmtId="4" fontId="19" fillId="0" borderId="64" xfId="0" applyNumberFormat="1" applyFont="1" applyBorder="1" applyAlignment="1">
      <alignment/>
    </xf>
    <xf numFmtId="0" fontId="19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>
      <alignment/>
    </xf>
    <xf numFmtId="4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/>
    </xf>
    <xf numFmtId="0" fontId="19" fillId="0" borderId="64" xfId="0" applyFont="1" applyBorder="1" applyAlignment="1">
      <alignment horizontal="centerContinuous"/>
    </xf>
    <xf numFmtId="3" fontId="0" fillId="0" borderId="6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4" xfId="0" applyFont="1" applyBorder="1" applyAlignment="1" applyProtection="1">
      <alignment horizontal="left"/>
      <protection/>
    </xf>
    <xf numFmtId="3" fontId="0" fillId="0" borderId="64" xfId="0" applyNumberFormat="1" applyFont="1" applyBorder="1" applyAlignment="1" applyProtection="1">
      <alignment horizontal="center"/>
      <protection/>
    </xf>
    <xf numFmtId="165" fontId="0" fillId="0" borderId="67" xfId="0" applyNumberFormat="1" applyBorder="1" applyAlignment="1" applyProtection="1">
      <alignment/>
      <protection/>
    </xf>
    <xf numFmtId="165" fontId="0" fillId="0" borderId="68" xfId="0" applyNumberFormat="1" applyBorder="1" applyAlignment="1" applyProtection="1">
      <alignment/>
      <protection/>
    </xf>
    <xf numFmtId="14" fontId="0" fillId="0" borderId="63" xfId="0" applyNumberForma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Continuous"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3" fontId="0" fillId="0" borderId="66" xfId="0" applyNumberFormat="1" applyBorder="1" applyAlignment="1" applyProtection="1">
      <alignment/>
      <protection/>
    </xf>
    <xf numFmtId="0" fontId="0" fillId="0" borderId="64" xfId="0" applyFont="1" applyBorder="1" applyAlignment="1" applyProtection="1">
      <alignment horizontal="center"/>
      <protection/>
    </xf>
    <xf numFmtId="0" fontId="20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3" fontId="19" fillId="0" borderId="64" xfId="0" applyNumberFormat="1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left"/>
      <protection/>
    </xf>
    <xf numFmtId="3" fontId="23" fillId="0" borderId="37" xfId="0" applyNumberFormat="1" applyFont="1" applyBorder="1" applyAlignment="1" applyProtection="1">
      <alignment horizontal="center"/>
      <protection/>
    </xf>
    <xf numFmtId="0" fontId="25" fillId="0" borderId="37" xfId="0" applyFont="1" applyBorder="1" applyAlignment="1" applyProtection="1">
      <alignment horizontal="center"/>
      <protection/>
    </xf>
    <xf numFmtId="14" fontId="0" fillId="0" borderId="69" xfId="0" applyNumberFormat="1" applyBorder="1" applyAlignment="1" applyProtection="1">
      <alignment horizontal="left"/>
      <protection/>
    </xf>
    <xf numFmtId="0" fontId="0" fillId="0" borderId="70" xfId="0" applyBorder="1" applyAlignment="1" applyProtection="1">
      <alignment horizontal="left"/>
      <protection/>
    </xf>
    <xf numFmtId="0" fontId="0" fillId="0" borderId="70" xfId="0" applyBorder="1" applyAlignment="1" applyProtection="1">
      <alignment horizontal="center"/>
      <protection/>
    </xf>
    <xf numFmtId="3" fontId="0" fillId="0" borderId="70" xfId="0" applyNumberFormat="1" applyBorder="1" applyAlignment="1" applyProtection="1">
      <alignment/>
      <protection/>
    </xf>
    <xf numFmtId="165" fontId="0" fillId="0" borderId="70" xfId="0" applyNumberFormat="1" applyBorder="1" applyAlignment="1" applyProtection="1">
      <alignment/>
      <protection/>
    </xf>
    <xf numFmtId="3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 applyProtection="1">
      <alignment/>
      <protection/>
    </xf>
    <xf numFmtId="2" fontId="0" fillId="0" borderId="64" xfId="0" applyNumberFormat="1" applyBorder="1" applyAlignment="1">
      <alignment/>
    </xf>
    <xf numFmtId="165" fontId="0" fillId="0" borderId="74" xfId="0" applyNumberFormat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69" xfId="0" applyBorder="1" applyAlignment="1">
      <alignment/>
    </xf>
    <xf numFmtId="0" fontId="0" fillId="0" borderId="70" xfId="0" applyBorder="1" applyAlignment="1" applyProtection="1">
      <alignment/>
      <protection/>
    </xf>
    <xf numFmtId="165" fontId="0" fillId="0" borderId="71" xfId="0" applyNumberFormat="1" applyBorder="1" applyAlignment="1" applyProtection="1">
      <alignment/>
      <protection/>
    </xf>
    <xf numFmtId="0" fontId="0" fillId="0" borderId="70" xfId="0" applyFont="1" applyBorder="1" applyAlignment="1" applyProtection="1">
      <alignment horizontal="left"/>
      <protection/>
    </xf>
    <xf numFmtId="14" fontId="0" fillId="0" borderId="75" xfId="0" applyNumberForma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left"/>
      <protection/>
    </xf>
    <xf numFmtId="0" fontId="0" fillId="0" borderId="76" xfId="0" applyBorder="1" applyAlignment="1" applyProtection="1">
      <alignment horizontal="center"/>
      <protection/>
    </xf>
    <xf numFmtId="0" fontId="20" fillId="0" borderId="76" xfId="0" applyFont="1" applyBorder="1" applyAlignment="1" applyProtection="1">
      <alignment horizontal="center"/>
      <protection/>
    </xf>
    <xf numFmtId="3" fontId="0" fillId="0" borderId="75" xfId="0" applyNumberFormat="1" applyBorder="1" applyAlignment="1" applyProtection="1">
      <alignment/>
      <protection/>
    </xf>
    <xf numFmtId="3" fontId="0" fillId="0" borderId="76" xfId="0" applyNumberFormat="1" applyBorder="1" applyAlignment="1" applyProtection="1">
      <alignment/>
      <protection/>
    </xf>
    <xf numFmtId="165" fontId="0" fillId="0" borderId="76" xfId="0" applyNumberFormat="1" applyBorder="1" applyAlignment="1" applyProtection="1">
      <alignment/>
      <protection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4" fontId="0" fillId="0" borderId="79" xfId="0" applyNumberFormat="1" applyBorder="1" applyAlignment="1" applyProtection="1">
      <alignment horizontal="left"/>
      <protection/>
    </xf>
    <xf numFmtId="0" fontId="0" fillId="0" borderId="80" xfId="0" applyFont="1" applyBorder="1" applyAlignment="1" applyProtection="1">
      <alignment horizontal="left"/>
      <protection/>
    </xf>
    <xf numFmtId="0" fontId="0" fillId="0" borderId="80" xfId="0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/>
      <protection/>
    </xf>
    <xf numFmtId="3" fontId="0" fillId="0" borderId="81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165" fontId="0" fillId="0" borderId="80" xfId="0" applyNumberFormat="1" applyBorder="1" applyAlignment="1" applyProtection="1">
      <alignment/>
      <protection/>
    </xf>
    <xf numFmtId="165" fontId="0" fillId="0" borderId="82" xfId="0" applyNumberFormat="1" applyBorder="1" applyAlignment="1" applyProtection="1">
      <alignment/>
      <protection/>
    </xf>
    <xf numFmtId="3" fontId="0" fillId="0" borderId="81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83" xfId="0" applyBorder="1" applyAlignment="1">
      <alignment/>
    </xf>
    <xf numFmtId="0" fontId="0" fillId="0" borderId="37" xfId="0" applyFont="1" applyBorder="1" applyAlignment="1" applyProtection="1">
      <alignment horizontal="left"/>
      <protection/>
    </xf>
    <xf numFmtId="3" fontId="0" fillId="0" borderId="76" xfId="0" applyNumberFormat="1" applyBorder="1" applyAlignment="1">
      <alignment/>
    </xf>
    <xf numFmtId="14" fontId="0" fillId="0" borderId="61" xfId="0" applyNumberForma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60" xfId="0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3" fontId="0" fillId="0" borderId="52" xfId="0" applyNumberFormat="1" applyBorder="1" applyAlignment="1" applyProtection="1">
      <alignment/>
      <protection/>
    </xf>
    <xf numFmtId="3" fontId="0" fillId="0" borderId="60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84" xfId="0" applyNumberFormat="1" applyBorder="1" applyAlignment="1" applyProtection="1">
      <alignment/>
      <protection/>
    </xf>
    <xf numFmtId="3" fontId="0" fillId="0" borderId="5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84" xfId="0" applyBorder="1" applyAlignment="1">
      <alignment/>
    </xf>
    <xf numFmtId="0" fontId="19" fillId="0" borderId="76" xfId="0" applyFont="1" applyBorder="1" applyAlignment="1" applyProtection="1">
      <alignment horizontal="center"/>
      <protection/>
    </xf>
    <xf numFmtId="0" fontId="0" fillId="0" borderId="77" xfId="0" applyBorder="1" applyAlignment="1" applyProtection="1">
      <alignment/>
      <protection/>
    </xf>
    <xf numFmtId="165" fontId="0" fillId="0" borderId="78" xfId="0" applyNumberFormat="1" applyBorder="1" applyAlignment="1" applyProtection="1">
      <alignment/>
      <protection/>
    </xf>
    <xf numFmtId="165" fontId="0" fillId="0" borderId="85" xfId="0" applyNumberFormat="1" applyBorder="1" applyAlignment="1" applyProtection="1">
      <alignment/>
      <protection/>
    </xf>
    <xf numFmtId="14" fontId="0" fillId="0" borderId="86" xfId="0" applyNumberFormat="1" applyBorder="1" applyAlignment="1" applyProtection="1">
      <alignment horizontal="left"/>
      <protection/>
    </xf>
    <xf numFmtId="0" fontId="0" fillId="0" borderId="87" xfId="0" applyFont="1" applyBorder="1" applyAlignment="1" applyProtection="1">
      <alignment horizontal="left"/>
      <protection/>
    </xf>
    <xf numFmtId="0" fontId="0" fillId="0" borderId="87" xfId="0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3" fontId="0" fillId="0" borderId="86" xfId="0" applyNumberFormat="1" applyBorder="1" applyAlignment="1" applyProtection="1">
      <alignment/>
      <protection/>
    </xf>
    <xf numFmtId="3" fontId="0" fillId="0" borderId="87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3" fontId="0" fillId="0" borderId="88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80" xfId="0" applyBorder="1" applyAlignment="1" applyProtection="1">
      <alignment horizontal="left"/>
      <protection/>
    </xf>
    <xf numFmtId="1" fontId="0" fillId="0" borderId="79" xfId="0" applyNumberFormat="1" applyBorder="1" applyAlignment="1" applyProtection="1">
      <alignment/>
      <protection/>
    </xf>
    <xf numFmtId="3" fontId="0" fillId="0" borderId="79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91" xfId="0" applyBorder="1" applyAlignment="1">
      <alignment/>
    </xf>
    <xf numFmtId="3" fontId="0" fillId="0" borderId="79" xfId="0" applyNumberFormat="1" applyBorder="1" applyAlignment="1" applyProtection="1">
      <alignment/>
      <protection/>
    </xf>
    <xf numFmtId="4" fontId="26" fillId="0" borderId="4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center"/>
      <protection/>
    </xf>
    <xf numFmtId="3" fontId="0" fillId="0" borderId="75" xfId="0" applyNumberFormat="1" applyBorder="1" applyAlignment="1">
      <alignment/>
    </xf>
    <xf numFmtId="0" fontId="0" fillId="0" borderId="76" xfId="0" applyBorder="1" applyAlignment="1">
      <alignment/>
    </xf>
    <xf numFmtId="2" fontId="0" fillId="0" borderId="76" xfId="0" applyNumberFormat="1" applyBorder="1" applyAlignment="1">
      <alignment/>
    </xf>
    <xf numFmtId="3" fontId="0" fillId="0" borderId="77" xfId="0" applyNumberFormat="1" applyBorder="1" applyAlignment="1" applyProtection="1">
      <alignment/>
      <protection/>
    </xf>
    <xf numFmtId="3" fontId="0" fillId="0" borderId="86" xfId="0" applyNumberFormat="1" applyBorder="1" applyAlignment="1">
      <alignment/>
    </xf>
    <xf numFmtId="2" fontId="0" fillId="0" borderId="87" xfId="0" applyNumberFormat="1" applyBorder="1" applyAlignment="1">
      <alignment/>
    </xf>
    <xf numFmtId="3" fontId="0" fillId="0" borderId="88" xfId="0" applyNumberFormat="1" applyBorder="1" applyAlignment="1" applyProtection="1">
      <alignment/>
      <protection/>
    </xf>
    <xf numFmtId="165" fontId="0" fillId="0" borderId="89" xfId="0" applyNumberFormat="1" applyBorder="1" applyAlignment="1" applyProtection="1">
      <alignment/>
      <protection/>
    </xf>
    <xf numFmtId="0" fontId="0" fillId="0" borderId="92" xfId="0" applyBorder="1" applyAlignment="1">
      <alignment/>
    </xf>
    <xf numFmtId="3" fontId="20" fillId="0" borderId="87" xfId="0" applyNumberFormat="1" applyFont="1" applyBorder="1" applyAlignment="1" applyProtection="1">
      <alignment horizontal="center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0" fillId="0" borderId="37" xfId="0" applyNumberFormat="1" applyFont="1" applyBorder="1" applyAlignment="1" applyProtection="1">
      <alignment horizontal="center"/>
      <protection/>
    </xf>
    <xf numFmtId="3" fontId="0" fillId="0" borderId="76" xfId="0" applyNumberFormat="1" applyFont="1" applyBorder="1" applyAlignment="1" applyProtection="1">
      <alignment horizontal="center"/>
      <protection/>
    </xf>
    <xf numFmtId="4" fontId="0" fillId="0" borderId="76" xfId="0" applyNumberFormat="1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85" xfId="0" applyBorder="1" applyAlignment="1">
      <alignment/>
    </xf>
    <xf numFmtId="0" fontId="23" fillId="0" borderId="87" xfId="0" applyFont="1" applyBorder="1" applyAlignment="1" applyProtection="1">
      <alignment horizontal="center"/>
      <protection/>
    </xf>
    <xf numFmtId="165" fontId="0" fillId="0" borderId="90" xfId="0" applyNumberForma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center"/>
      <protection/>
    </xf>
    <xf numFmtId="3" fontId="0" fillId="0" borderId="77" xfId="0" applyNumberFormat="1" applyBorder="1" applyAlignment="1">
      <alignment/>
    </xf>
    <xf numFmtId="1" fontId="0" fillId="0" borderId="76" xfId="0" applyNumberFormat="1" applyFont="1" applyBorder="1" applyAlignment="1" applyProtection="1">
      <alignment horizontal="center"/>
      <protection/>
    </xf>
    <xf numFmtId="3" fontId="0" fillId="0" borderId="87" xfId="0" applyNumberFormat="1" applyFont="1" applyBorder="1" applyAlignment="1" applyProtection="1">
      <alignment horizontal="center"/>
      <protection/>
    </xf>
    <xf numFmtId="0" fontId="0" fillId="0" borderId="86" xfId="0" applyBorder="1" applyAlignment="1" applyProtection="1">
      <alignment/>
      <protection/>
    </xf>
    <xf numFmtId="3" fontId="0" fillId="0" borderId="64" xfId="0" applyNumberFormat="1" applyFont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left"/>
      <protection/>
    </xf>
    <xf numFmtId="3" fontId="0" fillId="0" borderId="76" xfId="0" applyNumberForma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72" t="s">
        <v>9</v>
      </c>
      <c r="L7" s="73" t="s">
        <v>10</v>
      </c>
      <c r="M7" s="73" t="s">
        <v>10</v>
      </c>
      <c r="N7" s="76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19</v>
      </c>
      <c r="J8" s="73" t="s">
        <v>17</v>
      </c>
      <c r="K8" s="72" t="s">
        <v>17</v>
      </c>
      <c r="L8" s="73" t="s">
        <v>18</v>
      </c>
      <c r="M8" s="73" t="s">
        <v>17</v>
      </c>
      <c r="N8" s="76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75"/>
      <c r="L9" s="74" t="s">
        <v>20</v>
      </c>
      <c r="M9" s="74" t="s">
        <v>18</v>
      </c>
      <c r="N9" s="77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92">
        <v>40610</v>
      </c>
      <c r="B11" s="332" t="s">
        <v>50</v>
      </c>
      <c r="C11" s="294"/>
      <c r="D11" s="294"/>
      <c r="E11" s="294">
        <v>2</v>
      </c>
      <c r="F11" s="294" t="s">
        <v>51</v>
      </c>
      <c r="G11" s="337">
        <v>2331</v>
      </c>
      <c r="H11" s="297">
        <v>24769.29</v>
      </c>
      <c r="I11" s="298">
        <v>8.53</v>
      </c>
      <c r="J11" s="298">
        <v>10.63</v>
      </c>
      <c r="K11" s="334"/>
      <c r="L11" s="301"/>
      <c r="M11" s="335"/>
      <c r="N11" s="336"/>
      <c r="P11" s="31">
        <f aca="true" t="shared" si="0" ref="P11:P26">G11*J11</f>
        <v>24778.530000000002</v>
      </c>
      <c r="Q11" s="31">
        <f aca="true" t="shared" si="1" ref="Q11:Q26">K11*N11</f>
        <v>0</v>
      </c>
    </row>
    <row r="12" spans="1:17" ht="13.5" thickBot="1">
      <c r="A12" s="321">
        <v>40645</v>
      </c>
      <c r="B12" s="322" t="s">
        <v>56</v>
      </c>
      <c r="C12" s="323"/>
      <c r="D12" s="323"/>
      <c r="E12" s="323">
        <v>1</v>
      </c>
      <c r="F12" s="324" t="s">
        <v>57</v>
      </c>
      <c r="G12" s="325">
        <v>3523</v>
      </c>
      <c r="H12" s="326">
        <v>32728.32</v>
      </c>
      <c r="I12" s="327">
        <v>4.07</v>
      </c>
      <c r="J12" s="327">
        <v>9.29</v>
      </c>
      <c r="K12" s="345"/>
      <c r="L12" s="329"/>
      <c r="M12" s="346"/>
      <c r="N12" s="331"/>
      <c r="P12" s="31">
        <f t="shared" si="0"/>
        <v>32728.67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134"/>
      <c r="H13" s="106"/>
      <c r="I13" s="90"/>
      <c r="J13" s="90"/>
      <c r="K13" s="133"/>
      <c r="L13" s="132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105"/>
      <c r="B14" s="92"/>
      <c r="C14" s="93"/>
      <c r="D14" s="93"/>
      <c r="E14" s="93"/>
      <c r="F14" s="93"/>
      <c r="G14" s="133"/>
      <c r="H14" s="132"/>
      <c r="I14" s="90"/>
      <c r="J14" s="90"/>
      <c r="K14" s="134"/>
      <c r="L14" s="106"/>
      <c r="M14" s="90"/>
      <c r="N14" s="85"/>
      <c r="P14" s="31">
        <f t="shared" si="0"/>
        <v>0</v>
      </c>
      <c r="Q14" s="31">
        <f t="shared" si="1"/>
        <v>0</v>
      </c>
    </row>
    <row r="15" spans="1:17" ht="12.75">
      <c r="A15" s="105"/>
      <c r="B15" s="92"/>
      <c r="C15" s="93"/>
      <c r="D15" s="93"/>
      <c r="E15" s="93"/>
      <c r="F15" s="138"/>
      <c r="G15" s="134"/>
      <c r="H15" s="106"/>
      <c r="I15" s="90"/>
      <c r="J15" s="90"/>
      <c r="K15" s="133"/>
      <c r="L15" s="132"/>
      <c r="M15" s="135"/>
      <c r="N15" s="96"/>
      <c r="P15" s="31">
        <f t="shared" si="0"/>
        <v>0</v>
      </c>
      <c r="Q15" s="31">
        <f t="shared" si="1"/>
        <v>0</v>
      </c>
    </row>
    <row r="16" spans="1:17" ht="12.75">
      <c r="A16" s="105"/>
      <c r="B16" s="92"/>
      <c r="C16" s="93"/>
      <c r="D16" s="93"/>
      <c r="E16" s="93"/>
      <c r="F16" s="138"/>
      <c r="G16" s="134"/>
      <c r="H16" s="106"/>
      <c r="I16" s="90"/>
      <c r="J16" s="90"/>
      <c r="K16" s="133"/>
      <c r="L16" s="132"/>
      <c r="M16" s="87"/>
      <c r="N16" s="96"/>
      <c r="P16" s="31">
        <f t="shared" si="0"/>
        <v>0</v>
      </c>
      <c r="Q16" s="31">
        <f t="shared" si="1"/>
        <v>0</v>
      </c>
    </row>
    <row r="17" spans="1:17" ht="12.75">
      <c r="A17" s="105"/>
      <c r="B17" s="92"/>
      <c r="C17" s="93"/>
      <c r="D17" s="93"/>
      <c r="E17" s="93"/>
      <c r="F17" s="93"/>
      <c r="G17" s="133"/>
      <c r="H17" s="132"/>
      <c r="I17" s="135"/>
      <c r="J17" s="135"/>
      <c r="K17" s="13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105"/>
      <c r="B18" s="92"/>
      <c r="C18" s="93"/>
      <c r="D18" s="93"/>
      <c r="E18" s="93"/>
      <c r="F18" s="93"/>
      <c r="G18" s="133"/>
      <c r="H18" s="132"/>
      <c r="I18" s="135"/>
      <c r="J18" s="87"/>
      <c r="K18" s="134"/>
      <c r="L18" s="106"/>
      <c r="M18" s="90"/>
      <c r="N18" s="85"/>
      <c r="P18" s="31">
        <f t="shared" si="0"/>
        <v>0</v>
      </c>
      <c r="Q18" s="31">
        <f t="shared" si="1"/>
        <v>0</v>
      </c>
    </row>
    <row r="19" spans="1:17" ht="12.75">
      <c r="A19" s="105"/>
      <c r="B19" s="92"/>
      <c r="C19" s="93"/>
      <c r="D19" s="93"/>
      <c r="E19" s="93"/>
      <c r="F19" s="93"/>
      <c r="G19" s="134"/>
      <c r="H19" s="106"/>
      <c r="I19" s="90"/>
      <c r="J19" s="90"/>
      <c r="K19" s="133"/>
      <c r="L19" s="132"/>
      <c r="M19" s="87"/>
      <c r="N19" s="96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93"/>
      <c r="G20" s="134"/>
      <c r="H20" s="106"/>
      <c r="I20" s="90"/>
      <c r="J20" s="90"/>
      <c r="K20" s="133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82"/>
      <c r="G21" s="133"/>
      <c r="H21" s="132"/>
      <c r="I21" s="135"/>
      <c r="J21" s="135"/>
      <c r="K21" s="13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92"/>
      <c r="C22" s="93"/>
      <c r="D22" s="93"/>
      <c r="E22" s="93"/>
      <c r="F22" s="182"/>
      <c r="G22" s="134"/>
      <c r="H22" s="106"/>
      <c r="I22" s="90"/>
      <c r="J22" s="90"/>
      <c r="K22" s="133"/>
      <c r="L22" s="214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93"/>
      <c r="G23" s="133"/>
      <c r="H23" s="132"/>
      <c r="I23" s="87"/>
      <c r="J23" s="87"/>
      <c r="K23" s="134"/>
      <c r="L23" s="221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93"/>
      <c r="G24" s="133"/>
      <c r="H24" s="106"/>
      <c r="I24" s="90"/>
      <c r="J24" s="90"/>
      <c r="K24" s="133"/>
      <c r="L24" s="209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205"/>
      <c r="G25" s="134"/>
      <c r="H25" s="106"/>
      <c r="I25" s="90"/>
      <c r="J25" s="90"/>
      <c r="K25" s="133"/>
      <c r="L25" s="209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224"/>
      <c r="B26" s="225"/>
      <c r="C26" s="226"/>
      <c r="D26" s="226"/>
      <c r="E26" s="226"/>
      <c r="F26" s="227"/>
      <c r="G26" s="228"/>
      <c r="H26" s="229"/>
      <c r="I26" s="230"/>
      <c r="J26" s="230"/>
      <c r="K26" s="228"/>
      <c r="L26" s="231"/>
      <c r="M26" s="230"/>
      <c r="N26" s="232"/>
      <c r="P26" s="31">
        <f t="shared" si="0"/>
        <v>0</v>
      </c>
      <c r="Q26" s="31">
        <f t="shared" si="1"/>
        <v>0</v>
      </c>
    </row>
    <row r="27" spans="1:17" ht="12.75">
      <c r="A27" s="105"/>
      <c r="B27" s="102"/>
      <c r="C27" s="93"/>
      <c r="D27" s="93"/>
      <c r="E27" s="93"/>
      <c r="F27" s="93"/>
      <c r="G27" s="133"/>
      <c r="H27" s="132"/>
      <c r="I27" s="87"/>
      <c r="J27" s="87"/>
      <c r="K27" s="134"/>
      <c r="L27" s="210"/>
      <c r="M27" s="90"/>
      <c r="N27" s="85"/>
      <c r="P27" s="31">
        <f aca="true" t="shared" si="2" ref="P27:P42">G27*J27</f>
        <v>0</v>
      </c>
      <c r="Q27" s="31">
        <f aca="true" t="shared" si="3" ref="Q27:Q42">K27*N27</f>
        <v>0</v>
      </c>
    </row>
    <row r="28" spans="1:17" ht="12.75">
      <c r="A28" s="224"/>
      <c r="B28" s="233"/>
      <c r="C28" s="226"/>
      <c r="D28" s="226"/>
      <c r="E28" s="226"/>
      <c r="F28" s="226"/>
      <c r="G28" s="234"/>
      <c r="H28" s="229"/>
      <c r="I28" s="230"/>
      <c r="J28" s="230"/>
      <c r="K28" s="234"/>
      <c r="L28" s="235"/>
      <c r="M28" s="230"/>
      <c r="N28" s="232"/>
      <c r="P28" s="31">
        <f t="shared" si="2"/>
        <v>0</v>
      </c>
      <c r="Q28" s="31">
        <f t="shared" si="3"/>
        <v>0</v>
      </c>
    </row>
    <row r="29" spans="1:17" ht="12.75">
      <c r="A29" s="105"/>
      <c r="B29" s="102"/>
      <c r="C29" s="93"/>
      <c r="D29" s="93"/>
      <c r="E29" s="93"/>
      <c r="F29" s="93"/>
      <c r="G29" s="133"/>
      <c r="H29" s="209"/>
      <c r="I29" s="90"/>
      <c r="J29" s="85"/>
      <c r="K29" s="133"/>
      <c r="L29" s="209"/>
      <c r="M29" s="90"/>
      <c r="N29" s="85"/>
      <c r="P29" s="31">
        <f t="shared" si="2"/>
        <v>0</v>
      </c>
      <c r="Q29" s="31">
        <f t="shared" si="3"/>
        <v>0</v>
      </c>
    </row>
    <row r="30" spans="1:17" ht="12.75">
      <c r="A30" s="224"/>
      <c r="B30" s="233"/>
      <c r="C30" s="226"/>
      <c r="D30" s="226"/>
      <c r="E30" s="226"/>
      <c r="F30" s="236"/>
      <c r="G30" s="228"/>
      <c r="H30" s="229"/>
      <c r="I30" s="230"/>
      <c r="J30" s="230"/>
      <c r="K30" s="234"/>
      <c r="L30" s="237"/>
      <c r="M30" s="230"/>
      <c r="N30" s="232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93"/>
      <c r="G31" s="134"/>
      <c r="H31" s="106"/>
      <c r="I31" s="90"/>
      <c r="J31" s="90"/>
      <c r="K31" s="133"/>
      <c r="L31" s="208"/>
      <c r="M31" s="90"/>
      <c r="N31" s="85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3"/>
      <c r="G32" s="134"/>
      <c r="H32" s="106"/>
      <c r="I32" s="90"/>
      <c r="J32" s="90"/>
      <c r="K32" s="133"/>
      <c r="L32" s="208"/>
      <c r="M32" s="90"/>
      <c r="N32" s="85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93"/>
      <c r="G33" s="134"/>
      <c r="H33" s="106"/>
      <c r="I33" s="90"/>
      <c r="J33" s="90"/>
      <c r="K33" s="207"/>
      <c r="L33" s="208"/>
      <c r="M33" s="90"/>
      <c r="N33" s="85"/>
      <c r="P33" s="31">
        <f t="shared" si="2"/>
        <v>0</v>
      </c>
      <c r="Q33" s="31">
        <f t="shared" si="3"/>
        <v>0</v>
      </c>
    </row>
    <row r="34" spans="1:17" ht="12.75">
      <c r="A34" s="224"/>
      <c r="B34" s="233"/>
      <c r="C34" s="226"/>
      <c r="D34" s="226"/>
      <c r="E34" s="226"/>
      <c r="F34" s="226"/>
      <c r="G34" s="228"/>
      <c r="H34" s="229"/>
      <c r="I34" s="230"/>
      <c r="J34" s="230"/>
      <c r="K34" s="238"/>
      <c r="L34" s="239"/>
      <c r="M34" s="230"/>
      <c r="N34" s="232"/>
      <c r="P34" s="31">
        <f t="shared" si="2"/>
        <v>0</v>
      </c>
      <c r="Q34" s="31">
        <f t="shared" si="3"/>
        <v>0</v>
      </c>
    </row>
    <row r="35" spans="1:17" ht="12.75">
      <c r="A35" s="105"/>
      <c r="B35" s="87"/>
      <c r="C35" s="88"/>
      <c r="D35" s="98"/>
      <c r="E35" s="88"/>
      <c r="F35" s="184"/>
      <c r="G35" s="133"/>
      <c r="H35" s="132"/>
      <c r="I35" s="90"/>
      <c r="J35" s="90"/>
      <c r="K35" s="133"/>
      <c r="L35" s="87"/>
      <c r="M35" s="90"/>
      <c r="N35" s="85"/>
      <c r="P35" s="31">
        <f t="shared" si="2"/>
        <v>0</v>
      </c>
      <c r="Q35" s="31">
        <f t="shared" si="3"/>
        <v>0</v>
      </c>
    </row>
    <row r="36" spans="1:17" ht="12.75">
      <c r="A36" s="105"/>
      <c r="B36" s="87"/>
      <c r="C36" s="88"/>
      <c r="D36" s="98"/>
      <c r="E36" s="88"/>
      <c r="F36" s="88"/>
      <c r="G36" s="133"/>
      <c r="H36" s="132"/>
      <c r="I36" s="90"/>
      <c r="J36" s="90"/>
      <c r="K36" s="133"/>
      <c r="L36" s="87"/>
      <c r="M36" s="90"/>
      <c r="N36" s="85"/>
      <c r="P36" s="31">
        <f t="shared" si="2"/>
        <v>0</v>
      </c>
      <c r="Q36" s="31">
        <f t="shared" si="3"/>
        <v>0</v>
      </c>
    </row>
    <row r="37" spans="1:17" ht="12.75">
      <c r="A37" s="224"/>
      <c r="B37" s="239"/>
      <c r="C37" s="240"/>
      <c r="D37" s="241"/>
      <c r="E37" s="240"/>
      <c r="F37" s="242"/>
      <c r="G37" s="234"/>
      <c r="H37" s="243"/>
      <c r="I37" s="230"/>
      <c r="J37" s="230"/>
      <c r="K37" s="234"/>
      <c r="L37" s="239"/>
      <c r="M37" s="230"/>
      <c r="N37" s="232"/>
      <c r="P37" s="31">
        <f t="shared" si="2"/>
        <v>0</v>
      </c>
      <c r="Q37" s="31">
        <f t="shared" si="3"/>
        <v>0</v>
      </c>
    </row>
    <row r="38" spans="1:17" ht="12.75">
      <c r="A38" s="86"/>
      <c r="B38" s="87"/>
      <c r="C38" s="88"/>
      <c r="D38" s="98"/>
      <c r="E38" s="88"/>
      <c r="F38" s="136"/>
      <c r="G38" s="133"/>
      <c r="H38" s="132"/>
      <c r="I38" s="90"/>
      <c r="J38" s="90"/>
      <c r="K38" s="133"/>
      <c r="L38" s="87"/>
      <c r="M38" s="90"/>
      <c r="N38" s="85"/>
      <c r="P38" s="31">
        <f t="shared" si="2"/>
        <v>0</v>
      </c>
      <c r="Q38" s="31">
        <f t="shared" si="3"/>
        <v>0</v>
      </c>
    </row>
    <row r="39" spans="1:17" ht="12.75">
      <c r="A39" s="86"/>
      <c r="B39" s="87"/>
      <c r="C39" s="88"/>
      <c r="D39" s="98"/>
      <c r="E39" s="88"/>
      <c r="F39" s="88"/>
      <c r="G39" s="133"/>
      <c r="H39" s="132"/>
      <c r="I39" s="90"/>
      <c r="J39" s="90"/>
      <c r="K39" s="133"/>
      <c r="L39" s="132"/>
      <c r="M39" s="90"/>
      <c r="N39" s="85"/>
      <c r="P39" s="31">
        <f t="shared" si="2"/>
        <v>0</v>
      </c>
      <c r="Q39" s="31">
        <f t="shared" si="3"/>
        <v>0</v>
      </c>
    </row>
    <row r="40" spans="1:17" ht="12.75">
      <c r="A40" s="86"/>
      <c r="B40" s="87"/>
      <c r="C40" s="88"/>
      <c r="D40" s="98"/>
      <c r="E40" s="88"/>
      <c r="F40" s="222"/>
      <c r="G40" s="133"/>
      <c r="H40" s="132"/>
      <c r="I40" s="90"/>
      <c r="J40" s="90"/>
      <c r="K40" s="133"/>
      <c r="L40" s="132"/>
      <c r="M40" s="90"/>
      <c r="N40" s="85"/>
      <c r="P40" s="31">
        <f t="shared" si="2"/>
        <v>0</v>
      </c>
      <c r="Q40" s="31">
        <f t="shared" si="3"/>
        <v>0</v>
      </c>
    </row>
    <row r="41" spans="1:17" ht="12.75">
      <c r="A41" s="86"/>
      <c r="B41" s="87"/>
      <c r="C41" s="88"/>
      <c r="D41" s="98"/>
      <c r="E41" s="88"/>
      <c r="F41" s="88"/>
      <c r="G41" s="133"/>
      <c r="H41" s="132"/>
      <c r="I41" s="90"/>
      <c r="J41" s="90"/>
      <c r="K41" s="133"/>
      <c r="L41" s="132"/>
      <c r="M41" s="90"/>
      <c r="N41" s="85"/>
      <c r="P41" s="31">
        <f t="shared" si="2"/>
        <v>0</v>
      </c>
      <c r="Q41" s="31">
        <f t="shared" si="3"/>
        <v>0</v>
      </c>
    </row>
    <row r="42" spans="1:17" ht="12.75">
      <c r="A42" s="86"/>
      <c r="B42" s="87"/>
      <c r="C42" s="88"/>
      <c r="D42" s="98"/>
      <c r="E42" s="88"/>
      <c r="F42" s="88"/>
      <c r="G42" s="133"/>
      <c r="H42" s="132"/>
      <c r="I42" s="90"/>
      <c r="J42" s="90"/>
      <c r="K42" s="133"/>
      <c r="L42" s="132"/>
      <c r="M42" s="90"/>
      <c r="N42" s="85"/>
      <c r="P42" s="31">
        <f t="shared" si="2"/>
        <v>0</v>
      </c>
      <c r="Q42" s="31">
        <f t="shared" si="3"/>
        <v>0</v>
      </c>
    </row>
    <row r="43" spans="1:17" ht="12.75">
      <c r="A43" s="86"/>
      <c r="B43" s="87"/>
      <c r="C43" s="88"/>
      <c r="D43" s="98"/>
      <c r="E43" s="88"/>
      <c r="F43" s="88"/>
      <c r="G43" s="133"/>
      <c r="H43" s="132"/>
      <c r="I43" s="90"/>
      <c r="J43" s="90"/>
      <c r="K43" s="133"/>
      <c r="L43" s="132"/>
      <c r="M43" s="90"/>
      <c r="N43" s="85"/>
      <c r="P43" s="31">
        <f>G43*J43</f>
        <v>0</v>
      </c>
      <c r="Q43" s="31">
        <f>K43*N43</f>
        <v>0</v>
      </c>
    </row>
    <row r="44" spans="1:17" ht="12.75">
      <c r="A44" s="86"/>
      <c r="B44" s="87"/>
      <c r="C44" s="88"/>
      <c r="D44" s="98"/>
      <c r="E44" s="88"/>
      <c r="F44" s="136"/>
      <c r="G44" s="133"/>
      <c r="H44" s="132"/>
      <c r="I44" s="90"/>
      <c r="J44" s="90"/>
      <c r="K44" s="133"/>
      <c r="L44" s="132"/>
      <c r="M44" s="90"/>
      <c r="N44" s="85"/>
      <c r="P44" s="31">
        <f>G44*J44</f>
        <v>0</v>
      </c>
      <c r="Q44" s="31">
        <f>K44*N44</f>
        <v>0</v>
      </c>
    </row>
    <row r="45" spans="1:17" ht="12.75">
      <c r="A45" s="86"/>
      <c r="B45" s="87"/>
      <c r="C45" s="88"/>
      <c r="D45" s="98"/>
      <c r="E45" s="88"/>
      <c r="F45" s="88"/>
      <c r="G45" s="133"/>
      <c r="H45" s="132"/>
      <c r="I45" s="90"/>
      <c r="J45" s="90"/>
      <c r="K45" s="133"/>
      <c r="L45" s="132"/>
      <c r="M45" s="90"/>
      <c r="N45" s="85"/>
      <c r="P45" s="31">
        <f>G45*J45</f>
        <v>0</v>
      </c>
      <c r="Q45" s="31">
        <f>K45*N45</f>
        <v>0</v>
      </c>
    </row>
    <row r="46" spans="1:14" ht="12.75">
      <c r="A46" s="104"/>
      <c r="B46" s="87"/>
      <c r="C46" s="87"/>
      <c r="D46" s="87"/>
      <c r="E46" s="87"/>
      <c r="F46" s="87"/>
      <c r="G46" s="89"/>
      <c r="H46" s="87"/>
      <c r="I46" s="87"/>
      <c r="J46" s="87"/>
      <c r="K46" s="133"/>
      <c r="L46" s="132"/>
      <c r="M46" s="87"/>
      <c r="N46" s="96"/>
    </row>
    <row r="47" spans="1:14" ht="12.75">
      <c r="A47" s="89"/>
      <c r="B47" s="87"/>
      <c r="C47" s="87"/>
      <c r="D47" s="87"/>
      <c r="E47" s="87"/>
      <c r="F47" s="87"/>
      <c r="G47" s="89"/>
      <c r="H47" s="87"/>
      <c r="I47" s="87"/>
      <c r="J47" s="87"/>
      <c r="K47" s="133"/>
      <c r="L47" s="132"/>
      <c r="M47" s="87"/>
      <c r="N47" s="96"/>
    </row>
    <row r="48" spans="1:14" ht="12.75">
      <c r="A48" s="89"/>
      <c r="B48" s="87"/>
      <c r="C48" s="87"/>
      <c r="D48" s="87"/>
      <c r="E48" s="87"/>
      <c r="F48" s="87"/>
      <c r="G48" s="89"/>
      <c r="H48" s="87"/>
      <c r="I48" s="87"/>
      <c r="J48" s="87"/>
      <c r="K48" s="89"/>
      <c r="L48" s="132"/>
      <c r="M48" s="87"/>
      <c r="N48" s="96"/>
    </row>
    <row r="49" spans="1:17" ht="12.75">
      <c r="A49" s="18"/>
      <c r="B49" s="19"/>
      <c r="C49" s="19"/>
      <c r="D49" s="19"/>
      <c r="E49" s="19"/>
      <c r="F49" s="19"/>
      <c r="G49" s="18"/>
      <c r="H49" s="19"/>
      <c r="I49" s="19"/>
      <c r="J49" s="19"/>
      <c r="K49" s="18"/>
      <c r="L49" s="141"/>
      <c r="M49" s="19"/>
      <c r="N49" s="30"/>
      <c r="P49" s="35">
        <f>SUM(P11:P45)</f>
        <v>57507.2</v>
      </c>
      <c r="Q49" s="35">
        <f>SUM(Q11:Q45)</f>
        <v>0</v>
      </c>
    </row>
    <row r="50" spans="1:14" ht="3.75" customHeight="1">
      <c r="A50" s="22"/>
      <c r="B50" s="23"/>
      <c r="C50" s="23"/>
      <c r="D50" s="23"/>
      <c r="E50" s="23"/>
      <c r="F50" s="23"/>
      <c r="G50" s="22"/>
      <c r="H50" s="36"/>
      <c r="I50" s="37"/>
      <c r="J50" s="37"/>
      <c r="K50" s="22"/>
      <c r="L50" s="36"/>
      <c r="M50" s="36"/>
      <c r="N50" s="38"/>
    </row>
    <row r="51" spans="1:14" ht="12.75">
      <c r="A51" s="39"/>
      <c r="B51" s="8"/>
      <c r="C51" s="8"/>
      <c r="D51" s="8"/>
      <c r="E51" s="8"/>
      <c r="F51" s="8"/>
      <c r="G51" s="16"/>
      <c r="H51" s="17"/>
      <c r="I51" s="8"/>
      <c r="K51" s="16"/>
      <c r="L51" s="17"/>
      <c r="M51" s="8"/>
      <c r="N51" s="40"/>
    </row>
    <row r="52" spans="1:14" ht="12.75">
      <c r="A52" s="39"/>
      <c r="B52" s="8"/>
      <c r="C52" s="8"/>
      <c r="D52" s="8"/>
      <c r="E52" s="8"/>
      <c r="F52" s="8"/>
      <c r="G52" s="41"/>
      <c r="H52" s="20"/>
      <c r="I52" s="8"/>
      <c r="K52" s="41"/>
      <c r="L52" s="20"/>
      <c r="M52" s="8"/>
      <c r="N52" s="40"/>
    </row>
    <row r="53" spans="1:14" ht="15.75">
      <c r="A53" s="42"/>
      <c r="B53" s="19"/>
      <c r="C53" s="19"/>
      <c r="D53" s="19"/>
      <c r="E53" s="19"/>
      <c r="F53" s="19"/>
      <c r="G53" s="203">
        <f>SUM(G11:G49)</f>
        <v>5854</v>
      </c>
      <c r="H53" s="204">
        <f>SUM(H11:H49)</f>
        <v>57497.61</v>
      </c>
      <c r="I53" s="175"/>
      <c r="J53" s="179"/>
      <c r="K53" s="203">
        <f>SUM(K11:K49)</f>
        <v>0</v>
      </c>
      <c r="L53" s="204">
        <f>SUM(L11:L49)</f>
        <v>0</v>
      </c>
      <c r="M53" s="43"/>
      <c r="N53" s="44"/>
    </row>
    <row r="54" spans="1:14" ht="6" customHeight="1" thickBot="1">
      <c r="A54" s="45"/>
      <c r="B54" s="46"/>
      <c r="C54" s="47"/>
      <c r="D54" s="47"/>
      <c r="E54" s="47"/>
      <c r="F54" s="47"/>
      <c r="G54" s="45"/>
      <c r="H54" s="46"/>
      <c r="I54" s="46"/>
      <c r="J54" s="46"/>
      <c r="K54" s="45"/>
      <c r="L54" s="46"/>
      <c r="M54" s="46"/>
      <c r="N54" s="48"/>
    </row>
    <row r="55" spans="1:14" ht="16.5" thickBot="1">
      <c r="A55" s="49" t="s">
        <v>23</v>
      </c>
      <c r="B55" s="50"/>
      <c r="C55" s="51"/>
      <c r="D55" s="51"/>
      <c r="E55" s="51"/>
      <c r="F55" s="51"/>
      <c r="G55" s="78" t="s">
        <v>24</v>
      </c>
      <c r="H55" s="79"/>
      <c r="I55" s="80" t="s">
        <v>25</v>
      </c>
      <c r="J55" s="81"/>
      <c r="K55" s="82"/>
      <c r="L55" s="52" t="s">
        <v>26</v>
      </c>
      <c r="M55" s="50"/>
      <c r="N55" s="53"/>
    </row>
    <row r="56" spans="1:14" ht="16.5" thickTop="1">
      <c r="A56" s="54" t="s">
        <v>27</v>
      </c>
      <c r="B56" s="55"/>
      <c r="C56" s="56"/>
      <c r="D56" s="56"/>
      <c r="E56" s="56"/>
      <c r="F56" s="56"/>
      <c r="G56" s="57"/>
      <c r="H56" s="58">
        <f>COUNTA(G11:G49)</f>
        <v>2</v>
      </c>
      <c r="I56" s="19"/>
      <c r="J56" s="59">
        <f>H53/G53</f>
        <v>9.821935428766656</v>
      </c>
      <c r="K56" s="59"/>
      <c r="L56" s="60"/>
      <c r="M56" s="59">
        <f>P49/G53</f>
        <v>9.823573624871882</v>
      </c>
      <c r="N56" s="61"/>
    </row>
    <row r="57" spans="1:14" ht="15.75">
      <c r="A57" s="54" t="s">
        <v>28</v>
      </c>
      <c r="B57" s="55"/>
      <c r="C57" s="56"/>
      <c r="D57" s="56"/>
      <c r="E57" s="56"/>
      <c r="F57" s="56"/>
      <c r="G57" s="57"/>
      <c r="H57" s="58">
        <f>COUNTA(K11:K49)</f>
        <v>0</v>
      </c>
      <c r="I57" s="19"/>
      <c r="J57" s="59" t="e">
        <f>L53/K53</f>
        <v>#DIV/0!</v>
      </c>
      <c r="K57" s="62"/>
      <c r="L57" s="60"/>
      <c r="M57" s="59" t="e">
        <f>Q49/K53</f>
        <v>#DIV/0!</v>
      </c>
      <c r="N57" s="63"/>
    </row>
    <row r="58" spans="1:14" ht="16.5" thickBot="1">
      <c r="A58" s="64" t="s">
        <v>29</v>
      </c>
      <c r="B58" s="65"/>
      <c r="C58" s="5"/>
      <c r="D58" s="5"/>
      <c r="E58" s="5"/>
      <c r="F58" s="5"/>
      <c r="G58" s="66"/>
      <c r="H58" s="67">
        <f>SUM(H56:H57)</f>
        <v>2</v>
      </c>
      <c r="I58" s="32"/>
      <c r="J58" s="68">
        <f>(H53+L53)/(G53+K53)</f>
        <v>9.821935428766656</v>
      </c>
      <c r="K58" s="69"/>
      <c r="L58" s="70"/>
      <c r="M58" s="68">
        <f>(P49+Q49)/(G53+K53)</f>
        <v>9.823573624871882</v>
      </c>
      <c r="N58" s="71"/>
    </row>
    <row r="70" ht="30.75">
      <c r="AH70" s="2"/>
    </row>
    <row r="71" ht="15.75">
      <c r="AC71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2" max="12" width="10.140625" style="0" bestFit="1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6"/>
      <c r="L6" s="147" t="s">
        <v>2</v>
      </c>
      <c r="M6" s="188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50" t="s">
        <v>9</v>
      </c>
      <c r="L7" s="73" t="s">
        <v>10</v>
      </c>
      <c r="M7" s="151" t="s">
        <v>11</v>
      </c>
      <c r="N7" s="151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50" t="s">
        <v>17</v>
      </c>
      <c r="L8" s="145" t="s">
        <v>18</v>
      </c>
      <c r="M8" s="189" t="s">
        <v>17</v>
      </c>
      <c r="N8" s="152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3"/>
      <c r="L9" s="74" t="s">
        <v>20</v>
      </c>
      <c r="M9" s="154" t="s">
        <v>18</v>
      </c>
      <c r="N9" s="154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16"/>
      <c r="I10" s="23"/>
      <c r="J10" s="23"/>
      <c r="K10" s="155"/>
      <c r="L10" s="23"/>
      <c r="M10" s="156"/>
      <c r="N10" s="156"/>
    </row>
    <row r="11" spans="1:17" ht="12.75">
      <c r="A11" s="265">
        <v>40554</v>
      </c>
      <c r="B11" s="282" t="s">
        <v>40</v>
      </c>
      <c r="C11" s="267"/>
      <c r="D11" s="267"/>
      <c r="E11" s="226">
        <v>3</v>
      </c>
      <c r="F11" s="258" t="s">
        <v>41</v>
      </c>
      <c r="G11" s="228">
        <v>23342</v>
      </c>
      <c r="H11" s="229">
        <v>238119.22</v>
      </c>
      <c r="I11" s="230">
        <v>6.01</v>
      </c>
      <c r="J11" s="230">
        <v>10.2</v>
      </c>
      <c r="K11" s="273"/>
      <c r="L11" s="270"/>
      <c r="M11" s="274"/>
      <c r="N11" s="274"/>
      <c r="P11" s="31">
        <f aca="true" t="shared" si="0" ref="P11:P26">G11*J11</f>
        <v>238088.4</v>
      </c>
      <c r="Q11" s="31">
        <f aca="true" t="shared" si="1" ref="Q11:Q26">K11*N11</f>
        <v>0</v>
      </c>
    </row>
    <row r="12" spans="1:17" ht="13.5" thickBot="1">
      <c r="A12" s="283">
        <v>40554</v>
      </c>
      <c r="B12" s="284" t="s">
        <v>42</v>
      </c>
      <c r="C12" s="285"/>
      <c r="D12" s="285"/>
      <c r="E12" s="285">
        <v>1</v>
      </c>
      <c r="F12" s="286" t="s">
        <v>43</v>
      </c>
      <c r="G12" s="287">
        <v>3768</v>
      </c>
      <c r="H12" s="288">
        <v>34188.33</v>
      </c>
      <c r="I12" s="289">
        <v>6.21</v>
      </c>
      <c r="J12" s="289">
        <v>9.07</v>
      </c>
      <c r="K12" s="290"/>
      <c r="L12" s="304"/>
      <c r="M12" s="291"/>
      <c r="N12" s="291"/>
      <c r="P12" s="31">
        <f t="shared" si="0"/>
        <v>34175.76</v>
      </c>
      <c r="Q12" s="31">
        <f t="shared" si="1"/>
        <v>0</v>
      </c>
    </row>
    <row r="13" spans="1:17" ht="12.75">
      <c r="A13" s="105">
        <v>40582</v>
      </c>
      <c r="B13" s="303" t="s">
        <v>44</v>
      </c>
      <c r="C13" s="93"/>
      <c r="D13" s="93"/>
      <c r="E13" s="93">
        <v>3</v>
      </c>
      <c r="F13" s="138" t="s">
        <v>45</v>
      </c>
      <c r="G13" s="134"/>
      <c r="H13" s="106"/>
      <c r="I13" s="90"/>
      <c r="J13" s="90"/>
      <c r="K13" s="157">
        <v>10353</v>
      </c>
      <c r="L13" s="132">
        <v>144090.89</v>
      </c>
      <c r="M13" s="158">
        <v>9.39</v>
      </c>
      <c r="N13" s="96">
        <v>13.92</v>
      </c>
      <c r="P13" s="31">
        <f t="shared" si="0"/>
        <v>0</v>
      </c>
      <c r="Q13" s="31">
        <f t="shared" si="1"/>
        <v>144113.76</v>
      </c>
    </row>
    <row r="14" spans="1:17" ht="13.5" thickBot="1">
      <c r="A14" s="283">
        <v>40582</v>
      </c>
      <c r="B14" s="284" t="s">
        <v>46</v>
      </c>
      <c r="C14" s="285"/>
      <c r="D14" s="285"/>
      <c r="E14" s="285">
        <v>2</v>
      </c>
      <c r="F14" s="317" t="s">
        <v>47</v>
      </c>
      <c r="G14" s="287"/>
      <c r="H14" s="304"/>
      <c r="I14" s="289"/>
      <c r="J14" s="289"/>
      <c r="K14" s="318">
        <v>9456</v>
      </c>
      <c r="L14" s="288">
        <v>642589.24</v>
      </c>
      <c r="M14" s="319">
        <v>18.34</v>
      </c>
      <c r="N14" s="320">
        <v>67.96</v>
      </c>
      <c r="P14" s="31">
        <f t="shared" si="0"/>
        <v>0</v>
      </c>
      <c r="Q14" s="31">
        <f t="shared" si="1"/>
        <v>642629.7599999999</v>
      </c>
    </row>
    <row r="15" spans="1:17" ht="13.5" thickBot="1">
      <c r="A15" s="321">
        <v>40610</v>
      </c>
      <c r="B15" s="322" t="s">
        <v>54</v>
      </c>
      <c r="C15" s="323"/>
      <c r="D15" s="323"/>
      <c r="E15" s="323">
        <v>1</v>
      </c>
      <c r="F15" s="324" t="s">
        <v>43</v>
      </c>
      <c r="G15" s="325">
        <v>3473</v>
      </c>
      <c r="H15" s="326">
        <v>35003</v>
      </c>
      <c r="I15" s="327">
        <v>8.54</v>
      </c>
      <c r="J15" s="327">
        <v>10.08</v>
      </c>
      <c r="K15" s="328"/>
      <c r="L15" s="329"/>
      <c r="M15" s="330"/>
      <c r="N15" s="331"/>
      <c r="P15" s="31">
        <f t="shared" si="0"/>
        <v>35007.840000000004</v>
      </c>
      <c r="Q15" s="31">
        <f t="shared" si="1"/>
        <v>0</v>
      </c>
    </row>
    <row r="16" spans="1:17" ht="12.75">
      <c r="A16" s="105">
        <v>40645</v>
      </c>
      <c r="B16" s="303" t="s">
        <v>58</v>
      </c>
      <c r="C16" s="93"/>
      <c r="D16" s="93"/>
      <c r="E16" s="93">
        <v>3</v>
      </c>
      <c r="F16" s="339" t="s">
        <v>59</v>
      </c>
      <c r="G16" s="134">
        <v>4838</v>
      </c>
      <c r="H16" s="106">
        <v>130678.19</v>
      </c>
      <c r="I16" s="90">
        <v>15.05</v>
      </c>
      <c r="J16" s="90">
        <v>27.01</v>
      </c>
      <c r="K16" s="162"/>
      <c r="L16" s="132"/>
      <c r="M16" s="158"/>
      <c r="N16" s="96"/>
      <c r="P16" s="31">
        <f t="shared" si="0"/>
        <v>130674.38</v>
      </c>
      <c r="Q16" s="31">
        <f t="shared" si="1"/>
        <v>0</v>
      </c>
    </row>
    <row r="17" spans="1:17" ht="13.5" thickBot="1">
      <c r="A17" s="283">
        <v>40645</v>
      </c>
      <c r="B17" s="284" t="s">
        <v>44</v>
      </c>
      <c r="C17" s="285"/>
      <c r="D17" s="285"/>
      <c r="E17" s="285">
        <v>3</v>
      </c>
      <c r="F17" s="340" t="s">
        <v>45</v>
      </c>
      <c r="G17" s="341"/>
      <c r="H17" s="304"/>
      <c r="I17" s="342"/>
      <c r="J17" s="343"/>
      <c r="K17" s="344">
        <v>9016</v>
      </c>
      <c r="L17" s="288">
        <v>140495.14</v>
      </c>
      <c r="M17" s="319">
        <v>10.56</v>
      </c>
      <c r="N17" s="320">
        <v>15.58</v>
      </c>
      <c r="P17" s="31">
        <f t="shared" si="0"/>
        <v>0</v>
      </c>
      <c r="Q17" s="31">
        <f t="shared" si="1"/>
        <v>140469.28</v>
      </c>
    </row>
    <row r="18" spans="1:17" ht="13.5" thickBot="1">
      <c r="A18" s="321">
        <v>40708</v>
      </c>
      <c r="B18" s="322" t="s">
        <v>66</v>
      </c>
      <c r="C18" s="323"/>
      <c r="D18" s="323"/>
      <c r="E18" s="323">
        <v>4</v>
      </c>
      <c r="F18" s="359" t="s">
        <v>67</v>
      </c>
      <c r="G18" s="345">
        <v>11621</v>
      </c>
      <c r="H18" s="329">
        <v>91440.59</v>
      </c>
      <c r="I18" s="346">
        <v>5.99</v>
      </c>
      <c r="J18" s="353">
        <v>7.87</v>
      </c>
      <c r="K18" s="347"/>
      <c r="L18" s="326"/>
      <c r="M18" s="348"/>
      <c r="N18" s="360"/>
      <c r="P18" s="31">
        <f t="shared" si="0"/>
        <v>91457.27</v>
      </c>
      <c r="Q18" s="31">
        <f t="shared" si="1"/>
        <v>0</v>
      </c>
    </row>
    <row r="19" spans="1:17" ht="12.75">
      <c r="A19" s="105">
        <v>40799</v>
      </c>
      <c r="B19" s="303" t="s">
        <v>74</v>
      </c>
      <c r="C19" s="93"/>
      <c r="D19" s="93"/>
      <c r="E19" s="93">
        <v>2</v>
      </c>
      <c r="F19" s="339" t="s">
        <v>75</v>
      </c>
      <c r="G19" s="133"/>
      <c r="H19" s="132"/>
      <c r="I19" s="135"/>
      <c r="J19" s="90"/>
      <c r="K19" s="162">
        <v>6102</v>
      </c>
      <c r="L19" s="132">
        <v>87763.47</v>
      </c>
      <c r="M19" s="158">
        <v>7.11</v>
      </c>
      <c r="N19" s="96">
        <v>14.38</v>
      </c>
      <c r="P19" s="31">
        <f t="shared" si="0"/>
        <v>0</v>
      </c>
      <c r="Q19" s="31">
        <f t="shared" si="1"/>
        <v>87746.76000000001</v>
      </c>
    </row>
    <row r="20" spans="1:17" ht="12.75">
      <c r="A20" s="105"/>
      <c r="B20" s="303" t="s">
        <v>76</v>
      </c>
      <c r="C20" s="93"/>
      <c r="D20" s="93"/>
      <c r="E20" s="93">
        <v>2</v>
      </c>
      <c r="F20" s="339" t="s">
        <v>77</v>
      </c>
      <c r="G20" s="134"/>
      <c r="H20" s="106"/>
      <c r="I20" s="90"/>
      <c r="J20" s="90"/>
      <c r="K20" s="162">
        <v>6371</v>
      </c>
      <c r="L20" s="132">
        <v>79193.59</v>
      </c>
      <c r="M20" s="158">
        <v>5.35</v>
      </c>
      <c r="N20" s="96">
        <v>12.43</v>
      </c>
      <c r="P20" s="31">
        <f t="shared" si="0"/>
        <v>0</v>
      </c>
      <c r="Q20" s="31">
        <f t="shared" si="1"/>
        <v>79191.53</v>
      </c>
    </row>
    <row r="21" spans="1:17" ht="12.75">
      <c r="A21" s="224"/>
      <c r="B21" s="362" t="s">
        <v>78</v>
      </c>
      <c r="C21" s="226"/>
      <c r="D21" s="226"/>
      <c r="E21" s="226">
        <v>2</v>
      </c>
      <c r="F21" s="363" t="s">
        <v>79</v>
      </c>
      <c r="G21" s="234"/>
      <c r="H21" s="243"/>
      <c r="I21" s="276"/>
      <c r="J21" s="276"/>
      <c r="K21" s="256">
        <v>6024</v>
      </c>
      <c r="L21" s="229">
        <v>76302.62</v>
      </c>
      <c r="M21" s="249">
        <v>5.39</v>
      </c>
      <c r="N21" s="277">
        <v>12.67</v>
      </c>
      <c r="P21" s="31">
        <f>G21*J21</f>
        <v>0</v>
      </c>
      <c r="Q21" s="31">
        <f>K21*N21</f>
        <v>76324.08</v>
      </c>
    </row>
    <row r="22" spans="1:17" ht="13.5" thickBot="1">
      <c r="A22" s="283">
        <v>40799</v>
      </c>
      <c r="B22" s="284" t="s">
        <v>80</v>
      </c>
      <c r="C22" s="285"/>
      <c r="D22" s="285"/>
      <c r="E22" s="285">
        <v>4</v>
      </c>
      <c r="F22" s="340" t="s">
        <v>81</v>
      </c>
      <c r="G22" s="287"/>
      <c r="H22" s="288"/>
      <c r="I22" s="289"/>
      <c r="J22" s="289"/>
      <c r="K22" s="364">
        <v>7324</v>
      </c>
      <c r="L22" s="304">
        <v>88431.06</v>
      </c>
      <c r="M22" s="291">
        <v>5.16</v>
      </c>
      <c r="N22" s="358">
        <v>12.07</v>
      </c>
      <c r="P22" s="31">
        <f>G22*J22</f>
        <v>0</v>
      </c>
      <c r="Q22" s="31">
        <f>K22*N22</f>
        <v>88400.68000000001</v>
      </c>
    </row>
    <row r="23" spans="1:17" ht="12.75">
      <c r="A23" s="105">
        <v>40890</v>
      </c>
      <c r="B23" s="92" t="s">
        <v>86</v>
      </c>
      <c r="C23" s="93"/>
      <c r="D23" s="93"/>
      <c r="E23" s="93">
        <v>3</v>
      </c>
      <c r="F23" s="142" t="s">
        <v>87</v>
      </c>
      <c r="G23" s="133">
        <v>7814</v>
      </c>
      <c r="H23" s="132">
        <v>198323.8</v>
      </c>
      <c r="I23" s="87">
        <v>6.83</v>
      </c>
      <c r="J23" s="135">
        <v>25.38</v>
      </c>
      <c r="K23" s="161"/>
      <c r="L23" s="106"/>
      <c r="M23" s="160"/>
      <c r="N23" s="85"/>
      <c r="P23" s="31">
        <f t="shared" si="0"/>
        <v>198319.31999999998</v>
      </c>
      <c r="Q23" s="31">
        <f t="shared" si="1"/>
        <v>0</v>
      </c>
    </row>
    <row r="24" spans="1:17" ht="12.75">
      <c r="A24" s="105"/>
      <c r="B24" s="92" t="s">
        <v>88</v>
      </c>
      <c r="C24" s="93"/>
      <c r="D24" s="93"/>
      <c r="E24" s="93">
        <v>1</v>
      </c>
      <c r="F24" s="187" t="s">
        <v>89</v>
      </c>
      <c r="G24" s="134">
        <v>3504</v>
      </c>
      <c r="H24" s="106">
        <v>7519165.16</v>
      </c>
      <c r="I24" s="90">
        <v>16.83</v>
      </c>
      <c r="J24" s="90">
        <v>50.9</v>
      </c>
      <c r="K24" s="162"/>
      <c r="L24" s="132"/>
      <c r="M24" s="158"/>
      <c r="N24" s="85"/>
      <c r="P24" s="31">
        <f t="shared" si="0"/>
        <v>178353.6</v>
      </c>
      <c r="Q24" s="31">
        <f t="shared" si="1"/>
        <v>0</v>
      </c>
    </row>
    <row r="25" spans="1:17" ht="12.75">
      <c r="A25" s="105"/>
      <c r="B25" s="92" t="s">
        <v>93</v>
      </c>
      <c r="C25" s="93"/>
      <c r="D25" s="93"/>
      <c r="E25" s="93">
        <v>3</v>
      </c>
      <c r="F25" s="354" t="s">
        <v>94</v>
      </c>
      <c r="G25" s="134">
        <v>9012</v>
      </c>
      <c r="H25" s="106">
        <v>132500.84</v>
      </c>
      <c r="I25" s="90">
        <v>7.6</v>
      </c>
      <c r="J25" s="90">
        <v>14.7</v>
      </c>
      <c r="K25" s="161"/>
      <c r="L25" s="106"/>
      <c r="M25" s="160"/>
      <c r="N25" s="250"/>
      <c r="P25" s="31">
        <f t="shared" si="0"/>
        <v>132476.4</v>
      </c>
      <c r="Q25" s="31">
        <f t="shared" si="1"/>
        <v>0</v>
      </c>
    </row>
    <row r="26" spans="1:17" ht="12.75">
      <c r="A26" s="105"/>
      <c r="B26" s="92" t="s">
        <v>95</v>
      </c>
      <c r="C26" s="93"/>
      <c r="D26" s="93"/>
      <c r="E26" s="93">
        <v>4</v>
      </c>
      <c r="F26" s="354" t="s">
        <v>96</v>
      </c>
      <c r="G26" s="133">
        <v>8460</v>
      </c>
      <c r="H26" s="132">
        <v>90517.32</v>
      </c>
      <c r="I26" s="87">
        <v>6.78</v>
      </c>
      <c r="J26" s="135">
        <v>10.7</v>
      </c>
      <c r="K26" s="161"/>
      <c r="L26" s="106"/>
      <c r="M26" s="160"/>
      <c r="N26" s="85"/>
      <c r="P26" s="31">
        <f t="shared" si="0"/>
        <v>90522</v>
      </c>
      <c r="Q26" s="31">
        <f t="shared" si="1"/>
        <v>0</v>
      </c>
    </row>
    <row r="27" spans="1:17" ht="13.5" thickBot="1">
      <c r="A27" s="283">
        <v>40890</v>
      </c>
      <c r="B27" s="284" t="s">
        <v>103</v>
      </c>
      <c r="C27" s="285"/>
      <c r="D27" s="285"/>
      <c r="E27" s="285">
        <v>1</v>
      </c>
      <c r="F27" s="355" t="s">
        <v>104</v>
      </c>
      <c r="G27" s="341">
        <v>1295</v>
      </c>
      <c r="H27" s="304">
        <v>65302.86</v>
      </c>
      <c r="I27" s="342">
        <v>23.56</v>
      </c>
      <c r="J27" s="342">
        <v>50.43</v>
      </c>
      <c r="K27" s="344"/>
      <c r="L27" s="288"/>
      <c r="M27" s="319"/>
      <c r="N27" s="320"/>
      <c r="P27" s="31">
        <f aca="true" t="shared" si="2" ref="P27:P42">G27*J27</f>
        <v>65306.85</v>
      </c>
      <c r="Q27" s="31">
        <f aca="true" t="shared" si="3" ref="Q27:Q42">K27*N27</f>
        <v>0</v>
      </c>
    </row>
    <row r="28" spans="1:17" ht="12.75">
      <c r="A28" s="105"/>
      <c r="B28" s="185"/>
      <c r="C28" s="93"/>
      <c r="D28" s="93"/>
      <c r="E28" s="93"/>
      <c r="F28" s="183"/>
      <c r="G28" s="134"/>
      <c r="H28" s="106"/>
      <c r="I28" s="90"/>
      <c r="J28" s="90"/>
      <c r="K28" s="162"/>
      <c r="L28" s="132"/>
      <c r="M28" s="160"/>
      <c r="N28" s="85"/>
      <c r="P28" s="31">
        <f t="shared" si="2"/>
        <v>0</v>
      </c>
      <c r="Q28" s="31">
        <f t="shared" si="3"/>
        <v>0</v>
      </c>
    </row>
    <row r="29" spans="1:17" ht="12.75">
      <c r="A29" s="105"/>
      <c r="B29" s="185"/>
      <c r="C29" s="93"/>
      <c r="D29" s="93"/>
      <c r="E29" s="93"/>
      <c r="F29" s="187"/>
      <c r="G29" s="134"/>
      <c r="H29" s="106"/>
      <c r="I29" s="90"/>
      <c r="J29" s="90"/>
      <c r="K29" s="162"/>
      <c r="L29" s="132"/>
      <c r="M29" s="160"/>
      <c r="N29" s="85"/>
      <c r="P29" s="31">
        <f t="shared" si="2"/>
        <v>0</v>
      </c>
      <c r="Q29" s="31">
        <f t="shared" si="3"/>
        <v>0</v>
      </c>
    </row>
    <row r="30" spans="1:17" ht="12.75">
      <c r="A30" s="224"/>
      <c r="B30" s="247"/>
      <c r="C30" s="226"/>
      <c r="D30" s="226"/>
      <c r="E30" s="226"/>
      <c r="F30" s="248"/>
      <c r="G30" s="228"/>
      <c r="H30" s="229"/>
      <c r="I30" s="230"/>
      <c r="J30" s="230"/>
      <c r="K30" s="244"/>
      <c r="L30" s="243"/>
      <c r="M30" s="249"/>
      <c r="N30" s="232"/>
      <c r="P30" s="31">
        <f t="shared" si="2"/>
        <v>0</v>
      </c>
      <c r="Q30" s="31">
        <f t="shared" si="3"/>
        <v>0</v>
      </c>
    </row>
    <row r="31" spans="1:17" ht="12.75">
      <c r="A31" s="224"/>
      <c r="B31" s="247"/>
      <c r="C31" s="226"/>
      <c r="D31" s="226"/>
      <c r="E31" s="226"/>
      <c r="F31" s="248"/>
      <c r="G31" s="228"/>
      <c r="H31" s="229"/>
      <c r="I31" s="230"/>
      <c r="J31" s="230"/>
      <c r="K31" s="244"/>
      <c r="L31" s="243"/>
      <c r="M31" s="249"/>
      <c r="N31" s="232"/>
      <c r="P31" s="31">
        <f t="shared" si="2"/>
        <v>0</v>
      </c>
      <c r="Q31" s="31">
        <f t="shared" si="3"/>
        <v>0</v>
      </c>
    </row>
    <row r="32" spans="1:17" ht="12.75">
      <c r="A32" s="105"/>
      <c r="B32" s="185"/>
      <c r="C32" s="93"/>
      <c r="D32" s="93"/>
      <c r="E32" s="93"/>
      <c r="F32" s="187"/>
      <c r="G32" s="134"/>
      <c r="H32" s="106"/>
      <c r="I32" s="90"/>
      <c r="J32" s="90"/>
      <c r="K32" s="162"/>
      <c r="L32" s="132"/>
      <c r="M32" s="160"/>
      <c r="N32" s="85"/>
      <c r="P32" s="31">
        <f t="shared" si="2"/>
        <v>0</v>
      </c>
      <c r="Q32" s="31">
        <f t="shared" si="3"/>
        <v>0</v>
      </c>
    </row>
    <row r="33" spans="1:17" ht="12.75">
      <c r="A33" s="105"/>
      <c r="B33" s="185"/>
      <c r="C33" s="93"/>
      <c r="D33" s="93"/>
      <c r="E33" s="93"/>
      <c r="F33" s="183"/>
      <c r="G33" s="134"/>
      <c r="H33" s="106"/>
      <c r="I33" s="90"/>
      <c r="J33" s="90"/>
      <c r="K33" s="162"/>
      <c r="L33" s="132"/>
      <c r="M33" s="160"/>
      <c r="N33" s="85"/>
      <c r="P33" s="31">
        <f t="shared" si="2"/>
        <v>0</v>
      </c>
      <c r="Q33" s="31">
        <f t="shared" si="3"/>
        <v>0</v>
      </c>
    </row>
    <row r="34" spans="1:17" ht="12.75">
      <c r="A34" s="105"/>
      <c r="B34" s="185"/>
      <c r="C34" s="93"/>
      <c r="D34" s="93"/>
      <c r="E34" s="93"/>
      <c r="F34" s="182"/>
      <c r="G34" s="134"/>
      <c r="H34" s="206"/>
      <c r="I34" s="90"/>
      <c r="J34" s="90"/>
      <c r="K34" s="162"/>
      <c r="L34" s="132"/>
      <c r="M34" s="160"/>
      <c r="N34" s="85"/>
      <c r="P34" s="31">
        <f t="shared" si="2"/>
        <v>0</v>
      </c>
      <c r="Q34" s="31">
        <f t="shared" si="3"/>
        <v>0</v>
      </c>
    </row>
    <row r="35" spans="1:17" ht="12.75">
      <c r="A35" s="86"/>
      <c r="B35" s="186"/>
      <c r="C35" s="88"/>
      <c r="D35" s="98"/>
      <c r="E35" s="88"/>
      <c r="F35" s="222"/>
      <c r="G35" s="133"/>
      <c r="H35" s="208"/>
      <c r="I35" s="90"/>
      <c r="J35" s="90"/>
      <c r="K35" s="162"/>
      <c r="L35" s="132"/>
      <c r="M35" s="160"/>
      <c r="N35" s="85"/>
      <c r="P35" s="31">
        <f t="shared" si="2"/>
        <v>0</v>
      </c>
      <c r="Q35" s="31">
        <f t="shared" si="3"/>
        <v>0</v>
      </c>
    </row>
    <row r="36" spans="1:17" ht="12.75">
      <c r="A36" s="251"/>
      <c r="B36" s="252"/>
      <c r="C36" s="240"/>
      <c r="D36" s="241"/>
      <c r="E36" s="240"/>
      <c r="F36" s="253"/>
      <c r="G36" s="234"/>
      <c r="H36" s="237"/>
      <c r="I36" s="230"/>
      <c r="J36" s="230"/>
      <c r="K36" s="244"/>
      <c r="L36" s="243"/>
      <c r="M36" s="249"/>
      <c r="N36" s="232"/>
      <c r="P36" s="31">
        <f t="shared" si="2"/>
        <v>0</v>
      </c>
      <c r="Q36" s="31">
        <f t="shared" si="3"/>
        <v>0</v>
      </c>
    </row>
    <row r="37" spans="1:17" ht="12.75">
      <c r="A37" s="86"/>
      <c r="B37" s="186"/>
      <c r="C37" s="88"/>
      <c r="D37" s="98"/>
      <c r="E37" s="88"/>
      <c r="F37" s="184"/>
      <c r="G37" s="133"/>
      <c r="H37" s="208"/>
      <c r="I37" s="90"/>
      <c r="J37" s="90"/>
      <c r="K37" s="162"/>
      <c r="L37" s="132"/>
      <c r="M37" s="160"/>
      <c r="N37" s="85"/>
      <c r="P37" s="31">
        <f t="shared" si="2"/>
        <v>0</v>
      </c>
      <c r="Q37" s="31">
        <f t="shared" si="3"/>
        <v>0</v>
      </c>
    </row>
    <row r="38" spans="1:17" ht="12.75">
      <c r="A38" s="86"/>
      <c r="B38" s="186"/>
      <c r="C38" s="88"/>
      <c r="D38" s="98"/>
      <c r="E38" s="88"/>
      <c r="F38" s="184"/>
      <c r="G38" s="133"/>
      <c r="H38" s="208"/>
      <c r="I38" s="90"/>
      <c r="J38" s="90"/>
      <c r="K38" s="162"/>
      <c r="L38" s="132"/>
      <c r="M38" s="160"/>
      <c r="N38" s="85"/>
      <c r="P38" s="31">
        <f t="shared" si="2"/>
        <v>0</v>
      </c>
      <c r="Q38" s="31">
        <f t="shared" si="3"/>
        <v>0</v>
      </c>
    </row>
    <row r="39" spans="1:17" ht="12.75">
      <c r="A39" s="86"/>
      <c r="B39" s="87"/>
      <c r="C39" s="88"/>
      <c r="D39" s="98"/>
      <c r="E39" s="88"/>
      <c r="F39" s="184"/>
      <c r="G39" s="133"/>
      <c r="H39" s="208"/>
      <c r="I39" s="90"/>
      <c r="J39" s="90"/>
      <c r="K39" s="162"/>
      <c r="L39" s="132"/>
      <c r="M39" s="160"/>
      <c r="N39" s="85"/>
      <c r="P39" s="31">
        <f t="shared" si="2"/>
        <v>0</v>
      </c>
      <c r="Q39" s="31">
        <f t="shared" si="3"/>
        <v>0</v>
      </c>
    </row>
    <row r="40" spans="1:17" ht="12.75">
      <c r="A40" s="86"/>
      <c r="B40" s="87"/>
      <c r="C40" s="88"/>
      <c r="D40" s="98"/>
      <c r="E40" s="88"/>
      <c r="F40" s="184"/>
      <c r="G40" s="133"/>
      <c r="H40" s="208"/>
      <c r="I40" s="90"/>
      <c r="J40" s="90"/>
      <c r="K40" s="157"/>
      <c r="L40" s="132"/>
      <c r="M40" s="160"/>
      <c r="N40" s="85"/>
      <c r="P40" s="31">
        <f t="shared" si="2"/>
        <v>0</v>
      </c>
      <c r="Q40" s="31">
        <f t="shared" si="3"/>
        <v>0</v>
      </c>
    </row>
    <row r="41" spans="1:17" ht="12.75">
      <c r="A41" s="86"/>
      <c r="B41" s="87"/>
      <c r="C41" s="88"/>
      <c r="D41" s="98"/>
      <c r="E41" s="88"/>
      <c r="F41" s="223"/>
      <c r="G41" s="133"/>
      <c r="H41" s="208"/>
      <c r="I41" s="90"/>
      <c r="J41" s="90"/>
      <c r="K41" s="157"/>
      <c r="L41" s="132"/>
      <c r="M41" s="160"/>
      <c r="N41" s="85"/>
      <c r="P41" s="31">
        <f t="shared" si="2"/>
        <v>0</v>
      </c>
      <c r="Q41" s="31">
        <f t="shared" si="3"/>
        <v>0</v>
      </c>
    </row>
    <row r="42" spans="1:17" ht="12.75">
      <c r="A42" s="86"/>
      <c r="B42" s="87"/>
      <c r="C42" s="88"/>
      <c r="D42" s="98"/>
      <c r="E42" s="88"/>
      <c r="F42" s="184"/>
      <c r="G42" s="133"/>
      <c r="H42" s="208"/>
      <c r="I42" s="90"/>
      <c r="J42" s="90"/>
      <c r="K42" s="157"/>
      <c r="L42" s="132"/>
      <c r="M42" s="160"/>
      <c r="N42" s="85"/>
      <c r="P42" s="31">
        <f t="shared" si="2"/>
        <v>0</v>
      </c>
      <c r="Q42" s="31">
        <f t="shared" si="3"/>
        <v>0</v>
      </c>
    </row>
    <row r="43" spans="1:17" ht="12.75">
      <c r="A43" s="251"/>
      <c r="B43" s="239"/>
      <c r="C43" s="240"/>
      <c r="D43" s="241"/>
      <c r="E43" s="240"/>
      <c r="F43" s="253"/>
      <c r="G43" s="234"/>
      <c r="H43" s="237"/>
      <c r="I43" s="230"/>
      <c r="J43" s="230"/>
      <c r="K43" s="254"/>
      <c r="L43" s="243"/>
      <c r="M43" s="249"/>
      <c r="N43" s="232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86"/>
      <c r="B44" s="87"/>
      <c r="C44" s="88"/>
      <c r="D44" s="98"/>
      <c r="E44" s="88"/>
      <c r="F44" s="184"/>
      <c r="G44" s="133"/>
      <c r="H44" s="208"/>
      <c r="I44" s="90"/>
      <c r="J44" s="90"/>
      <c r="K44" s="157"/>
      <c r="L44" s="132"/>
      <c r="M44" s="160"/>
      <c r="N44" s="85"/>
      <c r="P44" s="31">
        <f t="shared" si="4"/>
        <v>0</v>
      </c>
      <c r="Q44" s="31">
        <f t="shared" si="5"/>
        <v>0</v>
      </c>
    </row>
    <row r="45" spans="1:17" ht="12.75">
      <c r="A45" s="86"/>
      <c r="B45" s="87"/>
      <c r="C45" s="88"/>
      <c r="D45" s="98"/>
      <c r="E45" s="88"/>
      <c r="F45" s="184"/>
      <c r="G45" s="89"/>
      <c r="H45" s="208"/>
      <c r="I45" s="90"/>
      <c r="J45" s="90"/>
      <c r="K45" s="157"/>
      <c r="L45" s="132"/>
      <c r="M45" s="160"/>
      <c r="N45" s="85"/>
      <c r="P45" s="31">
        <f t="shared" si="4"/>
        <v>0</v>
      </c>
      <c r="Q45" s="31">
        <f t="shared" si="5"/>
        <v>0</v>
      </c>
    </row>
    <row r="46" spans="1:17" ht="12.75">
      <c r="A46" s="86"/>
      <c r="B46" s="87"/>
      <c r="C46" s="88"/>
      <c r="D46" s="98"/>
      <c r="E46" s="88"/>
      <c r="F46" s="184"/>
      <c r="G46" s="89"/>
      <c r="H46" s="208"/>
      <c r="I46" s="90"/>
      <c r="J46" s="90"/>
      <c r="K46" s="157"/>
      <c r="L46" s="132"/>
      <c r="M46" s="160"/>
      <c r="N46" s="85"/>
      <c r="P46" s="31">
        <f t="shared" si="4"/>
        <v>0</v>
      </c>
      <c r="Q46" s="31">
        <f t="shared" si="5"/>
        <v>0</v>
      </c>
    </row>
    <row r="47" spans="1:17" ht="12.75">
      <c r="A47" s="86"/>
      <c r="B47" s="87"/>
      <c r="C47" s="88"/>
      <c r="D47" s="98"/>
      <c r="E47" s="88"/>
      <c r="F47" s="184"/>
      <c r="G47" s="89"/>
      <c r="H47" s="208"/>
      <c r="I47" s="90"/>
      <c r="J47" s="90"/>
      <c r="K47" s="157"/>
      <c r="L47" s="87"/>
      <c r="M47" s="158"/>
      <c r="N47" s="96"/>
      <c r="P47" s="31">
        <f t="shared" si="4"/>
        <v>0</v>
      </c>
      <c r="Q47" s="31">
        <f t="shared" si="5"/>
        <v>0</v>
      </c>
    </row>
    <row r="48" spans="1:17" ht="12.75">
      <c r="A48" s="86"/>
      <c r="B48" s="87"/>
      <c r="C48" s="88"/>
      <c r="D48" s="98"/>
      <c r="E48" s="88"/>
      <c r="F48" s="184"/>
      <c r="G48" s="89"/>
      <c r="H48" s="208"/>
      <c r="I48" s="90"/>
      <c r="J48" s="90"/>
      <c r="K48" s="157"/>
      <c r="L48" s="87"/>
      <c r="M48" s="158"/>
      <c r="N48" s="96"/>
      <c r="P48" s="31">
        <f t="shared" si="4"/>
        <v>0</v>
      </c>
      <c r="Q48" s="31">
        <f t="shared" si="5"/>
        <v>0</v>
      </c>
    </row>
    <row r="49" spans="1:17" ht="12.75">
      <c r="A49" s="86"/>
      <c r="B49" s="87"/>
      <c r="C49" s="88"/>
      <c r="D49" s="98"/>
      <c r="E49" s="88"/>
      <c r="F49" s="136"/>
      <c r="G49" s="89"/>
      <c r="H49" s="87"/>
      <c r="I49" s="90"/>
      <c r="J49" s="90"/>
      <c r="K49" s="157"/>
      <c r="L49" s="87"/>
      <c r="M49" s="158"/>
      <c r="N49" s="96"/>
      <c r="P49" s="31">
        <f t="shared" si="4"/>
        <v>0</v>
      </c>
      <c r="Q49" s="31">
        <f t="shared" si="5"/>
        <v>0</v>
      </c>
    </row>
    <row r="50" spans="1:17" ht="12.75">
      <c r="A50" s="251"/>
      <c r="B50" s="239"/>
      <c r="C50" s="240"/>
      <c r="D50" s="241"/>
      <c r="E50" s="240"/>
      <c r="F50" s="240"/>
      <c r="G50" s="255"/>
      <c r="H50" s="239"/>
      <c r="I50" s="230"/>
      <c r="J50" s="230"/>
      <c r="K50" s="254"/>
      <c r="L50" s="239"/>
      <c r="M50" s="245"/>
      <c r="N50" s="246"/>
      <c r="P50" s="31">
        <f t="shared" si="4"/>
        <v>0</v>
      </c>
      <c r="Q50" s="31">
        <f t="shared" si="5"/>
        <v>0</v>
      </c>
    </row>
    <row r="51" spans="1:17" ht="12.75">
      <c r="A51" s="86"/>
      <c r="B51" s="87"/>
      <c r="C51" s="88"/>
      <c r="D51" s="98"/>
      <c r="E51" s="88"/>
      <c r="F51" s="88"/>
      <c r="G51" s="89"/>
      <c r="H51" s="87"/>
      <c r="I51" s="90"/>
      <c r="J51" s="90"/>
      <c r="K51" s="157"/>
      <c r="L51" s="87"/>
      <c r="M51" s="158"/>
      <c r="N51" s="96"/>
      <c r="P51" s="31">
        <f t="shared" si="4"/>
        <v>0</v>
      </c>
      <c r="Q51" s="31">
        <f t="shared" si="5"/>
        <v>0</v>
      </c>
    </row>
    <row r="52" spans="1:17" ht="12.75">
      <c r="A52" s="86"/>
      <c r="B52" s="87"/>
      <c r="C52" s="88"/>
      <c r="D52" s="98"/>
      <c r="E52" s="88"/>
      <c r="F52" s="88"/>
      <c r="G52" s="89"/>
      <c r="H52" s="87"/>
      <c r="I52" s="90"/>
      <c r="J52" s="90"/>
      <c r="K52" s="157"/>
      <c r="L52" s="87"/>
      <c r="M52" s="160"/>
      <c r="N52" s="85"/>
      <c r="P52" s="31">
        <f t="shared" si="4"/>
        <v>0</v>
      </c>
      <c r="Q52" s="31">
        <f t="shared" si="5"/>
        <v>0</v>
      </c>
    </row>
    <row r="53" spans="1:17" ht="12.75">
      <c r="A53" s="86"/>
      <c r="B53" s="87"/>
      <c r="C53" s="88"/>
      <c r="D53" s="98"/>
      <c r="E53" s="88"/>
      <c r="F53" s="88"/>
      <c r="G53" s="89"/>
      <c r="H53" s="87"/>
      <c r="I53" s="90"/>
      <c r="J53" s="90"/>
      <c r="K53" s="157"/>
      <c r="L53" s="87"/>
      <c r="M53" s="160"/>
      <c r="N53" s="85"/>
      <c r="P53" s="31">
        <f t="shared" si="4"/>
        <v>0</v>
      </c>
      <c r="Q53" s="31">
        <f t="shared" si="5"/>
        <v>0</v>
      </c>
    </row>
    <row r="54" spans="1:17" ht="12.75">
      <c r="A54" s="86"/>
      <c r="B54" s="87"/>
      <c r="C54" s="88"/>
      <c r="D54" s="98"/>
      <c r="E54" s="88"/>
      <c r="F54" s="88"/>
      <c r="G54" s="89"/>
      <c r="H54" s="87"/>
      <c r="I54" s="90"/>
      <c r="J54" s="90"/>
      <c r="K54" s="157"/>
      <c r="L54" s="87"/>
      <c r="M54" s="160"/>
      <c r="N54" s="85"/>
      <c r="P54" s="31">
        <f t="shared" si="4"/>
        <v>0</v>
      </c>
      <c r="Q54" s="31">
        <f t="shared" si="5"/>
        <v>0</v>
      </c>
    </row>
    <row r="55" spans="1:17" ht="12.75">
      <c r="A55" s="86"/>
      <c r="B55" s="87"/>
      <c r="C55" s="88"/>
      <c r="D55" s="98"/>
      <c r="E55" s="88"/>
      <c r="F55" s="88"/>
      <c r="G55" s="89"/>
      <c r="H55" s="87"/>
      <c r="I55" s="90"/>
      <c r="J55" s="90"/>
      <c r="K55" s="157"/>
      <c r="L55" s="87"/>
      <c r="M55" s="160"/>
      <c r="N55" s="85"/>
      <c r="P55" s="31">
        <f t="shared" si="4"/>
        <v>0</v>
      </c>
      <c r="Q55" s="31">
        <f t="shared" si="5"/>
        <v>0</v>
      </c>
    </row>
    <row r="56" spans="1:17" ht="12.75">
      <c r="A56" s="86"/>
      <c r="B56" s="87"/>
      <c r="C56" s="88"/>
      <c r="D56" s="98"/>
      <c r="E56" s="88"/>
      <c r="F56" s="88"/>
      <c r="G56" s="89"/>
      <c r="H56" s="87"/>
      <c r="I56" s="90"/>
      <c r="J56" s="90"/>
      <c r="K56" s="157"/>
      <c r="L56" s="87"/>
      <c r="M56" s="160"/>
      <c r="N56" s="85"/>
      <c r="P56" s="31">
        <f t="shared" si="4"/>
        <v>0</v>
      </c>
      <c r="Q56" s="31">
        <f t="shared" si="5"/>
        <v>0</v>
      </c>
    </row>
    <row r="57" spans="1:17" ht="12.75">
      <c r="A57" s="86"/>
      <c r="B57" s="87"/>
      <c r="C57" s="88"/>
      <c r="D57" s="88"/>
      <c r="E57" s="88"/>
      <c r="F57" s="88"/>
      <c r="G57" s="89"/>
      <c r="H57" s="87"/>
      <c r="I57" s="90"/>
      <c r="J57" s="90"/>
      <c r="K57" s="157"/>
      <c r="L57" s="87"/>
      <c r="M57" s="160"/>
      <c r="N57" s="85"/>
      <c r="P57" s="31">
        <f t="shared" si="4"/>
        <v>0</v>
      </c>
      <c r="Q57" s="31">
        <f t="shared" si="5"/>
        <v>0</v>
      </c>
    </row>
    <row r="58" spans="1:17" ht="12.75">
      <c r="A58" s="86"/>
      <c r="B58" s="87"/>
      <c r="C58" s="88"/>
      <c r="D58" s="88"/>
      <c r="E58" s="88"/>
      <c r="F58" s="88"/>
      <c r="G58" s="89"/>
      <c r="H58" s="87"/>
      <c r="I58" s="90"/>
      <c r="J58" s="90"/>
      <c r="K58" s="157"/>
      <c r="L58" s="87"/>
      <c r="M58" s="160"/>
      <c r="N58" s="85"/>
      <c r="P58" s="31">
        <f t="shared" si="4"/>
        <v>0</v>
      </c>
      <c r="Q58" s="31">
        <f t="shared" si="5"/>
        <v>0</v>
      </c>
    </row>
    <row r="59" spans="1:17" ht="12.75">
      <c r="A59" s="86"/>
      <c r="B59" s="87"/>
      <c r="C59" s="88"/>
      <c r="D59" s="88"/>
      <c r="E59" s="88"/>
      <c r="F59" s="88"/>
      <c r="G59" s="89"/>
      <c r="H59" s="87"/>
      <c r="I59" s="90"/>
      <c r="J59" s="90"/>
      <c r="K59" s="157"/>
      <c r="L59" s="87"/>
      <c r="M59" s="190"/>
      <c r="N59" s="96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86"/>
      <c r="B60" s="87"/>
      <c r="C60" s="88"/>
      <c r="D60" s="98"/>
      <c r="E60" s="88"/>
      <c r="F60" s="88"/>
      <c r="G60" s="89"/>
      <c r="H60" s="87"/>
      <c r="I60" s="90"/>
      <c r="J60" s="90"/>
      <c r="K60" s="157"/>
      <c r="L60" s="87"/>
      <c r="M60" s="160"/>
      <c r="N60" s="85"/>
      <c r="P60" s="31">
        <f t="shared" si="6"/>
        <v>0</v>
      </c>
      <c r="Q60" s="31">
        <f t="shared" si="7"/>
        <v>0</v>
      </c>
    </row>
    <row r="61" spans="1:17" ht="12.75">
      <c r="A61" s="86"/>
      <c r="B61" s="87"/>
      <c r="C61" s="88"/>
      <c r="D61" s="87"/>
      <c r="E61" s="88"/>
      <c r="F61" s="88"/>
      <c r="G61" s="89"/>
      <c r="H61" s="87"/>
      <c r="I61" s="90"/>
      <c r="J61" s="90"/>
      <c r="K61" s="157"/>
      <c r="L61" s="87"/>
      <c r="M61" s="160"/>
      <c r="N61" s="85"/>
      <c r="P61" s="31">
        <f t="shared" si="6"/>
        <v>0</v>
      </c>
      <c r="Q61" s="31">
        <f t="shared" si="7"/>
        <v>0</v>
      </c>
    </row>
    <row r="62" spans="1:17" ht="12.75">
      <c r="A62" s="86"/>
      <c r="B62" s="87"/>
      <c r="C62" s="88"/>
      <c r="D62" s="88"/>
      <c r="E62" s="88"/>
      <c r="F62" s="88"/>
      <c r="G62" s="89"/>
      <c r="H62" s="87"/>
      <c r="I62" s="90"/>
      <c r="J62" s="90"/>
      <c r="K62" s="157"/>
      <c r="L62" s="87"/>
      <c r="M62" s="160"/>
      <c r="N62" s="85"/>
      <c r="P62" s="31">
        <f t="shared" si="6"/>
        <v>0</v>
      </c>
      <c r="Q62" s="31">
        <f t="shared" si="7"/>
        <v>0</v>
      </c>
    </row>
    <row r="63" spans="1:17" ht="12.75">
      <c r="A63" s="86"/>
      <c r="B63" s="87"/>
      <c r="C63" s="103"/>
      <c r="D63" s="87"/>
      <c r="E63" s="88"/>
      <c r="F63" s="88"/>
      <c r="G63" s="89"/>
      <c r="H63" s="87"/>
      <c r="I63" s="90"/>
      <c r="J63" s="90"/>
      <c r="K63" s="157"/>
      <c r="L63" s="87"/>
      <c r="M63" s="160"/>
      <c r="N63" s="85"/>
      <c r="P63" s="31">
        <f t="shared" si="6"/>
        <v>0</v>
      </c>
      <c r="Q63" s="31">
        <f t="shared" si="7"/>
        <v>0</v>
      </c>
    </row>
    <row r="64" spans="1:17" ht="12.75">
      <c r="A64" s="86"/>
      <c r="B64" s="87"/>
      <c r="C64" s="88"/>
      <c r="D64" s="88"/>
      <c r="E64" s="88"/>
      <c r="F64" s="88"/>
      <c r="G64" s="89"/>
      <c r="H64" s="87"/>
      <c r="I64" s="90"/>
      <c r="J64" s="90"/>
      <c r="K64" s="157"/>
      <c r="L64" s="87"/>
      <c r="M64" s="160"/>
      <c r="N64" s="85"/>
      <c r="P64" s="31">
        <f t="shared" si="6"/>
        <v>0</v>
      </c>
      <c r="Q64" s="31">
        <f t="shared" si="7"/>
        <v>0</v>
      </c>
    </row>
    <row r="65" spans="1:17" ht="12.75">
      <c r="A65" s="86"/>
      <c r="B65" s="87"/>
      <c r="C65" s="88"/>
      <c r="D65" s="87"/>
      <c r="E65" s="88"/>
      <c r="F65" s="88"/>
      <c r="G65" s="89"/>
      <c r="H65" s="87"/>
      <c r="I65" s="90"/>
      <c r="J65" s="90"/>
      <c r="K65" s="157"/>
      <c r="L65" s="87"/>
      <c r="M65" s="160"/>
      <c r="N65" s="85"/>
      <c r="P65" s="31">
        <f t="shared" si="6"/>
        <v>0</v>
      </c>
      <c r="Q65" s="31">
        <f t="shared" si="7"/>
        <v>0</v>
      </c>
    </row>
    <row r="66" spans="1:17" ht="12.75">
      <c r="A66" s="86"/>
      <c r="B66" s="87"/>
      <c r="C66" s="88"/>
      <c r="D66" s="87"/>
      <c r="E66" s="88"/>
      <c r="F66" s="88"/>
      <c r="G66" s="89"/>
      <c r="H66" s="87"/>
      <c r="I66" s="90"/>
      <c r="J66" s="90"/>
      <c r="K66" s="157"/>
      <c r="L66" s="87"/>
      <c r="M66" s="160"/>
      <c r="N66" s="85"/>
      <c r="P66" s="31">
        <f t="shared" si="6"/>
        <v>0</v>
      </c>
      <c r="Q66" s="31">
        <f t="shared" si="7"/>
        <v>0</v>
      </c>
    </row>
    <row r="67" spans="1:17" ht="12.75">
      <c r="A67" s="86"/>
      <c r="B67" s="87"/>
      <c r="C67" s="88"/>
      <c r="D67" s="88"/>
      <c r="E67" s="88"/>
      <c r="F67" s="88"/>
      <c r="G67" s="89"/>
      <c r="H67" s="87"/>
      <c r="I67" s="90"/>
      <c r="J67" s="90"/>
      <c r="K67" s="157"/>
      <c r="L67" s="87"/>
      <c r="M67" s="160"/>
      <c r="N67" s="85"/>
      <c r="P67" s="31">
        <f t="shared" si="6"/>
        <v>0</v>
      </c>
      <c r="Q67" s="31">
        <f t="shared" si="7"/>
        <v>0</v>
      </c>
    </row>
    <row r="68" spans="1:17" ht="12.75">
      <c r="A68" s="86"/>
      <c r="B68" s="87"/>
      <c r="C68" s="88"/>
      <c r="D68" s="88"/>
      <c r="E68" s="88"/>
      <c r="F68" s="88"/>
      <c r="G68" s="89"/>
      <c r="H68" s="87"/>
      <c r="I68" s="90"/>
      <c r="J68" s="90"/>
      <c r="K68" s="157"/>
      <c r="L68" s="87"/>
      <c r="M68" s="160"/>
      <c r="N68" s="85"/>
      <c r="P68" s="31">
        <f t="shared" si="6"/>
        <v>0</v>
      </c>
      <c r="Q68" s="31">
        <f t="shared" si="7"/>
        <v>0</v>
      </c>
    </row>
    <row r="69" spans="1:17" ht="12.75">
      <c r="A69" s="86"/>
      <c r="B69" s="87"/>
      <c r="C69" s="98"/>
      <c r="D69" s="88"/>
      <c r="E69" s="88"/>
      <c r="F69" s="88"/>
      <c r="G69" s="89"/>
      <c r="H69" s="87"/>
      <c r="I69" s="90"/>
      <c r="J69" s="90"/>
      <c r="K69" s="157"/>
      <c r="L69" s="87"/>
      <c r="M69" s="160"/>
      <c r="N69" s="85"/>
      <c r="P69" s="31">
        <f t="shared" si="6"/>
        <v>0</v>
      </c>
      <c r="Q69" s="31">
        <f t="shared" si="7"/>
        <v>0</v>
      </c>
    </row>
    <row r="70" spans="1:17" ht="12.75">
      <c r="A70" s="86"/>
      <c r="B70" s="87"/>
      <c r="C70" s="88"/>
      <c r="D70" s="88"/>
      <c r="E70" s="88"/>
      <c r="F70" s="88"/>
      <c r="G70" s="89"/>
      <c r="H70" s="87"/>
      <c r="I70" s="87"/>
      <c r="J70" s="87"/>
      <c r="K70" s="157"/>
      <c r="L70" s="87"/>
      <c r="M70" s="160"/>
      <c r="N70" s="85"/>
      <c r="P70" s="31">
        <f t="shared" si="6"/>
        <v>0</v>
      </c>
      <c r="Q70" s="31">
        <f t="shared" si="7"/>
        <v>0</v>
      </c>
    </row>
    <row r="71" spans="1:17" ht="12.75">
      <c r="A71" s="86"/>
      <c r="B71" s="87"/>
      <c r="C71" s="88"/>
      <c r="D71" s="88"/>
      <c r="E71" s="88"/>
      <c r="F71" s="88"/>
      <c r="G71" s="89"/>
      <c r="H71" s="87"/>
      <c r="I71" s="87"/>
      <c r="J71" s="87"/>
      <c r="K71" s="157"/>
      <c r="L71" s="87"/>
      <c r="M71" s="158"/>
      <c r="N71" s="96"/>
      <c r="P71" s="31">
        <f t="shared" si="6"/>
        <v>0</v>
      </c>
      <c r="Q71" s="31">
        <f t="shared" si="7"/>
        <v>0</v>
      </c>
    </row>
    <row r="72" spans="1:17" ht="12.75">
      <c r="A72" s="104"/>
      <c r="B72" s="87"/>
      <c r="C72" s="88"/>
      <c r="D72" s="88"/>
      <c r="E72" s="88"/>
      <c r="F72" s="88"/>
      <c r="G72" s="89"/>
      <c r="H72" s="87"/>
      <c r="I72" s="87"/>
      <c r="J72" s="87"/>
      <c r="K72" s="157"/>
      <c r="L72" s="87"/>
      <c r="M72" s="158"/>
      <c r="N72" s="96"/>
      <c r="P72" s="31">
        <f t="shared" si="6"/>
        <v>0</v>
      </c>
      <c r="Q72" s="31">
        <f t="shared" si="7"/>
        <v>0</v>
      </c>
    </row>
    <row r="73" spans="1:17" ht="12.75">
      <c r="A73" s="104"/>
      <c r="B73" s="87"/>
      <c r="C73" s="87"/>
      <c r="D73" s="87"/>
      <c r="E73" s="87"/>
      <c r="F73" s="87"/>
      <c r="G73" s="89"/>
      <c r="H73" s="87"/>
      <c r="I73" s="87"/>
      <c r="J73" s="87"/>
      <c r="K73" s="157"/>
      <c r="L73" s="87"/>
      <c r="M73" s="158"/>
      <c r="N73" s="96"/>
      <c r="P73" s="31">
        <f t="shared" si="6"/>
        <v>0</v>
      </c>
      <c r="Q73" s="31">
        <f t="shared" si="7"/>
        <v>0</v>
      </c>
    </row>
    <row r="74" spans="1:17" ht="13.5" thickBot="1">
      <c r="A74" s="104"/>
      <c r="B74" s="87"/>
      <c r="C74" s="87"/>
      <c r="D74" s="87"/>
      <c r="E74" s="87"/>
      <c r="F74" s="87"/>
      <c r="G74" s="89"/>
      <c r="H74" s="87"/>
      <c r="I74" s="87"/>
      <c r="J74" s="87"/>
      <c r="K74" s="157"/>
      <c r="L74" s="87"/>
      <c r="M74" s="158"/>
      <c r="N74" s="96"/>
      <c r="P74" s="34">
        <f t="shared" si="6"/>
        <v>0</v>
      </c>
      <c r="Q74" s="34">
        <f t="shared" si="7"/>
        <v>0</v>
      </c>
    </row>
    <row r="75" spans="1:14" ht="13.5" thickTop="1">
      <c r="A75" s="104"/>
      <c r="B75" s="87"/>
      <c r="C75" s="87"/>
      <c r="D75" s="87"/>
      <c r="E75" s="87"/>
      <c r="F75" s="87"/>
      <c r="G75" s="89"/>
      <c r="H75" s="87"/>
      <c r="I75" s="87"/>
      <c r="J75" s="87"/>
      <c r="K75" s="157"/>
      <c r="L75" s="87"/>
      <c r="M75" s="158"/>
      <c r="N75" s="96"/>
    </row>
    <row r="76" spans="1:14" ht="12.75">
      <c r="A76" s="104"/>
      <c r="B76" s="87"/>
      <c r="C76" s="87"/>
      <c r="D76" s="87"/>
      <c r="E76" s="87"/>
      <c r="F76" s="87"/>
      <c r="G76" s="89"/>
      <c r="H76" s="87"/>
      <c r="I76" s="87"/>
      <c r="J76" s="87"/>
      <c r="K76" s="157"/>
      <c r="L76" s="87"/>
      <c r="M76" s="158"/>
      <c r="N76" s="96"/>
    </row>
    <row r="77" spans="1:14" ht="12.75">
      <c r="A77" s="89"/>
      <c r="B77" s="87"/>
      <c r="C77" s="87"/>
      <c r="D77" s="87"/>
      <c r="E77" s="87"/>
      <c r="F77" s="87"/>
      <c r="G77" s="89"/>
      <c r="H77" s="87"/>
      <c r="I77" s="87"/>
      <c r="J77" s="87"/>
      <c r="K77" s="157"/>
      <c r="L77" s="87"/>
      <c r="M77" s="158"/>
      <c r="N77" s="96"/>
    </row>
    <row r="78" spans="1:14" ht="12.75">
      <c r="A78" s="89"/>
      <c r="B78" s="87"/>
      <c r="C78" s="87"/>
      <c r="D78" s="87"/>
      <c r="E78" s="87"/>
      <c r="F78" s="87"/>
      <c r="G78" s="89"/>
      <c r="H78" s="87"/>
      <c r="I78" s="87"/>
      <c r="J78" s="87"/>
      <c r="K78" s="157"/>
      <c r="L78" s="87"/>
      <c r="M78" s="158"/>
      <c r="N78" s="96"/>
    </row>
    <row r="79" spans="1:17" ht="12.75">
      <c r="A79" s="18"/>
      <c r="B79" s="19"/>
      <c r="C79" s="19"/>
      <c r="D79" s="19"/>
      <c r="E79" s="19"/>
      <c r="F79" s="19"/>
      <c r="G79" s="18"/>
      <c r="H79" s="19"/>
      <c r="I79" s="19"/>
      <c r="J79" s="19"/>
      <c r="K79" s="163"/>
      <c r="L79" s="19"/>
      <c r="M79" s="164"/>
      <c r="N79" s="30"/>
      <c r="P79" s="35">
        <f>SUM(P11:P74)</f>
        <v>1194381.82</v>
      </c>
      <c r="Q79" s="35">
        <f>SUM(Q11:Q74)</f>
        <v>1258875.8499999999</v>
      </c>
    </row>
    <row r="80" spans="1:14" ht="3.75" customHeight="1">
      <c r="A80" s="22"/>
      <c r="B80" s="23"/>
      <c r="C80" s="23"/>
      <c r="D80" s="23"/>
      <c r="E80" s="23"/>
      <c r="F80" s="23"/>
      <c r="G80" s="22"/>
      <c r="H80" s="36"/>
      <c r="I80" s="37"/>
      <c r="J80" s="37"/>
      <c r="K80" s="155"/>
      <c r="L80" s="36"/>
      <c r="M80" s="172"/>
      <c r="N80" s="38"/>
    </row>
    <row r="81" spans="1:14" ht="12.75">
      <c r="A81" s="39"/>
      <c r="B81" s="8"/>
      <c r="C81" s="8"/>
      <c r="D81" s="8"/>
      <c r="E81" s="8"/>
      <c r="F81" s="8"/>
      <c r="G81" s="16" t="s">
        <v>10</v>
      </c>
      <c r="H81" s="17" t="s">
        <v>10</v>
      </c>
      <c r="I81" s="8"/>
      <c r="K81" s="166" t="s">
        <v>10</v>
      </c>
      <c r="L81" s="17" t="s">
        <v>10</v>
      </c>
      <c r="M81" s="191"/>
      <c r="N81" s="40"/>
    </row>
    <row r="82" spans="1:14" ht="12.75">
      <c r="A82" s="39"/>
      <c r="B82" s="8"/>
      <c r="C82" s="8"/>
      <c r="D82" s="8"/>
      <c r="E82" s="8"/>
      <c r="F82" s="8"/>
      <c r="G82" s="41" t="s">
        <v>9</v>
      </c>
      <c r="H82" s="20" t="s">
        <v>18</v>
      </c>
      <c r="I82" s="8"/>
      <c r="K82" s="168" t="s">
        <v>9</v>
      </c>
      <c r="L82" s="20" t="s">
        <v>18</v>
      </c>
      <c r="M82" s="191"/>
      <c r="N82" s="40"/>
    </row>
    <row r="83" spans="1:14" ht="15.75">
      <c r="A83" s="42"/>
      <c r="B83" s="19"/>
      <c r="C83" s="19"/>
      <c r="D83" s="19"/>
      <c r="E83" s="19"/>
      <c r="F83" s="19"/>
      <c r="G83" s="203">
        <f>SUM(G11:G79)</f>
        <v>77127</v>
      </c>
      <c r="H83" s="174">
        <f>SUM(H11:H79)</f>
        <v>8535239.309999999</v>
      </c>
      <c r="I83" s="175"/>
      <c r="J83" s="179"/>
      <c r="K83" s="338">
        <f>SUM(K11:K79)</f>
        <v>54646</v>
      </c>
      <c r="L83" s="204">
        <f>SUM(L11:L79)</f>
        <v>1258866.0100000002</v>
      </c>
      <c r="M83" s="192"/>
      <c r="N83" s="44"/>
    </row>
    <row r="84" spans="1:14" ht="6" customHeight="1" thickBot="1">
      <c r="A84" s="45"/>
      <c r="B84" s="46"/>
      <c r="C84" s="47"/>
      <c r="D84" s="47"/>
      <c r="E84" s="47"/>
      <c r="F84" s="47"/>
      <c r="G84" s="45"/>
      <c r="H84" s="46"/>
      <c r="I84" s="46"/>
      <c r="J84" s="46"/>
      <c r="K84" s="193"/>
      <c r="L84" s="46"/>
      <c r="M84" s="194"/>
      <c r="N84" s="48"/>
    </row>
    <row r="85" spans="1:14" ht="16.5" thickBot="1">
      <c r="A85" s="49" t="s">
        <v>23</v>
      </c>
      <c r="B85" s="50"/>
      <c r="C85" s="51"/>
      <c r="D85" s="51"/>
      <c r="E85" s="51"/>
      <c r="F85" s="51"/>
      <c r="G85" s="78" t="s">
        <v>24</v>
      </c>
      <c r="H85" s="79"/>
      <c r="I85" s="80" t="s">
        <v>25</v>
      </c>
      <c r="J85" s="81"/>
      <c r="K85" s="195"/>
      <c r="L85" s="52" t="s">
        <v>26</v>
      </c>
      <c r="M85" s="196"/>
      <c r="N85" s="53"/>
    </row>
    <row r="86" spans="1:14" ht="16.5" thickTop="1">
      <c r="A86" s="54" t="s">
        <v>27</v>
      </c>
      <c r="B86" s="55"/>
      <c r="C86" s="56"/>
      <c r="D86" s="56"/>
      <c r="E86" s="56"/>
      <c r="F86" s="56"/>
      <c r="G86" s="57"/>
      <c r="H86" s="58">
        <f>COUNTA(G11:G79)</f>
        <v>10</v>
      </c>
      <c r="I86" s="19"/>
      <c r="J86" s="59">
        <f>H83/G83</f>
        <v>110.66473880742151</v>
      </c>
      <c r="K86" s="197"/>
      <c r="L86" s="60"/>
      <c r="M86" s="198">
        <f>P79/G83</f>
        <v>15.485910511234717</v>
      </c>
      <c r="N86" s="61"/>
    </row>
    <row r="87" spans="1:14" ht="15.75">
      <c r="A87" s="54" t="s">
        <v>28</v>
      </c>
      <c r="B87" s="55"/>
      <c r="C87" s="56"/>
      <c r="D87" s="56"/>
      <c r="E87" s="56"/>
      <c r="F87" s="56"/>
      <c r="G87" s="57"/>
      <c r="H87" s="58">
        <f>COUNTA(K11:K79)</f>
        <v>7</v>
      </c>
      <c r="I87" s="19"/>
      <c r="J87" s="59">
        <f>L83/K83</f>
        <v>23.036745781941956</v>
      </c>
      <c r="K87" s="199"/>
      <c r="L87" s="60"/>
      <c r="M87" s="198">
        <f>Q79/K83</f>
        <v>23.036925850016466</v>
      </c>
      <c r="N87" s="63"/>
    </row>
    <row r="88" spans="1:14" ht="16.5" thickBot="1">
      <c r="A88" s="64" t="s">
        <v>29</v>
      </c>
      <c r="B88" s="65"/>
      <c r="C88" s="5"/>
      <c r="D88" s="5"/>
      <c r="E88" s="5"/>
      <c r="F88" s="5"/>
      <c r="G88" s="66"/>
      <c r="H88" s="67">
        <f>SUM(H86:H87)</f>
        <v>17</v>
      </c>
      <c r="I88" s="32"/>
      <c r="J88" s="68">
        <f>(H83+L83)/(G83+K83)</f>
        <v>74.32558505915475</v>
      </c>
      <c r="K88" s="200"/>
      <c r="L88" s="201"/>
      <c r="M88" s="202">
        <f>(P79+Q79)/(G83+K83)</f>
        <v>18.617301495754063</v>
      </c>
      <c r="N88" s="71"/>
    </row>
    <row r="100" ht="30.75">
      <c r="AH100" s="2"/>
    </row>
    <row r="101" ht="15.75">
      <c r="AC101" s="3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3.00390625" style="0" customWidth="1"/>
    <col min="12" max="12" width="12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31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146"/>
      <c r="H6" s="147" t="s">
        <v>1</v>
      </c>
      <c r="I6" s="148"/>
      <c r="J6" s="149"/>
      <c r="K6" s="146"/>
      <c r="L6" s="147" t="s">
        <v>2</v>
      </c>
      <c r="M6" s="148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0" t="s">
        <v>9</v>
      </c>
      <c r="H7" s="73" t="s">
        <v>10</v>
      </c>
      <c r="I7" s="73" t="s">
        <v>10</v>
      </c>
      <c r="J7" s="151" t="s">
        <v>32</v>
      </c>
      <c r="K7" s="150" t="s">
        <v>9</v>
      </c>
      <c r="L7" s="73" t="s">
        <v>10</v>
      </c>
      <c r="M7" s="73" t="s">
        <v>10</v>
      </c>
      <c r="N7" s="151" t="s">
        <v>32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150" t="s">
        <v>17</v>
      </c>
      <c r="H8" s="73" t="s">
        <v>18</v>
      </c>
      <c r="I8" s="73" t="s">
        <v>17</v>
      </c>
      <c r="J8" s="151" t="s">
        <v>17</v>
      </c>
      <c r="K8" s="150" t="s">
        <v>17</v>
      </c>
      <c r="L8" s="73" t="s">
        <v>18</v>
      </c>
      <c r="M8" s="73" t="s">
        <v>17</v>
      </c>
      <c r="N8" s="151" t="s">
        <v>17</v>
      </c>
    </row>
    <row r="9" spans="1:17" ht="15.75">
      <c r="A9" s="18"/>
      <c r="B9" s="19"/>
      <c r="C9" s="19"/>
      <c r="D9" s="19"/>
      <c r="E9" s="19"/>
      <c r="F9" s="19"/>
      <c r="G9" s="153"/>
      <c r="H9" s="74" t="s">
        <v>20</v>
      </c>
      <c r="I9" s="74" t="s">
        <v>18</v>
      </c>
      <c r="J9" s="154" t="s">
        <v>18</v>
      </c>
      <c r="K9" s="153"/>
      <c r="L9" s="74" t="s">
        <v>20</v>
      </c>
      <c r="M9" s="74" t="s">
        <v>18</v>
      </c>
      <c r="N9" s="154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155"/>
      <c r="H10" s="23"/>
      <c r="I10" s="23"/>
      <c r="J10" s="156"/>
      <c r="K10" s="155"/>
      <c r="L10" s="23"/>
      <c r="M10" s="23"/>
      <c r="N10" s="156"/>
    </row>
    <row r="11" spans="1:17" ht="13.5" thickBot="1">
      <c r="A11" s="292">
        <v>40554</v>
      </c>
      <c r="B11" s="293" t="s">
        <v>38</v>
      </c>
      <c r="C11" s="294"/>
      <c r="D11" s="294"/>
      <c r="E11" s="294">
        <v>3</v>
      </c>
      <c r="F11" s="295" t="s">
        <v>39</v>
      </c>
      <c r="G11" s="296">
        <v>4963</v>
      </c>
      <c r="H11" s="297">
        <v>280028.39</v>
      </c>
      <c r="I11" s="298">
        <v>56.43</v>
      </c>
      <c r="J11" s="299">
        <v>3.14</v>
      </c>
      <c r="K11" s="300"/>
      <c r="L11" s="301"/>
      <c r="M11" s="302"/>
      <c r="N11" s="274"/>
      <c r="P11" s="31">
        <f aca="true" t="shared" si="0" ref="P11:P26">G11*J11</f>
        <v>15583.82</v>
      </c>
      <c r="Q11" s="31">
        <f aca="true" t="shared" si="1" ref="Q11:Q26">K11*N11</f>
        <v>0</v>
      </c>
    </row>
    <row r="12" spans="1:17" ht="13.5" thickBot="1">
      <c r="A12" s="305">
        <v>40582</v>
      </c>
      <c r="B12" s="306" t="s">
        <v>48</v>
      </c>
      <c r="C12" s="307"/>
      <c r="D12" s="307"/>
      <c r="E12" s="307">
        <v>2</v>
      </c>
      <c r="F12" s="308" t="s">
        <v>49</v>
      </c>
      <c r="G12" s="309"/>
      <c r="H12" s="310"/>
      <c r="I12" s="311"/>
      <c r="J12" s="312"/>
      <c r="K12" s="313">
        <v>12138</v>
      </c>
      <c r="L12" s="314">
        <v>813493.94</v>
      </c>
      <c r="M12" s="315">
        <v>67.02</v>
      </c>
      <c r="N12" s="316"/>
      <c r="P12" s="31">
        <f t="shared" si="0"/>
        <v>0</v>
      </c>
      <c r="Q12" s="31">
        <f t="shared" si="1"/>
        <v>0</v>
      </c>
    </row>
    <row r="13" spans="1:17" ht="13.5" thickBot="1">
      <c r="A13" s="321">
        <v>40673</v>
      </c>
      <c r="B13" s="322" t="s">
        <v>64</v>
      </c>
      <c r="C13" s="323"/>
      <c r="D13" s="323"/>
      <c r="E13" s="323">
        <v>3</v>
      </c>
      <c r="F13" s="324" t="s">
        <v>65</v>
      </c>
      <c r="G13" s="347">
        <v>5581</v>
      </c>
      <c r="H13" s="326">
        <v>362949.33</v>
      </c>
      <c r="I13" s="327">
        <v>65.03</v>
      </c>
      <c r="J13" s="348"/>
      <c r="K13" s="328"/>
      <c r="L13" s="329"/>
      <c r="M13" s="349"/>
      <c r="N13" s="330"/>
      <c r="P13" s="31">
        <f t="shared" si="0"/>
        <v>0</v>
      </c>
      <c r="Q13" s="31">
        <f t="shared" si="1"/>
        <v>0</v>
      </c>
    </row>
    <row r="14" spans="1:17" ht="12.75">
      <c r="A14" s="105">
        <v>40799</v>
      </c>
      <c r="B14" s="92" t="s">
        <v>71</v>
      </c>
      <c r="C14" s="93" t="s">
        <v>61</v>
      </c>
      <c r="D14" s="93" t="s">
        <v>62</v>
      </c>
      <c r="E14" s="93">
        <v>3</v>
      </c>
      <c r="F14" s="361" t="s">
        <v>72</v>
      </c>
      <c r="G14" s="162">
        <v>6343</v>
      </c>
      <c r="H14" s="132">
        <v>466531.32</v>
      </c>
      <c r="I14" s="90">
        <v>73.55</v>
      </c>
      <c r="J14" s="160"/>
      <c r="K14" s="161"/>
      <c r="L14" s="106"/>
      <c r="M14" s="90"/>
      <c r="N14" s="160"/>
      <c r="P14" s="31">
        <f t="shared" si="0"/>
        <v>0</v>
      </c>
      <c r="Q14" s="31">
        <f t="shared" si="1"/>
        <v>0</v>
      </c>
    </row>
    <row r="15" spans="1:17" ht="13.5" thickBot="1">
      <c r="A15" s="283">
        <v>40799</v>
      </c>
      <c r="B15" s="284" t="s">
        <v>73</v>
      </c>
      <c r="C15" s="340" t="s">
        <v>61</v>
      </c>
      <c r="D15" s="340" t="s">
        <v>62</v>
      </c>
      <c r="E15" s="285">
        <v>3</v>
      </c>
      <c r="F15" s="365" t="s">
        <v>72</v>
      </c>
      <c r="G15" s="344">
        <v>5343</v>
      </c>
      <c r="H15" s="288">
        <v>455367.06</v>
      </c>
      <c r="I15" s="289">
        <v>71.79</v>
      </c>
      <c r="J15" s="319"/>
      <c r="K15" s="364"/>
      <c r="L15" s="304"/>
      <c r="M15" s="342"/>
      <c r="N15" s="291"/>
      <c r="P15" s="31">
        <f t="shared" si="0"/>
        <v>0</v>
      </c>
      <c r="Q15" s="31">
        <f t="shared" si="1"/>
        <v>0</v>
      </c>
    </row>
    <row r="16" spans="1:17" ht="12.75">
      <c r="A16" s="105">
        <v>40890</v>
      </c>
      <c r="B16" s="92" t="s">
        <v>84</v>
      </c>
      <c r="C16" s="93"/>
      <c r="D16" s="93"/>
      <c r="E16" s="93">
        <v>3</v>
      </c>
      <c r="F16" s="361" t="s">
        <v>85</v>
      </c>
      <c r="G16" s="161"/>
      <c r="H16" s="106"/>
      <c r="I16" s="90"/>
      <c r="J16" s="160"/>
      <c r="K16" s="162">
        <v>7572</v>
      </c>
      <c r="L16" s="132">
        <v>416935.61</v>
      </c>
      <c r="M16" s="87">
        <v>55.07</v>
      </c>
      <c r="N16" s="158"/>
      <c r="P16" s="31">
        <f t="shared" si="0"/>
        <v>0</v>
      </c>
      <c r="Q16" s="31">
        <f t="shared" si="1"/>
        <v>0</v>
      </c>
    </row>
    <row r="17" spans="1:17" ht="12.75">
      <c r="A17" s="105"/>
      <c r="B17" s="92" t="s">
        <v>97</v>
      </c>
      <c r="C17" s="93"/>
      <c r="D17" s="93"/>
      <c r="E17" s="93">
        <v>3</v>
      </c>
      <c r="F17" s="142" t="s">
        <v>98</v>
      </c>
      <c r="G17" s="162">
        <v>11488</v>
      </c>
      <c r="H17" s="132">
        <v>641440.47</v>
      </c>
      <c r="I17" s="87">
        <v>55.84</v>
      </c>
      <c r="J17" s="158"/>
      <c r="K17" s="161"/>
      <c r="L17" s="106"/>
      <c r="M17" s="90"/>
      <c r="N17" s="160"/>
      <c r="P17" s="31">
        <f t="shared" si="0"/>
        <v>0</v>
      </c>
      <c r="Q17" s="31">
        <f t="shared" si="1"/>
        <v>0</v>
      </c>
    </row>
    <row r="18" spans="1:17" ht="12.75">
      <c r="A18" s="105"/>
      <c r="B18" s="303" t="s">
        <v>99</v>
      </c>
      <c r="C18" s="93"/>
      <c r="D18" s="93"/>
      <c r="E18" s="93">
        <v>1</v>
      </c>
      <c r="F18" s="339" t="s">
        <v>100</v>
      </c>
      <c r="G18" s="162"/>
      <c r="H18" s="132"/>
      <c r="I18" s="87"/>
      <c r="J18" s="158"/>
      <c r="K18" s="161">
        <v>4468</v>
      </c>
      <c r="L18" s="106">
        <v>398215.07</v>
      </c>
      <c r="M18" s="90">
        <v>89.12</v>
      </c>
      <c r="N18" s="160">
        <v>2.86</v>
      </c>
      <c r="P18" s="31">
        <f t="shared" si="0"/>
        <v>0</v>
      </c>
      <c r="Q18" s="31">
        <f t="shared" si="1"/>
        <v>12778.48</v>
      </c>
    </row>
    <row r="19" spans="1:17" ht="13.5" thickBot="1">
      <c r="A19" s="283">
        <v>40890</v>
      </c>
      <c r="B19" s="284" t="s">
        <v>101</v>
      </c>
      <c r="C19" s="285"/>
      <c r="D19" s="285"/>
      <c r="E19" s="285">
        <v>3</v>
      </c>
      <c r="F19" s="340" t="s">
        <v>102</v>
      </c>
      <c r="G19" s="344"/>
      <c r="H19" s="288"/>
      <c r="I19" s="289"/>
      <c r="J19" s="319"/>
      <c r="K19" s="364">
        <v>3848</v>
      </c>
      <c r="L19" s="304">
        <v>249647.18</v>
      </c>
      <c r="M19" s="342">
        <v>64.89</v>
      </c>
      <c r="N19" s="291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182"/>
      <c r="G20" s="161"/>
      <c r="H20" s="106"/>
      <c r="I20" s="90"/>
      <c r="J20" s="160"/>
      <c r="K20" s="162"/>
      <c r="L20" s="132"/>
      <c r="M20" s="87"/>
      <c r="N20" s="158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59"/>
      <c r="G21" s="162"/>
      <c r="H21" s="132"/>
      <c r="I21" s="87"/>
      <c r="J21" s="158"/>
      <c r="K21" s="161"/>
      <c r="L21" s="106"/>
      <c r="M21" s="90"/>
      <c r="N21" s="160"/>
      <c r="P21" s="31">
        <f t="shared" si="0"/>
        <v>0</v>
      </c>
      <c r="Q21" s="31">
        <f t="shared" si="1"/>
        <v>0</v>
      </c>
    </row>
    <row r="22" spans="1:17" ht="12.75">
      <c r="A22" s="105"/>
      <c r="B22" s="185"/>
      <c r="C22" s="93"/>
      <c r="D22" s="93"/>
      <c r="E22" s="93"/>
      <c r="F22" s="182"/>
      <c r="G22" s="161"/>
      <c r="H22" s="106"/>
      <c r="I22" s="90"/>
      <c r="J22" s="160"/>
      <c r="K22" s="162"/>
      <c r="L22" s="132"/>
      <c r="M22" s="87"/>
      <c r="N22" s="158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182"/>
      <c r="G23" s="162"/>
      <c r="H23" s="132"/>
      <c r="I23" s="135"/>
      <c r="J23" s="158"/>
      <c r="K23" s="161"/>
      <c r="L23" s="106"/>
      <c r="M23" s="90"/>
      <c r="N23" s="160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182"/>
      <c r="G24" s="161"/>
      <c r="H24" s="106"/>
      <c r="I24" s="106"/>
      <c r="J24" s="160"/>
      <c r="K24" s="162"/>
      <c r="L24" s="132"/>
      <c r="M24" s="87"/>
      <c r="N24" s="160"/>
      <c r="P24" s="31">
        <f t="shared" si="0"/>
        <v>0</v>
      </c>
      <c r="Q24" s="31">
        <f t="shared" si="1"/>
        <v>0</v>
      </c>
    </row>
    <row r="25" spans="1:17" ht="12.75">
      <c r="A25" s="224"/>
      <c r="B25" s="225"/>
      <c r="C25" s="226"/>
      <c r="D25" s="226"/>
      <c r="E25" s="226"/>
      <c r="F25" s="257"/>
      <c r="G25" s="256"/>
      <c r="H25" s="229"/>
      <c r="I25" s="259"/>
      <c r="J25" s="249"/>
      <c r="K25" s="244"/>
      <c r="L25" s="243"/>
      <c r="M25" s="230"/>
      <c r="N25" s="249"/>
      <c r="P25" s="31">
        <f t="shared" si="0"/>
        <v>0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182"/>
      <c r="G26" s="162"/>
      <c r="H26" s="132"/>
      <c r="I26" s="208"/>
      <c r="J26" s="158"/>
      <c r="K26" s="161"/>
      <c r="L26" s="106"/>
      <c r="M26" s="90"/>
      <c r="N26" s="160"/>
      <c r="P26" s="31">
        <f t="shared" si="0"/>
        <v>0</v>
      </c>
      <c r="Q26" s="31">
        <f t="shared" si="1"/>
        <v>0</v>
      </c>
    </row>
    <row r="27" spans="1:17" ht="12.75">
      <c r="A27" s="105"/>
      <c r="B27" s="102"/>
      <c r="C27" s="93"/>
      <c r="D27" s="93"/>
      <c r="E27" s="93"/>
      <c r="F27" s="182"/>
      <c r="G27" s="162"/>
      <c r="H27" s="132"/>
      <c r="I27" s="208"/>
      <c r="J27" s="158"/>
      <c r="K27" s="161"/>
      <c r="L27" s="106"/>
      <c r="M27" s="90"/>
      <c r="N27" s="160"/>
      <c r="P27" s="31">
        <f aca="true" t="shared" si="2" ref="P27:P33">G27*J27</f>
        <v>0</v>
      </c>
      <c r="Q27" s="31">
        <f aca="true" t="shared" si="3" ref="Q27:Q33">K27*N27</f>
        <v>0</v>
      </c>
    </row>
    <row r="28" spans="1:17" ht="12.75">
      <c r="A28" s="105"/>
      <c r="B28" s="102"/>
      <c r="C28" s="93"/>
      <c r="D28" s="93"/>
      <c r="E28" s="93"/>
      <c r="F28" s="159"/>
      <c r="G28" s="161"/>
      <c r="H28" s="106"/>
      <c r="I28" s="206"/>
      <c r="J28" s="160"/>
      <c r="K28" s="162"/>
      <c r="L28" s="132"/>
      <c r="M28" s="90"/>
      <c r="N28" s="160"/>
      <c r="P28" s="31">
        <f t="shared" si="2"/>
        <v>0</v>
      </c>
      <c r="Q28" s="31">
        <f t="shared" si="3"/>
        <v>0</v>
      </c>
    </row>
    <row r="29" spans="1:17" ht="12.75">
      <c r="A29" s="224"/>
      <c r="B29" s="233"/>
      <c r="C29" s="226"/>
      <c r="D29" s="226"/>
      <c r="E29" s="226"/>
      <c r="F29" s="258"/>
      <c r="G29" s="256"/>
      <c r="H29" s="229"/>
      <c r="I29" s="259"/>
      <c r="J29" s="249"/>
      <c r="K29" s="244"/>
      <c r="L29" s="243"/>
      <c r="M29" s="230"/>
      <c r="N29" s="249"/>
      <c r="P29" s="31">
        <f t="shared" si="2"/>
        <v>0</v>
      </c>
      <c r="Q29" s="31">
        <f t="shared" si="3"/>
        <v>0</v>
      </c>
    </row>
    <row r="30" spans="1:17" ht="12.75">
      <c r="A30" s="224"/>
      <c r="B30" s="233"/>
      <c r="C30" s="226"/>
      <c r="D30" s="226"/>
      <c r="E30" s="226"/>
      <c r="F30" s="257"/>
      <c r="G30" s="256"/>
      <c r="H30" s="229"/>
      <c r="I30" s="259"/>
      <c r="J30" s="249"/>
      <c r="K30" s="244"/>
      <c r="L30" s="243"/>
      <c r="M30" s="230"/>
      <c r="N30" s="249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182"/>
      <c r="G31" s="161"/>
      <c r="H31" s="106"/>
      <c r="I31" s="206"/>
      <c r="J31" s="160"/>
      <c r="K31" s="162"/>
      <c r="L31" s="132"/>
      <c r="M31" s="90"/>
      <c r="N31" s="160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2"/>
      <c r="G32" s="161"/>
      <c r="H32" s="106"/>
      <c r="I32" s="206"/>
      <c r="J32" s="160"/>
      <c r="K32" s="162"/>
      <c r="L32" s="132"/>
      <c r="M32" s="90"/>
      <c r="N32" s="160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182"/>
      <c r="G33" s="161"/>
      <c r="H33" s="106"/>
      <c r="I33" s="206"/>
      <c r="J33" s="160"/>
      <c r="K33" s="162"/>
      <c r="L33" s="132"/>
      <c r="M33" s="90"/>
      <c r="N33" s="160"/>
      <c r="P33" s="31">
        <f t="shared" si="2"/>
        <v>0</v>
      </c>
      <c r="Q33" s="31">
        <f t="shared" si="3"/>
        <v>0</v>
      </c>
    </row>
    <row r="34" spans="1:17" ht="12.75">
      <c r="A34" s="105"/>
      <c r="B34" s="102"/>
      <c r="C34" s="93"/>
      <c r="D34" s="93"/>
      <c r="E34" s="93"/>
      <c r="F34" s="182"/>
      <c r="G34" s="161"/>
      <c r="H34" s="106"/>
      <c r="I34" s="206"/>
      <c r="J34" s="160"/>
      <c r="K34" s="162"/>
      <c r="L34" s="132"/>
      <c r="M34" s="90"/>
      <c r="N34" s="219"/>
      <c r="P34" s="31"/>
      <c r="Q34" s="31"/>
    </row>
    <row r="35" spans="1:14" ht="12.75">
      <c r="A35" s="86"/>
      <c r="B35" s="87"/>
      <c r="C35" s="88"/>
      <c r="D35" s="88"/>
      <c r="E35" s="88"/>
      <c r="F35" s="182"/>
      <c r="G35" s="157"/>
      <c r="H35" s="87"/>
      <c r="I35" s="208"/>
      <c r="J35" s="158"/>
      <c r="K35" s="162"/>
      <c r="L35" s="132"/>
      <c r="M35" s="98"/>
      <c r="N35" s="218"/>
    </row>
    <row r="36" spans="1:14" ht="12.75">
      <c r="A36" s="86"/>
      <c r="B36" s="87"/>
      <c r="C36" s="88"/>
      <c r="D36" s="88"/>
      <c r="E36" s="88"/>
      <c r="F36" s="184"/>
      <c r="G36" s="162"/>
      <c r="H36" s="132"/>
      <c r="I36" s="208"/>
      <c r="J36" s="158"/>
      <c r="K36" s="162"/>
      <c r="L36" s="132"/>
      <c r="M36" s="87"/>
      <c r="N36" s="218"/>
    </row>
    <row r="37" spans="1:14" ht="12.75">
      <c r="A37" s="86"/>
      <c r="B37" s="137"/>
      <c r="C37" s="88"/>
      <c r="D37" s="88"/>
      <c r="E37" s="88"/>
      <c r="F37" s="136"/>
      <c r="G37" s="162"/>
      <c r="H37" s="132"/>
      <c r="I37" s="208"/>
      <c r="J37" s="158"/>
      <c r="K37" s="162"/>
      <c r="L37" s="132"/>
      <c r="M37" s="87"/>
      <c r="N37" s="218"/>
    </row>
    <row r="38" spans="1:14" ht="12.75">
      <c r="A38" s="86"/>
      <c r="B38" s="137"/>
      <c r="C38" s="88"/>
      <c r="D38" s="88"/>
      <c r="E38" s="88"/>
      <c r="F38" s="220"/>
      <c r="G38" s="162"/>
      <c r="H38" s="132"/>
      <c r="I38" s="208"/>
      <c r="J38" s="190"/>
      <c r="K38" s="162"/>
      <c r="L38" s="132"/>
      <c r="M38" s="87"/>
      <c r="N38" s="218"/>
    </row>
    <row r="39" spans="1:14" ht="12.75">
      <c r="A39" s="86"/>
      <c r="B39" s="137"/>
      <c r="C39" s="88"/>
      <c r="D39" s="88"/>
      <c r="E39" s="88"/>
      <c r="F39" s="220"/>
      <c r="G39" s="162"/>
      <c r="H39" s="132"/>
      <c r="I39" s="208"/>
      <c r="J39" s="190"/>
      <c r="K39" s="162"/>
      <c r="L39" s="132"/>
      <c r="M39" s="87"/>
      <c r="N39" s="218"/>
    </row>
    <row r="40" spans="1:14" ht="12.75">
      <c r="A40" s="86"/>
      <c r="B40" s="137"/>
      <c r="C40" s="88"/>
      <c r="D40" s="88"/>
      <c r="E40" s="88"/>
      <c r="F40" s="220"/>
      <c r="G40" s="162"/>
      <c r="H40" s="132"/>
      <c r="I40" s="208"/>
      <c r="J40" s="190"/>
      <c r="K40" s="162"/>
      <c r="L40" s="132"/>
      <c r="M40" s="87"/>
      <c r="N40" s="218"/>
    </row>
    <row r="41" spans="1:14" ht="12.75">
      <c r="A41" s="86"/>
      <c r="B41" s="137"/>
      <c r="C41" s="88"/>
      <c r="D41" s="88"/>
      <c r="E41" s="88"/>
      <c r="F41" s="136"/>
      <c r="G41" s="162"/>
      <c r="H41" s="132"/>
      <c r="I41" s="208"/>
      <c r="J41" s="190"/>
      <c r="K41" s="162"/>
      <c r="L41" s="132"/>
      <c r="M41" s="87"/>
      <c r="N41" s="218"/>
    </row>
    <row r="42" spans="1:14" ht="12.75">
      <c r="A42" s="86"/>
      <c r="B42" s="137"/>
      <c r="C42" s="88"/>
      <c r="D42" s="88"/>
      <c r="E42" s="88"/>
      <c r="F42" s="136"/>
      <c r="G42" s="162"/>
      <c r="H42" s="132"/>
      <c r="I42" s="208"/>
      <c r="J42" s="190"/>
      <c r="K42" s="162"/>
      <c r="L42" s="132"/>
      <c r="M42" s="87"/>
      <c r="N42" s="218"/>
    </row>
    <row r="43" spans="1:14" ht="12.75">
      <c r="A43" s="104"/>
      <c r="B43" s="88"/>
      <c r="C43" s="88"/>
      <c r="D43" s="88"/>
      <c r="E43" s="88"/>
      <c r="F43" s="88"/>
      <c r="G43" s="162"/>
      <c r="H43" s="132"/>
      <c r="I43" s="87"/>
      <c r="J43" s="190"/>
      <c r="K43" s="162"/>
      <c r="L43" s="132"/>
      <c r="M43" s="87"/>
      <c r="N43" s="218"/>
    </row>
    <row r="44" spans="1:14" ht="12.75">
      <c r="A44" s="104"/>
      <c r="B44" s="88"/>
      <c r="C44" s="88"/>
      <c r="D44" s="88"/>
      <c r="E44" s="88"/>
      <c r="F44" s="88"/>
      <c r="G44" s="157"/>
      <c r="H44" s="87"/>
      <c r="I44" s="87"/>
      <c r="J44" s="190"/>
      <c r="K44" s="157"/>
      <c r="L44" s="87"/>
      <c r="M44" s="87"/>
      <c r="N44" s="218"/>
    </row>
    <row r="45" spans="1:17" ht="12.75">
      <c r="A45" s="18"/>
      <c r="B45" s="19"/>
      <c r="C45" s="19"/>
      <c r="D45" s="19"/>
      <c r="E45" s="19"/>
      <c r="F45" s="19"/>
      <c r="G45" s="163"/>
      <c r="H45" s="19"/>
      <c r="I45" s="19"/>
      <c r="J45" s="164"/>
      <c r="K45" s="163"/>
      <c r="L45" s="19"/>
      <c r="M45" s="19"/>
      <c r="N45" s="164"/>
      <c r="P45" s="35">
        <f>SUM(P11:P33)</f>
        <v>15583.82</v>
      </c>
      <c r="Q45" s="35">
        <f>SUM(Q11:Q33)</f>
        <v>12778.48</v>
      </c>
    </row>
    <row r="46" spans="1:14" ht="3.75" customHeight="1">
      <c r="A46" s="22"/>
      <c r="B46" s="23"/>
      <c r="C46" s="23"/>
      <c r="D46" s="23"/>
      <c r="E46" s="23"/>
      <c r="F46" s="23"/>
      <c r="G46" s="155"/>
      <c r="H46" s="36"/>
      <c r="I46" s="37"/>
      <c r="J46" s="165"/>
      <c r="K46" s="155"/>
      <c r="L46" s="36"/>
      <c r="M46" s="36"/>
      <c r="N46" s="172"/>
    </row>
    <row r="47" spans="1:14" ht="12.75">
      <c r="A47" s="39"/>
      <c r="B47" s="8"/>
      <c r="C47" s="8"/>
      <c r="D47" s="8"/>
      <c r="E47" s="8"/>
      <c r="F47" s="8"/>
      <c r="G47" s="166" t="s">
        <v>10</v>
      </c>
      <c r="H47" s="17" t="s">
        <v>10</v>
      </c>
      <c r="I47" s="8"/>
      <c r="J47" s="167"/>
      <c r="K47" s="166" t="s">
        <v>10</v>
      </c>
      <c r="L47" s="17" t="s">
        <v>10</v>
      </c>
      <c r="M47" s="8"/>
      <c r="N47" s="167"/>
    </row>
    <row r="48" spans="1:14" ht="12.75">
      <c r="A48" s="39"/>
      <c r="B48" s="8"/>
      <c r="C48" s="8"/>
      <c r="D48" s="8"/>
      <c r="E48" s="8"/>
      <c r="F48" s="8"/>
      <c r="G48" s="168" t="s">
        <v>9</v>
      </c>
      <c r="H48" s="20" t="s">
        <v>18</v>
      </c>
      <c r="I48" s="8"/>
      <c r="J48" s="167"/>
      <c r="K48" s="168" t="s">
        <v>9</v>
      </c>
      <c r="L48" s="20" t="s">
        <v>18</v>
      </c>
      <c r="M48" s="8"/>
      <c r="N48" s="167"/>
    </row>
    <row r="49" spans="1:14" ht="15.75">
      <c r="A49" s="42"/>
      <c r="B49" s="19"/>
      <c r="C49" s="19"/>
      <c r="D49" s="19"/>
      <c r="E49" s="19"/>
      <c r="F49" s="19"/>
      <c r="G49" s="215">
        <f>SUM(G11:G45)</f>
        <v>33718</v>
      </c>
      <c r="H49" s="177">
        <f>SUM(H11:H45)</f>
        <v>2206316.5700000003</v>
      </c>
      <c r="I49" s="175"/>
      <c r="J49" s="176"/>
      <c r="K49" s="215">
        <f>SUM(K11:K45)</f>
        <v>28026</v>
      </c>
      <c r="L49" s="204">
        <f>SUM(L11:L45)</f>
        <v>1878291.7999999998</v>
      </c>
      <c r="M49" s="43"/>
      <c r="N49" s="173"/>
    </row>
    <row r="50" spans="1:14" ht="6" customHeight="1" thickBot="1">
      <c r="A50" s="45"/>
      <c r="B50" s="46"/>
      <c r="C50" s="47"/>
      <c r="D50" s="47"/>
      <c r="E50" s="47"/>
      <c r="F50" s="47"/>
      <c r="G50" s="169"/>
      <c r="H50" s="170"/>
      <c r="I50" s="170"/>
      <c r="J50" s="171"/>
      <c r="K50" s="169"/>
      <c r="L50" s="170"/>
      <c r="M50" s="170"/>
      <c r="N50" s="171"/>
    </row>
    <row r="51" spans="1:14" ht="16.5" thickBot="1">
      <c r="A51" s="49" t="s">
        <v>23</v>
      </c>
      <c r="B51" s="50"/>
      <c r="C51" s="51"/>
      <c r="D51" s="51"/>
      <c r="E51" s="51"/>
      <c r="F51" s="51"/>
      <c r="G51" s="78" t="s">
        <v>24</v>
      </c>
      <c r="H51" s="79"/>
      <c r="I51" s="80" t="s">
        <v>33</v>
      </c>
      <c r="J51" s="81"/>
      <c r="K51" s="82"/>
      <c r="L51" s="52" t="s">
        <v>26</v>
      </c>
      <c r="M51" s="50"/>
      <c r="N51" s="53"/>
    </row>
    <row r="52" spans="1:14" ht="16.5" thickTop="1">
      <c r="A52" s="54" t="s">
        <v>27</v>
      </c>
      <c r="B52" s="55"/>
      <c r="C52" s="56"/>
      <c r="D52" s="56"/>
      <c r="E52" s="56"/>
      <c r="F52" s="56"/>
      <c r="G52" s="57"/>
      <c r="H52" s="58">
        <f>COUNTA(G11:G45)</f>
        <v>5</v>
      </c>
      <c r="I52" s="19"/>
      <c r="J52" s="59">
        <f>H49/G49</f>
        <v>65.43438430511894</v>
      </c>
      <c r="K52" s="59"/>
      <c r="L52" s="60"/>
      <c r="M52" s="59">
        <f>P45/G49</f>
        <v>0.46218103090337503</v>
      </c>
      <c r="N52" s="61"/>
    </row>
    <row r="53" spans="1:14" ht="15.75">
      <c r="A53" s="54" t="s">
        <v>28</v>
      </c>
      <c r="B53" s="55"/>
      <c r="C53" s="56"/>
      <c r="D53" s="56"/>
      <c r="E53" s="56"/>
      <c r="F53" s="56"/>
      <c r="G53" s="57"/>
      <c r="H53" s="58">
        <f>COUNTA(K11:K45)</f>
        <v>4</v>
      </c>
      <c r="I53" s="19"/>
      <c r="J53" s="59">
        <f>L49/K49</f>
        <v>67.01961749803753</v>
      </c>
      <c r="K53" s="62"/>
      <c r="L53" s="60"/>
      <c r="M53" s="59">
        <f>Q45/K49</f>
        <v>0.45595090273317634</v>
      </c>
      <c r="N53" s="63"/>
    </row>
    <row r="54" spans="1:14" ht="16.5" thickBot="1">
      <c r="A54" s="64" t="s">
        <v>29</v>
      </c>
      <c r="B54" s="65"/>
      <c r="C54" s="5"/>
      <c r="D54" s="5"/>
      <c r="E54" s="5"/>
      <c r="F54" s="5"/>
      <c r="G54" s="66"/>
      <c r="H54" s="67">
        <f>SUM(H52:H53)</f>
        <v>9</v>
      </c>
      <c r="I54" s="32"/>
      <c r="J54" s="68">
        <f>(H49+L49)/(G49+K49)</f>
        <v>66.15393188002074</v>
      </c>
      <c r="K54" s="69"/>
      <c r="L54" s="70"/>
      <c r="M54" s="68">
        <f>(P45+Q45)/(G49+K49)</f>
        <v>0.4593531355273387</v>
      </c>
      <c r="N54" s="71"/>
    </row>
    <row r="66" ht="30.75">
      <c r="AH66" s="2"/>
    </row>
    <row r="67" ht="15.75">
      <c r="AC67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0.281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35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65"/>
      <c r="B11" s="266"/>
      <c r="C11" s="267"/>
      <c r="D11" s="267"/>
      <c r="E11" s="267"/>
      <c r="F11" s="267"/>
      <c r="G11" s="278"/>
      <c r="H11" s="268"/>
      <c r="I11" s="269"/>
      <c r="J11" s="269"/>
      <c r="K11" s="279"/>
      <c r="L11" s="271"/>
      <c r="M11" s="271"/>
      <c r="N11" s="272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224"/>
      <c r="B12" s="225"/>
      <c r="C12" s="226"/>
      <c r="D12" s="226"/>
      <c r="E12" s="226"/>
      <c r="F12" s="226"/>
      <c r="G12" s="260"/>
      <c r="H12" s="229"/>
      <c r="I12" s="230"/>
      <c r="J12" s="230"/>
      <c r="K12" s="255"/>
      <c r="L12" s="239"/>
      <c r="M12" s="239"/>
      <c r="N12" s="246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208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24"/>
      <c r="B14" s="225"/>
      <c r="C14" s="226"/>
      <c r="D14" s="226"/>
      <c r="E14" s="226"/>
      <c r="F14" s="227"/>
      <c r="G14" s="255"/>
      <c r="H14" s="243"/>
      <c r="I14" s="230"/>
      <c r="J14" s="230"/>
      <c r="K14" s="260"/>
      <c r="L14" s="275"/>
      <c r="M14" s="230"/>
      <c r="N14" s="232"/>
      <c r="P14" s="31">
        <f t="shared" si="0"/>
        <v>0</v>
      </c>
      <c r="Q14" s="31">
        <f t="shared" si="1"/>
        <v>0</v>
      </c>
    </row>
    <row r="15" spans="1:17" ht="12.75">
      <c r="A15" s="262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62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65"/>
      <c r="B17" s="266"/>
      <c r="C17" s="267"/>
      <c r="D17" s="267"/>
      <c r="E17" s="267"/>
      <c r="F17" s="267"/>
      <c r="G17" s="279"/>
      <c r="H17" s="270"/>
      <c r="I17" s="271"/>
      <c r="J17" s="271"/>
      <c r="K17" s="278"/>
      <c r="L17" s="280"/>
      <c r="M17" s="269"/>
      <c r="N17" s="281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 t="shared" si="0"/>
        <v>0</v>
      </c>
      <c r="Q26" s="31">
        <f t="shared" si="1"/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8">
        <f>SUM(G11:G29)</f>
        <v>0</v>
      </c>
      <c r="H33" s="174">
        <f>SUM(H11:H29)</f>
        <v>0</v>
      </c>
      <c r="I33" s="175"/>
      <c r="J33" s="179"/>
      <c r="K33" s="203">
        <f>SUM(K11:K29)</f>
        <v>0</v>
      </c>
      <c r="L33" s="204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0"/>
      <c r="H34" s="181"/>
      <c r="I34" s="181"/>
      <c r="J34" s="181"/>
      <c r="K34" s="180"/>
      <c r="L34" s="181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3" t="e">
        <f>H33/G33</f>
        <v>#DIV/0!</v>
      </c>
      <c r="K36" s="59"/>
      <c r="L36" s="60"/>
      <c r="M36" s="143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0</v>
      </c>
      <c r="I38" s="32"/>
      <c r="J38" s="144" t="e">
        <f>(H33+L33)/(G33+K33)</f>
        <v>#DIV/0!</v>
      </c>
      <c r="K38" s="69"/>
      <c r="L38" s="70"/>
      <c r="M38" s="144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0.7109375" style="0" customWidth="1"/>
    <col min="12" max="12" width="11.0039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34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 thickBot="1">
      <c r="A10" s="211"/>
      <c r="B10" s="212"/>
      <c r="C10" s="212"/>
      <c r="D10" s="212"/>
      <c r="E10" s="212"/>
      <c r="F10" s="212"/>
      <c r="G10" s="211"/>
      <c r="H10" s="212"/>
      <c r="I10" s="212"/>
      <c r="J10" s="212"/>
      <c r="K10" s="211"/>
      <c r="L10" s="212"/>
      <c r="M10" s="212"/>
      <c r="N10" s="213"/>
    </row>
    <row r="11" spans="1:17" ht="13.5" thickBot="1">
      <c r="A11" s="321">
        <v>40673</v>
      </c>
      <c r="B11" s="322" t="s">
        <v>60</v>
      </c>
      <c r="C11" s="324" t="s">
        <v>61</v>
      </c>
      <c r="D11" s="324" t="s">
        <v>62</v>
      </c>
      <c r="E11" s="323">
        <v>3</v>
      </c>
      <c r="F11" s="350" t="s">
        <v>63</v>
      </c>
      <c r="G11" s="325">
        <v>7031</v>
      </c>
      <c r="H11" s="326">
        <v>236111.26</v>
      </c>
      <c r="I11" s="351">
        <v>33.58</v>
      </c>
      <c r="J11" s="327"/>
      <c r="K11" s="352"/>
      <c r="L11" s="329"/>
      <c r="M11" s="353"/>
      <c r="N11" s="331"/>
      <c r="P11" s="31">
        <f aca="true" t="shared" si="0" ref="P11:P27">G11*J11</f>
        <v>0</v>
      </c>
      <c r="Q11" s="31">
        <f aca="true" t="shared" si="1" ref="Q11:Q26">K11*N11</f>
        <v>0</v>
      </c>
    </row>
    <row r="12" spans="1:17" ht="12.75">
      <c r="A12" s="105">
        <v>40708</v>
      </c>
      <c r="B12" s="303" t="s">
        <v>68</v>
      </c>
      <c r="C12" s="339" t="s">
        <v>61</v>
      </c>
      <c r="D12" s="339" t="s">
        <v>62</v>
      </c>
      <c r="E12" s="93">
        <v>3</v>
      </c>
      <c r="F12" s="354" t="s">
        <v>69</v>
      </c>
      <c r="G12" s="134">
        <v>9088</v>
      </c>
      <c r="H12" s="106">
        <v>1765880.47</v>
      </c>
      <c r="I12" s="206">
        <v>194.3</v>
      </c>
      <c r="J12" s="90"/>
      <c r="K12" s="89"/>
      <c r="L12" s="132"/>
      <c r="M12" s="87"/>
      <c r="N12" s="96"/>
      <c r="P12" s="31">
        <f t="shared" si="0"/>
        <v>0</v>
      </c>
      <c r="Q12" s="31">
        <f t="shared" si="1"/>
        <v>0</v>
      </c>
    </row>
    <row r="13" spans="1:17" ht="13.5" thickBot="1">
      <c r="A13" s="283">
        <v>40708</v>
      </c>
      <c r="B13" s="284" t="s">
        <v>70</v>
      </c>
      <c r="C13" s="340" t="s">
        <v>61</v>
      </c>
      <c r="D13" s="340" t="s">
        <v>62</v>
      </c>
      <c r="E13" s="285">
        <v>3</v>
      </c>
      <c r="F13" s="355" t="s">
        <v>69</v>
      </c>
      <c r="G13" s="287">
        <v>9152</v>
      </c>
      <c r="H13" s="288">
        <v>1719155.36</v>
      </c>
      <c r="I13" s="356">
        <v>187.84</v>
      </c>
      <c r="J13" s="289"/>
      <c r="K13" s="357"/>
      <c r="L13" s="304"/>
      <c r="M13" s="342"/>
      <c r="N13" s="358"/>
      <c r="P13" s="31">
        <f t="shared" si="0"/>
        <v>0</v>
      </c>
      <c r="Q13" s="31">
        <f t="shared" si="1"/>
        <v>0</v>
      </c>
    </row>
    <row r="14" spans="1:17" ht="13.5" thickBot="1">
      <c r="A14" s="321">
        <v>40855</v>
      </c>
      <c r="B14" s="322" t="s">
        <v>82</v>
      </c>
      <c r="C14" s="324" t="s">
        <v>61</v>
      </c>
      <c r="D14" s="323"/>
      <c r="E14" s="323">
        <v>1</v>
      </c>
      <c r="F14" s="366" t="s">
        <v>83</v>
      </c>
      <c r="G14" s="345">
        <v>2448</v>
      </c>
      <c r="H14" s="329">
        <v>268123.3</v>
      </c>
      <c r="I14" s="351">
        <v>109.53</v>
      </c>
      <c r="J14" s="327"/>
      <c r="K14" s="367"/>
      <c r="L14" s="326"/>
      <c r="M14" s="327"/>
      <c r="N14" s="360"/>
      <c r="P14" s="31">
        <f t="shared" si="0"/>
        <v>0</v>
      </c>
      <c r="Q14" s="31">
        <f t="shared" si="1"/>
        <v>0</v>
      </c>
    </row>
    <row r="15" spans="1:17" ht="12.75">
      <c r="A15" s="105">
        <v>40890</v>
      </c>
      <c r="B15" s="92" t="s">
        <v>90</v>
      </c>
      <c r="C15" s="93" t="s">
        <v>91</v>
      </c>
      <c r="D15" s="93" t="s">
        <v>62</v>
      </c>
      <c r="E15" s="93">
        <v>3</v>
      </c>
      <c r="F15" s="354" t="s">
        <v>92</v>
      </c>
      <c r="G15" s="134">
        <v>6903</v>
      </c>
      <c r="H15" s="106">
        <v>633498.39</v>
      </c>
      <c r="I15" s="206">
        <v>91.77</v>
      </c>
      <c r="J15" s="90"/>
      <c r="K15" s="89"/>
      <c r="L15" s="132"/>
      <c r="M15" s="87"/>
      <c r="N15" s="96"/>
      <c r="P15" s="31">
        <f t="shared" si="0"/>
        <v>0</v>
      </c>
      <c r="Q15" s="31">
        <f t="shared" si="1"/>
        <v>0</v>
      </c>
    </row>
    <row r="16" spans="1:17" ht="12.75">
      <c r="A16" s="224"/>
      <c r="B16" s="362" t="s">
        <v>105</v>
      </c>
      <c r="C16" s="363" t="s">
        <v>61</v>
      </c>
      <c r="D16" s="363" t="s">
        <v>62</v>
      </c>
      <c r="E16" s="226">
        <v>3</v>
      </c>
      <c r="F16" s="368" t="s">
        <v>106</v>
      </c>
      <c r="G16" s="228">
        <v>7638</v>
      </c>
      <c r="H16" s="229">
        <v>587301.97</v>
      </c>
      <c r="I16" s="259">
        <v>76.9</v>
      </c>
      <c r="J16" s="230"/>
      <c r="K16" s="255"/>
      <c r="L16" s="243"/>
      <c r="M16" s="239"/>
      <c r="N16" s="246"/>
      <c r="P16" s="31">
        <f t="shared" si="0"/>
        <v>0</v>
      </c>
      <c r="Q16" s="31">
        <f t="shared" si="1"/>
        <v>0</v>
      </c>
    </row>
    <row r="17" spans="1:17" ht="12.75">
      <c r="A17" s="105"/>
      <c r="B17" s="303" t="s">
        <v>107</v>
      </c>
      <c r="C17" s="339" t="s">
        <v>91</v>
      </c>
      <c r="D17" s="339" t="s">
        <v>62</v>
      </c>
      <c r="E17" s="93">
        <v>3</v>
      </c>
      <c r="F17" s="354" t="s">
        <v>108</v>
      </c>
      <c r="G17" s="133">
        <v>11851</v>
      </c>
      <c r="H17" s="132">
        <v>940817.16</v>
      </c>
      <c r="I17" s="208">
        <v>79.39</v>
      </c>
      <c r="J17" s="87"/>
      <c r="K17" s="9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224"/>
      <c r="B18" s="362" t="s">
        <v>109</v>
      </c>
      <c r="C18" s="363" t="s">
        <v>61</v>
      </c>
      <c r="D18" s="363" t="s">
        <v>62</v>
      </c>
      <c r="E18" s="226">
        <v>3</v>
      </c>
      <c r="F18" s="354" t="s">
        <v>110</v>
      </c>
      <c r="G18" s="234">
        <v>7848</v>
      </c>
      <c r="H18" s="243">
        <v>637688.21</v>
      </c>
      <c r="I18" s="237">
        <v>81.25</v>
      </c>
      <c r="J18" s="239"/>
      <c r="K18" s="260"/>
      <c r="L18" s="229"/>
      <c r="M18" s="230"/>
      <c r="N18" s="232"/>
      <c r="P18" s="31">
        <f t="shared" si="0"/>
        <v>0</v>
      </c>
      <c r="Q18" s="31">
        <f t="shared" si="1"/>
        <v>0</v>
      </c>
    </row>
    <row r="19" spans="1:17" ht="12.75">
      <c r="A19" s="224"/>
      <c r="B19" s="225" t="s">
        <v>111</v>
      </c>
      <c r="C19" s="226" t="s">
        <v>61</v>
      </c>
      <c r="D19" s="226" t="s">
        <v>62</v>
      </c>
      <c r="E19" s="226">
        <v>3</v>
      </c>
      <c r="F19" s="261" t="s">
        <v>112</v>
      </c>
      <c r="G19" s="228">
        <v>12756</v>
      </c>
      <c r="H19" s="229">
        <v>749784.59</v>
      </c>
      <c r="I19" s="259">
        <v>58.78</v>
      </c>
      <c r="J19" s="230"/>
      <c r="K19" s="255"/>
      <c r="L19" s="243"/>
      <c r="M19" s="239"/>
      <c r="N19" s="246"/>
      <c r="P19" s="31">
        <f t="shared" si="0"/>
        <v>0</v>
      </c>
      <c r="Q19" s="31">
        <f t="shared" si="1"/>
        <v>0</v>
      </c>
    </row>
    <row r="20" spans="1:17" ht="13.5" thickBot="1">
      <c r="A20" s="283">
        <v>40890</v>
      </c>
      <c r="B20" s="369" t="s">
        <v>113</v>
      </c>
      <c r="C20" s="285" t="s">
        <v>91</v>
      </c>
      <c r="D20" s="285" t="s">
        <v>62</v>
      </c>
      <c r="E20" s="285">
        <v>3</v>
      </c>
      <c r="F20" s="370" t="s">
        <v>114</v>
      </c>
      <c r="G20" s="287">
        <v>15089</v>
      </c>
      <c r="H20" s="288">
        <v>1244863.14</v>
      </c>
      <c r="I20" s="356">
        <v>82.5</v>
      </c>
      <c r="J20" s="289"/>
      <c r="K20" s="357"/>
      <c r="L20" s="304"/>
      <c r="M20" s="342"/>
      <c r="N20" s="358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39"/>
      <c r="G21" s="133"/>
      <c r="H21" s="132"/>
      <c r="I21" s="208"/>
      <c r="J21" s="87"/>
      <c r="K21" s="9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185"/>
      <c r="C22" s="93"/>
      <c r="D22" s="93"/>
      <c r="E22" s="93"/>
      <c r="F22" s="263"/>
      <c r="G22" s="134"/>
      <c r="H22" s="106"/>
      <c r="I22" s="206"/>
      <c r="J22" s="90"/>
      <c r="K22" s="89"/>
      <c r="L22" s="132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139"/>
      <c r="G23" s="133"/>
      <c r="H23" s="132"/>
      <c r="I23" s="208"/>
      <c r="J23" s="87"/>
      <c r="K23" s="94"/>
      <c r="L23" s="106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139"/>
      <c r="G24" s="94"/>
      <c r="H24" s="106"/>
      <c r="I24" s="206"/>
      <c r="J24" s="90"/>
      <c r="K24" s="89"/>
      <c r="L24" s="132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139"/>
      <c r="G25" s="94"/>
      <c r="H25" s="106"/>
      <c r="I25" s="206"/>
      <c r="J25" s="90"/>
      <c r="K25" s="89"/>
      <c r="L25" s="132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264"/>
      <c r="G26" s="89"/>
      <c r="H26" s="132"/>
      <c r="I26" s="208"/>
      <c r="J26" s="87"/>
      <c r="K26" s="94"/>
      <c r="L26" s="106"/>
      <c r="M26" s="90"/>
      <c r="N26" s="85"/>
      <c r="P26" s="31">
        <f t="shared" si="0"/>
        <v>0</v>
      </c>
      <c r="Q26" s="31">
        <f t="shared" si="1"/>
        <v>0</v>
      </c>
    </row>
    <row r="27" spans="1:17" ht="12.75">
      <c r="A27" s="224"/>
      <c r="B27" s="225"/>
      <c r="C27" s="226"/>
      <c r="D27" s="226"/>
      <c r="E27" s="226"/>
      <c r="F27" s="257"/>
      <c r="G27" s="255"/>
      <c r="H27" s="243"/>
      <c r="I27" s="237"/>
      <c r="J27" s="239"/>
      <c r="K27" s="260"/>
      <c r="L27" s="229"/>
      <c r="M27" s="230"/>
      <c r="N27" s="232"/>
      <c r="P27" s="31">
        <f t="shared" si="0"/>
        <v>0</v>
      </c>
      <c r="Q27" s="31"/>
    </row>
    <row r="28" spans="1:17" ht="12.75">
      <c r="A28" s="105"/>
      <c r="B28" s="92"/>
      <c r="C28" s="93"/>
      <c r="D28" s="93"/>
      <c r="E28" s="93"/>
      <c r="F28" s="264"/>
      <c r="G28" s="89"/>
      <c r="H28" s="132"/>
      <c r="I28" s="208"/>
      <c r="J28" s="87"/>
      <c r="K28" s="94"/>
      <c r="L28" s="106"/>
      <c r="M28" s="90"/>
      <c r="N28" s="85"/>
      <c r="P28" s="31"/>
      <c r="Q28" s="31"/>
    </row>
    <row r="29" spans="1:17" ht="12.75">
      <c r="A29" s="91"/>
      <c r="B29" s="102"/>
      <c r="C29" s="93"/>
      <c r="D29" s="93"/>
      <c r="E29" s="93"/>
      <c r="F29" s="93"/>
      <c r="G29" s="89"/>
      <c r="H29" s="87"/>
      <c r="I29" s="87"/>
      <c r="J29" s="87"/>
      <c r="K29" s="94"/>
      <c r="L29" s="106"/>
      <c r="M29" s="90"/>
      <c r="N29" s="85"/>
      <c r="P29" s="31">
        <f>G29*J29</f>
        <v>0</v>
      </c>
      <c r="Q29" s="31">
        <f>K29*N29</f>
        <v>0</v>
      </c>
    </row>
    <row r="30" spans="1:17" ht="12.75">
      <c r="A30" s="91"/>
      <c r="B30" s="102"/>
      <c r="C30" s="93"/>
      <c r="D30" s="93"/>
      <c r="E30" s="93"/>
      <c r="F30" s="93"/>
      <c r="G30" s="94"/>
      <c r="H30" s="95"/>
      <c r="I30" s="90"/>
      <c r="J30" s="90"/>
      <c r="K30" s="89"/>
      <c r="L30" s="132"/>
      <c r="M30" s="90"/>
      <c r="N30" s="85"/>
      <c r="P30" s="31">
        <f aca="true" t="shared" si="2" ref="P30:P42">G30*J30</f>
        <v>0</v>
      </c>
      <c r="Q30" s="31">
        <f aca="true" t="shared" si="3" ref="Q30:Q42">K30*N30</f>
        <v>0</v>
      </c>
    </row>
    <row r="31" spans="1:17" ht="12.75">
      <c r="A31" s="18"/>
      <c r="B31" s="19"/>
      <c r="C31" s="19"/>
      <c r="D31" s="19"/>
      <c r="E31" s="19"/>
      <c r="F31" s="19"/>
      <c r="G31" s="18"/>
      <c r="H31" s="19"/>
      <c r="I31" s="19"/>
      <c r="J31" s="19"/>
      <c r="K31" s="18"/>
      <c r="L31" s="19"/>
      <c r="M31" s="19"/>
      <c r="N31" s="30"/>
      <c r="P31" s="31">
        <f t="shared" si="2"/>
        <v>0</v>
      </c>
      <c r="Q31" s="31">
        <f t="shared" si="3"/>
        <v>0</v>
      </c>
    </row>
    <row r="32" spans="1:17" ht="6" customHeight="1">
      <c r="A32" s="22"/>
      <c r="B32" s="23"/>
      <c r="C32" s="23"/>
      <c r="D32" s="23"/>
      <c r="E32" s="23"/>
      <c r="F32" s="23"/>
      <c r="G32" s="22"/>
      <c r="H32" s="36"/>
      <c r="I32" s="37"/>
      <c r="J32" s="37"/>
      <c r="K32" s="22"/>
      <c r="L32" s="36"/>
      <c r="M32" s="36"/>
      <c r="N32" s="38"/>
      <c r="P32" s="31">
        <f t="shared" si="2"/>
        <v>0</v>
      </c>
      <c r="Q32" s="31">
        <f t="shared" si="3"/>
        <v>0</v>
      </c>
    </row>
    <row r="33" spans="1:17" ht="12.75">
      <c r="A33" s="39"/>
      <c r="B33" s="8"/>
      <c r="C33" s="8"/>
      <c r="D33" s="8"/>
      <c r="E33" s="8"/>
      <c r="F33" s="8"/>
      <c r="G33" s="16" t="s">
        <v>10</v>
      </c>
      <c r="H33" s="17" t="s">
        <v>10</v>
      </c>
      <c r="I33" s="8"/>
      <c r="K33" s="16" t="s">
        <v>10</v>
      </c>
      <c r="L33" s="17" t="s">
        <v>10</v>
      </c>
      <c r="M33" s="8"/>
      <c r="N33" s="40"/>
      <c r="P33" s="31" t="e">
        <f t="shared" si="2"/>
        <v>#VALUE!</v>
      </c>
      <c r="Q33" s="31" t="e">
        <f t="shared" si="3"/>
        <v>#VALUE!</v>
      </c>
    </row>
    <row r="34" spans="1:17" ht="12.75">
      <c r="A34" s="39"/>
      <c r="B34" s="8"/>
      <c r="C34" s="8"/>
      <c r="D34" s="8"/>
      <c r="E34" s="8"/>
      <c r="F34" s="8"/>
      <c r="G34" s="41" t="s">
        <v>9</v>
      </c>
      <c r="H34" s="20" t="s">
        <v>18</v>
      </c>
      <c r="I34" s="8"/>
      <c r="K34" s="41" t="s">
        <v>9</v>
      </c>
      <c r="L34" s="20" t="s">
        <v>18</v>
      </c>
      <c r="M34" s="8"/>
      <c r="N34" s="40"/>
      <c r="P34" s="31" t="e">
        <f t="shared" si="2"/>
        <v>#VALUE!</v>
      </c>
      <c r="Q34" s="31" t="e">
        <f t="shared" si="3"/>
        <v>#VALUE!</v>
      </c>
    </row>
    <row r="35" spans="1:17" ht="15.75">
      <c r="A35" s="42"/>
      <c r="B35" s="19"/>
      <c r="C35" s="19"/>
      <c r="D35" s="19"/>
      <c r="E35" s="19"/>
      <c r="F35" s="19"/>
      <c r="G35" s="203">
        <f>SUM(G11:G30)</f>
        <v>89804</v>
      </c>
      <c r="H35" s="217">
        <f>SUM(H11:H30)</f>
        <v>8783223.85</v>
      </c>
      <c r="I35" s="175"/>
      <c r="J35" s="179"/>
      <c r="K35" s="203">
        <f>SUM(K11:K30)</f>
        <v>0</v>
      </c>
      <c r="L35" s="204">
        <f>SUM(L11:L30)</f>
        <v>0</v>
      </c>
      <c r="M35" s="43"/>
      <c r="N35" s="44"/>
      <c r="P35" s="31">
        <f t="shared" si="2"/>
        <v>0</v>
      </c>
      <c r="Q35" s="31">
        <f t="shared" si="3"/>
        <v>0</v>
      </c>
    </row>
    <row r="36" spans="1:17" ht="6" customHeight="1" thickBot="1">
      <c r="A36" s="45"/>
      <c r="B36" s="46"/>
      <c r="C36" s="47"/>
      <c r="D36" s="47"/>
      <c r="E36" s="47"/>
      <c r="F36" s="47"/>
      <c r="G36" s="45"/>
      <c r="H36" s="46"/>
      <c r="I36" s="46"/>
      <c r="J36" s="46"/>
      <c r="K36" s="45"/>
      <c r="L36" s="46"/>
      <c r="M36" s="46"/>
      <c r="N36" s="48"/>
      <c r="P36" s="31">
        <f t="shared" si="2"/>
        <v>0</v>
      </c>
      <c r="Q36" s="31">
        <f t="shared" si="3"/>
        <v>0</v>
      </c>
    </row>
    <row r="37" spans="1:17" ht="16.5" thickBot="1">
      <c r="A37" s="49" t="s">
        <v>23</v>
      </c>
      <c r="B37" s="50"/>
      <c r="C37" s="51"/>
      <c r="D37" s="51"/>
      <c r="E37" s="51"/>
      <c r="F37" s="51"/>
      <c r="G37" s="78" t="s">
        <v>24</v>
      </c>
      <c r="H37" s="79"/>
      <c r="I37" s="80" t="s">
        <v>25</v>
      </c>
      <c r="J37" s="81"/>
      <c r="K37" s="82"/>
      <c r="L37" s="52"/>
      <c r="M37" s="50"/>
      <c r="N37" s="53"/>
      <c r="P37" s="31" t="e">
        <f t="shared" si="2"/>
        <v>#VALUE!</v>
      </c>
      <c r="Q37" s="31">
        <f t="shared" si="3"/>
        <v>0</v>
      </c>
    </row>
    <row r="38" spans="1:17" ht="16.5" thickTop="1">
      <c r="A38" s="54" t="s">
        <v>27</v>
      </c>
      <c r="B38" s="55"/>
      <c r="C38" s="56"/>
      <c r="D38" s="56"/>
      <c r="E38" s="56"/>
      <c r="F38" s="56"/>
      <c r="G38" s="57"/>
      <c r="H38" s="58">
        <f>COUNTA(G11:G31)</f>
        <v>10</v>
      </c>
      <c r="I38" s="19"/>
      <c r="J38" s="143">
        <f>H35/G35</f>
        <v>97.80437229967484</v>
      </c>
      <c r="K38" s="59"/>
      <c r="L38" s="60"/>
      <c r="M38" s="59"/>
      <c r="N38" s="61"/>
      <c r="P38" s="31">
        <f t="shared" si="2"/>
        <v>0</v>
      </c>
      <c r="Q38" s="31">
        <f t="shared" si="3"/>
        <v>0</v>
      </c>
    </row>
    <row r="39" spans="1:17" ht="15.75">
      <c r="A39" s="54" t="s">
        <v>28</v>
      </c>
      <c r="B39" s="55"/>
      <c r="C39" s="56"/>
      <c r="D39" s="56"/>
      <c r="E39" s="56"/>
      <c r="F39" s="56"/>
      <c r="G39" s="57"/>
      <c r="H39" s="58">
        <f>COUNTA(K11:K31)</f>
        <v>0</v>
      </c>
      <c r="I39" s="19"/>
      <c r="J39" s="59" t="e">
        <f>L35/K35</f>
        <v>#DIV/0!</v>
      </c>
      <c r="K39" s="62"/>
      <c r="L39" s="60"/>
      <c r="M39" s="59"/>
      <c r="N39" s="63"/>
      <c r="P39" s="31" t="e">
        <f t="shared" si="2"/>
        <v>#DIV/0!</v>
      </c>
      <c r="Q39" s="31">
        <f t="shared" si="3"/>
        <v>0</v>
      </c>
    </row>
    <row r="40" spans="1:17" ht="16.5" thickBot="1">
      <c r="A40" s="64" t="s">
        <v>29</v>
      </c>
      <c r="B40" s="65"/>
      <c r="C40" s="5"/>
      <c r="D40" s="5"/>
      <c r="E40" s="5"/>
      <c r="F40" s="5"/>
      <c r="G40" s="66"/>
      <c r="H40" s="67">
        <f>SUM(H38:H39)</f>
        <v>10</v>
      </c>
      <c r="I40" s="32"/>
      <c r="J40" s="144">
        <f>(H35+L35)/(G35+K35)</f>
        <v>97.80437229967484</v>
      </c>
      <c r="K40" s="69"/>
      <c r="L40" s="70"/>
      <c r="M40" s="68"/>
      <c r="N40" s="71"/>
      <c r="P40" s="31">
        <f t="shared" si="2"/>
        <v>0</v>
      </c>
      <c r="Q40" s="31">
        <f t="shared" si="3"/>
        <v>0</v>
      </c>
    </row>
    <row r="41" spans="1:17" ht="12.75">
      <c r="A41" s="107"/>
      <c r="B41" s="108"/>
      <c r="C41" s="109"/>
      <c r="D41" s="110"/>
      <c r="E41" s="109"/>
      <c r="F41" s="113"/>
      <c r="G41" s="108"/>
      <c r="H41" s="108"/>
      <c r="I41" s="111"/>
      <c r="J41" s="111"/>
      <c r="K41" s="108"/>
      <c r="L41" s="108"/>
      <c r="M41" s="111"/>
      <c r="N41" s="111"/>
      <c r="P41" s="31">
        <f t="shared" si="2"/>
        <v>0</v>
      </c>
      <c r="Q41" s="31">
        <f t="shared" si="3"/>
        <v>0</v>
      </c>
    </row>
    <row r="42" spans="1:17" ht="12.75">
      <c r="A42" s="107"/>
      <c r="B42" s="108"/>
      <c r="C42" s="109"/>
      <c r="D42" s="110"/>
      <c r="E42" s="109"/>
      <c r="F42" s="109"/>
      <c r="G42" s="108"/>
      <c r="H42" s="108"/>
      <c r="I42" s="111"/>
      <c r="J42" s="111"/>
      <c r="K42" s="108"/>
      <c r="L42" s="108"/>
      <c r="M42" s="111"/>
      <c r="N42" s="111"/>
      <c r="P42" s="31">
        <f t="shared" si="2"/>
        <v>0</v>
      </c>
      <c r="Q42" s="31">
        <f t="shared" si="3"/>
        <v>0</v>
      </c>
    </row>
    <row r="43" spans="1:17" ht="12.75">
      <c r="A43" s="107"/>
      <c r="B43" s="108"/>
      <c r="C43" s="109"/>
      <c r="D43" s="110"/>
      <c r="E43" s="109"/>
      <c r="F43" s="109"/>
      <c r="G43" s="108"/>
      <c r="H43" s="108"/>
      <c r="I43" s="111"/>
      <c r="J43" s="111"/>
      <c r="K43" s="108"/>
      <c r="L43" s="108"/>
      <c r="M43" s="111"/>
      <c r="N43" s="111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107"/>
      <c r="B44" s="108"/>
      <c r="C44" s="109"/>
      <c r="D44" s="110"/>
      <c r="E44" s="109"/>
      <c r="F44" s="109"/>
      <c r="G44" s="108"/>
      <c r="H44" s="108"/>
      <c r="I44" s="111"/>
      <c r="J44" s="111"/>
      <c r="K44" s="108"/>
      <c r="L44" s="108"/>
      <c r="M44" s="111"/>
      <c r="N44" s="111"/>
      <c r="P44" s="31">
        <f t="shared" si="4"/>
        <v>0</v>
      </c>
      <c r="Q44" s="31">
        <f t="shared" si="5"/>
        <v>0</v>
      </c>
    </row>
    <row r="45" spans="1:17" ht="12.75">
      <c r="A45" s="107"/>
      <c r="B45" s="108"/>
      <c r="C45" s="109"/>
      <c r="D45" s="110"/>
      <c r="E45" s="109"/>
      <c r="F45" s="109"/>
      <c r="G45" s="108"/>
      <c r="H45" s="108"/>
      <c r="I45" s="111"/>
      <c r="J45" s="111"/>
      <c r="K45" s="108"/>
      <c r="L45" s="108"/>
      <c r="M45" s="111"/>
      <c r="N45" s="111"/>
      <c r="P45" s="31">
        <f t="shared" si="4"/>
        <v>0</v>
      </c>
      <c r="Q45" s="31">
        <f t="shared" si="5"/>
        <v>0</v>
      </c>
    </row>
    <row r="46" spans="1:17" ht="12.75">
      <c r="A46" s="107"/>
      <c r="B46" s="108"/>
      <c r="C46" s="109"/>
      <c r="D46" s="110"/>
      <c r="E46" s="109"/>
      <c r="F46" s="109"/>
      <c r="G46" s="108"/>
      <c r="H46" s="108"/>
      <c r="I46" s="111"/>
      <c r="J46" s="111"/>
      <c r="K46" s="108"/>
      <c r="L46" s="108"/>
      <c r="M46" s="111"/>
      <c r="N46" s="111"/>
      <c r="P46" s="31">
        <f t="shared" si="4"/>
        <v>0</v>
      </c>
      <c r="Q46" s="31">
        <f t="shared" si="5"/>
        <v>0</v>
      </c>
    </row>
    <row r="47" spans="1:17" ht="12.75">
      <c r="A47" s="107"/>
      <c r="B47" s="108"/>
      <c r="C47" s="109"/>
      <c r="D47" s="110"/>
      <c r="E47" s="109"/>
      <c r="F47" s="109"/>
      <c r="G47" s="108"/>
      <c r="H47" s="108"/>
      <c r="I47" s="111"/>
      <c r="J47" s="111"/>
      <c r="K47" s="108"/>
      <c r="L47" s="108"/>
      <c r="M47" s="108"/>
      <c r="N47" s="108"/>
      <c r="P47" s="31">
        <f t="shared" si="4"/>
        <v>0</v>
      </c>
      <c r="Q47" s="31">
        <f t="shared" si="5"/>
        <v>0</v>
      </c>
    </row>
    <row r="48" spans="1:17" ht="12.75">
      <c r="A48" s="107"/>
      <c r="B48" s="108"/>
      <c r="C48" s="109"/>
      <c r="D48" s="110"/>
      <c r="E48" s="109"/>
      <c r="F48" s="109"/>
      <c r="G48" s="108"/>
      <c r="H48" s="108"/>
      <c r="I48" s="111"/>
      <c r="J48" s="111"/>
      <c r="K48" s="108"/>
      <c r="L48" s="108"/>
      <c r="M48" s="108"/>
      <c r="N48" s="108"/>
      <c r="P48" s="31">
        <f t="shared" si="4"/>
        <v>0</v>
      </c>
      <c r="Q48" s="31">
        <f t="shared" si="5"/>
        <v>0</v>
      </c>
    </row>
    <row r="49" spans="1:17" ht="12.75">
      <c r="A49" s="107"/>
      <c r="B49" s="108"/>
      <c r="C49" s="109"/>
      <c r="D49" s="110"/>
      <c r="E49" s="109"/>
      <c r="F49" s="109"/>
      <c r="G49" s="108"/>
      <c r="H49" s="108"/>
      <c r="I49" s="111"/>
      <c r="J49" s="111"/>
      <c r="K49" s="108"/>
      <c r="L49" s="108"/>
      <c r="M49" s="108"/>
      <c r="N49" s="108"/>
      <c r="P49" s="31">
        <f t="shared" si="4"/>
        <v>0</v>
      </c>
      <c r="Q49" s="31">
        <f t="shared" si="5"/>
        <v>0</v>
      </c>
    </row>
    <row r="50" spans="1:17" ht="12.75">
      <c r="A50" s="107"/>
      <c r="B50" s="108"/>
      <c r="C50" s="109"/>
      <c r="D50" s="110"/>
      <c r="E50" s="109"/>
      <c r="F50" s="109"/>
      <c r="G50" s="108"/>
      <c r="H50" s="108"/>
      <c r="I50" s="111"/>
      <c r="J50" s="111"/>
      <c r="K50" s="108"/>
      <c r="L50" s="108"/>
      <c r="M50" s="108"/>
      <c r="N50" s="108"/>
      <c r="P50" s="31">
        <f t="shared" si="4"/>
        <v>0</v>
      </c>
      <c r="Q50" s="31">
        <f t="shared" si="5"/>
        <v>0</v>
      </c>
    </row>
    <row r="51" spans="1:17" ht="12.75">
      <c r="A51" s="107"/>
      <c r="B51" s="108"/>
      <c r="C51" s="109"/>
      <c r="D51" s="110"/>
      <c r="E51" s="109"/>
      <c r="F51" s="109"/>
      <c r="G51" s="108"/>
      <c r="H51" s="108"/>
      <c r="I51" s="111"/>
      <c r="J51" s="111"/>
      <c r="K51" s="108"/>
      <c r="L51" s="108"/>
      <c r="M51" s="108"/>
      <c r="N51" s="108"/>
      <c r="P51" s="31">
        <f t="shared" si="4"/>
        <v>0</v>
      </c>
      <c r="Q51" s="31">
        <f t="shared" si="5"/>
        <v>0</v>
      </c>
    </row>
    <row r="52" spans="1:17" ht="12.75">
      <c r="A52" s="107"/>
      <c r="B52" s="108"/>
      <c r="C52" s="109"/>
      <c r="D52" s="110"/>
      <c r="E52" s="109"/>
      <c r="F52" s="109"/>
      <c r="G52" s="108"/>
      <c r="H52" s="108"/>
      <c r="I52" s="111"/>
      <c r="J52" s="111"/>
      <c r="K52" s="108"/>
      <c r="L52" s="108"/>
      <c r="M52" s="111"/>
      <c r="N52" s="111"/>
      <c r="P52" s="31">
        <f t="shared" si="4"/>
        <v>0</v>
      </c>
      <c r="Q52" s="31">
        <f t="shared" si="5"/>
        <v>0</v>
      </c>
    </row>
    <row r="53" spans="1:17" ht="12.75">
      <c r="A53" s="107"/>
      <c r="B53" s="108"/>
      <c r="C53" s="109"/>
      <c r="D53" s="110"/>
      <c r="E53" s="109"/>
      <c r="F53" s="109"/>
      <c r="G53" s="108"/>
      <c r="H53" s="108"/>
      <c r="I53" s="111"/>
      <c r="J53" s="111"/>
      <c r="K53" s="108"/>
      <c r="L53" s="108"/>
      <c r="M53" s="111"/>
      <c r="N53" s="111"/>
      <c r="P53" s="31">
        <f t="shared" si="4"/>
        <v>0</v>
      </c>
      <c r="Q53" s="31">
        <f t="shared" si="5"/>
        <v>0</v>
      </c>
    </row>
    <row r="54" spans="1:17" ht="12.75">
      <c r="A54" s="107"/>
      <c r="B54" s="108"/>
      <c r="C54" s="109"/>
      <c r="D54" s="110"/>
      <c r="E54" s="109"/>
      <c r="F54" s="109"/>
      <c r="G54" s="108"/>
      <c r="H54" s="108"/>
      <c r="I54" s="111"/>
      <c r="J54" s="111"/>
      <c r="K54" s="108"/>
      <c r="L54" s="108"/>
      <c r="M54" s="111"/>
      <c r="N54" s="111"/>
      <c r="P54" s="31">
        <f t="shared" si="4"/>
        <v>0</v>
      </c>
      <c r="Q54" s="31">
        <f t="shared" si="5"/>
        <v>0</v>
      </c>
    </row>
    <row r="55" spans="1:17" ht="12.75">
      <c r="A55" s="107"/>
      <c r="B55" s="108"/>
      <c r="C55" s="109"/>
      <c r="D55" s="110"/>
      <c r="E55" s="109"/>
      <c r="F55" s="109"/>
      <c r="G55" s="108"/>
      <c r="H55" s="108"/>
      <c r="I55" s="111"/>
      <c r="J55" s="111"/>
      <c r="K55" s="108"/>
      <c r="L55" s="108"/>
      <c r="M55" s="111"/>
      <c r="N55" s="111"/>
      <c r="P55" s="31">
        <f t="shared" si="4"/>
        <v>0</v>
      </c>
      <c r="Q55" s="31">
        <f t="shared" si="5"/>
        <v>0</v>
      </c>
    </row>
    <row r="56" spans="1:17" ht="12.75">
      <c r="A56" s="107"/>
      <c r="B56" s="108"/>
      <c r="C56" s="109"/>
      <c r="D56" s="110"/>
      <c r="E56" s="109"/>
      <c r="F56" s="109"/>
      <c r="G56" s="108"/>
      <c r="H56" s="108"/>
      <c r="I56" s="111"/>
      <c r="J56" s="111"/>
      <c r="K56" s="108"/>
      <c r="L56" s="108"/>
      <c r="M56" s="111"/>
      <c r="N56" s="111"/>
      <c r="P56" s="31">
        <f t="shared" si="4"/>
        <v>0</v>
      </c>
      <c r="Q56" s="31">
        <f t="shared" si="5"/>
        <v>0</v>
      </c>
    </row>
    <row r="57" spans="1:17" ht="12.75">
      <c r="A57" s="107"/>
      <c r="B57" s="108"/>
      <c r="C57" s="109"/>
      <c r="D57" s="109"/>
      <c r="E57" s="109"/>
      <c r="F57" s="109"/>
      <c r="G57" s="108"/>
      <c r="H57" s="108"/>
      <c r="I57" s="111"/>
      <c r="J57" s="111"/>
      <c r="K57" s="108"/>
      <c r="L57" s="108"/>
      <c r="M57" s="111"/>
      <c r="N57" s="111"/>
      <c r="P57" s="31">
        <f t="shared" si="4"/>
        <v>0</v>
      </c>
      <c r="Q57" s="31">
        <f t="shared" si="5"/>
        <v>0</v>
      </c>
    </row>
    <row r="58" spans="1:17" ht="12.75">
      <c r="A58" s="107"/>
      <c r="B58" s="108"/>
      <c r="C58" s="109"/>
      <c r="D58" s="109"/>
      <c r="E58" s="109"/>
      <c r="F58" s="109"/>
      <c r="G58" s="108"/>
      <c r="H58" s="108"/>
      <c r="I58" s="111"/>
      <c r="J58" s="111"/>
      <c r="K58" s="108"/>
      <c r="L58" s="108"/>
      <c r="M58" s="111"/>
      <c r="N58" s="111"/>
      <c r="P58" s="31">
        <f t="shared" si="4"/>
        <v>0</v>
      </c>
      <c r="Q58" s="31">
        <f t="shared" si="5"/>
        <v>0</v>
      </c>
    </row>
    <row r="59" spans="1:17" ht="12.75">
      <c r="A59" s="107"/>
      <c r="B59" s="108"/>
      <c r="C59" s="109"/>
      <c r="D59" s="109"/>
      <c r="E59" s="109"/>
      <c r="F59" s="109"/>
      <c r="G59" s="108"/>
      <c r="H59" s="108"/>
      <c r="I59" s="111"/>
      <c r="J59" s="111"/>
      <c r="K59" s="108"/>
      <c r="L59" s="108"/>
      <c r="M59" s="112"/>
      <c r="N59" s="108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107"/>
      <c r="B60" s="108"/>
      <c r="C60" s="109"/>
      <c r="D60" s="110"/>
      <c r="E60" s="109"/>
      <c r="F60" s="109"/>
      <c r="G60" s="108"/>
      <c r="H60" s="108"/>
      <c r="I60" s="111"/>
      <c r="J60" s="111"/>
      <c r="K60" s="108"/>
      <c r="L60" s="108"/>
      <c r="M60" s="111"/>
      <c r="N60" s="111"/>
      <c r="P60" s="31">
        <f t="shared" si="6"/>
        <v>0</v>
      </c>
      <c r="Q60" s="31">
        <f t="shared" si="7"/>
        <v>0</v>
      </c>
    </row>
    <row r="61" spans="1:17" ht="12.75">
      <c r="A61" s="107"/>
      <c r="B61" s="108"/>
      <c r="C61" s="109"/>
      <c r="D61" s="108"/>
      <c r="E61" s="109"/>
      <c r="F61" s="109"/>
      <c r="G61" s="108"/>
      <c r="H61" s="108"/>
      <c r="I61" s="111"/>
      <c r="J61" s="111"/>
      <c r="K61" s="108"/>
      <c r="L61" s="108"/>
      <c r="M61" s="111"/>
      <c r="N61" s="111"/>
      <c r="P61" s="31">
        <f t="shared" si="6"/>
        <v>0</v>
      </c>
      <c r="Q61" s="31">
        <f t="shared" si="7"/>
        <v>0</v>
      </c>
    </row>
    <row r="62" spans="1:17" ht="12.75">
      <c r="A62" s="107"/>
      <c r="B62" s="108"/>
      <c r="C62" s="109"/>
      <c r="D62" s="109"/>
      <c r="E62" s="109"/>
      <c r="F62" s="109"/>
      <c r="G62" s="108"/>
      <c r="H62" s="108"/>
      <c r="I62" s="111"/>
      <c r="J62" s="111"/>
      <c r="K62" s="108"/>
      <c r="L62" s="108"/>
      <c r="M62" s="111"/>
      <c r="N62" s="111"/>
      <c r="P62" s="31">
        <f t="shared" si="6"/>
        <v>0</v>
      </c>
      <c r="Q62" s="31">
        <f t="shared" si="7"/>
        <v>0</v>
      </c>
    </row>
    <row r="63" spans="1:17" ht="12.75">
      <c r="A63" s="107"/>
      <c r="B63" s="108"/>
      <c r="C63" s="109"/>
      <c r="D63" s="108"/>
      <c r="E63" s="109"/>
      <c r="F63" s="109"/>
      <c r="G63" s="108"/>
      <c r="H63" s="108"/>
      <c r="I63" s="111"/>
      <c r="J63" s="111"/>
      <c r="K63" s="108"/>
      <c r="L63" s="108"/>
      <c r="M63" s="111"/>
      <c r="N63" s="111"/>
      <c r="P63" s="31">
        <f t="shared" si="6"/>
        <v>0</v>
      </c>
      <c r="Q63" s="31">
        <f t="shared" si="7"/>
        <v>0</v>
      </c>
    </row>
    <row r="64" spans="1:17" ht="12.75">
      <c r="A64" s="107"/>
      <c r="B64" s="108"/>
      <c r="C64" s="109"/>
      <c r="D64" s="109"/>
      <c r="E64" s="109"/>
      <c r="F64" s="109"/>
      <c r="G64" s="108"/>
      <c r="H64" s="108"/>
      <c r="I64" s="111"/>
      <c r="J64" s="111"/>
      <c r="K64" s="108"/>
      <c r="L64" s="108"/>
      <c r="M64" s="111"/>
      <c r="N64" s="111"/>
      <c r="P64" s="31">
        <f t="shared" si="6"/>
        <v>0</v>
      </c>
      <c r="Q64" s="31">
        <f t="shared" si="7"/>
        <v>0</v>
      </c>
    </row>
    <row r="65" spans="1:17" ht="12.75">
      <c r="A65" s="107"/>
      <c r="B65" s="108"/>
      <c r="C65" s="109"/>
      <c r="D65" s="108"/>
      <c r="E65" s="109"/>
      <c r="F65" s="109"/>
      <c r="G65" s="108"/>
      <c r="H65" s="108"/>
      <c r="I65" s="111"/>
      <c r="J65" s="111"/>
      <c r="K65" s="108"/>
      <c r="L65" s="108"/>
      <c r="M65" s="111"/>
      <c r="N65" s="111"/>
      <c r="P65" s="31">
        <f t="shared" si="6"/>
        <v>0</v>
      </c>
      <c r="Q65" s="31">
        <f t="shared" si="7"/>
        <v>0</v>
      </c>
    </row>
    <row r="66" spans="1:17" ht="12.75">
      <c r="A66" s="107"/>
      <c r="B66" s="108"/>
      <c r="C66" s="109"/>
      <c r="D66" s="108"/>
      <c r="E66" s="109"/>
      <c r="F66" s="109"/>
      <c r="G66" s="108"/>
      <c r="H66" s="108"/>
      <c r="I66" s="111"/>
      <c r="J66" s="111"/>
      <c r="K66" s="108"/>
      <c r="L66" s="108"/>
      <c r="M66" s="111"/>
      <c r="N66" s="111"/>
      <c r="P66" s="31">
        <f t="shared" si="6"/>
        <v>0</v>
      </c>
      <c r="Q66" s="31">
        <f t="shared" si="7"/>
        <v>0</v>
      </c>
    </row>
    <row r="67" spans="1:17" ht="12.75">
      <c r="A67" s="107"/>
      <c r="B67" s="108"/>
      <c r="C67" s="109"/>
      <c r="D67" s="109"/>
      <c r="E67" s="109"/>
      <c r="F67" s="109"/>
      <c r="G67" s="108"/>
      <c r="H67" s="108"/>
      <c r="I67" s="111"/>
      <c r="J67" s="111"/>
      <c r="K67" s="108"/>
      <c r="L67" s="108"/>
      <c r="M67" s="111"/>
      <c r="N67" s="111"/>
      <c r="P67" s="31">
        <f t="shared" si="6"/>
        <v>0</v>
      </c>
      <c r="Q67" s="31">
        <f t="shared" si="7"/>
        <v>0</v>
      </c>
    </row>
    <row r="68" spans="1:17" ht="12.75">
      <c r="A68" s="107"/>
      <c r="B68" s="108"/>
      <c r="C68" s="109"/>
      <c r="D68" s="109"/>
      <c r="E68" s="109"/>
      <c r="F68" s="109"/>
      <c r="G68" s="108"/>
      <c r="H68" s="108"/>
      <c r="I68" s="111"/>
      <c r="J68" s="111"/>
      <c r="K68" s="108"/>
      <c r="L68" s="108"/>
      <c r="M68" s="111"/>
      <c r="N68" s="111"/>
      <c r="P68" s="31">
        <f t="shared" si="6"/>
        <v>0</v>
      </c>
      <c r="Q68" s="31">
        <f t="shared" si="7"/>
        <v>0</v>
      </c>
    </row>
    <row r="69" spans="1:17" ht="12.75">
      <c r="A69" s="107"/>
      <c r="B69" s="108"/>
      <c r="C69" s="110"/>
      <c r="D69" s="109"/>
      <c r="E69" s="109"/>
      <c r="F69" s="109"/>
      <c r="G69" s="108"/>
      <c r="H69" s="108"/>
      <c r="I69" s="111"/>
      <c r="J69" s="111"/>
      <c r="K69" s="108"/>
      <c r="L69" s="108"/>
      <c r="M69" s="111"/>
      <c r="N69" s="111"/>
      <c r="P69" s="31">
        <f t="shared" si="6"/>
        <v>0</v>
      </c>
      <c r="Q69" s="31">
        <f t="shared" si="7"/>
        <v>0</v>
      </c>
    </row>
    <row r="70" spans="1:17" ht="12.75">
      <c r="A70" s="107"/>
      <c r="B70" s="108"/>
      <c r="C70" s="109"/>
      <c r="D70" s="109"/>
      <c r="E70" s="109"/>
      <c r="F70" s="109"/>
      <c r="G70" s="108"/>
      <c r="H70" s="108"/>
      <c r="I70" s="108"/>
      <c r="J70" s="108"/>
      <c r="K70" s="108"/>
      <c r="L70" s="108"/>
      <c r="M70" s="111"/>
      <c r="N70" s="111"/>
      <c r="P70" s="31">
        <f t="shared" si="6"/>
        <v>0</v>
      </c>
      <c r="Q70" s="31">
        <f t="shared" si="7"/>
        <v>0</v>
      </c>
    </row>
    <row r="71" spans="1:17" ht="12.75">
      <c r="A71" s="107"/>
      <c r="B71" s="108"/>
      <c r="C71" s="109"/>
      <c r="D71" s="109"/>
      <c r="E71" s="109"/>
      <c r="F71" s="109"/>
      <c r="G71" s="108"/>
      <c r="H71" s="108"/>
      <c r="I71" s="108"/>
      <c r="J71" s="108"/>
      <c r="K71" s="108"/>
      <c r="L71" s="108"/>
      <c r="M71" s="108"/>
      <c r="N71" s="108"/>
      <c r="P71" s="31">
        <f t="shared" si="6"/>
        <v>0</v>
      </c>
      <c r="Q71" s="31">
        <f t="shared" si="7"/>
        <v>0</v>
      </c>
    </row>
    <row r="72" spans="1:17" ht="12.75">
      <c r="A72" s="113"/>
      <c r="B72" s="108"/>
      <c r="C72" s="109"/>
      <c r="D72" s="109"/>
      <c r="E72" s="109"/>
      <c r="F72" s="109"/>
      <c r="G72" s="108"/>
      <c r="H72" s="108"/>
      <c r="I72" s="108"/>
      <c r="J72" s="108"/>
      <c r="K72" s="108"/>
      <c r="L72" s="108"/>
      <c r="M72" s="108"/>
      <c r="N72" s="108"/>
      <c r="P72" s="31">
        <f t="shared" si="6"/>
        <v>0</v>
      </c>
      <c r="Q72" s="31">
        <f t="shared" si="7"/>
        <v>0</v>
      </c>
    </row>
    <row r="73" spans="1:17" ht="12.75">
      <c r="A73" s="11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P73" s="31">
        <f t="shared" si="6"/>
        <v>0</v>
      </c>
      <c r="Q73" s="31">
        <f t="shared" si="7"/>
        <v>0</v>
      </c>
    </row>
    <row r="74" spans="1:17" ht="13.5" thickBot="1">
      <c r="A74" s="113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P74" s="34">
        <f t="shared" si="6"/>
        <v>0</v>
      </c>
      <c r="Q74" s="34">
        <f t="shared" si="7"/>
        <v>0</v>
      </c>
    </row>
    <row r="75" spans="1:14" ht="13.5" thickTop="1">
      <c r="A75" s="113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12.75">
      <c r="A76" s="113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1:14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7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P79" s="35" t="e">
        <f>SUM(P11:P74)</f>
        <v>#VALUE!</v>
      </c>
      <c r="Q79" s="35" t="e">
        <f>SUM(Q11:Q74)</f>
        <v>#VALUE!</v>
      </c>
    </row>
    <row r="80" spans="1:14" ht="13.5" customHeight="1">
      <c r="A80" s="125"/>
      <c r="B80" s="125"/>
      <c r="C80" s="125"/>
      <c r="D80" s="125"/>
      <c r="E80" s="125"/>
      <c r="F80" s="125"/>
      <c r="G80" s="125"/>
      <c r="H80" s="125"/>
      <c r="I80" s="126"/>
      <c r="J80" s="126"/>
      <c r="K80" s="125"/>
      <c r="L80" s="125"/>
      <c r="M80" s="125"/>
      <c r="N80" s="125"/>
    </row>
    <row r="81" spans="1:14" ht="12.75">
      <c r="A81" s="125"/>
      <c r="B81" s="125"/>
      <c r="C81" s="125"/>
      <c r="D81" s="125"/>
      <c r="E81" s="125"/>
      <c r="F81" s="125"/>
      <c r="G81" s="127"/>
      <c r="H81" s="127"/>
      <c r="I81" s="125"/>
      <c r="J81" s="125"/>
      <c r="K81" s="127"/>
      <c r="L81" s="127"/>
      <c r="M81" s="125"/>
      <c r="N81" s="125"/>
    </row>
    <row r="82" spans="1:14" ht="12.75">
      <c r="A82" s="125"/>
      <c r="B82" s="125"/>
      <c r="C82" s="125"/>
      <c r="D82" s="125"/>
      <c r="E82" s="125"/>
      <c r="F82" s="125"/>
      <c r="G82" s="127"/>
      <c r="H82" s="127"/>
      <c r="I82" s="125"/>
      <c r="J82" s="125"/>
      <c r="K82" s="127"/>
      <c r="L82" s="127"/>
      <c r="M82" s="125"/>
      <c r="N82" s="125"/>
    </row>
    <row r="83" spans="1:14" ht="15.75">
      <c r="A83" s="128"/>
      <c r="B83" s="125"/>
      <c r="C83" s="125"/>
      <c r="D83" s="125"/>
      <c r="E83" s="125"/>
      <c r="F83" s="125"/>
      <c r="G83" s="129"/>
      <c r="H83" s="130"/>
      <c r="I83" s="131"/>
      <c r="J83" s="131"/>
      <c r="K83" s="129"/>
      <c r="L83" s="129"/>
      <c r="M83" s="131"/>
      <c r="N83" s="126"/>
    </row>
    <row r="84" spans="1:14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14" ht="15.75">
      <c r="A85" s="114"/>
      <c r="B85" s="115"/>
      <c r="C85" s="108"/>
      <c r="D85" s="108"/>
      <c r="E85" s="108"/>
      <c r="F85" s="108"/>
      <c r="G85" s="116"/>
      <c r="H85" s="117"/>
      <c r="I85" s="116"/>
      <c r="J85" s="117"/>
      <c r="K85" s="118"/>
      <c r="L85" s="114"/>
      <c r="M85" s="115"/>
      <c r="N85" s="115"/>
    </row>
    <row r="86" spans="1:14" ht="15.75">
      <c r="A86" s="119"/>
      <c r="B86" s="115"/>
      <c r="C86" s="108"/>
      <c r="D86" s="108"/>
      <c r="E86" s="108"/>
      <c r="F86" s="108"/>
      <c r="G86" s="115"/>
      <c r="H86" s="120"/>
      <c r="I86" s="108"/>
      <c r="J86" s="121"/>
      <c r="K86" s="121"/>
      <c r="L86" s="121"/>
      <c r="M86" s="121"/>
      <c r="N86" s="115"/>
    </row>
    <row r="87" spans="1:14" ht="15.75">
      <c r="A87" s="119"/>
      <c r="B87" s="115"/>
      <c r="C87" s="108"/>
      <c r="D87" s="108"/>
      <c r="E87" s="108"/>
      <c r="F87" s="108"/>
      <c r="G87" s="115"/>
      <c r="H87" s="120"/>
      <c r="I87" s="108"/>
      <c r="J87" s="121"/>
      <c r="K87" s="122"/>
      <c r="L87" s="121"/>
      <c r="M87" s="121"/>
      <c r="N87" s="121"/>
    </row>
    <row r="88" spans="1:14" ht="15.75">
      <c r="A88" s="119"/>
      <c r="B88" s="123"/>
      <c r="C88" s="108"/>
      <c r="D88" s="108"/>
      <c r="E88" s="108"/>
      <c r="F88" s="108"/>
      <c r="G88" s="115"/>
      <c r="H88" s="120"/>
      <c r="I88" s="108"/>
      <c r="J88" s="121"/>
      <c r="K88" s="124"/>
      <c r="L88" s="121"/>
      <c r="M88" s="121"/>
      <c r="N88" s="123"/>
    </row>
    <row r="89" spans="1:14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1:14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36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105"/>
      <c r="B11" s="92"/>
      <c r="C11" s="93"/>
      <c r="D11" s="93"/>
      <c r="E11" s="93"/>
      <c r="F11" s="93"/>
      <c r="G11" s="94"/>
      <c r="H11" s="106"/>
      <c r="I11" s="90"/>
      <c r="J11" s="90"/>
      <c r="K11" s="89"/>
      <c r="L11" s="87"/>
      <c r="M11" s="87"/>
      <c r="N11" s="96"/>
      <c r="P11" s="31">
        <f aca="true" t="shared" si="0" ref="P11:P25">G11*J11</f>
        <v>0</v>
      </c>
      <c r="Q11" s="31">
        <f aca="true" t="shared" si="1" ref="Q11:Q25">K11*N11</f>
        <v>0</v>
      </c>
    </row>
    <row r="12" spans="1:17" ht="12.75">
      <c r="A12" s="105"/>
      <c r="B12" s="92"/>
      <c r="C12" s="93"/>
      <c r="D12" s="93"/>
      <c r="E12" s="93"/>
      <c r="F12" s="93"/>
      <c r="G12" s="94"/>
      <c r="H12" s="106"/>
      <c r="I12" s="90"/>
      <c r="J12" s="90"/>
      <c r="K12" s="89"/>
      <c r="L12" s="87"/>
      <c r="M12" s="87"/>
      <c r="N12" s="96"/>
      <c r="P12" s="31">
        <f t="shared" si="0"/>
        <v>0</v>
      </c>
      <c r="Q12" s="31">
        <f t="shared" si="1"/>
        <v>0</v>
      </c>
    </row>
    <row r="13" spans="1:17" ht="12.75">
      <c r="A13" s="91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87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5"/>
      <c r="B14" s="26"/>
      <c r="C14" s="20"/>
      <c r="D14" s="20"/>
      <c r="E14" s="20"/>
      <c r="F14" s="20"/>
      <c r="G14" s="18"/>
      <c r="H14" s="141"/>
      <c r="I14" s="29"/>
      <c r="J14" s="29"/>
      <c r="K14" s="27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41"/>
      <c r="I17" s="19"/>
      <c r="J17" s="19"/>
      <c r="K17" s="27"/>
      <c r="L17" s="28"/>
      <c r="M17" s="29"/>
      <c r="N17" s="33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>G26*J26</f>
        <v>0</v>
      </c>
      <c r="Q26" s="31">
        <f>K26*N26</f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8">
        <f>SUM(G11:G29)</f>
        <v>0</v>
      </c>
      <c r="H33" s="174">
        <f>SUM(H11:H29)</f>
        <v>0</v>
      </c>
      <c r="I33" s="175"/>
      <c r="J33" s="179"/>
      <c r="K33" s="178">
        <f>SUM(K11:K29)</f>
        <v>0</v>
      </c>
      <c r="L33" s="174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0"/>
      <c r="H34" s="181"/>
      <c r="I34" s="181"/>
      <c r="J34" s="181"/>
      <c r="K34" s="180"/>
      <c r="L34" s="181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3" t="e">
        <f>H33/G33</f>
        <v>#DIV/0!</v>
      </c>
      <c r="K36" s="59"/>
      <c r="L36" s="60"/>
      <c r="M36" s="143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0</v>
      </c>
      <c r="I38" s="32"/>
      <c r="J38" s="144" t="e">
        <f>(H33+L33)/(G33+K33)</f>
        <v>#DIV/0!</v>
      </c>
      <c r="K38" s="69"/>
      <c r="L38" s="70"/>
      <c r="M38" s="144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55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55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72" t="s">
        <v>9</v>
      </c>
      <c r="L7" s="73" t="s">
        <v>10</v>
      </c>
      <c r="M7" s="73" t="s">
        <v>10</v>
      </c>
      <c r="N7" s="76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19</v>
      </c>
      <c r="J8" s="73" t="s">
        <v>17</v>
      </c>
      <c r="K8" s="72" t="s">
        <v>17</v>
      </c>
      <c r="L8" s="73" t="s">
        <v>18</v>
      </c>
      <c r="M8" s="73" t="s">
        <v>17</v>
      </c>
      <c r="N8" s="76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75"/>
      <c r="L9" s="74" t="s">
        <v>20</v>
      </c>
      <c r="M9" s="74" t="s">
        <v>18</v>
      </c>
      <c r="N9" s="77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92">
        <v>40610</v>
      </c>
      <c r="B11" s="332" t="s">
        <v>52</v>
      </c>
      <c r="C11" s="294"/>
      <c r="D11" s="294"/>
      <c r="E11" s="294">
        <v>10</v>
      </c>
      <c r="F11" s="294" t="s">
        <v>53</v>
      </c>
      <c r="G11" s="333"/>
      <c r="H11" s="297"/>
      <c r="I11" s="298"/>
      <c r="J11" s="298"/>
      <c r="K11" s="334">
        <v>23876</v>
      </c>
      <c r="L11" s="301">
        <v>213925.91</v>
      </c>
      <c r="M11" s="335">
        <v>1.71</v>
      </c>
      <c r="N11" s="336">
        <v>8.96</v>
      </c>
      <c r="P11" s="31">
        <f aca="true" t="shared" si="0" ref="P11:P26">G11*J11</f>
        <v>0</v>
      </c>
      <c r="Q11" s="31">
        <f aca="true" t="shared" si="1" ref="Q11:Q26">K11*N11</f>
        <v>213928.96000000002</v>
      </c>
    </row>
    <row r="12" spans="1:17" ht="12.75">
      <c r="A12" s="105"/>
      <c r="B12" s="92"/>
      <c r="C12" s="93"/>
      <c r="D12" s="93"/>
      <c r="E12" s="93"/>
      <c r="F12" s="93"/>
      <c r="G12" s="134"/>
      <c r="H12" s="106"/>
      <c r="I12" s="90"/>
      <c r="J12" s="90"/>
      <c r="K12" s="133"/>
      <c r="L12" s="132"/>
      <c r="M12" s="135"/>
      <c r="N12" s="96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134"/>
      <c r="H13" s="106"/>
      <c r="I13" s="90"/>
      <c r="J13" s="90"/>
      <c r="K13" s="133"/>
      <c r="L13" s="132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105"/>
      <c r="B14" s="92"/>
      <c r="C14" s="93"/>
      <c r="D14" s="93"/>
      <c r="E14" s="93"/>
      <c r="F14" s="93"/>
      <c r="G14" s="133"/>
      <c r="H14" s="132"/>
      <c r="I14" s="90"/>
      <c r="J14" s="90"/>
      <c r="K14" s="134"/>
      <c r="L14" s="106"/>
      <c r="M14" s="90"/>
      <c r="N14" s="85"/>
      <c r="P14" s="31">
        <f t="shared" si="0"/>
        <v>0</v>
      </c>
      <c r="Q14" s="31">
        <f t="shared" si="1"/>
        <v>0</v>
      </c>
    </row>
    <row r="15" spans="1:17" ht="12.75">
      <c r="A15" s="105"/>
      <c r="B15" s="92"/>
      <c r="C15" s="93"/>
      <c r="D15" s="93"/>
      <c r="E15" s="93"/>
      <c r="F15" s="138"/>
      <c r="G15" s="134"/>
      <c r="H15" s="106"/>
      <c r="I15" s="90"/>
      <c r="J15" s="90"/>
      <c r="K15" s="133"/>
      <c r="L15" s="132"/>
      <c r="M15" s="135"/>
      <c r="N15" s="96"/>
      <c r="P15" s="31">
        <f t="shared" si="0"/>
        <v>0</v>
      </c>
      <c r="Q15" s="31">
        <f t="shared" si="1"/>
        <v>0</v>
      </c>
    </row>
    <row r="16" spans="1:17" ht="12.75">
      <c r="A16" s="105"/>
      <c r="B16" s="92"/>
      <c r="C16" s="93"/>
      <c r="D16" s="93"/>
      <c r="E16" s="93"/>
      <c r="F16" s="138"/>
      <c r="G16" s="134"/>
      <c r="H16" s="106"/>
      <c r="I16" s="90"/>
      <c r="J16" s="90"/>
      <c r="K16" s="133"/>
      <c r="L16" s="132"/>
      <c r="M16" s="87"/>
      <c r="N16" s="96"/>
      <c r="P16" s="31">
        <f t="shared" si="0"/>
        <v>0</v>
      </c>
      <c r="Q16" s="31">
        <f t="shared" si="1"/>
        <v>0</v>
      </c>
    </row>
    <row r="17" spans="1:17" ht="12.75">
      <c r="A17" s="105"/>
      <c r="B17" s="92"/>
      <c r="C17" s="93"/>
      <c r="D17" s="93"/>
      <c r="E17" s="93"/>
      <c r="F17" s="93"/>
      <c r="G17" s="133"/>
      <c r="H17" s="132"/>
      <c r="I17" s="135"/>
      <c r="J17" s="135"/>
      <c r="K17" s="13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105"/>
      <c r="B18" s="92"/>
      <c r="C18" s="93"/>
      <c r="D18" s="93"/>
      <c r="E18" s="93"/>
      <c r="F18" s="93"/>
      <c r="G18" s="133"/>
      <c r="H18" s="132"/>
      <c r="I18" s="135"/>
      <c r="J18" s="87"/>
      <c r="K18" s="134"/>
      <c r="L18" s="106"/>
      <c r="M18" s="90"/>
      <c r="N18" s="85"/>
      <c r="P18" s="31">
        <f t="shared" si="0"/>
        <v>0</v>
      </c>
      <c r="Q18" s="31">
        <f t="shared" si="1"/>
        <v>0</v>
      </c>
    </row>
    <row r="19" spans="1:17" ht="12.75">
      <c r="A19" s="105"/>
      <c r="B19" s="92"/>
      <c r="C19" s="93"/>
      <c r="D19" s="93"/>
      <c r="E19" s="93"/>
      <c r="F19" s="93"/>
      <c r="G19" s="134"/>
      <c r="H19" s="106"/>
      <c r="I19" s="90"/>
      <c r="J19" s="90"/>
      <c r="K19" s="133"/>
      <c r="L19" s="132"/>
      <c r="M19" s="87"/>
      <c r="N19" s="96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93"/>
      <c r="G20" s="134"/>
      <c r="H20" s="106"/>
      <c r="I20" s="90"/>
      <c r="J20" s="90"/>
      <c r="K20" s="133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24"/>
      <c r="B21" s="239"/>
      <c r="C21" s="240"/>
      <c r="D21" s="241"/>
      <c r="E21" s="240"/>
      <c r="F21" s="242"/>
      <c r="G21" s="234"/>
      <c r="H21" s="243"/>
      <c r="I21" s="230"/>
      <c r="J21" s="230"/>
      <c r="K21" s="234"/>
      <c r="L21" s="239"/>
      <c r="M21" s="230"/>
      <c r="N21" s="232"/>
      <c r="P21" s="31">
        <f t="shared" si="0"/>
        <v>0</v>
      </c>
      <c r="Q21" s="31">
        <f t="shared" si="1"/>
        <v>0</v>
      </c>
    </row>
    <row r="22" spans="1:17" ht="12.75">
      <c r="A22" s="86"/>
      <c r="B22" s="87"/>
      <c r="C22" s="88"/>
      <c r="D22" s="98"/>
      <c r="E22" s="88"/>
      <c r="F22" s="136"/>
      <c r="G22" s="133"/>
      <c r="H22" s="132"/>
      <c r="I22" s="90"/>
      <c r="J22" s="90"/>
      <c r="K22" s="133"/>
      <c r="L22" s="87"/>
      <c r="M22" s="90"/>
      <c r="N22" s="85"/>
      <c r="P22" s="31">
        <f t="shared" si="0"/>
        <v>0</v>
      </c>
      <c r="Q22" s="31">
        <f t="shared" si="1"/>
        <v>0</v>
      </c>
    </row>
    <row r="23" spans="1:17" ht="12.75">
      <c r="A23" s="86"/>
      <c r="B23" s="87"/>
      <c r="C23" s="88"/>
      <c r="D23" s="98"/>
      <c r="E23" s="88"/>
      <c r="F23" s="88"/>
      <c r="G23" s="133"/>
      <c r="H23" s="132"/>
      <c r="I23" s="90"/>
      <c r="J23" s="90"/>
      <c r="K23" s="133"/>
      <c r="L23" s="132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86"/>
      <c r="B24" s="87"/>
      <c r="C24" s="88"/>
      <c r="D24" s="98"/>
      <c r="E24" s="88"/>
      <c r="F24" s="222"/>
      <c r="G24" s="133"/>
      <c r="H24" s="132"/>
      <c r="I24" s="90"/>
      <c r="J24" s="90"/>
      <c r="K24" s="133"/>
      <c r="L24" s="132"/>
      <c r="M24" s="90"/>
      <c r="N24" s="85"/>
      <c r="P24" s="31">
        <f t="shared" si="0"/>
        <v>0</v>
      </c>
      <c r="Q24" s="31">
        <f t="shared" si="1"/>
        <v>0</v>
      </c>
    </row>
    <row r="25" spans="1:17" ht="12.75">
      <c r="A25" s="86"/>
      <c r="B25" s="87"/>
      <c r="C25" s="88"/>
      <c r="D25" s="98"/>
      <c r="E25" s="88"/>
      <c r="F25" s="88"/>
      <c r="G25" s="133"/>
      <c r="H25" s="132"/>
      <c r="I25" s="90"/>
      <c r="J25" s="90"/>
      <c r="K25" s="133"/>
      <c r="L25" s="132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86"/>
      <c r="B26" s="87"/>
      <c r="C26" s="88"/>
      <c r="D26" s="98"/>
      <c r="E26" s="88"/>
      <c r="F26" s="88"/>
      <c r="G26" s="133"/>
      <c r="H26" s="132"/>
      <c r="I26" s="90"/>
      <c r="J26" s="90"/>
      <c r="K26" s="133"/>
      <c r="L26" s="132"/>
      <c r="M26" s="90"/>
      <c r="N26" s="85"/>
      <c r="P26" s="31">
        <f t="shared" si="0"/>
        <v>0</v>
      </c>
      <c r="Q26" s="31">
        <f t="shared" si="1"/>
        <v>0</v>
      </c>
    </row>
    <row r="27" spans="1:17" ht="12.75">
      <c r="A27" s="86"/>
      <c r="B27" s="87"/>
      <c r="C27" s="88"/>
      <c r="D27" s="98"/>
      <c r="E27" s="88"/>
      <c r="F27" s="88"/>
      <c r="G27" s="133"/>
      <c r="H27" s="132"/>
      <c r="I27" s="90"/>
      <c r="J27" s="90"/>
      <c r="K27" s="133"/>
      <c r="L27" s="132"/>
      <c r="M27" s="90"/>
      <c r="N27" s="85"/>
      <c r="P27" s="31">
        <f>G27*J27</f>
        <v>0</v>
      </c>
      <c r="Q27" s="31">
        <f>K27*N27</f>
        <v>0</v>
      </c>
    </row>
    <row r="28" spans="1:17" ht="12.75">
      <c r="A28" s="86"/>
      <c r="B28" s="87"/>
      <c r="C28" s="88"/>
      <c r="D28" s="98"/>
      <c r="E28" s="88"/>
      <c r="F28" s="136"/>
      <c r="G28" s="133"/>
      <c r="H28" s="132"/>
      <c r="I28" s="90"/>
      <c r="J28" s="90"/>
      <c r="K28" s="133"/>
      <c r="L28" s="132"/>
      <c r="M28" s="90"/>
      <c r="N28" s="85"/>
      <c r="P28" s="31">
        <f>G28*J28</f>
        <v>0</v>
      </c>
      <c r="Q28" s="31">
        <f>K28*N28</f>
        <v>0</v>
      </c>
    </row>
    <row r="29" spans="1:17" ht="12.75">
      <c r="A29" s="86"/>
      <c r="B29" s="87"/>
      <c r="C29" s="88"/>
      <c r="D29" s="98"/>
      <c r="E29" s="88"/>
      <c r="F29" s="88"/>
      <c r="G29" s="133"/>
      <c r="H29" s="132"/>
      <c r="I29" s="90"/>
      <c r="J29" s="90"/>
      <c r="K29" s="133"/>
      <c r="L29" s="132"/>
      <c r="M29" s="90"/>
      <c r="N29" s="85"/>
      <c r="P29" s="31">
        <f>G29*J29</f>
        <v>0</v>
      </c>
      <c r="Q29" s="31">
        <f>K29*N29</f>
        <v>0</v>
      </c>
    </row>
    <row r="30" spans="1:14" ht="12.75">
      <c r="A30" s="104"/>
      <c r="B30" s="87"/>
      <c r="C30" s="87"/>
      <c r="D30" s="87"/>
      <c r="E30" s="87"/>
      <c r="F30" s="87"/>
      <c r="G30" s="89"/>
      <c r="H30" s="87"/>
      <c r="I30" s="87"/>
      <c r="J30" s="87"/>
      <c r="K30" s="133"/>
      <c r="L30" s="132"/>
      <c r="M30" s="87"/>
      <c r="N30" s="96"/>
    </row>
    <row r="31" spans="1:14" ht="12.75">
      <c r="A31" s="89"/>
      <c r="B31" s="87"/>
      <c r="C31" s="87"/>
      <c r="D31" s="87"/>
      <c r="E31" s="87"/>
      <c r="F31" s="87"/>
      <c r="G31" s="89"/>
      <c r="H31" s="87"/>
      <c r="I31" s="87"/>
      <c r="J31" s="87"/>
      <c r="K31" s="133"/>
      <c r="L31" s="132"/>
      <c r="M31" s="87"/>
      <c r="N31" s="96"/>
    </row>
    <row r="32" spans="1:14" ht="12.75">
      <c r="A32" s="89"/>
      <c r="B32" s="87"/>
      <c r="C32" s="87"/>
      <c r="D32" s="87"/>
      <c r="E32" s="87"/>
      <c r="F32" s="87"/>
      <c r="G32" s="89"/>
      <c r="H32" s="87"/>
      <c r="I32" s="87"/>
      <c r="J32" s="87"/>
      <c r="K32" s="89"/>
      <c r="L32" s="132"/>
      <c r="M32" s="87"/>
      <c r="N32" s="96"/>
    </row>
    <row r="33" spans="1:17" ht="12.75">
      <c r="A33" s="18"/>
      <c r="B33" s="19"/>
      <c r="C33" s="19"/>
      <c r="D33" s="19"/>
      <c r="E33" s="19"/>
      <c r="F33" s="19"/>
      <c r="G33" s="18"/>
      <c r="H33" s="19"/>
      <c r="I33" s="19"/>
      <c r="J33" s="19"/>
      <c r="K33" s="18"/>
      <c r="L33" s="141"/>
      <c r="M33" s="19"/>
      <c r="N33" s="30"/>
      <c r="P33" s="35">
        <f>SUM(P11:P29)</f>
        <v>0</v>
      </c>
      <c r="Q33" s="35">
        <f>SUM(Q11:Q29)</f>
        <v>213928.96000000002</v>
      </c>
    </row>
    <row r="34" spans="1:14" ht="3.75" customHeight="1">
      <c r="A34" s="22"/>
      <c r="B34" s="23"/>
      <c r="C34" s="23"/>
      <c r="D34" s="23"/>
      <c r="E34" s="23"/>
      <c r="F34" s="23"/>
      <c r="G34" s="22"/>
      <c r="H34" s="36"/>
      <c r="I34" s="37"/>
      <c r="J34" s="37"/>
      <c r="K34" s="22"/>
      <c r="L34" s="36"/>
      <c r="M34" s="36"/>
      <c r="N34" s="38"/>
    </row>
    <row r="35" spans="1:14" ht="12.75">
      <c r="A35" s="39"/>
      <c r="B35" s="8"/>
      <c r="C35" s="8"/>
      <c r="D35" s="8"/>
      <c r="E35" s="8"/>
      <c r="F35" s="8"/>
      <c r="G35" s="16"/>
      <c r="H35" s="17"/>
      <c r="I35" s="8"/>
      <c r="K35" s="16"/>
      <c r="L35" s="17"/>
      <c r="M35" s="8"/>
      <c r="N35" s="40"/>
    </row>
    <row r="36" spans="1:14" ht="12.75">
      <c r="A36" s="39"/>
      <c r="B36" s="8"/>
      <c r="C36" s="8"/>
      <c r="D36" s="8"/>
      <c r="E36" s="8"/>
      <c r="F36" s="8"/>
      <c r="G36" s="41"/>
      <c r="H36" s="20"/>
      <c r="I36" s="8"/>
      <c r="K36" s="41"/>
      <c r="L36" s="20"/>
      <c r="M36" s="8"/>
      <c r="N36" s="40"/>
    </row>
    <row r="37" spans="1:14" ht="15.75">
      <c r="A37" s="42"/>
      <c r="B37" s="19"/>
      <c r="C37" s="19"/>
      <c r="D37" s="19"/>
      <c r="E37" s="19"/>
      <c r="F37" s="19"/>
      <c r="G37" s="203">
        <f>SUM(G11:G33)</f>
        <v>0</v>
      </c>
      <c r="H37" s="204">
        <f>SUM(H11:H33)</f>
        <v>0</v>
      </c>
      <c r="I37" s="175"/>
      <c r="J37" s="179"/>
      <c r="K37" s="203">
        <f>SUM(K11:K33)</f>
        <v>23876</v>
      </c>
      <c r="L37" s="204">
        <f>SUM(L11:L33)</f>
        <v>213925.91</v>
      </c>
      <c r="M37" s="43"/>
      <c r="N37" s="44"/>
    </row>
    <row r="38" spans="1:14" ht="6" customHeight="1" thickBot="1">
      <c r="A38" s="45"/>
      <c r="B38" s="46"/>
      <c r="C38" s="47"/>
      <c r="D38" s="47"/>
      <c r="E38" s="47"/>
      <c r="F38" s="47"/>
      <c r="G38" s="45"/>
      <c r="H38" s="46"/>
      <c r="I38" s="46"/>
      <c r="J38" s="46"/>
      <c r="K38" s="45"/>
      <c r="L38" s="46"/>
      <c r="M38" s="46"/>
      <c r="N38" s="48"/>
    </row>
    <row r="39" spans="1:14" ht="16.5" thickBot="1">
      <c r="A39" s="49" t="s">
        <v>23</v>
      </c>
      <c r="B39" s="50"/>
      <c r="C39" s="51"/>
      <c r="D39" s="51"/>
      <c r="E39" s="51"/>
      <c r="F39" s="51"/>
      <c r="G39" s="78" t="s">
        <v>24</v>
      </c>
      <c r="H39" s="79"/>
      <c r="I39" s="80" t="s">
        <v>25</v>
      </c>
      <c r="J39" s="81"/>
      <c r="K39" s="82"/>
      <c r="L39" s="52" t="s">
        <v>26</v>
      </c>
      <c r="M39" s="50"/>
      <c r="N39" s="53"/>
    </row>
    <row r="40" spans="1:14" ht="16.5" thickTop="1">
      <c r="A40" s="54" t="s">
        <v>27</v>
      </c>
      <c r="B40" s="55"/>
      <c r="C40" s="56"/>
      <c r="D40" s="56"/>
      <c r="E40" s="56"/>
      <c r="F40" s="56"/>
      <c r="G40" s="57"/>
      <c r="H40" s="58">
        <f>COUNTA(G11:G33)</f>
        <v>0</v>
      </c>
      <c r="I40" s="19"/>
      <c r="J40" s="59" t="e">
        <f>H37/G37</f>
        <v>#DIV/0!</v>
      </c>
      <c r="K40" s="59"/>
      <c r="L40" s="60"/>
      <c r="M40" s="59" t="e">
        <f>P33/G37</f>
        <v>#DIV/0!</v>
      </c>
      <c r="N40" s="61"/>
    </row>
    <row r="41" spans="1:14" ht="15.75">
      <c r="A41" s="54" t="s">
        <v>28</v>
      </c>
      <c r="B41" s="55"/>
      <c r="C41" s="56"/>
      <c r="D41" s="56"/>
      <c r="E41" s="56"/>
      <c r="F41" s="56"/>
      <c r="G41" s="57"/>
      <c r="H41" s="58">
        <f>COUNTA(K11:K33)</f>
        <v>1</v>
      </c>
      <c r="I41" s="19"/>
      <c r="J41" s="59">
        <f>L37/K37</f>
        <v>8.959872256659407</v>
      </c>
      <c r="K41" s="62"/>
      <c r="L41" s="60"/>
      <c r="M41" s="59">
        <f>Q33/K37</f>
        <v>8.96</v>
      </c>
      <c r="N41" s="63"/>
    </row>
    <row r="42" spans="1:14" ht="16.5" thickBot="1">
      <c r="A42" s="64" t="s">
        <v>29</v>
      </c>
      <c r="B42" s="65"/>
      <c r="C42" s="5"/>
      <c r="D42" s="5"/>
      <c r="E42" s="5"/>
      <c r="F42" s="5"/>
      <c r="G42" s="66"/>
      <c r="H42" s="67">
        <f>SUM(H40:H41)</f>
        <v>1</v>
      </c>
      <c r="I42" s="32"/>
      <c r="J42" s="68">
        <f>(H37+L37)/(G37+K37)</f>
        <v>8.959872256659407</v>
      </c>
      <c r="K42" s="69"/>
      <c r="L42" s="70"/>
      <c r="M42" s="68">
        <f>(P33+Q33)/(G37+K37)</f>
        <v>8.96</v>
      </c>
      <c r="N42" s="71"/>
    </row>
    <row r="54" ht="30.75">
      <c r="AH54" s="2"/>
    </row>
    <row r="55" ht="15.75">
      <c r="AC55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5" right="0.25" top="0.5" bottom="0.5" header="0.5" footer="0.5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james ries</cp:lastModifiedBy>
  <cp:lastPrinted>2001-12-18T19:14:24Z</cp:lastPrinted>
  <dcterms:created xsi:type="dcterms:W3CDTF">1998-02-10T14:32:39Z</dcterms:created>
  <dcterms:modified xsi:type="dcterms:W3CDTF">2011-12-20T19:19:09Z</dcterms:modified>
  <cp:category/>
  <cp:version/>
  <cp:contentType/>
  <cp:contentStatus/>
</cp:coreProperties>
</file>