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235" windowHeight="12315" tabRatio="599" activeTab="0"/>
  </bookViews>
  <sheets>
    <sheet name="AOL" sheetId="1" r:id="rId1"/>
    <sheet name="COV" sheetId="2" r:id="rId2"/>
    <sheet name="DER" sheetId="3" r:id="rId3"/>
    <sheet name="WID" sheetId="4" r:id="rId4"/>
    <sheet name="SPR" sheetId="5" r:id="rId5"/>
    <sheet name="JPR" sheetId="6" r:id="rId6"/>
    <sheet name="POV" sheetId="7" r:id="rId7"/>
    <sheet name="sheet 9" sheetId="8" r:id="rId8"/>
    <sheet name="sheet 8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'AOL'!$A$10:$N$35</definedName>
    <definedName name="_xlnm.Print_Area" localSheetId="1">'COV'!$A$10:$N$94</definedName>
    <definedName name="_xlnm.Print_Area" localSheetId="2">'DER'!$A$11:$N$83</definedName>
    <definedName name="_xlnm.Print_Area" localSheetId="5">'JPR'!$A$11:$N$38</definedName>
    <definedName name="_xlnm.Print_Area" localSheetId="6">'POV'!#REF!</definedName>
    <definedName name="_xlnm.Print_Area" localSheetId="8">'sheet 8'!#REF!</definedName>
    <definedName name="_xlnm.Print_Area" localSheetId="7">'sheet 9'!#REF!</definedName>
    <definedName name="_xlnm.Print_Area" localSheetId="4">'SPR'!$A$11:$N$38</definedName>
    <definedName name="_xlnm.Print_Area" localSheetId="3">'WID'!$A$11:$N$40</definedName>
    <definedName name="_xlnm.Print_Titles" localSheetId="0">'AOL'!$1:$10</definedName>
    <definedName name="_xlnm.Print_Titles" localSheetId="1">'COV'!$1:$10</definedName>
    <definedName name="_xlnm.Print_Titles" localSheetId="2">'DER'!$1:$10</definedName>
    <definedName name="_xlnm.Print_Titles" localSheetId="5">'JPR'!$1:$10</definedName>
    <definedName name="_xlnm.Print_Titles" localSheetId="4">'SPR'!$1:$10</definedName>
    <definedName name="_xlnm.Print_Titles" localSheetId="3">'WID'!$1:$10</definedName>
  </definedNames>
  <calcPr fullCalcOnLoad="1"/>
</workbook>
</file>

<file path=xl/sharedStrings.xml><?xml version="1.0" encoding="utf-8"?>
<sst xmlns="http://schemas.openxmlformats.org/spreadsheetml/2006/main" count="663" uniqueCount="260">
  <si>
    <t>ASPHALTIC OVERLAY</t>
  </si>
  <si>
    <t xml:space="preserve">      On System</t>
  </si>
  <si>
    <t xml:space="preserve">    Off System</t>
  </si>
  <si>
    <t>Letting</t>
  </si>
  <si>
    <t>Structure</t>
  </si>
  <si>
    <t>Abut.</t>
  </si>
  <si>
    <t>Pier</t>
  </si>
  <si>
    <t>No. of</t>
  </si>
  <si>
    <t>Span</t>
  </si>
  <si>
    <t>Area</t>
  </si>
  <si>
    <t>Total</t>
  </si>
  <si>
    <t>Overlay</t>
  </si>
  <si>
    <t>Date</t>
  </si>
  <si>
    <t>Number</t>
  </si>
  <si>
    <t>Type</t>
  </si>
  <si>
    <t>Spans</t>
  </si>
  <si>
    <t>Length</t>
  </si>
  <si>
    <t>Sq. Ft.</t>
  </si>
  <si>
    <t>Cost</t>
  </si>
  <si>
    <t>Sq. ft.</t>
  </si>
  <si>
    <t>$</t>
  </si>
  <si>
    <t>ON SYS</t>
  </si>
  <si>
    <t>OFF SYS</t>
  </si>
  <si>
    <t>TOTALS</t>
  </si>
  <si>
    <t>No. Bridges</t>
  </si>
  <si>
    <t>Total Sq. Ft. Cost</t>
  </si>
  <si>
    <t xml:space="preserve">   Super Sq. Ft. Cost</t>
  </si>
  <si>
    <t>ON SYSTEM</t>
  </si>
  <si>
    <t>OFF SYSTEM</t>
  </si>
  <si>
    <t>TOTAL SYSTEM</t>
  </si>
  <si>
    <t>CONCRETE OVERLAY</t>
  </si>
  <si>
    <t>DECK REPLACEMENT</t>
  </si>
  <si>
    <t>Bearing</t>
  </si>
  <si>
    <t>Total Sq. ft. Cost</t>
  </si>
  <si>
    <t>BRIDGE WIDENING</t>
  </si>
  <si>
    <t>SUPERSTRUCTURE REPLACEMENT</t>
  </si>
  <si>
    <t>JOINT REPAIR</t>
  </si>
  <si>
    <t>2013 YEAR END COST SUMMARY</t>
  </si>
  <si>
    <t>B-40-175</t>
  </si>
  <si>
    <t>Varies</t>
  </si>
  <si>
    <t>B-40-176</t>
  </si>
  <si>
    <t>POLYMER OVERLAY</t>
  </si>
  <si>
    <t>B-40-181</t>
  </si>
  <si>
    <t>61'-0", 94'-0", 94'0", 61'-0"</t>
  </si>
  <si>
    <t>B-40-182</t>
  </si>
  <si>
    <t>B-40-183</t>
  </si>
  <si>
    <t>B-40-184</t>
  </si>
  <si>
    <t>B-40-260</t>
  </si>
  <si>
    <t>36'-6", 62'-0", 62'-0", 33'-0"</t>
  </si>
  <si>
    <t>B-40-261</t>
  </si>
  <si>
    <t>35'-0", 67'-0", 63'-6", 40'-0"</t>
  </si>
  <si>
    <t>B-40-262</t>
  </si>
  <si>
    <t>B-40-263</t>
  </si>
  <si>
    <t>39'-7", 67'-3", 67'-1", 36'-6"</t>
  </si>
  <si>
    <t>B-40-285</t>
  </si>
  <si>
    <t>B-40-286-21</t>
  </si>
  <si>
    <t>B-40-286-24A</t>
  </si>
  <si>
    <t>B-40-286-24B</t>
  </si>
  <si>
    <t>B-40-286-24C</t>
  </si>
  <si>
    <t>B-40-286-24D</t>
  </si>
  <si>
    <t>80'-0", 107'-6", 107'-3"</t>
  </si>
  <si>
    <t>B-40-286-26</t>
  </si>
  <si>
    <t>49'-4 1/2"</t>
  </si>
  <si>
    <t>B-52-32</t>
  </si>
  <si>
    <t>32'-0", 40'-0", 32'-0"</t>
  </si>
  <si>
    <t>B-13-315</t>
  </si>
  <si>
    <t>B-13-316</t>
  </si>
  <si>
    <t>B-36-892</t>
  </si>
  <si>
    <t>41'-8 3/4"</t>
  </si>
  <si>
    <t>B-70-138</t>
  </si>
  <si>
    <t>?</t>
  </si>
  <si>
    <t>Column</t>
  </si>
  <si>
    <t>107'-0', 107'-0"</t>
  </si>
  <si>
    <t>B-32-55</t>
  </si>
  <si>
    <t>110'-0", 110'-0"</t>
  </si>
  <si>
    <t>B-32-56</t>
  </si>
  <si>
    <t>B-59-318</t>
  </si>
  <si>
    <t>146'-0"</t>
  </si>
  <si>
    <t>B-5-600</t>
  </si>
  <si>
    <t>B-18-25</t>
  </si>
  <si>
    <t>A3</t>
  </si>
  <si>
    <t>32'-6",57'-6",57'-6",39'-6"</t>
  </si>
  <si>
    <t>B-18-29</t>
  </si>
  <si>
    <t>A2</t>
  </si>
  <si>
    <t>29'-0",42'-0",35'-0"</t>
  </si>
  <si>
    <t>B-32-213</t>
  </si>
  <si>
    <t>79'-6",83'-0"</t>
  </si>
  <si>
    <t>B-32-214</t>
  </si>
  <si>
    <t>B-45-33</t>
  </si>
  <si>
    <t>126'-6",134'-0"</t>
  </si>
  <si>
    <t>56/11/13</t>
  </si>
  <si>
    <t>B-45-42</t>
  </si>
  <si>
    <t>130'-0",130'-0"</t>
  </si>
  <si>
    <t>B-45-45</t>
  </si>
  <si>
    <t>135'-0",144'-0"</t>
  </si>
  <si>
    <t>B-45-48</t>
  </si>
  <si>
    <t>57'-6", 117'-6", 49'-0"</t>
  </si>
  <si>
    <t>B-45-49</t>
  </si>
  <si>
    <t>55'-6", 111'-6", 44'-0"</t>
  </si>
  <si>
    <t>B-45-50</t>
  </si>
  <si>
    <t>37'-6",60'-0",37'-6"</t>
  </si>
  <si>
    <t>B-45-51</t>
  </si>
  <si>
    <t>B-45-57</t>
  </si>
  <si>
    <t>32'-6",54'-6",32'-6"</t>
  </si>
  <si>
    <t>B-45-59</t>
  </si>
  <si>
    <t>53'-0",139'-6",129'-0",135'-0"</t>
  </si>
  <si>
    <t>B-70-67</t>
  </si>
  <si>
    <t>119'-0",109'-0",109'-0",100'-0"</t>
  </si>
  <si>
    <t>B-37-280</t>
  </si>
  <si>
    <t>B-12-41</t>
  </si>
  <si>
    <t>39'-6", 39'-6"</t>
  </si>
  <si>
    <t>B-12-42</t>
  </si>
  <si>
    <t>105'-0"</t>
  </si>
  <si>
    <t>B-12-43</t>
  </si>
  <si>
    <t>45'-0", 45'-0"</t>
  </si>
  <si>
    <t>B-12-45</t>
  </si>
  <si>
    <t>49'-0", 49'-0"</t>
  </si>
  <si>
    <t>B-40-4001AA</t>
  </si>
  <si>
    <t>B-40-4001BB</t>
  </si>
  <si>
    <t>B-40-4001C</t>
  </si>
  <si>
    <t>B-40-4001D</t>
  </si>
  <si>
    <t>B-40-4001E</t>
  </si>
  <si>
    <t>B-40-4001F</t>
  </si>
  <si>
    <t>80'-0",80'-0"</t>
  </si>
  <si>
    <t>B-40-4002A</t>
  </si>
  <si>
    <t>B-40-4002B</t>
  </si>
  <si>
    <t>96'-0",117'-0",97'-0"</t>
  </si>
  <si>
    <t>B-40-4002C</t>
  </si>
  <si>
    <t>20'-0",116'-0",116'-0",20'-0"</t>
  </si>
  <si>
    <t>B-40-4002D</t>
  </si>
  <si>
    <t>96'-0",116'-0",96'-0"</t>
  </si>
  <si>
    <t>B-40-4002E</t>
  </si>
  <si>
    <t>B-40-4002F</t>
  </si>
  <si>
    <t>B-40-4003A</t>
  </si>
  <si>
    <t>B-40-4003B</t>
  </si>
  <si>
    <t>B-40-4003C</t>
  </si>
  <si>
    <t>B-40-4003D</t>
  </si>
  <si>
    <t>B-40-4003E</t>
  </si>
  <si>
    <t>B-40-4004A</t>
  </si>
  <si>
    <t>B-40-4004B</t>
  </si>
  <si>
    <t>B-40-4004C</t>
  </si>
  <si>
    <t>B-40-4004D</t>
  </si>
  <si>
    <t>B-40-4005B</t>
  </si>
  <si>
    <t>73'-6",108'-0",118'-0",20'-0"</t>
  </si>
  <si>
    <t>B-40-4005C</t>
  </si>
  <si>
    <t>98'-0",118'-0",118'-0",20'-0"</t>
  </si>
  <si>
    <t>B-40-4005D</t>
  </si>
  <si>
    <t>65'-0",80'-0",79'-0",10'-0"</t>
  </si>
  <si>
    <t>B-40-4005E</t>
  </si>
  <si>
    <t>B-40-4006C</t>
  </si>
  <si>
    <t>B-40-4006D</t>
  </si>
  <si>
    <t>B-40-4007A</t>
  </si>
  <si>
    <t>B-40-4007B</t>
  </si>
  <si>
    <t>194'-9 1/4"</t>
  </si>
  <si>
    <t>B-40-4008A</t>
  </si>
  <si>
    <t>B-40-4008B</t>
  </si>
  <si>
    <t>B-40-4008C</t>
  </si>
  <si>
    <t>B-40-400S2A</t>
  </si>
  <si>
    <t>25'-0",217'-0",217'-0",217'-0"</t>
  </si>
  <si>
    <t>B-40-400S2B</t>
  </si>
  <si>
    <t>B-40-400S3A</t>
  </si>
  <si>
    <t>B-40-400S3B</t>
  </si>
  <si>
    <t>25'-0",165'-0",165'-0",140'-0"</t>
  </si>
  <si>
    <t>B-40-400S4A</t>
  </si>
  <si>
    <t>B-40-400S4B</t>
  </si>
  <si>
    <t>B-40-400S5A</t>
  </si>
  <si>
    <t>15'-0",124'-0",133'-0",106'-0"</t>
  </si>
  <si>
    <t>B-40-400S5B</t>
  </si>
  <si>
    <t>B-40-400S6A</t>
  </si>
  <si>
    <t>15'-0",130'-0",130'-0",117'-0"</t>
  </si>
  <si>
    <t>B-40-400S6B</t>
  </si>
  <si>
    <t>B-40-400S7A</t>
  </si>
  <si>
    <t>15'-0",120'-0",130'-0",115'-0"</t>
  </si>
  <si>
    <t>B-40-400S7B</t>
  </si>
  <si>
    <t>B-40-400S8A</t>
  </si>
  <si>
    <t>15'-0",130'-0",133'-0",97'-0"</t>
  </si>
  <si>
    <t>B-40-400S8B</t>
  </si>
  <si>
    <t>B-40-400S9A</t>
  </si>
  <si>
    <t>15'-0",130'-0",130'-0",115'-0"</t>
  </si>
  <si>
    <t>B-40-400S9B</t>
  </si>
  <si>
    <t>B-40-400S10A</t>
  </si>
  <si>
    <t>B-40-400S10B</t>
  </si>
  <si>
    <t>B-40-400S11A</t>
  </si>
  <si>
    <t>115'-0",130'-0",130'-0",15'-0"</t>
  </si>
  <si>
    <t>B-40-400S11B</t>
  </si>
  <si>
    <t>B-40-400S12A</t>
  </si>
  <si>
    <t>B-40-400S12B</t>
  </si>
  <si>
    <t>B-40-400S13A</t>
  </si>
  <si>
    <t>B-40-400S13B</t>
  </si>
  <si>
    <t>B-40-400S14A</t>
  </si>
  <si>
    <t>120'-0",135'-0",135'-0",15'-0"</t>
  </si>
  <si>
    <t>B-40-400S14B</t>
  </si>
  <si>
    <t>B-40-400S15A</t>
  </si>
  <si>
    <t>B-40-400S15B</t>
  </si>
  <si>
    <t>15'-0",135'-0",135'-0",15'-0"</t>
  </si>
  <si>
    <t>B-40-400S16A</t>
  </si>
  <si>
    <t>15'-0",115'-0",115'-0",100'-0"</t>
  </si>
  <si>
    <t>B-40-400S16B</t>
  </si>
  <si>
    <t>B-40-400S17A</t>
  </si>
  <si>
    <t>15'-0",130.'-0",130'-0",110'-0"</t>
  </si>
  <si>
    <t>B-40-400S17B</t>
  </si>
  <si>
    <t>B-40-400S18A</t>
  </si>
  <si>
    <t>B-40-400S18B</t>
  </si>
  <si>
    <t>B-40-400S19A</t>
  </si>
  <si>
    <t>B-40-400S19B</t>
  </si>
  <si>
    <t>B-40-400S20</t>
  </si>
  <si>
    <t>B-40-400S21</t>
  </si>
  <si>
    <t>B-40-400S22</t>
  </si>
  <si>
    <t>B-40-400S23</t>
  </si>
  <si>
    <t>B-40-400S24</t>
  </si>
  <si>
    <t>B-40-400N4A</t>
  </si>
  <si>
    <t>B-40-400N4B</t>
  </si>
  <si>
    <t>B-40-4006A</t>
  </si>
  <si>
    <t>B-40-4006B</t>
  </si>
  <si>
    <t>115'-0",111'-0"</t>
  </si>
  <si>
    <t>B-40-400N3A</t>
  </si>
  <si>
    <t>140'-0",165'-0",165'-0",25'-0"</t>
  </si>
  <si>
    <t>B-40-4001A1B</t>
  </si>
  <si>
    <t>270'-0",600'-0",270'-0"</t>
  </si>
  <si>
    <t>B-40-4005A</t>
  </si>
  <si>
    <t>B-40-400N2B</t>
  </si>
  <si>
    <t>213'-0",213'-0",213'-0"</t>
  </si>
  <si>
    <t>B-40-400N2A</t>
  </si>
  <si>
    <t>B-43-15</t>
  </si>
  <si>
    <t>40'-0", 54'-0",40'-0"</t>
  </si>
  <si>
    <t>B-40-325</t>
  </si>
  <si>
    <t>36'-10",49'-6",36'-10"</t>
  </si>
  <si>
    <t>B-40-326</t>
  </si>
  <si>
    <t>B-40-328</t>
  </si>
  <si>
    <t>87'-0",84'-0"</t>
  </si>
  <si>
    <t>B-13-102</t>
  </si>
  <si>
    <t>35'-6",79'-0",79'-0",35'-6"</t>
  </si>
  <si>
    <t>B-13-103</t>
  </si>
  <si>
    <t>B-24-09</t>
  </si>
  <si>
    <t>Hammer</t>
  </si>
  <si>
    <t>81'-6",82'-1 1/2",82'-1 1/2",81'-6"</t>
  </si>
  <si>
    <t>B-39-15</t>
  </si>
  <si>
    <t>72'-0"</t>
  </si>
  <si>
    <t>B-39-17</t>
  </si>
  <si>
    <t>30'-6",54'-6",30'-6"</t>
  </si>
  <si>
    <t>B-39-19</t>
  </si>
  <si>
    <t>85'-0",92'-0"</t>
  </si>
  <si>
    <t>B-39-21</t>
  </si>
  <si>
    <t>35'-0",58'-0",35'-0"</t>
  </si>
  <si>
    <t>B-40-52</t>
  </si>
  <si>
    <t>39'-3 1/2",73'-9 7/8",72'-6 1/2"</t>
  </si>
  <si>
    <t>B-40-55</t>
  </si>
  <si>
    <t>49'-3 5/8",72'-1 1/4",71'-9 5/8"</t>
  </si>
  <si>
    <t>B-40-344</t>
  </si>
  <si>
    <t>B-40-345</t>
  </si>
  <si>
    <t>B-43-18</t>
  </si>
  <si>
    <t>B-43-20</t>
  </si>
  <si>
    <t>26'-6",42'-0",26'-6"</t>
  </si>
  <si>
    <t>B-43-28</t>
  </si>
  <si>
    <t>75'-0",75'-0"</t>
  </si>
  <si>
    <t>B-44-36</t>
  </si>
  <si>
    <t>B-44-35</t>
  </si>
  <si>
    <t>B-71-16</t>
  </si>
  <si>
    <t>42'-6"</t>
  </si>
  <si>
    <t>B-71-17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</si>
</sst>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00"/>
    <numFmt numFmtId="167" formatCode="0.0"/>
    <numFmt numFmtId="168" formatCode="&quot;$&quot;#,##0.00"/>
    <numFmt numFmtId="169" formatCode="#,##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name val="Tms Rmn"/>
      <family val="0"/>
    </font>
    <font>
      <sz val="10"/>
      <name val="Helv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Helv"/>
      <family val="0"/>
    </font>
    <font>
      <sz val="11"/>
      <name val="Tms Rmn"/>
      <family val="0"/>
    </font>
    <font>
      <sz val="7"/>
      <name val="Arial"/>
      <family val="2"/>
    </font>
    <font>
      <sz val="9"/>
      <name val="Tms Rmn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lightGray">
        <fgColor indexed="8"/>
        <bgColor indexed="15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8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5" fontId="0" fillId="0" borderId="19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21" xfId="0" applyBorder="1" applyAlignment="1">
      <alignment/>
    </xf>
    <xf numFmtId="165" fontId="0" fillId="0" borderId="20" xfId="0" applyNumberFormat="1" applyBorder="1" applyAlignment="1" applyProtection="1">
      <alignment/>
      <protection/>
    </xf>
    <xf numFmtId="165" fontId="0" fillId="0" borderId="22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23" xfId="0" applyFill="1" applyBorder="1" applyAlignment="1">
      <alignment/>
    </xf>
    <xf numFmtId="165" fontId="0" fillId="33" borderId="23" xfId="0" applyNumberFormat="1" applyFill="1" applyBorder="1" applyAlignment="1" applyProtection="1">
      <alignment/>
      <protection/>
    </xf>
    <xf numFmtId="0" fontId="0" fillId="33" borderId="24" xfId="0" applyFill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7" fontId="10" fillId="0" borderId="19" xfId="0" applyNumberFormat="1" applyFont="1" applyBorder="1" applyAlignment="1" applyProtection="1">
      <alignment/>
      <protection/>
    </xf>
    <xf numFmtId="165" fontId="0" fillId="0" borderId="24" xfId="0" applyNumberFormat="1" applyBorder="1" applyAlignment="1" applyProtection="1">
      <alignment/>
      <protection/>
    </xf>
    <xf numFmtId="0" fontId="0" fillId="34" borderId="2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7" xfId="0" applyFill="1" applyBorder="1" applyAlignment="1">
      <alignment/>
    </xf>
    <xf numFmtId="0" fontId="11" fillId="0" borderId="28" xfId="0" applyFont="1" applyBorder="1" applyAlignment="1" applyProtection="1">
      <alignment horizontal="left"/>
      <protection/>
    </xf>
    <xf numFmtId="0" fontId="12" fillId="0" borderId="22" xfId="0" applyFont="1" applyBorder="1" applyAlignment="1">
      <alignment/>
    </xf>
    <xf numFmtId="0" fontId="0" fillId="0" borderId="22" xfId="0" applyBorder="1" applyAlignment="1">
      <alignment/>
    </xf>
    <xf numFmtId="0" fontId="11" fillId="0" borderId="29" xfId="0" applyFont="1" applyBorder="1" applyAlignment="1" applyProtection="1">
      <alignment horizontal="left"/>
      <protection/>
    </xf>
    <xf numFmtId="0" fontId="12" fillId="0" borderId="30" xfId="0" applyFont="1" applyBorder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2" fillId="0" borderId="23" xfId="0" applyFont="1" applyBorder="1" applyAlignment="1">
      <alignment/>
    </xf>
    <xf numFmtId="0" fontId="0" fillId="0" borderId="23" xfId="0" applyBorder="1" applyAlignment="1">
      <alignment/>
    </xf>
    <xf numFmtId="0" fontId="12" fillId="0" borderId="19" xfId="0" applyFont="1" applyBorder="1" applyAlignment="1">
      <alignment/>
    </xf>
    <xf numFmtId="0" fontId="12" fillId="0" borderId="23" xfId="0" applyFont="1" applyBorder="1" applyAlignment="1" applyProtection="1">
      <alignment/>
      <protection/>
    </xf>
    <xf numFmtId="165" fontId="12" fillId="0" borderId="23" xfId="0" applyNumberFormat="1" applyFont="1" applyBorder="1" applyAlignment="1" applyProtection="1">
      <alignment/>
      <protection/>
    </xf>
    <xf numFmtId="165" fontId="12" fillId="0" borderId="19" xfId="0" applyNumberFormat="1" applyFont="1" applyBorder="1" applyAlignment="1" applyProtection="1">
      <alignment/>
      <protection/>
    </xf>
    <xf numFmtId="0" fontId="12" fillId="0" borderId="24" xfId="0" applyFont="1" applyBorder="1" applyAlignment="1">
      <alignment/>
    </xf>
    <xf numFmtId="165" fontId="13" fillId="0" borderId="23" xfId="0" applyNumberFormat="1" applyFont="1" applyBorder="1" applyAlignment="1" applyProtection="1">
      <alignment/>
      <protection/>
    </xf>
    <xf numFmtId="165" fontId="12" fillId="0" borderId="24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7" fontId="14" fillId="0" borderId="10" xfId="0" applyNumberFormat="1" applyFont="1" applyBorder="1" applyAlignment="1" applyProtection="1">
      <alignment/>
      <protection/>
    </xf>
    <xf numFmtId="0" fontId="12" fillId="0" borderId="21" xfId="0" applyFont="1" applyBorder="1" applyAlignment="1">
      <alignment/>
    </xf>
    <xf numFmtId="0" fontId="12" fillId="0" borderId="10" xfId="0" applyFont="1" applyBorder="1" applyAlignment="1" applyProtection="1">
      <alignment/>
      <protection/>
    </xf>
    <xf numFmtId="165" fontId="12" fillId="0" borderId="10" xfId="0" applyNumberFormat="1" applyFont="1" applyBorder="1" applyAlignment="1" applyProtection="1">
      <alignment/>
      <protection/>
    </xf>
    <xf numFmtId="165" fontId="14" fillId="0" borderId="10" xfId="0" applyNumberFormat="1" applyFont="1" applyBorder="1" applyAlignment="1" applyProtection="1">
      <alignment/>
      <protection/>
    </xf>
    <xf numFmtId="165" fontId="12" fillId="0" borderId="21" xfId="0" applyNumberFormat="1" applyFont="1" applyBorder="1" applyAlignment="1" applyProtection="1">
      <alignment/>
      <protection/>
    </xf>
    <xf numFmtId="7" fontId="14" fillId="0" borderId="27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Border="1" applyAlignment="1">
      <alignment/>
    </xf>
    <xf numFmtId="0" fontId="1" fillId="0" borderId="3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Continuous"/>
      <protection/>
    </xf>
    <xf numFmtId="0" fontId="12" fillId="0" borderId="33" xfId="0" applyFont="1" applyBorder="1" applyAlignment="1">
      <alignment horizontal="centerContinuous"/>
    </xf>
    <xf numFmtId="0" fontId="11" fillId="0" borderId="34" xfId="0" applyFont="1" applyBorder="1" applyAlignment="1" applyProtection="1">
      <alignment horizontal="centerContinuous"/>
      <protection/>
    </xf>
    <xf numFmtId="0" fontId="12" fillId="0" borderId="22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14" fontId="0" fillId="0" borderId="18" xfId="0" applyNumberFormat="1" applyBorder="1" applyAlignment="1">
      <alignment horizontal="left"/>
    </xf>
    <xf numFmtId="165" fontId="0" fillId="0" borderId="35" xfId="0" applyNumberFormat="1" applyBorder="1" applyAlignment="1" applyProtection="1">
      <alignment/>
      <protection/>
    </xf>
    <xf numFmtId="14" fontId="0" fillId="0" borderId="36" xfId="0" applyNumberFormat="1" applyBorder="1" applyAlignment="1">
      <alignment horizontal="left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Continuous"/>
    </xf>
    <xf numFmtId="0" fontId="0" fillId="0" borderId="36" xfId="0" applyBorder="1" applyAlignment="1">
      <alignment/>
    </xf>
    <xf numFmtId="165" fontId="0" fillId="0" borderId="37" xfId="0" applyNumberFormat="1" applyBorder="1" applyAlignment="1" applyProtection="1">
      <alignment/>
      <protection/>
    </xf>
    <xf numFmtId="0" fontId="0" fillId="0" borderId="36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5" xfId="0" applyBorder="1" applyAlignment="1">
      <alignment/>
    </xf>
    <xf numFmtId="0" fontId="15" fillId="0" borderId="19" xfId="0" applyFont="1" applyBorder="1" applyAlignment="1" applyProtection="1">
      <alignment horizontal="left"/>
      <protection/>
    </xf>
    <xf numFmtId="0" fontId="0" fillId="0" borderId="37" xfId="0" applyBorder="1" applyAlignment="1">
      <alignment/>
    </xf>
    <xf numFmtId="2" fontId="0" fillId="0" borderId="19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37" xfId="0" applyFont="1" applyBorder="1" applyAlignment="1" applyProtection="1">
      <alignment horizontal="left"/>
      <protection/>
    </xf>
    <xf numFmtId="0" fontId="0" fillId="0" borderId="38" xfId="0" applyBorder="1" applyAlignment="1">
      <alignment horizontal="centerContinuous"/>
    </xf>
    <xf numFmtId="0" fontId="0" fillId="0" borderId="36" xfId="0" applyBorder="1" applyAlignment="1">
      <alignment horizontal="left"/>
    </xf>
    <xf numFmtId="14" fontId="0" fillId="0" borderId="36" xfId="0" applyNumberFormat="1" applyBorder="1" applyAlignment="1" applyProtection="1">
      <alignment horizontal="left"/>
      <protection/>
    </xf>
    <xf numFmtId="3" fontId="0" fillId="0" borderId="37" xfId="0" applyNumberFormat="1" applyBorder="1" applyAlignment="1" applyProtection="1">
      <alignment/>
      <protection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165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165" fontId="12" fillId="0" borderId="0" xfId="0" applyNumberFormat="1" applyFont="1" applyBorder="1" applyAlignment="1" applyProtection="1">
      <alignment/>
      <protection/>
    </xf>
    <xf numFmtId="165" fontId="13" fillId="0" borderId="0" xfId="0" applyNumberFormat="1" applyFont="1" applyBorder="1" applyAlignment="1" applyProtection="1">
      <alignment/>
      <protection/>
    </xf>
    <xf numFmtId="7" fontId="14" fillId="0" borderId="0" xfId="0" applyNumberFormat="1" applyFont="1" applyBorder="1" applyAlignment="1" applyProtection="1">
      <alignment/>
      <protection/>
    </xf>
    <xf numFmtId="165" fontId="14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7" fontId="10" fillId="0" borderId="0" xfId="0" applyNumberFormat="1" applyFont="1" applyFill="1" applyBorder="1" applyAlignment="1" applyProtection="1">
      <alignment/>
      <protection/>
    </xf>
    <xf numFmtId="3" fontId="0" fillId="0" borderId="37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6" xfId="0" applyNumberFormat="1" applyBorder="1" applyAlignment="1" applyProtection="1">
      <alignment/>
      <protection/>
    </xf>
    <xf numFmtId="2" fontId="0" fillId="0" borderId="37" xfId="0" applyNumberFormat="1" applyBorder="1" applyAlignment="1">
      <alignment/>
    </xf>
    <xf numFmtId="0" fontId="20" fillId="0" borderId="37" xfId="0" applyFont="1" applyBorder="1" applyAlignment="1">
      <alignment horizontal="centerContinuous"/>
    </xf>
    <xf numFmtId="0" fontId="19" fillId="0" borderId="37" xfId="0" applyFont="1" applyBorder="1" applyAlignment="1" applyProtection="1">
      <alignment horizontal="center"/>
      <protection/>
    </xf>
    <xf numFmtId="3" fontId="0" fillId="0" borderId="37" xfId="0" applyNumberFormat="1" applyBorder="1" applyAlignment="1" applyProtection="1">
      <alignment horizontal="center"/>
      <protection/>
    </xf>
    <xf numFmtId="3" fontId="0" fillId="0" borderId="19" xfId="0" applyNumberFormat="1" applyBorder="1" applyAlignment="1" applyProtection="1">
      <alignment/>
      <protection/>
    </xf>
    <xf numFmtId="3" fontId="0" fillId="0" borderId="19" xfId="0" applyNumberFormat="1" applyBorder="1" applyAlignment="1">
      <alignment/>
    </xf>
    <xf numFmtId="165" fontId="21" fillId="0" borderId="23" xfId="0" applyNumberFormat="1" applyFont="1" applyBorder="1" applyAlignment="1" applyProtection="1">
      <alignment/>
      <protection/>
    </xf>
    <xf numFmtId="165" fontId="21" fillId="0" borderId="10" xfId="0" applyNumberFormat="1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/>
      <protection/>
    </xf>
    <xf numFmtId="0" fontId="0" fillId="0" borderId="40" xfId="0" applyBorder="1" applyAlignment="1">
      <alignment/>
    </xf>
    <xf numFmtId="0" fontId="7" fillId="0" borderId="41" xfId="0" applyFont="1" applyBorder="1" applyAlignment="1" applyProtection="1">
      <alignment horizontal="center"/>
      <protection/>
    </xf>
    <xf numFmtId="0" fontId="7" fillId="0" borderId="41" xfId="0" applyFont="1" applyBorder="1" applyAlignment="1">
      <alignment/>
    </xf>
    <xf numFmtId="0" fontId="0" fillId="0" borderId="42" xfId="0" applyBorder="1" applyAlignment="1">
      <alignment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>
      <alignment/>
    </xf>
    <xf numFmtId="0" fontId="1" fillId="0" borderId="47" xfId="0" applyFont="1" applyBorder="1" applyAlignment="1" applyProtection="1">
      <alignment horizontal="center"/>
      <protection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0" fillId="0" borderId="37" xfId="0" applyFont="1" applyBorder="1" applyAlignment="1" applyProtection="1">
      <alignment horizontal="center"/>
      <protection/>
    </xf>
    <xf numFmtId="165" fontId="0" fillId="0" borderId="49" xfId="0" applyNumberFormat="1" applyBorder="1" applyAlignment="1" applyProtection="1">
      <alignment/>
      <protection/>
    </xf>
    <xf numFmtId="3" fontId="0" fillId="0" borderId="48" xfId="0" applyNumberFormat="1" applyBorder="1" applyAlignment="1" applyProtection="1">
      <alignment/>
      <protection/>
    </xf>
    <xf numFmtId="3" fontId="0" fillId="0" borderId="48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5" fontId="0" fillId="33" borderId="50" xfId="0" applyNumberFormat="1" applyFill="1" applyBorder="1" applyAlignment="1" applyProtection="1">
      <alignment/>
      <protection/>
    </xf>
    <xf numFmtId="0" fontId="0" fillId="0" borderId="43" xfId="0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0" fillId="0" borderId="46" xfId="0" applyBorder="1" applyAlignment="1" applyProtection="1">
      <alignment horizontal="center"/>
      <protection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54" xfId="0" applyFill="1" applyBorder="1" applyAlignment="1">
      <alignment/>
    </xf>
    <xf numFmtId="0" fontId="0" fillId="33" borderId="50" xfId="0" applyFill="1" applyBorder="1" applyAlignment="1">
      <alignment/>
    </xf>
    <xf numFmtId="165" fontId="0" fillId="0" borderId="50" xfId="0" applyNumberForma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19" xfId="0" applyNumberFormat="1" applyFont="1" applyBorder="1" applyAlignment="1" applyProtection="1">
      <alignment/>
      <protection/>
    </xf>
    <xf numFmtId="4" fontId="10" fillId="0" borderId="19" xfId="0" applyNumberFormat="1" applyFont="1" applyBorder="1" applyAlignment="1" applyProtection="1">
      <alignment/>
      <protection/>
    </xf>
    <xf numFmtId="4" fontId="10" fillId="0" borderId="50" xfId="0" applyNumberFormat="1" applyFont="1" applyBorder="1" applyAlignment="1" applyProtection="1">
      <alignment/>
      <protection/>
    </xf>
    <xf numFmtId="4" fontId="22" fillId="0" borderId="19" xfId="0" applyNumberFormat="1" applyFont="1" applyBorder="1" applyAlignment="1" applyProtection="1">
      <alignment/>
      <protection/>
    </xf>
    <xf numFmtId="4" fontId="9" fillId="0" borderId="18" xfId="0" applyNumberFormat="1" applyFont="1" applyBorder="1" applyAlignment="1" applyProtection="1">
      <alignment/>
      <protection/>
    </xf>
    <xf numFmtId="4" fontId="10" fillId="0" borderId="23" xfId="0" applyNumberFormat="1" applyFont="1" applyBorder="1" applyAlignment="1" applyProtection="1">
      <alignment/>
      <protection/>
    </xf>
    <xf numFmtId="4" fontId="0" fillId="34" borderId="26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37" xfId="0" applyFont="1" applyBorder="1" applyAlignment="1" applyProtection="1">
      <alignment horizontal="center"/>
      <protection/>
    </xf>
    <xf numFmtId="3" fontId="0" fillId="0" borderId="37" xfId="0" applyNumberFormat="1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left"/>
      <protection/>
    </xf>
    <xf numFmtId="3" fontId="19" fillId="0" borderId="37" xfId="0" applyNumberFormat="1" applyFont="1" applyBorder="1" applyAlignment="1" applyProtection="1">
      <alignment horizontal="center"/>
      <protection/>
    </xf>
    <xf numFmtId="0" fontId="7" fillId="0" borderId="42" xfId="0" applyFont="1" applyBorder="1" applyAlignment="1">
      <alignment/>
    </xf>
    <xf numFmtId="0" fontId="1" fillId="0" borderId="55" xfId="0" applyFont="1" applyBorder="1" applyAlignment="1" applyProtection="1">
      <alignment horizontal="center"/>
      <protection/>
    </xf>
    <xf numFmtId="2" fontId="0" fillId="0" borderId="49" xfId="0" applyNumberFormat="1" applyBorder="1" applyAlignment="1">
      <alignment/>
    </xf>
    <xf numFmtId="0" fontId="0" fillId="0" borderId="44" xfId="0" applyBorder="1" applyAlignment="1">
      <alignment/>
    </xf>
    <xf numFmtId="7" fontId="10" fillId="0" borderId="47" xfId="0" applyNumberFormat="1" applyFont="1" applyBorder="1" applyAlignment="1" applyProtection="1">
      <alignment/>
      <protection/>
    </xf>
    <xf numFmtId="0" fontId="0" fillId="34" borderId="56" xfId="0" applyFill="1" applyBorder="1" applyAlignment="1">
      <alignment/>
    </xf>
    <xf numFmtId="0" fontId="0" fillId="34" borderId="57" xfId="0" applyFill="1" applyBorder="1" applyAlignment="1">
      <alignment/>
    </xf>
    <xf numFmtId="0" fontId="11" fillId="0" borderId="58" xfId="0" applyFont="1" applyBorder="1" applyAlignment="1">
      <alignment horizontal="centerContinuous"/>
    </xf>
    <xf numFmtId="0" fontId="12" fillId="0" borderId="59" xfId="0" applyFont="1" applyBorder="1" applyAlignment="1">
      <alignment/>
    </xf>
    <xf numFmtId="165" fontId="12" fillId="0" borderId="46" xfId="0" applyNumberFormat="1" applyFont="1" applyBorder="1" applyAlignment="1" applyProtection="1">
      <alignment/>
      <protection/>
    </xf>
    <xf numFmtId="165" fontId="12" fillId="0" borderId="50" xfId="0" applyNumberFormat="1" applyFont="1" applyBorder="1" applyAlignment="1" applyProtection="1">
      <alignment/>
      <protection/>
    </xf>
    <xf numFmtId="165" fontId="13" fillId="0" borderId="46" xfId="0" applyNumberFormat="1" applyFont="1" applyBorder="1" applyAlignment="1" applyProtection="1">
      <alignment/>
      <protection/>
    </xf>
    <xf numFmtId="165" fontId="14" fillId="0" borderId="52" xfId="0" applyNumberFormat="1" applyFont="1" applyBorder="1" applyAlignment="1" applyProtection="1">
      <alignment/>
      <protection/>
    </xf>
    <xf numFmtId="165" fontId="12" fillId="0" borderId="60" xfId="0" applyNumberFormat="1" applyFont="1" applyBorder="1" applyAlignment="1" applyProtection="1">
      <alignment/>
      <protection/>
    </xf>
    <xf numFmtId="165" fontId="12" fillId="0" borderId="54" xfId="0" applyNumberFormat="1" applyFont="1" applyBorder="1" applyAlignment="1" applyProtection="1">
      <alignment/>
      <protection/>
    </xf>
    <xf numFmtId="4" fontId="15" fillId="0" borderId="18" xfId="0" applyNumberFormat="1" applyFont="1" applyBorder="1" applyAlignment="1" applyProtection="1">
      <alignment/>
      <protection/>
    </xf>
    <xf numFmtId="4" fontId="15" fillId="0" borderId="19" xfId="0" applyNumberFormat="1" applyFont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4" fontId="0" fillId="0" borderId="37" xfId="0" applyNumberFormat="1" applyBorder="1" applyAlignment="1">
      <alignment/>
    </xf>
    <xf numFmtId="0" fontId="0" fillId="33" borderId="61" xfId="0" applyFill="1" applyBorder="1" applyAlignment="1">
      <alignment/>
    </xf>
    <xf numFmtId="0" fontId="0" fillId="33" borderId="60" xfId="0" applyFill="1" applyBorder="1" applyAlignment="1">
      <alignment/>
    </xf>
    <xf numFmtId="0" fontId="0" fillId="33" borderId="62" xfId="0" applyFill="1" applyBorder="1" applyAlignment="1">
      <alignment/>
    </xf>
    <xf numFmtId="4" fontId="15" fillId="0" borderId="46" xfId="0" applyNumberFormat="1" applyFont="1" applyBorder="1" applyAlignment="1" applyProtection="1">
      <alignment/>
      <protection/>
    </xf>
    <xf numFmtId="3" fontId="0" fillId="33" borderId="19" xfId="0" applyNumberFormat="1" applyFill="1" applyBorder="1" applyAlignment="1">
      <alignment/>
    </xf>
    <xf numFmtId="4" fontId="24" fillId="0" borderId="18" xfId="0" applyNumberFormat="1" applyFont="1" applyBorder="1" applyAlignment="1" applyProtection="1">
      <alignment/>
      <protection/>
    </xf>
    <xf numFmtId="0" fontId="0" fillId="0" borderId="49" xfId="0" applyBorder="1" applyAlignment="1">
      <alignment horizontal="centerContinuous"/>
    </xf>
    <xf numFmtId="165" fontId="0" fillId="0" borderId="49" xfId="0" applyNumberFormat="1" applyBorder="1" applyAlignment="1" applyProtection="1">
      <alignment horizontal="centerContinuous"/>
      <protection/>
    </xf>
    <xf numFmtId="0" fontId="19" fillId="0" borderId="37" xfId="0" applyFont="1" applyBorder="1" applyAlignment="1">
      <alignment horizontal="centerContinuous"/>
    </xf>
    <xf numFmtId="0" fontId="23" fillId="0" borderId="37" xfId="0" applyFont="1" applyBorder="1" applyAlignment="1">
      <alignment horizontal="centerContinuous"/>
    </xf>
    <xf numFmtId="14" fontId="0" fillId="0" borderId="63" xfId="0" applyNumberFormat="1" applyBorder="1" applyAlignment="1" applyProtection="1">
      <alignment horizontal="left"/>
      <protection/>
    </xf>
    <xf numFmtId="0" fontId="0" fillId="0" borderId="64" xfId="0" applyBorder="1" applyAlignment="1" applyProtection="1">
      <alignment horizontal="left"/>
      <protection/>
    </xf>
    <xf numFmtId="0" fontId="0" fillId="0" borderId="64" xfId="0" applyBorder="1" applyAlignment="1" applyProtection="1">
      <alignment horizontal="center"/>
      <protection/>
    </xf>
    <xf numFmtId="0" fontId="23" fillId="0" borderId="64" xfId="0" applyFont="1" applyBorder="1" applyAlignment="1" applyProtection="1">
      <alignment horizontal="center"/>
      <protection/>
    </xf>
    <xf numFmtId="3" fontId="0" fillId="0" borderId="63" xfId="0" applyNumberFormat="1" applyBorder="1" applyAlignment="1" applyProtection="1">
      <alignment/>
      <protection/>
    </xf>
    <xf numFmtId="3" fontId="0" fillId="0" borderId="64" xfId="0" applyNumberFormat="1" applyBorder="1" applyAlignment="1" applyProtection="1">
      <alignment/>
      <protection/>
    </xf>
    <xf numFmtId="165" fontId="0" fillId="0" borderId="64" xfId="0" applyNumberFormat="1" applyBorder="1" applyAlignment="1" applyProtection="1">
      <alignment/>
      <protection/>
    </xf>
    <xf numFmtId="165" fontId="0" fillId="0" borderId="65" xfId="0" applyNumberFormat="1" applyBorder="1" applyAlignment="1" applyProtection="1">
      <alignment/>
      <protection/>
    </xf>
    <xf numFmtId="0" fontId="16" fillId="0" borderId="64" xfId="0" applyFont="1" applyBorder="1" applyAlignment="1" applyProtection="1">
      <alignment horizontal="left"/>
      <protection/>
    </xf>
    <xf numFmtId="3" fontId="0" fillId="0" borderId="63" xfId="0" applyNumberFormat="1" applyBorder="1" applyAlignment="1">
      <alignment/>
    </xf>
    <xf numFmtId="0" fontId="19" fillId="0" borderId="64" xfId="0" applyFont="1" applyBorder="1" applyAlignment="1" applyProtection="1">
      <alignment horizontal="center"/>
      <protection/>
    </xf>
    <xf numFmtId="4" fontId="0" fillId="0" borderId="64" xfId="0" applyNumberFormat="1" applyBorder="1" applyAlignment="1">
      <alignment/>
    </xf>
    <xf numFmtId="0" fontId="0" fillId="0" borderId="64" xfId="0" applyBorder="1" applyAlignment="1">
      <alignment/>
    </xf>
    <xf numFmtId="0" fontId="0" fillId="0" borderId="64" xfId="0" applyBorder="1" applyAlignment="1">
      <alignment horizontal="centerContinuous"/>
    </xf>
    <xf numFmtId="0" fontId="0" fillId="0" borderId="64" xfId="0" applyBorder="1" applyAlignment="1">
      <alignment/>
    </xf>
    <xf numFmtId="3" fontId="0" fillId="0" borderId="64" xfId="0" applyNumberFormat="1" applyBorder="1" applyAlignment="1">
      <alignment/>
    </xf>
    <xf numFmtId="3" fontId="0" fillId="0" borderId="66" xfId="0" applyNumberFormat="1" applyBorder="1" applyAlignment="1">
      <alignment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0" fillId="0" borderId="64" xfId="0" applyFont="1" applyBorder="1" applyAlignment="1" applyProtection="1">
      <alignment horizontal="left"/>
      <protection/>
    </xf>
    <xf numFmtId="3" fontId="0" fillId="0" borderId="64" xfId="0" applyNumberFormat="1" applyFont="1" applyBorder="1" applyAlignment="1" applyProtection="1">
      <alignment horizontal="center"/>
      <protection/>
    </xf>
    <xf numFmtId="165" fontId="0" fillId="0" borderId="67" xfId="0" applyNumberFormat="1" applyBorder="1" applyAlignment="1" applyProtection="1">
      <alignment/>
      <protection/>
    </xf>
    <xf numFmtId="14" fontId="0" fillId="0" borderId="63" xfId="0" applyNumberFormat="1" applyBorder="1" applyAlignment="1">
      <alignment horizontal="left"/>
    </xf>
    <xf numFmtId="0" fontId="0" fillId="0" borderId="66" xfId="0" applyBorder="1" applyAlignment="1">
      <alignment/>
    </xf>
    <xf numFmtId="0" fontId="0" fillId="0" borderId="63" xfId="0" applyBorder="1" applyAlignment="1">
      <alignment/>
    </xf>
    <xf numFmtId="3" fontId="0" fillId="0" borderId="66" xfId="0" applyNumberFormat="1" applyBorder="1" applyAlignment="1" applyProtection="1">
      <alignment/>
      <protection/>
    </xf>
    <xf numFmtId="0" fontId="0" fillId="0" borderId="64" xfId="0" applyFont="1" applyBorder="1" applyAlignment="1" applyProtection="1">
      <alignment horizontal="center"/>
      <protection/>
    </xf>
    <xf numFmtId="4" fontId="0" fillId="0" borderId="64" xfId="0" applyNumberFormat="1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3" fontId="19" fillId="0" borderId="64" xfId="0" applyNumberFormat="1" applyFont="1" applyBorder="1" applyAlignment="1" applyProtection="1">
      <alignment horizontal="center"/>
      <protection/>
    </xf>
    <xf numFmtId="14" fontId="0" fillId="0" borderId="18" xfId="0" applyNumberFormat="1" applyBorder="1" applyAlignment="1" applyProtection="1">
      <alignment horizontal="left"/>
      <protection/>
    </xf>
    <xf numFmtId="3" fontId="23" fillId="0" borderId="37" xfId="0" applyNumberFormat="1" applyFont="1" applyBorder="1" applyAlignment="1" applyProtection="1">
      <alignment horizontal="center"/>
      <protection/>
    </xf>
    <xf numFmtId="0" fontId="25" fillId="0" borderId="37" xfId="0" applyFont="1" applyBorder="1" applyAlignment="1" applyProtection="1">
      <alignment horizontal="center"/>
      <protection/>
    </xf>
    <xf numFmtId="14" fontId="0" fillId="0" borderId="68" xfId="0" applyNumberFormat="1" applyBorder="1" applyAlignment="1" applyProtection="1">
      <alignment horizontal="left"/>
      <protection/>
    </xf>
    <xf numFmtId="0" fontId="0" fillId="0" borderId="69" xfId="0" applyBorder="1" applyAlignment="1" applyProtection="1">
      <alignment horizontal="left"/>
      <protection/>
    </xf>
    <xf numFmtId="0" fontId="0" fillId="0" borderId="69" xfId="0" applyBorder="1" applyAlignment="1" applyProtection="1">
      <alignment horizontal="center"/>
      <protection/>
    </xf>
    <xf numFmtId="3" fontId="0" fillId="0" borderId="69" xfId="0" applyNumberFormat="1" applyBorder="1" applyAlignment="1" applyProtection="1">
      <alignment/>
      <protection/>
    </xf>
    <xf numFmtId="165" fontId="0" fillId="0" borderId="69" xfId="0" applyNumberFormat="1" applyBorder="1" applyAlignment="1" applyProtection="1">
      <alignment/>
      <protection/>
    </xf>
    <xf numFmtId="3" fontId="0" fillId="0" borderId="69" xfId="0" applyNumberForma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20" fillId="0" borderId="69" xfId="0" applyFont="1" applyBorder="1" applyAlignment="1" applyProtection="1">
      <alignment horizontal="center"/>
      <protection/>
    </xf>
    <xf numFmtId="3" fontId="0" fillId="0" borderId="68" xfId="0" applyNumberFormat="1" applyBorder="1" applyAlignment="1" applyProtection="1">
      <alignment/>
      <protection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66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2" fontId="0" fillId="0" borderId="64" xfId="0" applyNumberFormat="1" applyBorder="1" applyAlignment="1">
      <alignment/>
    </xf>
    <xf numFmtId="0" fontId="0" fillId="0" borderId="73" xfId="0" applyBorder="1" applyAlignment="1">
      <alignment/>
    </xf>
    <xf numFmtId="14" fontId="0" fillId="0" borderId="74" xfId="0" applyNumberFormat="1" applyBorder="1" applyAlignment="1" applyProtection="1">
      <alignment horizontal="left"/>
      <protection/>
    </xf>
    <xf numFmtId="0" fontId="0" fillId="0" borderId="75" xfId="0" applyBorder="1" applyAlignment="1" applyProtection="1">
      <alignment horizontal="left"/>
      <protection/>
    </xf>
    <xf numFmtId="0" fontId="0" fillId="0" borderId="75" xfId="0" applyBorder="1" applyAlignment="1" applyProtection="1">
      <alignment horizontal="center"/>
      <protection/>
    </xf>
    <xf numFmtId="3" fontId="0" fillId="0" borderId="75" xfId="0" applyNumberFormat="1" applyBorder="1" applyAlignment="1" applyProtection="1">
      <alignment/>
      <protection/>
    </xf>
    <xf numFmtId="165" fontId="0" fillId="0" borderId="75" xfId="0" applyNumberFormat="1" applyBorder="1" applyAlignment="1" applyProtection="1">
      <alignment/>
      <protection/>
    </xf>
    <xf numFmtId="3" fontId="0" fillId="0" borderId="75" xfId="0" applyNumberFormat="1" applyBorder="1" applyAlignment="1">
      <alignment/>
    </xf>
    <xf numFmtId="0" fontId="0" fillId="0" borderId="75" xfId="0" applyBorder="1" applyAlignment="1">
      <alignment/>
    </xf>
    <xf numFmtId="0" fontId="0" fillId="0" borderId="69" xfId="0" applyFont="1" applyBorder="1" applyAlignment="1" applyProtection="1">
      <alignment horizontal="center"/>
      <protection/>
    </xf>
    <xf numFmtId="3" fontId="0" fillId="0" borderId="71" xfId="0" applyNumberFormat="1" applyBorder="1" applyAlignment="1" applyProtection="1">
      <alignment/>
      <protection/>
    </xf>
    <xf numFmtId="165" fontId="0" fillId="0" borderId="72" xfId="0" applyNumberFormat="1" applyBorder="1" applyAlignment="1" applyProtection="1">
      <alignment/>
      <protection/>
    </xf>
    <xf numFmtId="3" fontId="0" fillId="0" borderId="71" xfId="0" applyNumberFormat="1" applyBorder="1" applyAlignment="1">
      <alignment/>
    </xf>
    <xf numFmtId="3" fontId="0" fillId="0" borderId="74" xfId="0" applyNumberFormat="1" applyBorder="1" applyAlignment="1" applyProtection="1">
      <alignment/>
      <protection/>
    </xf>
    <xf numFmtId="4" fontId="0" fillId="0" borderId="75" xfId="0" applyNumberFormat="1" applyBorder="1" applyAlignment="1" applyProtection="1">
      <alignment/>
      <protection/>
    </xf>
    <xf numFmtId="0" fontId="0" fillId="0" borderId="74" xfId="0" applyBorder="1" applyAlignment="1">
      <alignment/>
    </xf>
    <xf numFmtId="0" fontId="0" fillId="0" borderId="68" xfId="0" applyBorder="1" applyAlignment="1" applyProtection="1">
      <alignment/>
      <protection/>
    </xf>
    <xf numFmtId="0" fontId="0" fillId="0" borderId="68" xfId="0" applyBorder="1" applyAlignment="1">
      <alignment/>
    </xf>
    <xf numFmtId="0" fontId="0" fillId="0" borderId="69" xfId="0" applyBorder="1" applyAlignment="1" applyProtection="1">
      <alignment/>
      <protection/>
    </xf>
    <xf numFmtId="165" fontId="0" fillId="0" borderId="70" xfId="0" applyNumberFormat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69" xfId="0" applyFont="1" applyBorder="1" applyAlignment="1" applyProtection="1">
      <alignment horizontal="left"/>
      <protection/>
    </xf>
    <xf numFmtId="14" fontId="0" fillId="0" borderId="76" xfId="0" applyNumberFormat="1" applyBorder="1" applyAlignment="1" applyProtection="1">
      <alignment horizontal="left"/>
      <protection/>
    </xf>
    <xf numFmtId="0" fontId="0" fillId="0" borderId="77" xfId="0" applyFont="1" applyBorder="1" applyAlignment="1" applyProtection="1">
      <alignment horizontal="left"/>
      <protection/>
    </xf>
    <xf numFmtId="0" fontId="0" fillId="0" borderId="77" xfId="0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horizontal="center"/>
      <protection/>
    </xf>
    <xf numFmtId="1" fontId="0" fillId="0" borderId="76" xfId="0" applyNumberFormat="1" applyBorder="1" applyAlignment="1" applyProtection="1">
      <alignment/>
      <protection/>
    </xf>
    <xf numFmtId="3" fontId="0" fillId="0" borderId="77" xfId="0" applyNumberFormat="1" applyBorder="1" applyAlignment="1" applyProtection="1">
      <alignment/>
      <protection/>
    </xf>
    <xf numFmtId="165" fontId="0" fillId="0" borderId="77" xfId="0" applyNumberFormat="1" applyBorder="1" applyAlignment="1" applyProtection="1">
      <alignment/>
      <protection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14" fontId="0" fillId="0" borderId="79" xfId="0" applyNumberFormat="1" applyBorder="1" applyAlignment="1" applyProtection="1">
      <alignment horizontal="left"/>
      <protection/>
    </xf>
    <xf numFmtId="0" fontId="0" fillId="0" borderId="80" xfId="0" applyFont="1" applyBorder="1" applyAlignment="1" applyProtection="1">
      <alignment horizontal="left"/>
      <protection/>
    </xf>
    <xf numFmtId="0" fontId="0" fillId="0" borderId="80" xfId="0" applyBorder="1" applyAlignment="1" applyProtection="1">
      <alignment horizontal="center"/>
      <protection/>
    </xf>
    <xf numFmtId="0" fontId="0" fillId="0" borderId="80" xfId="0" applyFont="1" applyBorder="1" applyAlignment="1" applyProtection="1">
      <alignment horizontal="center"/>
      <protection/>
    </xf>
    <xf numFmtId="3" fontId="0" fillId="0" borderId="79" xfId="0" applyNumberFormat="1" applyBorder="1" applyAlignment="1" applyProtection="1">
      <alignment/>
      <protection/>
    </xf>
    <xf numFmtId="3" fontId="0" fillId="0" borderId="80" xfId="0" applyNumberFormat="1" applyBorder="1" applyAlignment="1" applyProtection="1">
      <alignment/>
      <protection/>
    </xf>
    <xf numFmtId="165" fontId="0" fillId="0" borderId="80" xfId="0" applyNumberFormat="1" applyBorder="1" applyAlignment="1" applyProtection="1">
      <alignment/>
      <protection/>
    </xf>
    <xf numFmtId="3" fontId="0" fillId="0" borderId="81" xfId="0" applyNumberFormat="1" applyBorder="1" applyAlignment="1">
      <alignment/>
    </xf>
    <xf numFmtId="3" fontId="0" fillId="0" borderId="80" xfId="0" applyNumberForma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20" fillId="0" borderId="80" xfId="0" applyFont="1" applyBorder="1" applyAlignment="1" applyProtection="1">
      <alignment horizontal="center"/>
      <protection/>
    </xf>
    <xf numFmtId="3" fontId="0" fillId="0" borderId="81" xfId="0" applyNumberFormat="1" applyBorder="1" applyAlignment="1" applyProtection="1">
      <alignment/>
      <protection/>
    </xf>
    <xf numFmtId="165" fontId="0" fillId="0" borderId="82" xfId="0" applyNumberFormat="1" applyBorder="1" applyAlignment="1" applyProtection="1">
      <alignment/>
      <protection/>
    </xf>
    <xf numFmtId="0" fontId="0" fillId="0" borderId="80" xfId="0" applyBorder="1" applyAlignment="1">
      <alignment/>
    </xf>
    <xf numFmtId="0" fontId="0" fillId="0" borderId="77" xfId="0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0" fillId="0" borderId="76" xfId="0" applyBorder="1" applyAlignment="1">
      <alignment/>
    </xf>
    <xf numFmtId="0" fontId="0" fillId="0" borderId="81" xfId="0" applyBorder="1" applyAlignment="1">
      <alignment/>
    </xf>
    <xf numFmtId="14" fontId="0" fillId="0" borderId="84" xfId="0" applyNumberFormat="1" applyBorder="1" applyAlignment="1" applyProtection="1">
      <alignment horizontal="left"/>
      <protection/>
    </xf>
    <xf numFmtId="0" fontId="0" fillId="0" borderId="85" xfId="0" applyBorder="1" applyAlignment="1" applyProtection="1">
      <alignment horizontal="left"/>
      <protection/>
    </xf>
    <xf numFmtId="0" fontId="0" fillId="0" borderId="85" xfId="0" applyBorder="1" applyAlignment="1" applyProtection="1">
      <alignment horizontal="center"/>
      <protection/>
    </xf>
    <xf numFmtId="3" fontId="0" fillId="0" borderId="85" xfId="0" applyNumberFormat="1" applyFont="1" applyBorder="1" applyAlignment="1" applyProtection="1">
      <alignment horizontal="center"/>
      <protection/>
    </xf>
    <xf numFmtId="3" fontId="0" fillId="0" borderId="84" xfId="0" applyNumberFormat="1" applyBorder="1" applyAlignment="1">
      <alignment/>
    </xf>
    <xf numFmtId="3" fontId="0" fillId="0" borderId="85" xfId="0" applyNumberFormat="1" applyBorder="1" applyAlignment="1">
      <alignment/>
    </xf>
    <xf numFmtId="2" fontId="0" fillId="0" borderId="85" xfId="0" applyNumberFormat="1" applyBorder="1" applyAlignment="1">
      <alignment/>
    </xf>
    <xf numFmtId="3" fontId="0" fillId="0" borderId="86" xfId="0" applyNumberFormat="1" applyBorder="1" applyAlignment="1" applyProtection="1">
      <alignment/>
      <protection/>
    </xf>
    <xf numFmtId="3" fontId="0" fillId="0" borderId="85" xfId="0" applyNumberFormat="1" applyBorder="1" applyAlignment="1" applyProtection="1">
      <alignment/>
      <protection/>
    </xf>
    <xf numFmtId="0" fontId="0" fillId="0" borderId="80" xfId="0" applyBorder="1" applyAlignment="1" applyProtection="1">
      <alignment horizontal="left"/>
      <protection/>
    </xf>
    <xf numFmtId="0" fontId="0" fillId="0" borderId="79" xfId="0" applyBorder="1" applyAlignment="1" applyProtection="1">
      <alignment/>
      <protection/>
    </xf>
    <xf numFmtId="0" fontId="0" fillId="0" borderId="79" xfId="0" applyBorder="1" applyAlignment="1">
      <alignment/>
    </xf>
    <xf numFmtId="14" fontId="0" fillId="0" borderId="61" xfId="0" applyNumberFormat="1" applyBorder="1" applyAlignment="1" applyProtection="1">
      <alignment horizontal="left"/>
      <protection/>
    </xf>
    <xf numFmtId="0" fontId="0" fillId="0" borderId="60" xfId="0" applyFont="1" applyBorder="1" applyAlignment="1" applyProtection="1">
      <alignment horizontal="left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  <xf numFmtId="0" fontId="0" fillId="0" borderId="61" xfId="0" applyBorder="1" applyAlignment="1">
      <alignment/>
    </xf>
    <xf numFmtId="3" fontId="0" fillId="0" borderId="60" xfId="0" applyNumberFormat="1" applyBorder="1" applyAlignment="1">
      <alignment/>
    </xf>
    <xf numFmtId="165" fontId="0" fillId="0" borderId="60" xfId="0" applyNumberFormat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165" fontId="0" fillId="0" borderId="62" xfId="0" applyNumberFormat="1" applyBorder="1" applyAlignment="1" applyProtection="1">
      <alignment/>
      <protection/>
    </xf>
    <xf numFmtId="3" fontId="0" fillId="0" borderId="85" xfId="0" applyNumberFormat="1" applyFont="1" applyBorder="1" applyAlignment="1" applyProtection="1">
      <alignment horizontal="center"/>
      <protection/>
    </xf>
    <xf numFmtId="3" fontId="0" fillId="0" borderId="84" xfId="0" applyNumberFormat="1" applyBorder="1" applyAlignment="1" applyProtection="1">
      <alignment/>
      <protection/>
    </xf>
    <xf numFmtId="165" fontId="0" fillId="0" borderId="85" xfId="0" applyNumberFormat="1" applyBorder="1" applyAlignment="1" applyProtection="1">
      <alignment/>
      <protection/>
    </xf>
    <xf numFmtId="3" fontId="0" fillId="0" borderId="86" xfId="0" applyNumberFormat="1" applyBorder="1" applyAlignment="1">
      <alignment/>
    </xf>
    <xf numFmtId="0" fontId="0" fillId="0" borderId="75" xfId="0" applyFont="1" applyBorder="1" applyAlignment="1" applyProtection="1">
      <alignment horizontal="center"/>
      <protection/>
    </xf>
    <xf numFmtId="3" fontId="0" fillId="0" borderId="87" xfId="0" applyNumberFormat="1" applyBorder="1" applyAlignment="1" applyProtection="1">
      <alignment/>
      <protection/>
    </xf>
    <xf numFmtId="165" fontId="0" fillId="0" borderId="88" xfId="0" applyNumberFormat="1" applyBorder="1" applyAlignment="1" applyProtection="1">
      <alignment/>
      <protection/>
    </xf>
    <xf numFmtId="3" fontId="0" fillId="0" borderId="87" xfId="0" applyNumberFormat="1" applyBorder="1" applyAlignment="1">
      <alignment/>
    </xf>
    <xf numFmtId="0" fontId="0" fillId="0" borderId="89" xfId="0" applyBorder="1" applyAlignment="1">
      <alignment/>
    </xf>
    <xf numFmtId="0" fontId="0" fillId="0" borderId="88" xfId="0" applyBorder="1" applyAlignment="1">
      <alignment/>
    </xf>
    <xf numFmtId="1" fontId="20" fillId="0" borderId="80" xfId="0" applyNumberFormat="1" applyFont="1" applyBorder="1" applyAlignment="1" applyProtection="1">
      <alignment horizontal="center"/>
      <protection/>
    </xf>
    <xf numFmtId="0" fontId="0" fillId="0" borderId="80" xfId="0" applyFont="1" applyBorder="1" applyAlignment="1" applyProtection="1">
      <alignment horizontal="left"/>
      <protection/>
    </xf>
    <xf numFmtId="0" fontId="0" fillId="0" borderId="75" xfId="0" applyFont="1" applyBorder="1" applyAlignment="1" applyProtection="1">
      <alignment horizontal="left"/>
      <protection/>
    </xf>
    <xf numFmtId="3" fontId="0" fillId="0" borderId="75" xfId="0" applyNumberFormat="1" applyFont="1" applyBorder="1" applyAlignment="1" applyProtection="1">
      <alignment horizontal="center"/>
      <protection/>
    </xf>
    <xf numFmtId="3" fontId="0" fillId="0" borderId="80" xfId="0" applyNumberFormat="1" applyBorder="1" applyAlignment="1" applyProtection="1">
      <alignment horizontal="center"/>
      <protection/>
    </xf>
    <xf numFmtId="4" fontId="0" fillId="0" borderId="80" xfId="0" applyNumberFormat="1" applyBorder="1" applyAlignment="1" applyProtection="1">
      <alignment/>
      <protection/>
    </xf>
    <xf numFmtId="0" fontId="0" fillId="0" borderId="37" xfId="0" applyFont="1" applyBorder="1" applyAlignment="1" applyProtection="1">
      <alignment horizontal="left"/>
      <protection/>
    </xf>
    <xf numFmtId="0" fontId="19" fillId="0" borderId="80" xfId="0" applyFont="1" applyBorder="1" applyAlignment="1" applyProtection="1">
      <alignment horizontal="center"/>
      <protection/>
    </xf>
    <xf numFmtId="0" fontId="0" fillId="0" borderId="81" xfId="0" applyBorder="1" applyAlignment="1" applyProtection="1">
      <alignment/>
      <protection/>
    </xf>
    <xf numFmtId="0" fontId="0" fillId="0" borderId="80" xfId="0" applyBorder="1" applyAlignment="1" applyProtection="1">
      <alignment/>
      <protection/>
    </xf>
    <xf numFmtId="165" fontId="0" fillId="0" borderId="83" xfId="0" applyNumberFormat="1" applyBorder="1" applyAlignment="1" applyProtection="1">
      <alignment/>
      <protection/>
    </xf>
    <xf numFmtId="1" fontId="0" fillId="0" borderId="37" xfId="0" applyNumberFormat="1" applyFont="1" applyBorder="1" applyAlignment="1" applyProtection="1">
      <alignment horizontal="center"/>
      <protection/>
    </xf>
    <xf numFmtId="3" fontId="0" fillId="0" borderId="37" xfId="0" applyNumberFormat="1" applyFont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165" fontId="0" fillId="0" borderId="92" xfId="0" applyNumberFormat="1" applyBorder="1" applyAlignment="1" applyProtection="1">
      <alignment/>
      <protection/>
    </xf>
    <xf numFmtId="0" fontId="0" fillId="0" borderId="93" xfId="0" applyBorder="1" applyAlignment="1">
      <alignment/>
    </xf>
    <xf numFmtId="165" fontId="0" fillId="0" borderId="93" xfId="0" applyNumberFormat="1" applyBorder="1" applyAlignment="1" applyProtection="1">
      <alignment/>
      <protection/>
    </xf>
    <xf numFmtId="0" fontId="0" fillId="0" borderId="94" xfId="0" applyBorder="1" applyAlignment="1">
      <alignment/>
    </xf>
    <xf numFmtId="165" fontId="0" fillId="0" borderId="95" xfId="0" applyNumberFormat="1" applyBorder="1" applyAlignment="1" applyProtection="1">
      <alignment/>
      <protection/>
    </xf>
    <xf numFmtId="165" fontId="0" fillId="0" borderId="96" xfId="0" applyNumberFormat="1" applyBorder="1" applyAlignment="1" applyProtection="1">
      <alignment/>
      <protection/>
    </xf>
    <xf numFmtId="0" fontId="0" fillId="0" borderId="24" xfId="0" applyBorder="1" applyAlignment="1">
      <alignment/>
    </xf>
    <xf numFmtId="0" fontId="7" fillId="0" borderId="97" xfId="0" applyFont="1" applyBorder="1" applyAlignment="1">
      <alignment/>
    </xf>
    <xf numFmtId="0" fontId="1" fillId="0" borderId="98" xfId="0" applyFont="1" applyBorder="1" applyAlignment="1" applyProtection="1">
      <alignment horizontal="center"/>
      <protection/>
    </xf>
    <xf numFmtId="0" fontId="1" fillId="0" borderId="99" xfId="0" applyFont="1" applyBorder="1" applyAlignment="1" applyProtection="1">
      <alignment horizontal="center"/>
      <protection/>
    </xf>
    <xf numFmtId="0" fontId="0" fillId="33" borderId="99" xfId="0" applyFill="1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165" fontId="0" fillId="0" borderId="101" xfId="0" applyNumberFormat="1" applyBorder="1" applyAlignment="1" applyProtection="1">
      <alignment/>
      <protection/>
    </xf>
    <xf numFmtId="0" fontId="0" fillId="0" borderId="102" xfId="0" applyBorder="1" applyAlignment="1">
      <alignment/>
    </xf>
    <xf numFmtId="165" fontId="0" fillId="0" borderId="102" xfId="0" applyNumberFormat="1" applyBorder="1" applyAlignment="1" applyProtection="1">
      <alignment/>
      <protection/>
    </xf>
    <xf numFmtId="0" fontId="0" fillId="0" borderId="103" xfId="0" applyBorder="1" applyAlignment="1">
      <alignment/>
    </xf>
    <xf numFmtId="165" fontId="0" fillId="0" borderId="104" xfId="0" applyNumberFormat="1" applyBorder="1" applyAlignment="1" applyProtection="1">
      <alignment/>
      <protection/>
    </xf>
    <xf numFmtId="0" fontId="0" fillId="0" borderId="104" xfId="0" applyBorder="1" applyAlignment="1">
      <alignment/>
    </xf>
    <xf numFmtId="2" fontId="0" fillId="0" borderId="102" xfId="0" applyNumberFormat="1" applyBorder="1" applyAlignment="1">
      <alignment/>
    </xf>
    <xf numFmtId="0" fontId="0" fillId="0" borderId="99" xfId="0" applyBorder="1" applyAlignment="1">
      <alignment/>
    </xf>
    <xf numFmtId="0" fontId="0" fillId="33" borderId="105" xfId="0" applyFill="1" applyBorder="1" applyAlignment="1">
      <alignment/>
    </xf>
    <xf numFmtId="0" fontId="0" fillId="0" borderId="39" xfId="0" applyBorder="1" applyAlignment="1">
      <alignment/>
    </xf>
    <xf numFmtId="7" fontId="10" fillId="0" borderId="99" xfId="0" applyNumberFormat="1" applyFont="1" applyBorder="1" applyAlignment="1" applyProtection="1">
      <alignment/>
      <protection/>
    </xf>
    <xf numFmtId="0" fontId="0" fillId="0" borderId="64" xfId="0" applyFont="1" applyBorder="1" applyAlignment="1" applyProtection="1">
      <alignment horizontal="left"/>
      <protection/>
    </xf>
    <xf numFmtId="1" fontId="0" fillId="0" borderId="64" xfId="0" applyNumberFormat="1" applyFont="1" applyBorder="1" applyAlignment="1" applyProtection="1">
      <alignment horizontal="center"/>
      <protection/>
    </xf>
    <xf numFmtId="3" fontId="0" fillId="0" borderId="64" xfId="0" applyNumberFormat="1" applyFont="1" applyBorder="1" applyAlignment="1" applyProtection="1">
      <alignment horizontal="center"/>
      <protection/>
    </xf>
    <xf numFmtId="3" fontId="20" fillId="0" borderId="80" xfId="0" applyNumberFormat="1" applyFont="1" applyBorder="1" applyAlignment="1" applyProtection="1">
      <alignment horizontal="center"/>
      <protection/>
    </xf>
    <xf numFmtId="14" fontId="0" fillId="0" borderId="84" xfId="0" applyNumberFormat="1" applyBorder="1" applyAlignment="1">
      <alignment horizontal="left"/>
    </xf>
    <xf numFmtId="0" fontId="0" fillId="0" borderId="85" xfId="0" applyBorder="1" applyAlignment="1">
      <alignment/>
    </xf>
    <xf numFmtId="0" fontId="0" fillId="0" borderId="85" xfId="0" applyBorder="1" applyAlignment="1">
      <alignment horizontal="centerContinuous"/>
    </xf>
    <xf numFmtId="0" fontId="0" fillId="0" borderId="84" xfId="0" applyBorder="1" applyAlignment="1">
      <alignment/>
    </xf>
    <xf numFmtId="0" fontId="0" fillId="0" borderId="86" xfId="0" applyBorder="1" applyAlignment="1">
      <alignment/>
    </xf>
    <xf numFmtId="165" fontId="0" fillId="0" borderId="106" xfId="0" applyNumberFormat="1" applyBorder="1" applyAlignment="1" applyProtection="1">
      <alignment/>
      <protection/>
    </xf>
    <xf numFmtId="165" fontId="0" fillId="0" borderId="107" xfId="0" applyNumberFormat="1" applyBorder="1" applyAlignment="1" applyProtection="1">
      <alignment/>
      <protection/>
    </xf>
    <xf numFmtId="0" fontId="0" fillId="0" borderId="37" xfId="0" applyFont="1" applyBorder="1" applyAlignment="1" applyProtection="1">
      <alignment horizontal="center"/>
      <protection/>
    </xf>
    <xf numFmtId="14" fontId="0" fillId="0" borderId="79" xfId="0" applyNumberFormat="1" applyBorder="1" applyAlignment="1">
      <alignment horizontal="left"/>
    </xf>
    <xf numFmtId="0" fontId="0" fillId="0" borderId="80" xfId="0" applyFont="1" applyBorder="1" applyAlignment="1">
      <alignment/>
    </xf>
    <xf numFmtId="0" fontId="0" fillId="0" borderId="80" xfId="0" applyBorder="1" applyAlignment="1">
      <alignment horizontal="centerContinuous"/>
    </xf>
    <xf numFmtId="0" fontId="0" fillId="0" borderId="80" xfId="0" applyBorder="1" applyAlignment="1">
      <alignment/>
    </xf>
    <xf numFmtId="0" fontId="0" fillId="0" borderId="80" xfId="0" applyFont="1" applyBorder="1" applyAlignment="1" applyProtection="1">
      <alignment horizontal="center"/>
      <protection/>
    </xf>
    <xf numFmtId="3" fontId="0" fillId="0" borderId="79" xfId="0" applyNumberFormat="1" applyBorder="1" applyAlignment="1">
      <alignment/>
    </xf>
    <xf numFmtId="165" fontId="0" fillId="0" borderId="103" xfId="0" applyNumberFormat="1" applyBorder="1" applyAlignment="1" applyProtection="1">
      <alignment/>
      <protection/>
    </xf>
    <xf numFmtId="165" fontId="0" fillId="0" borderId="94" xfId="0" applyNumberFormat="1" applyBorder="1" applyAlignment="1" applyProtection="1">
      <alignment/>
      <protection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4" fontId="0" fillId="0" borderId="37" xfId="0" applyNumberFormat="1" applyFont="1" applyBorder="1" applyAlignment="1">
      <alignment horizontal="center"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centerContinuous"/>
    </xf>
    <xf numFmtId="3" fontId="0" fillId="0" borderId="18" xfId="0" applyNumberFormat="1" applyBorder="1" applyAlignment="1">
      <alignment/>
    </xf>
    <xf numFmtId="0" fontId="0" fillId="0" borderId="80" xfId="0" applyFont="1" applyBorder="1" applyAlignment="1">
      <alignment horizontal="centerContinuous"/>
    </xf>
    <xf numFmtId="165" fontId="0" fillId="0" borderId="67" xfId="0" applyNumberFormat="1" applyBorder="1" applyAlignment="1" applyProtection="1">
      <alignment/>
      <protection/>
    </xf>
    <xf numFmtId="3" fontId="0" fillId="0" borderId="37" xfId="0" applyNumberFormat="1" applyFont="1" applyBorder="1" applyAlignment="1" applyProtection="1">
      <alignment horizontal="right"/>
      <protection/>
    </xf>
    <xf numFmtId="3" fontId="0" fillId="0" borderId="48" xfId="0" applyNumberFormat="1" applyFont="1" applyBorder="1" applyAlignment="1" applyProtection="1">
      <alignment horizontal="right"/>
      <protection/>
    </xf>
    <xf numFmtId="3" fontId="0" fillId="0" borderId="48" xfId="0" applyNumberFormat="1" applyFont="1" applyBorder="1" applyAlignment="1">
      <alignment horizontal="right"/>
    </xf>
    <xf numFmtId="3" fontId="0" fillId="0" borderId="66" xfId="0" applyNumberFormat="1" applyFont="1" applyBorder="1" applyAlignment="1" applyProtection="1">
      <alignment horizontal="right"/>
      <protection/>
    </xf>
    <xf numFmtId="4" fontId="0" fillId="0" borderId="37" xfId="0" applyNumberFormat="1" applyBorder="1" applyAlignment="1" applyProtection="1">
      <alignment/>
      <protection/>
    </xf>
    <xf numFmtId="4" fontId="0" fillId="0" borderId="49" xfId="0" applyNumberFormat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80" xfId="0" applyFont="1" applyBorder="1" applyAlignment="1">
      <alignment horizontal="left"/>
    </xf>
    <xf numFmtId="3" fontId="0" fillId="0" borderId="81" xfId="0" applyNumberFormat="1" applyFont="1" applyBorder="1" applyAlignment="1">
      <alignment horizontal="right"/>
    </xf>
    <xf numFmtId="4" fontId="0" fillId="0" borderId="80" xfId="0" applyNumberFormat="1" applyBorder="1" applyAlignment="1">
      <alignment/>
    </xf>
    <xf numFmtId="4" fontId="0" fillId="0" borderId="82" xfId="0" applyNumberFormat="1" applyBorder="1" applyAlignment="1">
      <alignment/>
    </xf>
    <xf numFmtId="0" fontId="0" fillId="0" borderId="82" xfId="0" applyBorder="1" applyAlignment="1">
      <alignment horizontal="centerContinuous"/>
    </xf>
    <xf numFmtId="4" fontId="0" fillId="0" borderId="0" xfId="0" applyNumberFormat="1" applyAlignment="1" applyProtection="1">
      <alignment/>
      <protection/>
    </xf>
    <xf numFmtId="0" fontId="0" fillId="0" borderId="85" xfId="0" applyFont="1" applyBorder="1" applyAlignment="1">
      <alignment horizontal="left"/>
    </xf>
    <xf numFmtId="0" fontId="0" fillId="0" borderId="85" xfId="0" applyFont="1" applyBorder="1" applyAlignment="1" applyProtection="1">
      <alignment horizontal="center"/>
      <protection/>
    </xf>
    <xf numFmtId="3" fontId="0" fillId="0" borderId="86" xfId="0" applyNumberFormat="1" applyFont="1" applyBorder="1" applyAlignment="1">
      <alignment horizontal="right"/>
    </xf>
    <xf numFmtId="4" fontId="0" fillId="0" borderId="85" xfId="0" applyNumberFormat="1" applyBorder="1" applyAlignment="1">
      <alignment/>
    </xf>
    <xf numFmtId="4" fontId="0" fillId="0" borderId="106" xfId="0" applyNumberFormat="1" applyBorder="1" applyAlignment="1">
      <alignment/>
    </xf>
    <xf numFmtId="0" fontId="0" fillId="0" borderId="106" xfId="0" applyBorder="1" applyAlignment="1">
      <alignment horizontal="centerContinuous"/>
    </xf>
    <xf numFmtId="0" fontId="20" fillId="0" borderId="80" xfId="0" applyFont="1" applyBorder="1" applyAlignment="1">
      <alignment horizontal="centerContinuous"/>
    </xf>
    <xf numFmtId="3" fontId="25" fillId="0" borderId="85" xfId="0" applyNumberFormat="1" applyFont="1" applyBorder="1" applyAlignment="1" applyProtection="1">
      <alignment horizontal="center"/>
      <protection/>
    </xf>
    <xf numFmtId="4" fontId="0" fillId="0" borderId="85" xfId="0" applyNumberFormat="1" applyBorder="1" applyAlignment="1" applyProtection="1">
      <alignment/>
      <protection/>
    </xf>
    <xf numFmtId="0" fontId="0" fillId="0" borderId="84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2" max="12" width="11.1406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0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11</v>
      </c>
      <c r="J7" s="73" t="s">
        <v>10</v>
      </c>
      <c r="K7" s="72" t="s">
        <v>9</v>
      </c>
      <c r="L7" s="73" t="s">
        <v>10</v>
      </c>
      <c r="M7" s="73" t="s">
        <v>10</v>
      </c>
      <c r="N7" s="76" t="s">
        <v>11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19</v>
      </c>
      <c r="J8" s="73" t="s">
        <v>17</v>
      </c>
      <c r="K8" s="72" t="s">
        <v>17</v>
      </c>
      <c r="L8" s="73" t="s">
        <v>18</v>
      </c>
      <c r="M8" s="73" t="s">
        <v>17</v>
      </c>
      <c r="N8" s="76" t="s">
        <v>17</v>
      </c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 t="s">
        <v>18</v>
      </c>
      <c r="K9" s="75"/>
      <c r="L9" s="74" t="s">
        <v>20</v>
      </c>
      <c r="M9" s="74" t="s">
        <v>18</v>
      </c>
      <c r="N9" s="77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</row>
    <row r="11" spans="1:17" ht="13.5" thickBot="1">
      <c r="A11" s="284">
        <v>41282</v>
      </c>
      <c r="B11" s="285" t="s">
        <v>63</v>
      </c>
      <c r="C11" s="286"/>
      <c r="D11" s="286"/>
      <c r="E11" s="286">
        <v>3</v>
      </c>
      <c r="F11" s="287" t="s">
        <v>64</v>
      </c>
      <c r="G11" s="288">
        <v>3690</v>
      </c>
      <c r="H11" s="289">
        <v>25992.22</v>
      </c>
      <c r="I11" s="290">
        <v>1.88</v>
      </c>
      <c r="J11" s="290">
        <v>7.04</v>
      </c>
      <c r="K11" s="291"/>
      <c r="L11" s="292"/>
      <c r="M11" s="293"/>
      <c r="N11" s="294"/>
      <c r="P11" s="31">
        <f aca="true" t="shared" si="0" ref="P11:P22">G11*J11</f>
        <v>25977.6</v>
      </c>
      <c r="Q11" s="31">
        <f aca="true" t="shared" si="1" ref="Q11:Q22">K11*N11</f>
        <v>0</v>
      </c>
    </row>
    <row r="12" spans="1:17" ht="12.75">
      <c r="A12" s="105"/>
      <c r="B12" s="92"/>
      <c r="C12" s="93"/>
      <c r="D12" s="93"/>
      <c r="E12" s="93"/>
      <c r="F12" s="93"/>
      <c r="G12" s="134"/>
      <c r="H12" s="106"/>
      <c r="I12" s="90"/>
      <c r="J12" s="90"/>
      <c r="K12" s="133"/>
      <c r="L12" s="132"/>
      <c r="M12" s="135"/>
      <c r="N12" s="96"/>
      <c r="P12" s="31">
        <f t="shared" si="0"/>
        <v>0</v>
      </c>
      <c r="Q12" s="31">
        <f t="shared" si="1"/>
        <v>0</v>
      </c>
    </row>
    <row r="13" spans="1:17" ht="12.75">
      <c r="A13" s="105"/>
      <c r="B13" s="92"/>
      <c r="C13" s="93"/>
      <c r="D13" s="93"/>
      <c r="E13" s="93"/>
      <c r="F13" s="93"/>
      <c r="G13" s="134"/>
      <c r="H13" s="106"/>
      <c r="I13" s="90"/>
      <c r="J13" s="90"/>
      <c r="K13" s="133"/>
      <c r="L13" s="132"/>
      <c r="M13" s="87"/>
      <c r="N13" s="96"/>
      <c r="P13" s="31">
        <f t="shared" si="0"/>
        <v>0</v>
      </c>
      <c r="Q13" s="31">
        <f t="shared" si="1"/>
        <v>0</v>
      </c>
    </row>
    <row r="14" spans="1:17" ht="12.75">
      <c r="A14" s="105"/>
      <c r="B14" s="92"/>
      <c r="C14" s="93"/>
      <c r="D14" s="93"/>
      <c r="E14" s="93"/>
      <c r="F14" s="93"/>
      <c r="G14" s="133"/>
      <c r="H14" s="132"/>
      <c r="I14" s="90"/>
      <c r="J14" s="90"/>
      <c r="K14" s="134"/>
      <c r="L14" s="106"/>
      <c r="M14" s="90"/>
      <c r="N14" s="85"/>
      <c r="P14" s="31">
        <f t="shared" si="0"/>
        <v>0</v>
      </c>
      <c r="Q14" s="31">
        <f t="shared" si="1"/>
        <v>0</v>
      </c>
    </row>
    <row r="15" spans="1:17" ht="12.75">
      <c r="A15" s="86"/>
      <c r="B15" s="87"/>
      <c r="C15" s="88"/>
      <c r="D15" s="98"/>
      <c r="E15" s="88"/>
      <c r="F15" s="136"/>
      <c r="G15" s="133"/>
      <c r="H15" s="132"/>
      <c r="I15" s="90"/>
      <c r="J15" s="90"/>
      <c r="K15" s="133"/>
      <c r="L15" s="87"/>
      <c r="M15" s="90"/>
      <c r="N15" s="85"/>
      <c r="P15" s="31">
        <f t="shared" si="0"/>
        <v>0</v>
      </c>
      <c r="Q15" s="31">
        <f t="shared" si="1"/>
        <v>0</v>
      </c>
    </row>
    <row r="16" spans="1:17" ht="12.75">
      <c r="A16" s="86"/>
      <c r="B16" s="87"/>
      <c r="C16" s="88"/>
      <c r="D16" s="98"/>
      <c r="E16" s="88"/>
      <c r="F16" s="88"/>
      <c r="G16" s="133"/>
      <c r="H16" s="132"/>
      <c r="I16" s="90"/>
      <c r="J16" s="90"/>
      <c r="K16" s="133"/>
      <c r="L16" s="132"/>
      <c r="M16" s="90"/>
      <c r="N16" s="85"/>
      <c r="P16" s="31">
        <f t="shared" si="0"/>
        <v>0</v>
      </c>
      <c r="Q16" s="31">
        <f t="shared" si="1"/>
        <v>0</v>
      </c>
    </row>
    <row r="17" spans="1:17" ht="12.75">
      <c r="A17" s="86"/>
      <c r="B17" s="87"/>
      <c r="C17" s="88"/>
      <c r="D17" s="98"/>
      <c r="E17" s="88"/>
      <c r="F17" s="213"/>
      <c r="G17" s="133"/>
      <c r="H17" s="132"/>
      <c r="I17" s="90"/>
      <c r="J17" s="90"/>
      <c r="K17" s="133"/>
      <c r="L17" s="132"/>
      <c r="M17" s="90"/>
      <c r="N17" s="85"/>
      <c r="P17" s="31">
        <f t="shared" si="0"/>
        <v>0</v>
      </c>
      <c r="Q17" s="31">
        <f t="shared" si="1"/>
        <v>0</v>
      </c>
    </row>
    <row r="18" spans="1:17" ht="12.75">
      <c r="A18" s="86"/>
      <c r="B18" s="87"/>
      <c r="C18" s="88"/>
      <c r="D18" s="98"/>
      <c r="E18" s="88"/>
      <c r="F18" s="88"/>
      <c r="G18" s="133"/>
      <c r="H18" s="132"/>
      <c r="I18" s="90"/>
      <c r="J18" s="90"/>
      <c r="K18" s="133"/>
      <c r="L18" s="132"/>
      <c r="M18" s="90"/>
      <c r="N18" s="85"/>
      <c r="P18" s="31">
        <f t="shared" si="0"/>
        <v>0</v>
      </c>
      <c r="Q18" s="31">
        <f t="shared" si="1"/>
        <v>0</v>
      </c>
    </row>
    <row r="19" spans="1:17" ht="12.75">
      <c r="A19" s="86"/>
      <c r="B19" s="87"/>
      <c r="C19" s="88"/>
      <c r="D19" s="98"/>
      <c r="E19" s="88"/>
      <c r="F19" s="88"/>
      <c r="G19" s="133"/>
      <c r="H19" s="132"/>
      <c r="I19" s="90"/>
      <c r="J19" s="90"/>
      <c r="K19" s="133"/>
      <c r="L19" s="132"/>
      <c r="M19" s="90"/>
      <c r="N19" s="85"/>
      <c r="P19" s="31">
        <f t="shared" si="0"/>
        <v>0</v>
      </c>
      <c r="Q19" s="31">
        <f t="shared" si="1"/>
        <v>0</v>
      </c>
    </row>
    <row r="20" spans="1:17" ht="12.75">
      <c r="A20" s="86"/>
      <c r="B20" s="87"/>
      <c r="C20" s="88"/>
      <c r="D20" s="98"/>
      <c r="E20" s="88"/>
      <c r="F20" s="88"/>
      <c r="G20" s="133"/>
      <c r="H20" s="132"/>
      <c r="I20" s="90"/>
      <c r="J20" s="90"/>
      <c r="K20" s="133"/>
      <c r="L20" s="132"/>
      <c r="M20" s="90"/>
      <c r="N20" s="85"/>
      <c r="P20" s="31">
        <f t="shared" si="0"/>
        <v>0</v>
      </c>
      <c r="Q20" s="31">
        <f t="shared" si="1"/>
        <v>0</v>
      </c>
    </row>
    <row r="21" spans="1:17" ht="12.75">
      <c r="A21" s="86"/>
      <c r="B21" s="87"/>
      <c r="C21" s="88"/>
      <c r="D21" s="98"/>
      <c r="E21" s="88"/>
      <c r="F21" s="136"/>
      <c r="G21" s="133"/>
      <c r="H21" s="132"/>
      <c r="I21" s="90"/>
      <c r="J21" s="90"/>
      <c r="K21" s="133"/>
      <c r="L21" s="132"/>
      <c r="M21" s="90"/>
      <c r="N21" s="85"/>
      <c r="P21" s="31">
        <f t="shared" si="0"/>
        <v>0</v>
      </c>
      <c r="Q21" s="31">
        <f t="shared" si="1"/>
        <v>0</v>
      </c>
    </row>
    <row r="22" spans="1:17" ht="12.75">
      <c r="A22" s="86"/>
      <c r="B22" s="87"/>
      <c r="C22" s="88"/>
      <c r="D22" s="98"/>
      <c r="E22" s="88"/>
      <c r="F22" s="88"/>
      <c r="G22" s="133"/>
      <c r="H22" s="132"/>
      <c r="I22" s="90"/>
      <c r="J22" s="90"/>
      <c r="K22" s="133"/>
      <c r="L22" s="132"/>
      <c r="M22" s="90"/>
      <c r="N22" s="85"/>
      <c r="P22" s="31">
        <f t="shared" si="0"/>
        <v>0</v>
      </c>
      <c r="Q22" s="31">
        <f t="shared" si="1"/>
        <v>0</v>
      </c>
    </row>
    <row r="23" spans="1:14" ht="12.75">
      <c r="A23" s="104"/>
      <c r="B23" s="87"/>
      <c r="C23" s="87"/>
      <c r="D23" s="87"/>
      <c r="E23" s="87"/>
      <c r="F23" s="87"/>
      <c r="G23" s="89"/>
      <c r="H23" s="87"/>
      <c r="I23" s="87"/>
      <c r="J23" s="87"/>
      <c r="K23" s="133"/>
      <c r="L23" s="132"/>
      <c r="M23" s="87"/>
      <c r="N23" s="96"/>
    </row>
    <row r="24" spans="1:14" ht="12.75">
      <c r="A24" s="89"/>
      <c r="B24" s="87"/>
      <c r="C24" s="87"/>
      <c r="D24" s="87"/>
      <c r="E24" s="87"/>
      <c r="F24" s="87"/>
      <c r="G24" s="89"/>
      <c r="H24" s="87"/>
      <c r="I24" s="87"/>
      <c r="J24" s="87"/>
      <c r="K24" s="133"/>
      <c r="L24" s="132"/>
      <c r="M24" s="87"/>
      <c r="N24" s="96"/>
    </row>
    <row r="25" spans="1:14" ht="12.75">
      <c r="A25" s="89"/>
      <c r="B25" s="87"/>
      <c r="C25" s="87"/>
      <c r="D25" s="87"/>
      <c r="E25" s="87"/>
      <c r="F25" s="87"/>
      <c r="G25" s="89"/>
      <c r="H25" s="87"/>
      <c r="I25" s="87"/>
      <c r="J25" s="87"/>
      <c r="K25" s="89"/>
      <c r="L25" s="132"/>
      <c r="M25" s="87"/>
      <c r="N25" s="96"/>
    </row>
    <row r="26" spans="1:17" ht="12.75">
      <c r="A26" s="18"/>
      <c r="B26" s="19"/>
      <c r="C26" s="19"/>
      <c r="D26" s="19"/>
      <c r="E26" s="19"/>
      <c r="F26" s="19"/>
      <c r="G26" s="18"/>
      <c r="H26" s="19"/>
      <c r="I26" s="19"/>
      <c r="J26" s="19"/>
      <c r="K26" s="18"/>
      <c r="L26" s="140"/>
      <c r="M26" s="19"/>
      <c r="N26" s="30"/>
      <c r="P26" s="35">
        <f>SUM(P11:P22)</f>
        <v>25977.6</v>
      </c>
      <c r="Q26" s="35">
        <f>SUM(Q11:Q22)</f>
        <v>0</v>
      </c>
    </row>
    <row r="27" spans="1:14" ht="3.75" customHeight="1">
      <c r="A27" s="22"/>
      <c r="B27" s="23"/>
      <c r="C27" s="23"/>
      <c r="D27" s="23"/>
      <c r="E27" s="23"/>
      <c r="F27" s="23"/>
      <c r="G27" s="22"/>
      <c r="H27" s="36"/>
      <c r="I27" s="37"/>
      <c r="J27" s="37"/>
      <c r="K27" s="22"/>
      <c r="L27" s="36"/>
      <c r="M27" s="36"/>
      <c r="N27" s="38"/>
    </row>
    <row r="28" spans="1:14" ht="12.75">
      <c r="A28" s="39"/>
      <c r="B28" s="8"/>
      <c r="C28" s="8"/>
      <c r="D28" s="8"/>
      <c r="E28" s="8"/>
      <c r="F28" s="8"/>
      <c r="G28" s="16"/>
      <c r="H28" s="17"/>
      <c r="I28" s="8"/>
      <c r="K28" s="16"/>
      <c r="L28" s="17"/>
      <c r="M28" s="8"/>
      <c r="N28" s="40"/>
    </row>
    <row r="29" spans="1:14" ht="12.75">
      <c r="A29" s="39"/>
      <c r="B29" s="8"/>
      <c r="C29" s="8"/>
      <c r="D29" s="8"/>
      <c r="E29" s="8"/>
      <c r="F29" s="8"/>
      <c r="G29" s="41"/>
      <c r="H29" s="20"/>
      <c r="I29" s="8"/>
      <c r="K29" s="41"/>
      <c r="L29" s="20"/>
      <c r="M29" s="8"/>
      <c r="N29" s="40"/>
    </row>
    <row r="30" spans="1:14" ht="15.75">
      <c r="A30" s="42"/>
      <c r="B30" s="19"/>
      <c r="C30" s="19"/>
      <c r="D30" s="19"/>
      <c r="E30" s="19"/>
      <c r="F30" s="19"/>
      <c r="G30" s="200">
        <f>SUM(G11:G26)</f>
        <v>3690</v>
      </c>
      <c r="H30" s="201">
        <f>SUM(H11:H26)</f>
        <v>25992.22</v>
      </c>
      <c r="I30" s="174"/>
      <c r="J30" s="178"/>
      <c r="K30" s="200">
        <f>SUM(K11:K26)</f>
        <v>0</v>
      </c>
      <c r="L30" s="201">
        <f>SUM(L11:L26)</f>
        <v>0</v>
      </c>
      <c r="M30" s="43"/>
      <c r="N30" s="44"/>
    </row>
    <row r="31" spans="1:14" ht="6" customHeight="1" thickBot="1">
      <c r="A31" s="45"/>
      <c r="B31" s="46"/>
      <c r="C31" s="47"/>
      <c r="D31" s="47"/>
      <c r="E31" s="47"/>
      <c r="F31" s="47"/>
      <c r="G31" s="45"/>
      <c r="H31" s="46"/>
      <c r="I31" s="46"/>
      <c r="J31" s="46"/>
      <c r="K31" s="45"/>
      <c r="L31" s="46"/>
      <c r="M31" s="46"/>
      <c r="N31" s="48"/>
    </row>
    <row r="32" spans="1:14" ht="16.5" thickBot="1">
      <c r="A32" s="49" t="s">
        <v>23</v>
      </c>
      <c r="B32" s="50"/>
      <c r="C32" s="51"/>
      <c r="D32" s="51"/>
      <c r="E32" s="51"/>
      <c r="F32" s="51"/>
      <c r="G32" s="78" t="s">
        <v>24</v>
      </c>
      <c r="H32" s="79"/>
      <c r="I32" s="80" t="s">
        <v>25</v>
      </c>
      <c r="J32" s="81"/>
      <c r="K32" s="82"/>
      <c r="L32" s="52" t="s">
        <v>26</v>
      </c>
      <c r="M32" s="50"/>
      <c r="N32" s="53"/>
    </row>
    <row r="33" spans="1:14" ht="16.5" thickTop="1">
      <c r="A33" s="54" t="s">
        <v>27</v>
      </c>
      <c r="B33" s="55"/>
      <c r="C33" s="56"/>
      <c r="D33" s="56"/>
      <c r="E33" s="56"/>
      <c r="F33" s="56"/>
      <c r="G33" s="57"/>
      <c r="H33" s="58">
        <f>COUNTA(G11:G26)</f>
        <v>1</v>
      </c>
      <c r="I33" s="19"/>
      <c r="J33" s="59">
        <f>H30/G30</f>
        <v>7.043962059620597</v>
      </c>
      <c r="K33" s="59"/>
      <c r="L33" s="60"/>
      <c r="M33" s="59">
        <f>P26/G30</f>
        <v>7.04</v>
      </c>
      <c r="N33" s="61"/>
    </row>
    <row r="34" spans="1:14" ht="15.75">
      <c r="A34" s="54" t="s">
        <v>28</v>
      </c>
      <c r="B34" s="55"/>
      <c r="C34" s="56"/>
      <c r="D34" s="56"/>
      <c r="E34" s="56"/>
      <c r="F34" s="56"/>
      <c r="G34" s="57"/>
      <c r="H34" s="58">
        <f>COUNTA(K11:K26)</f>
        <v>0</v>
      </c>
      <c r="I34" s="19"/>
      <c r="J34" s="59" t="e">
        <f>L30/K30</f>
        <v>#DIV/0!</v>
      </c>
      <c r="K34" s="62"/>
      <c r="L34" s="60"/>
      <c r="M34" s="59" t="e">
        <f>Q26/K30</f>
        <v>#DIV/0!</v>
      </c>
      <c r="N34" s="63"/>
    </row>
    <row r="35" spans="1:14" ht="16.5" thickBot="1">
      <c r="A35" s="64" t="s">
        <v>29</v>
      </c>
      <c r="B35" s="65"/>
      <c r="C35" s="5"/>
      <c r="D35" s="5"/>
      <c r="E35" s="5"/>
      <c r="F35" s="5"/>
      <c r="G35" s="66"/>
      <c r="H35" s="67">
        <f>SUM(H33:H34)</f>
        <v>1</v>
      </c>
      <c r="I35" s="32"/>
      <c r="J35" s="68">
        <f>(H30+L30)/(G30+K30)</f>
        <v>7.043962059620597</v>
      </c>
      <c r="K35" s="69"/>
      <c r="L35" s="70"/>
      <c r="M35" s="68">
        <f>(P26+Q26)/(G30+K30)</f>
        <v>7.04</v>
      </c>
      <c r="N35" s="71"/>
    </row>
    <row r="47" ht="30.75">
      <c r="AH47" s="2"/>
    </row>
    <row r="48" ht="15.75">
      <c r="AC48" s="3"/>
    </row>
  </sheetData>
  <sheetProtection/>
  <printOptions horizontalCentered="1" verticalCentered="1"/>
  <pageMargins left="0.25" right="0.25" top="0.5" bottom="0.5" header="0.5" footer="0.5"/>
  <pageSetup horizontalDpi="600" verticalDpi="600" orientation="landscape" scale="85" r:id="rId1"/>
  <rowBreaks count="1" manualBreakCount="1">
    <brk id="3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H107"/>
  <sheetViews>
    <sheetView zoomScalePageLayoutView="0" workbookViewId="0" topLeftCell="A1">
      <pane ySplit="10" topLeftCell="A65" activePane="bottomLeft" state="frozen"/>
      <selection pane="topLeft" activeCell="A1" sqref="A1"/>
      <selection pane="bottomLeft" activeCell="A79" sqref="A79"/>
    </sheetView>
  </sheetViews>
  <sheetFormatPr defaultColWidth="9.140625" defaultRowHeight="12.75"/>
  <cols>
    <col min="1" max="1" width="11.7109375" style="0" customWidth="1"/>
    <col min="2" max="2" width="12.140625" style="0" customWidth="1"/>
    <col min="6" max="6" width="21.7109375" style="0" customWidth="1"/>
    <col min="7" max="7" width="11.00390625" style="0" bestFit="1" customWidth="1"/>
    <col min="8" max="8" width="13.140625" style="0" customWidth="1"/>
    <col min="16" max="17" width="10.7109375" style="0" customWidth="1"/>
  </cols>
  <sheetData>
    <row r="2" spans="2:10" ht="30.75">
      <c r="B2" s="1" t="s">
        <v>37</v>
      </c>
      <c r="H2" s="2"/>
      <c r="J2" s="108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30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144"/>
      <c r="L6" s="145" t="s">
        <v>2</v>
      </c>
      <c r="M6" s="371"/>
      <c r="N6" s="147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11</v>
      </c>
      <c r="J7" s="73" t="s">
        <v>10</v>
      </c>
      <c r="K7" s="148" t="s">
        <v>9</v>
      </c>
      <c r="L7" s="73" t="s">
        <v>10</v>
      </c>
      <c r="M7" s="143" t="s">
        <v>11</v>
      </c>
      <c r="N7" s="359" t="s">
        <v>10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2" t="s">
        <v>17</v>
      </c>
      <c r="J8" s="72" t="s">
        <v>17</v>
      </c>
      <c r="K8" s="148" t="s">
        <v>17</v>
      </c>
      <c r="L8" s="143" t="s">
        <v>18</v>
      </c>
      <c r="M8" s="372" t="s">
        <v>17</v>
      </c>
      <c r="N8" s="359" t="s">
        <v>17</v>
      </c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 t="s">
        <v>18</v>
      </c>
      <c r="K9" s="151"/>
      <c r="L9" s="74" t="s">
        <v>20</v>
      </c>
      <c r="M9" s="373" t="s">
        <v>18</v>
      </c>
      <c r="N9" s="360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08"/>
      <c r="I10" s="23"/>
      <c r="J10" s="23"/>
      <c r="K10" s="153"/>
      <c r="L10" s="23"/>
      <c r="M10" s="374"/>
      <c r="N10" s="170"/>
    </row>
    <row r="11" spans="1:17" ht="12.75">
      <c r="A11" s="247">
        <v>41282</v>
      </c>
      <c r="B11" s="248" t="s">
        <v>38</v>
      </c>
      <c r="C11" s="249"/>
      <c r="D11" s="249"/>
      <c r="E11" s="249">
        <v>9</v>
      </c>
      <c r="F11" s="270" t="s">
        <v>39</v>
      </c>
      <c r="G11" s="256">
        <v>41823</v>
      </c>
      <c r="H11" s="250">
        <v>817645.15</v>
      </c>
      <c r="I11" s="251">
        <v>2.32</v>
      </c>
      <c r="J11" s="251">
        <v>19.55</v>
      </c>
      <c r="K11" s="257"/>
      <c r="L11" s="252"/>
      <c r="M11" s="375"/>
      <c r="N11" s="361"/>
      <c r="P11" s="31">
        <f aca="true" t="shared" si="0" ref="P11:P26">G11*J11</f>
        <v>817639.65</v>
      </c>
      <c r="Q11" s="31">
        <f aca="true" t="shared" si="1" ref="Q11:Q26">K11*N11</f>
        <v>0</v>
      </c>
    </row>
    <row r="12" spans="1:17" ht="12.75">
      <c r="A12" s="214"/>
      <c r="B12" s="233" t="s">
        <v>40</v>
      </c>
      <c r="C12" s="216"/>
      <c r="D12" s="216"/>
      <c r="E12" s="216">
        <v>13</v>
      </c>
      <c r="F12" s="224" t="s">
        <v>39</v>
      </c>
      <c r="G12" s="218">
        <v>54432</v>
      </c>
      <c r="H12" s="219">
        <v>1052311.93</v>
      </c>
      <c r="I12" s="220">
        <v>1.95</v>
      </c>
      <c r="J12" s="220">
        <v>19.33</v>
      </c>
      <c r="K12" s="237"/>
      <c r="L12" s="226"/>
      <c r="M12" s="376"/>
      <c r="N12" s="362"/>
      <c r="P12" s="31">
        <f t="shared" si="0"/>
        <v>1052170.5599999998</v>
      </c>
      <c r="Q12" s="31">
        <f t="shared" si="1"/>
        <v>0</v>
      </c>
    </row>
    <row r="13" spans="1:17" ht="12.75">
      <c r="A13" s="214"/>
      <c r="B13" s="215" t="s">
        <v>45</v>
      </c>
      <c r="C13" s="216"/>
      <c r="D13" s="216"/>
      <c r="E13" s="216">
        <v>15</v>
      </c>
      <c r="F13" s="224" t="s">
        <v>39</v>
      </c>
      <c r="G13" s="218">
        <v>83584</v>
      </c>
      <c r="H13" s="219">
        <v>2192481.28</v>
      </c>
      <c r="I13" s="220">
        <v>2.84</v>
      </c>
      <c r="J13" s="220">
        <v>26.23</v>
      </c>
      <c r="K13" s="237"/>
      <c r="L13" s="226"/>
      <c r="M13" s="376"/>
      <c r="N13" s="363"/>
      <c r="P13" s="31">
        <f t="shared" si="0"/>
        <v>2192408.32</v>
      </c>
      <c r="Q13" s="31">
        <f t="shared" si="1"/>
        <v>0</v>
      </c>
    </row>
    <row r="14" spans="1:17" ht="12.75">
      <c r="A14" s="214"/>
      <c r="B14" s="233" t="s">
        <v>49</v>
      </c>
      <c r="C14" s="216"/>
      <c r="D14" s="216"/>
      <c r="E14" s="216">
        <v>4</v>
      </c>
      <c r="F14" s="224" t="s">
        <v>50</v>
      </c>
      <c r="G14" s="218">
        <v>12125</v>
      </c>
      <c r="H14" s="229">
        <v>190955</v>
      </c>
      <c r="I14" s="220">
        <v>5.12</v>
      </c>
      <c r="J14" s="220">
        <v>16.75</v>
      </c>
      <c r="K14" s="259"/>
      <c r="L14" s="260"/>
      <c r="M14" s="377"/>
      <c r="N14" s="364"/>
      <c r="P14" s="31">
        <f t="shared" si="0"/>
        <v>203093.75</v>
      </c>
      <c r="Q14" s="31">
        <f t="shared" si="1"/>
        <v>0</v>
      </c>
    </row>
    <row r="15" spans="1:17" ht="12.75">
      <c r="A15" s="105"/>
      <c r="B15" s="183" t="s">
        <v>51</v>
      </c>
      <c r="C15" s="93"/>
      <c r="D15" s="93"/>
      <c r="E15" s="93">
        <v>4</v>
      </c>
      <c r="F15" s="224" t="s">
        <v>50</v>
      </c>
      <c r="G15" s="134">
        <v>12125</v>
      </c>
      <c r="H15" s="106">
        <v>196553.39</v>
      </c>
      <c r="I15" s="90">
        <v>5.37</v>
      </c>
      <c r="J15" s="90">
        <v>16.21</v>
      </c>
      <c r="K15" s="160"/>
      <c r="L15" s="87"/>
      <c r="M15" s="378"/>
      <c r="N15" s="365"/>
      <c r="P15" s="31">
        <f t="shared" si="0"/>
        <v>196546.25</v>
      </c>
      <c r="Q15" s="31">
        <f t="shared" si="1"/>
        <v>0</v>
      </c>
    </row>
    <row r="16" spans="1:17" ht="12.75">
      <c r="A16" s="105"/>
      <c r="B16" s="183" t="s">
        <v>54</v>
      </c>
      <c r="C16" s="93"/>
      <c r="D16" s="93"/>
      <c r="E16" s="93">
        <v>12</v>
      </c>
      <c r="F16" s="181" t="s">
        <v>39</v>
      </c>
      <c r="G16" s="134">
        <v>40509</v>
      </c>
      <c r="H16" s="106">
        <v>1677895.81</v>
      </c>
      <c r="I16" s="90">
        <v>10.59</v>
      </c>
      <c r="J16" s="90">
        <v>41.42</v>
      </c>
      <c r="K16" s="160"/>
      <c r="L16" s="132"/>
      <c r="M16" s="378"/>
      <c r="N16" s="365"/>
      <c r="P16" s="31">
        <f t="shared" si="0"/>
        <v>1677882.78</v>
      </c>
      <c r="Q16" s="31">
        <f t="shared" si="1"/>
        <v>0</v>
      </c>
    </row>
    <row r="17" spans="1:17" ht="12.75">
      <c r="A17" s="214"/>
      <c r="B17" s="233" t="s">
        <v>55</v>
      </c>
      <c r="C17" s="216"/>
      <c r="D17" s="216"/>
      <c r="E17" s="216"/>
      <c r="F17" s="240" t="s">
        <v>39</v>
      </c>
      <c r="G17" s="223">
        <v>6752</v>
      </c>
      <c r="H17" s="229">
        <v>136795.93</v>
      </c>
      <c r="I17" s="226">
        <v>1.47</v>
      </c>
      <c r="J17" s="261">
        <v>20.26</v>
      </c>
      <c r="K17" s="239"/>
      <c r="L17" s="219"/>
      <c r="M17" s="377"/>
      <c r="N17" s="364"/>
      <c r="P17" s="31">
        <f t="shared" si="0"/>
        <v>136795.52000000002</v>
      </c>
      <c r="Q17" s="31">
        <f t="shared" si="1"/>
        <v>0</v>
      </c>
    </row>
    <row r="18" spans="1:17" ht="12.75">
      <c r="A18" s="105"/>
      <c r="B18" s="183" t="s">
        <v>56</v>
      </c>
      <c r="C18" s="93"/>
      <c r="D18" s="93"/>
      <c r="E18" s="93">
        <v>4</v>
      </c>
      <c r="F18" s="137" t="s">
        <v>39</v>
      </c>
      <c r="G18" s="133">
        <v>23204</v>
      </c>
      <c r="H18" s="132">
        <v>153296.37</v>
      </c>
      <c r="I18" s="135">
        <v>2.19</v>
      </c>
      <c r="J18" s="87">
        <v>6.61</v>
      </c>
      <c r="K18" s="159"/>
      <c r="L18" s="106"/>
      <c r="M18" s="379"/>
      <c r="N18" s="366"/>
      <c r="P18" s="31">
        <f t="shared" si="0"/>
        <v>153378.44</v>
      </c>
      <c r="Q18" s="31">
        <f t="shared" si="1"/>
        <v>0</v>
      </c>
    </row>
    <row r="19" spans="1:17" ht="12.75">
      <c r="A19" s="105"/>
      <c r="B19" s="183" t="s">
        <v>57</v>
      </c>
      <c r="C19" s="93"/>
      <c r="D19" s="93"/>
      <c r="E19" s="93">
        <v>4</v>
      </c>
      <c r="F19" s="181" t="s">
        <v>39</v>
      </c>
      <c r="G19" s="133">
        <v>23204</v>
      </c>
      <c r="H19" s="132">
        <v>178574.88</v>
      </c>
      <c r="I19" s="135">
        <v>2.67</v>
      </c>
      <c r="J19" s="90">
        <v>7.7</v>
      </c>
      <c r="K19" s="160"/>
      <c r="L19" s="132"/>
      <c r="M19" s="378"/>
      <c r="N19" s="365"/>
      <c r="P19" s="31">
        <f t="shared" si="0"/>
        <v>178670.80000000002</v>
      </c>
      <c r="Q19" s="31">
        <f t="shared" si="1"/>
        <v>0</v>
      </c>
    </row>
    <row r="20" spans="1:17" ht="12.75">
      <c r="A20" s="105"/>
      <c r="B20" s="183" t="s">
        <v>58</v>
      </c>
      <c r="C20" s="93"/>
      <c r="D20" s="93"/>
      <c r="E20" s="93">
        <v>5</v>
      </c>
      <c r="F20" s="181" t="s">
        <v>39</v>
      </c>
      <c r="G20" s="134">
        <v>19062</v>
      </c>
      <c r="H20" s="106">
        <v>360256.99</v>
      </c>
      <c r="I20" s="90">
        <v>1.01</v>
      </c>
      <c r="J20" s="90">
        <v>18.9</v>
      </c>
      <c r="K20" s="160"/>
      <c r="L20" s="132"/>
      <c r="M20" s="378"/>
      <c r="N20" s="365"/>
      <c r="P20" s="31">
        <f t="shared" si="0"/>
        <v>360271.8</v>
      </c>
      <c r="Q20" s="31">
        <f t="shared" si="1"/>
        <v>0</v>
      </c>
    </row>
    <row r="21" spans="1:17" ht="12.75">
      <c r="A21" s="214"/>
      <c r="B21" s="233" t="s">
        <v>59</v>
      </c>
      <c r="C21" s="216"/>
      <c r="D21" s="216"/>
      <c r="E21" s="216">
        <v>3</v>
      </c>
      <c r="F21" s="240" t="s">
        <v>60</v>
      </c>
      <c r="G21" s="223">
        <v>18127</v>
      </c>
      <c r="H21" s="229">
        <v>438550.85</v>
      </c>
      <c r="I21" s="261">
        <v>1.13</v>
      </c>
      <c r="J21" s="261">
        <v>24.19</v>
      </c>
      <c r="K21" s="239"/>
      <c r="L21" s="219"/>
      <c r="M21" s="377"/>
      <c r="N21" s="364"/>
      <c r="P21" s="31">
        <f>G21*J21</f>
        <v>438492.13</v>
      </c>
      <c r="Q21" s="31">
        <f>K21*N21</f>
        <v>0</v>
      </c>
    </row>
    <row r="22" spans="1:17" ht="13.5" thickBot="1">
      <c r="A22" s="295">
        <v>41282</v>
      </c>
      <c r="B22" s="296" t="s">
        <v>61</v>
      </c>
      <c r="C22" s="297"/>
      <c r="D22" s="297"/>
      <c r="E22" s="297">
        <v>1</v>
      </c>
      <c r="F22" s="298" t="s">
        <v>62</v>
      </c>
      <c r="G22" s="299">
        <v>1035</v>
      </c>
      <c r="H22" s="300">
        <v>68280.79</v>
      </c>
      <c r="I22" s="301">
        <v>28.58</v>
      </c>
      <c r="J22" s="301">
        <v>65.99</v>
      </c>
      <c r="K22" s="302"/>
      <c r="L22" s="303"/>
      <c r="M22" s="380"/>
      <c r="N22" s="367"/>
      <c r="P22" s="31">
        <f>G22*J22</f>
        <v>68299.65</v>
      </c>
      <c r="Q22" s="31">
        <f>K22*N22</f>
        <v>0</v>
      </c>
    </row>
    <row r="23" spans="1:17" ht="13.5" thickBot="1">
      <c r="A23" s="314">
        <v>41317</v>
      </c>
      <c r="B23" s="315" t="s">
        <v>67</v>
      </c>
      <c r="C23" s="316"/>
      <c r="D23" s="316"/>
      <c r="E23" s="316">
        <v>1</v>
      </c>
      <c r="F23" s="317" t="s">
        <v>68</v>
      </c>
      <c r="G23" s="318">
        <v>1947</v>
      </c>
      <c r="H23" s="319">
        <v>32941.49</v>
      </c>
      <c r="I23" s="320">
        <v>1.8</v>
      </c>
      <c r="J23" s="320">
        <v>16.92</v>
      </c>
      <c r="K23" s="321"/>
      <c r="L23" s="322"/>
      <c r="M23" s="381"/>
      <c r="N23" s="368"/>
      <c r="P23" s="31">
        <f t="shared" si="0"/>
        <v>32943.240000000005</v>
      </c>
      <c r="Q23" s="31">
        <f t="shared" si="1"/>
        <v>0</v>
      </c>
    </row>
    <row r="24" spans="1:17" ht="13.5" thickBot="1">
      <c r="A24" s="314">
        <v>41373</v>
      </c>
      <c r="B24" s="315" t="s">
        <v>75</v>
      </c>
      <c r="C24" s="316"/>
      <c r="D24" s="316"/>
      <c r="E24" s="316">
        <v>2</v>
      </c>
      <c r="F24" s="336" t="s">
        <v>74</v>
      </c>
      <c r="G24" s="337">
        <v>12432</v>
      </c>
      <c r="H24" s="322">
        <v>203793.73</v>
      </c>
      <c r="I24" s="338">
        <v>4.58</v>
      </c>
      <c r="J24" s="338">
        <v>16.39</v>
      </c>
      <c r="K24" s="339"/>
      <c r="L24" s="319"/>
      <c r="M24" s="382"/>
      <c r="N24" s="368"/>
      <c r="P24" s="31">
        <f t="shared" si="0"/>
        <v>203760.48</v>
      </c>
      <c r="Q24" s="31">
        <f t="shared" si="1"/>
        <v>0</v>
      </c>
    </row>
    <row r="25" spans="1:17" ht="12.75">
      <c r="A25" s="105" t="s">
        <v>90</v>
      </c>
      <c r="B25" s="92" t="s">
        <v>91</v>
      </c>
      <c r="C25" s="93"/>
      <c r="D25" s="93"/>
      <c r="E25" s="93">
        <v>2</v>
      </c>
      <c r="F25" s="358" t="s">
        <v>92</v>
      </c>
      <c r="G25" s="134"/>
      <c r="H25" s="106"/>
      <c r="I25" s="90"/>
      <c r="J25" s="90"/>
      <c r="K25" s="159">
        <v>10045</v>
      </c>
      <c r="L25" s="106">
        <v>180087.38</v>
      </c>
      <c r="M25" s="379">
        <v>5</v>
      </c>
      <c r="N25" s="369">
        <v>17.93</v>
      </c>
      <c r="P25" s="31">
        <f t="shared" si="0"/>
        <v>0</v>
      </c>
      <c r="Q25" s="31">
        <f t="shared" si="1"/>
        <v>180106.85</v>
      </c>
    </row>
    <row r="26" spans="1:17" ht="12.75">
      <c r="A26" s="105"/>
      <c r="B26" s="352" t="s">
        <v>95</v>
      </c>
      <c r="C26" s="93"/>
      <c r="D26" s="93"/>
      <c r="E26" s="93">
        <v>3</v>
      </c>
      <c r="F26" s="358" t="s">
        <v>96</v>
      </c>
      <c r="G26" s="133">
        <v>10291</v>
      </c>
      <c r="H26" s="132">
        <v>363523.8</v>
      </c>
      <c r="I26" s="87">
        <v>8.11</v>
      </c>
      <c r="J26" s="87">
        <v>35.32</v>
      </c>
      <c r="K26" s="159"/>
      <c r="L26" s="106"/>
      <c r="M26" s="379"/>
      <c r="N26" s="366"/>
      <c r="P26" s="31">
        <f t="shared" si="0"/>
        <v>363478.12</v>
      </c>
      <c r="Q26" s="31">
        <f t="shared" si="1"/>
        <v>0</v>
      </c>
    </row>
    <row r="27" spans="1:17" ht="12.75">
      <c r="A27" s="214"/>
      <c r="B27" s="388" t="s">
        <v>97</v>
      </c>
      <c r="C27" s="216"/>
      <c r="D27" s="216"/>
      <c r="E27" s="216">
        <v>3</v>
      </c>
      <c r="F27" s="390" t="s">
        <v>98</v>
      </c>
      <c r="G27" s="223">
        <v>9687</v>
      </c>
      <c r="H27" s="229">
        <v>305366.11</v>
      </c>
      <c r="I27" s="226">
        <v>5.91</v>
      </c>
      <c r="J27" s="226">
        <v>31.49</v>
      </c>
      <c r="K27" s="239"/>
      <c r="L27" s="219"/>
      <c r="M27" s="377"/>
      <c r="N27" s="364"/>
      <c r="P27" s="31">
        <f aca="true" t="shared" si="2" ref="P27:P42">G27*J27</f>
        <v>305043.63</v>
      </c>
      <c r="Q27" s="31">
        <f aca="true" t="shared" si="3" ref="Q27:Q42">K27*N27</f>
        <v>0</v>
      </c>
    </row>
    <row r="28" spans="1:17" ht="12.75">
      <c r="A28" s="105"/>
      <c r="B28" s="352" t="s">
        <v>99</v>
      </c>
      <c r="C28" s="93"/>
      <c r="D28" s="93"/>
      <c r="E28" s="93">
        <v>3</v>
      </c>
      <c r="F28" s="358" t="s">
        <v>100</v>
      </c>
      <c r="G28" s="134">
        <v>6124</v>
      </c>
      <c r="H28" s="106">
        <v>94451.8</v>
      </c>
      <c r="I28" s="90">
        <v>4.78</v>
      </c>
      <c r="J28" s="90">
        <v>15.42</v>
      </c>
      <c r="K28" s="160"/>
      <c r="L28" s="132"/>
      <c r="M28" s="379"/>
      <c r="N28" s="366"/>
      <c r="P28" s="31">
        <f t="shared" si="2"/>
        <v>94432.08</v>
      </c>
      <c r="Q28" s="31">
        <f t="shared" si="3"/>
        <v>0</v>
      </c>
    </row>
    <row r="29" spans="1:17" ht="12.75">
      <c r="A29" s="105"/>
      <c r="B29" s="352" t="s">
        <v>101</v>
      </c>
      <c r="C29" s="93"/>
      <c r="D29" s="93"/>
      <c r="E29" s="93">
        <v>3</v>
      </c>
      <c r="F29" s="358" t="s">
        <v>100</v>
      </c>
      <c r="G29" s="134">
        <v>6124</v>
      </c>
      <c r="H29" s="106">
        <v>92501.8</v>
      </c>
      <c r="I29" s="90">
        <v>4.46</v>
      </c>
      <c r="J29" s="90">
        <v>15.11</v>
      </c>
      <c r="K29" s="160"/>
      <c r="L29" s="132"/>
      <c r="M29" s="379"/>
      <c r="N29" s="366"/>
      <c r="P29" s="31">
        <f t="shared" si="2"/>
        <v>92533.64</v>
      </c>
      <c r="Q29" s="31">
        <f t="shared" si="3"/>
        <v>0</v>
      </c>
    </row>
    <row r="30" spans="1:17" ht="12.75">
      <c r="A30" s="214"/>
      <c r="B30" s="388" t="s">
        <v>102</v>
      </c>
      <c r="C30" s="216"/>
      <c r="D30" s="216"/>
      <c r="E30" s="216">
        <v>3</v>
      </c>
      <c r="F30" s="390" t="s">
        <v>103</v>
      </c>
      <c r="G30" s="218">
        <v>5320</v>
      </c>
      <c r="H30" s="219">
        <v>51139.84</v>
      </c>
      <c r="I30" s="220">
        <v>2.03</v>
      </c>
      <c r="J30" s="220">
        <v>9.61</v>
      </c>
      <c r="K30" s="230"/>
      <c r="L30" s="229"/>
      <c r="M30" s="377"/>
      <c r="N30" s="364"/>
      <c r="P30" s="31">
        <f t="shared" si="2"/>
        <v>51125.2</v>
      </c>
      <c r="Q30" s="31">
        <f t="shared" si="3"/>
        <v>0</v>
      </c>
    </row>
    <row r="31" spans="1:17" ht="13.5" thickBot="1">
      <c r="A31" s="295">
        <v>41436</v>
      </c>
      <c r="B31" s="347" t="s">
        <v>104</v>
      </c>
      <c r="C31" s="297"/>
      <c r="D31" s="297"/>
      <c r="E31" s="297">
        <v>4</v>
      </c>
      <c r="F31" s="391" t="s">
        <v>105</v>
      </c>
      <c r="G31" s="299"/>
      <c r="H31" s="300"/>
      <c r="I31" s="301"/>
      <c r="J31" s="301"/>
      <c r="K31" s="302">
        <v>17515</v>
      </c>
      <c r="L31" s="132">
        <v>595075.12</v>
      </c>
      <c r="M31" s="379">
        <v>2.64</v>
      </c>
      <c r="N31" s="366">
        <v>33.97</v>
      </c>
      <c r="P31" s="31">
        <f t="shared" si="2"/>
        <v>0</v>
      </c>
      <c r="Q31" s="31">
        <f t="shared" si="3"/>
        <v>594984.5499999999</v>
      </c>
    </row>
    <row r="32" spans="1:17" ht="12.75">
      <c r="A32" s="105">
        <v>41499</v>
      </c>
      <c r="B32" s="352" t="s">
        <v>109</v>
      </c>
      <c r="C32" s="93"/>
      <c r="D32" s="93"/>
      <c r="E32" s="93">
        <v>2</v>
      </c>
      <c r="F32" s="184" t="s">
        <v>110</v>
      </c>
      <c r="G32" s="134">
        <v>3017</v>
      </c>
      <c r="H32" s="106">
        <v>56573.14</v>
      </c>
      <c r="I32" s="90">
        <v>8.59</v>
      </c>
      <c r="J32" s="90">
        <v>18.75</v>
      </c>
      <c r="K32" s="160"/>
      <c r="L32" s="132"/>
      <c r="M32" s="379"/>
      <c r="N32" s="366"/>
      <c r="P32" s="31">
        <f t="shared" si="2"/>
        <v>56568.75</v>
      </c>
      <c r="Q32" s="31">
        <f t="shared" si="3"/>
        <v>0</v>
      </c>
    </row>
    <row r="33" spans="1:17" ht="12.75">
      <c r="A33" s="105"/>
      <c r="B33" s="352" t="s">
        <v>111</v>
      </c>
      <c r="C33" s="93"/>
      <c r="D33" s="93"/>
      <c r="E33" s="93">
        <v>1</v>
      </c>
      <c r="F33" s="358" t="s">
        <v>112</v>
      </c>
      <c r="G33" s="134">
        <v>4240</v>
      </c>
      <c r="H33" s="106">
        <v>48078.71</v>
      </c>
      <c r="I33" s="90">
        <v>1.46</v>
      </c>
      <c r="J33" s="90">
        <v>11.34</v>
      </c>
      <c r="K33" s="160"/>
      <c r="L33" s="132"/>
      <c r="M33" s="379"/>
      <c r="N33" s="366"/>
      <c r="P33" s="31">
        <f t="shared" si="2"/>
        <v>48081.6</v>
      </c>
      <c r="Q33" s="31">
        <f t="shared" si="3"/>
        <v>0</v>
      </c>
    </row>
    <row r="34" spans="1:17" ht="12.75">
      <c r="A34" s="105"/>
      <c r="B34" s="352" t="s">
        <v>113</v>
      </c>
      <c r="C34" s="93"/>
      <c r="D34" s="93"/>
      <c r="E34" s="93">
        <v>2</v>
      </c>
      <c r="F34" s="399" t="s">
        <v>114</v>
      </c>
      <c r="G34" s="134">
        <v>3488</v>
      </c>
      <c r="H34" s="106">
        <v>64132.3</v>
      </c>
      <c r="I34" s="90">
        <v>9.3</v>
      </c>
      <c r="J34" s="90">
        <v>18.39</v>
      </c>
      <c r="K34" s="160"/>
      <c r="L34" s="132"/>
      <c r="M34" s="379"/>
      <c r="N34" s="366"/>
      <c r="P34" s="31">
        <f t="shared" si="2"/>
        <v>64144.32</v>
      </c>
      <c r="Q34" s="31">
        <f t="shared" si="3"/>
        <v>0</v>
      </c>
    </row>
    <row r="35" spans="1:17" ht="13.5" thickBot="1">
      <c r="A35" s="400">
        <v>41499</v>
      </c>
      <c r="B35" s="401" t="s">
        <v>115</v>
      </c>
      <c r="C35" s="402"/>
      <c r="D35" s="403"/>
      <c r="E35" s="402">
        <v>2</v>
      </c>
      <c r="F35" s="404" t="s">
        <v>116</v>
      </c>
      <c r="G35" s="405">
        <v>3737</v>
      </c>
      <c r="H35" s="303">
        <v>75246.47</v>
      </c>
      <c r="I35" s="301">
        <v>7.05</v>
      </c>
      <c r="J35" s="301">
        <v>20.13</v>
      </c>
      <c r="K35" s="302"/>
      <c r="L35" s="303"/>
      <c r="M35" s="406"/>
      <c r="N35" s="407"/>
      <c r="P35" s="31">
        <f t="shared" si="2"/>
        <v>75225.81</v>
      </c>
      <c r="Q35" s="31">
        <f t="shared" si="3"/>
        <v>0</v>
      </c>
    </row>
    <row r="36" spans="1:17" ht="12.75">
      <c r="A36" s="86">
        <v>41513</v>
      </c>
      <c r="B36" s="408" t="s">
        <v>117</v>
      </c>
      <c r="C36" s="88"/>
      <c r="D36" s="98"/>
      <c r="E36" s="88">
        <v>3</v>
      </c>
      <c r="F36" s="409" t="s">
        <v>39</v>
      </c>
      <c r="G36" s="133">
        <v>16048</v>
      </c>
      <c r="H36" s="132">
        <v>385925.92</v>
      </c>
      <c r="I36" s="90">
        <v>5.69</v>
      </c>
      <c r="J36" s="90">
        <v>24.05</v>
      </c>
      <c r="K36" s="160"/>
      <c r="L36" s="132"/>
      <c r="M36" s="379"/>
      <c r="N36" s="366"/>
      <c r="P36" s="31">
        <f t="shared" si="2"/>
        <v>385954.4</v>
      </c>
      <c r="Q36" s="31">
        <f t="shared" si="3"/>
        <v>0</v>
      </c>
    </row>
    <row r="37" spans="1:17" ht="12.75">
      <c r="A37" s="86"/>
      <c r="B37" s="408" t="s">
        <v>118</v>
      </c>
      <c r="C37" s="88"/>
      <c r="D37" s="98"/>
      <c r="E37" s="88">
        <v>2</v>
      </c>
      <c r="F37" s="409" t="s">
        <v>39</v>
      </c>
      <c r="G37" s="133">
        <v>12330</v>
      </c>
      <c r="H37" s="132">
        <v>720274.14</v>
      </c>
      <c r="I37" s="90">
        <v>5.79</v>
      </c>
      <c r="J37" s="90">
        <v>58.42</v>
      </c>
      <c r="K37" s="160"/>
      <c r="L37" s="132"/>
      <c r="M37" s="379"/>
      <c r="N37" s="366"/>
      <c r="P37" s="31">
        <f t="shared" si="2"/>
        <v>720318.6</v>
      </c>
      <c r="Q37" s="31">
        <f t="shared" si="3"/>
        <v>0</v>
      </c>
    </row>
    <row r="38" spans="1:17" ht="12.75">
      <c r="A38" s="86"/>
      <c r="B38" s="408" t="s">
        <v>119</v>
      </c>
      <c r="C38" s="88"/>
      <c r="D38" s="98"/>
      <c r="E38" s="88">
        <v>2</v>
      </c>
      <c r="F38" s="409" t="s">
        <v>39</v>
      </c>
      <c r="G38" s="133">
        <v>17154</v>
      </c>
      <c r="H38" s="132">
        <v>283575.76</v>
      </c>
      <c r="I38" s="90">
        <v>5.22</v>
      </c>
      <c r="J38" s="90">
        <v>16.53</v>
      </c>
      <c r="K38" s="160"/>
      <c r="L38" s="132"/>
      <c r="M38" s="379"/>
      <c r="N38" s="366"/>
      <c r="P38" s="31">
        <f t="shared" si="2"/>
        <v>283555.62</v>
      </c>
      <c r="Q38" s="31">
        <f t="shared" si="3"/>
        <v>0</v>
      </c>
    </row>
    <row r="39" spans="1:17" ht="12.75">
      <c r="A39" s="86"/>
      <c r="B39" s="408" t="s">
        <v>120</v>
      </c>
      <c r="C39" s="88"/>
      <c r="D39" s="98"/>
      <c r="E39" s="88">
        <v>4</v>
      </c>
      <c r="F39" s="409" t="s">
        <v>39</v>
      </c>
      <c r="G39" s="133">
        <v>13234</v>
      </c>
      <c r="H39" s="132">
        <v>170105.87</v>
      </c>
      <c r="I39" s="90">
        <v>4.56</v>
      </c>
      <c r="J39" s="90">
        <v>12.85</v>
      </c>
      <c r="K39" s="160"/>
      <c r="L39" s="132"/>
      <c r="M39" s="379"/>
      <c r="N39" s="366"/>
      <c r="P39" s="31">
        <f t="shared" si="2"/>
        <v>170056.9</v>
      </c>
      <c r="Q39" s="31">
        <f t="shared" si="3"/>
        <v>0</v>
      </c>
    </row>
    <row r="40" spans="1:17" ht="12.75">
      <c r="A40" s="86"/>
      <c r="B40" s="408" t="s">
        <v>121</v>
      </c>
      <c r="C40" s="88"/>
      <c r="D40" s="98"/>
      <c r="E40" s="88">
        <v>4</v>
      </c>
      <c r="F40" s="409" t="s">
        <v>39</v>
      </c>
      <c r="G40" s="133">
        <v>13237</v>
      </c>
      <c r="H40" s="132">
        <v>91008.61</v>
      </c>
      <c r="I40" s="90">
        <v>0.69</v>
      </c>
      <c r="J40" s="90">
        <v>6.88</v>
      </c>
      <c r="K40" s="155"/>
      <c r="L40" s="132"/>
      <c r="M40" s="379"/>
      <c r="N40" s="366"/>
      <c r="P40" s="31">
        <f t="shared" si="2"/>
        <v>91070.56</v>
      </c>
      <c r="Q40" s="31">
        <f t="shared" si="3"/>
        <v>0</v>
      </c>
    </row>
    <row r="41" spans="1:17" ht="12.75">
      <c r="A41" s="86"/>
      <c r="B41" s="408" t="s">
        <v>122</v>
      </c>
      <c r="C41" s="88"/>
      <c r="D41" s="98"/>
      <c r="E41" s="88">
        <v>2</v>
      </c>
      <c r="F41" s="410" t="s">
        <v>123</v>
      </c>
      <c r="G41" s="133">
        <v>6880</v>
      </c>
      <c r="H41" s="132">
        <v>64321.99</v>
      </c>
      <c r="I41" s="90">
        <v>1.54</v>
      </c>
      <c r="J41" s="90">
        <v>9.35</v>
      </c>
      <c r="K41" s="155"/>
      <c r="L41" s="132"/>
      <c r="M41" s="379"/>
      <c r="N41" s="366"/>
      <c r="P41" s="31">
        <f t="shared" si="2"/>
        <v>64328</v>
      </c>
      <c r="Q41" s="31">
        <f t="shared" si="3"/>
        <v>0</v>
      </c>
    </row>
    <row r="42" spans="1:17" ht="12.75">
      <c r="A42" s="86"/>
      <c r="B42" s="408" t="s">
        <v>124</v>
      </c>
      <c r="C42" s="88"/>
      <c r="D42" s="98"/>
      <c r="E42" s="88">
        <v>2</v>
      </c>
      <c r="F42" s="409" t="s">
        <v>39</v>
      </c>
      <c r="G42" s="133">
        <v>5333</v>
      </c>
      <c r="H42" s="132">
        <v>112788.78</v>
      </c>
      <c r="I42" s="90">
        <v>3.56</v>
      </c>
      <c r="J42" s="90">
        <v>21.15</v>
      </c>
      <c r="K42" s="155"/>
      <c r="L42" s="132"/>
      <c r="M42" s="379"/>
      <c r="N42" s="366"/>
      <c r="P42" s="31">
        <f t="shared" si="2"/>
        <v>112792.95</v>
      </c>
      <c r="Q42" s="31">
        <f t="shared" si="3"/>
        <v>0</v>
      </c>
    </row>
    <row r="43" spans="1:17" ht="12.75">
      <c r="A43" s="236"/>
      <c r="B43" s="411" t="s">
        <v>125</v>
      </c>
      <c r="C43" s="227"/>
      <c r="D43" s="228"/>
      <c r="E43" s="227">
        <v>3</v>
      </c>
      <c r="F43" s="412" t="s">
        <v>126</v>
      </c>
      <c r="G43" s="223">
        <v>19704</v>
      </c>
      <c r="H43" s="229">
        <v>289556.95</v>
      </c>
      <c r="I43" s="220">
        <v>3.74</v>
      </c>
      <c r="J43" s="220">
        <v>14.7</v>
      </c>
      <c r="K43" s="237"/>
      <c r="L43" s="229"/>
      <c r="M43" s="377"/>
      <c r="N43" s="364"/>
      <c r="P43" s="31">
        <f aca="true" t="shared" si="4" ref="P43:P58">G43*J43</f>
        <v>289648.8</v>
      </c>
      <c r="Q43" s="31">
        <f aca="true" t="shared" si="5" ref="Q43:Q58">K43*N43</f>
        <v>0</v>
      </c>
    </row>
    <row r="44" spans="1:17" ht="12.75">
      <c r="A44" s="86"/>
      <c r="B44" s="408" t="s">
        <v>127</v>
      </c>
      <c r="C44" s="88"/>
      <c r="D44" s="98"/>
      <c r="E44" s="88">
        <v>4</v>
      </c>
      <c r="F44" s="212" t="s">
        <v>128</v>
      </c>
      <c r="G44" s="133">
        <v>12286</v>
      </c>
      <c r="H44" s="132">
        <v>201061.69</v>
      </c>
      <c r="I44" s="90">
        <v>4.01</v>
      </c>
      <c r="J44" s="90">
        <v>16.36</v>
      </c>
      <c r="K44" s="155"/>
      <c r="L44" s="132"/>
      <c r="M44" s="379"/>
      <c r="N44" s="366"/>
      <c r="P44" s="31">
        <f t="shared" si="4"/>
        <v>200998.96</v>
      </c>
      <c r="Q44" s="31">
        <f t="shared" si="5"/>
        <v>0</v>
      </c>
    </row>
    <row r="45" spans="1:17" ht="12.75">
      <c r="A45" s="86"/>
      <c r="B45" s="408" t="s">
        <v>129</v>
      </c>
      <c r="C45" s="88"/>
      <c r="D45" s="98"/>
      <c r="E45" s="88">
        <v>3</v>
      </c>
      <c r="F45" s="409" t="s">
        <v>130</v>
      </c>
      <c r="G45" s="133">
        <v>13500</v>
      </c>
      <c r="H45" s="132">
        <v>260819.45</v>
      </c>
      <c r="I45" s="90">
        <v>6.12</v>
      </c>
      <c r="J45" s="90">
        <v>19.32</v>
      </c>
      <c r="K45" s="155"/>
      <c r="L45" s="132"/>
      <c r="M45" s="379"/>
      <c r="N45" s="366"/>
      <c r="P45" s="31">
        <f t="shared" si="4"/>
        <v>260820</v>
      </c>
      <c r="Q45" s="31">
        <f t="shared" si="5"/>
        <v>0</v>
      </c>
    </row>
    <row r="46" spans="1:17" ht="12.75">
      <c r="A46" s="86"/>
      <c r="B46" s="408" t="s">
        <v>131</v>
      </c>
      <c r="C46" s="88"/>
      <c r="D46" s="98"/>
      <c r="E46" s="88">
        <v>4</v>
      </c>
      <c r="F46" s="409" t="s">
        <v>39</v>
      </c>
      <c r="G46" s="133">
        <v>14516</v>
      </c>
      <c r="H46" s="132">
        <v>242678.47</v>
      </c>
      <c r="I46" s="90">
        <v>4.38</v>
      </c>
      <c r="J46" s="90">
        <v>16.71</v>
      </c>
      <c r="K46" s="155"/>
      <c r="L46" s="132"/>
      <c r="M46" s="379"/>
      <c r="N46" s="366"/>
      <c r="P46" s="31">
        <f t="shared" si="4"/>
        <v>242562.36000000002</v>
      </c>
      <c r="Q46" s="31">
        <f t="shared" si="5"/>
        <v>0</v>
      </c>
    </row>
    <row r="47" spans="1:17" ht="12.75">
      <c r="A47" s="86"/>
      <c r="B47" s="408" t="s">
        <v>132</v>
      </c>
      <c r="C47" s="88"/>
      <c r="D47" s="98"/>
      <c r="E47" s="88">
        <v>5</v>
      </c>
      <c r="F47" s="409" t="s">
        <v>39</v>
      </c>
      <c r="G47" s="133">
        <v>19330</v>
      </c>
      <c r="H47" s="132">
        <v>348533.09</v>
      </c>
      <c r="I47" s="90">
        <v>6.13</v>
      </c>
      <c r="J47" s="90">
        <v>18.03</v>
      </c>
      <c r="K47" s="155"/>
      <c r="L47" s="87"/>
      <c r="M47" s="378"/>
      <c r="N47" s="365"/>
      <c r="P47" s="31">
        <f t="shared" si="4"/>
        <v>348519.9</v>
      </c>
      <c r="Q47" s="31">
        <f t="shared" si="5"/>
        <v>0</v>
      </c>
    </row>
    <row r="48" spans="1:17" ht="12.75">
      <c r="A48" s="86"/>
      <c r="B48" s="408" t="s">
        <v>133</v>
      </c>
      <c r="C48" s="88"/>
      <c r="D48" s="98"/>
      <c r="E48" s="88">
        <v>4</v>
      </c>
      <c r="F48" s="409" t="s">
        <v>39</v>
      </c>
      <c r="G48" s="133">
        <v>19726</v>
      </c>
      <c r="H48" s="132">
        <v>322620.64</v>
      </c>
      <c r="I48" s="90">
        <v>4.41</v>
      </c>
      <c r="J48" s="90">
        <v>16.36</v>
      </c>
      <c r="K48" s="155"/>
      <c r="L48" s="87"/>
      <c r="M48" s="378"/>
      <c r="N48" s="365"/>
      <c r="P48" s="31">
        <f t="shared" si="4"/>
        <v>322717.36</v>
      </c>
      <c r="Q48" s="31">
        <f t="shared" si="5"/>
        <v>0</v>
      </c>
    </row>
    <row r="49" spans="1:17" ht="12.75">
      <c r="A49" s="86"/>
      <c r="B49" s="408" t="s">
        <v>134</v>
      </c>
      <c r="C49" s="88"/>
      <c r="D49" s="98"/>
      <c r="E49" s="88">
        <v>3</v>
      </c>
      <c r="F49" s="136" t="s">
        <v>39</v>
      </c>
      <c r="G49" s="133">
        <v>20177</v>
      </c>
      <c r="H49" s="132">
        <v>323024.32</v>
      </c>
      <c r="I49" s="90">
        <v>2.09</v>
      </c>
      <c r="J49" s="90">
        <v>16.01</v>
      </c>
      <c r="K49" s="155"/>
      <c r="L49" s="87"/>
      <c r="M49" s="378"/>
      <c r="N49" s="365"/>
      <c r="P49" s="31">
        <f t="shared" si="4"/>
        <v>323033.77</v>
      </c>
      <c r="Q49" s="31">
        <f t="shared" si="5"/>
        <v>0</v>
      </c>
    </row>
    <row r="50" spans="1:17" ht="12.75">
      <c r="A50" s="236"/>
      <c r="B50" s="411" t="s">
        <v>135</v>
      </c>
      <c r="C50" s="227"/>
      <c r="D50" s="228"/>
      <c r="E50" s="227">
        <v>4</v>
      </c>
      <c r="F50" s="412" t="s">
        <v>39</v>
      </c>
      <c r="G50" s="223">
        <v>32300</v>
      </c>
      <c r="H50" s="229">
        <v>327321.72</v>
      </c>
      <c r="I50" s="220">
        <v>3.25</v>
      </c>
      <c r="J50" s="220">
        <v>10.13</v>
      </c>
      <c r="K50" s="237"/>
      <c r="L50" s="226"/>
      <c r="M50" s="376"/>
      <c r="N50" s="363"/>
      <c r="P50" s="31">
        <f t="shared" si="4"/>
        <v>327199</v>
      </c>
      <c r="Q50" s="31">
        <f t="shared" si="5"/>
        <v>0</v>
      </c>
    </row>
    <row r="51" spans="1:17" ht="12.75">
      <c r="A51" s="86"/>
      <c r="B51" s="408" t="s">
        <v>136</v>
      </c>
      <c r="C51" s="88"/>
      <c r="D51" s="98"/>
      <c r="E51" s="88">
        <v>3</v>
      </c>
      <c r="F51" s="409" t="s">
        <v>39</v>
      </c>
      <c r="G51" s="133">
        <v>9646</v>
      </c>
      <c r="H51" s="132">
        <v>83553.85</v>
      </c>
      <c r="I51" s="90">
        <v>2.24</v>
      </c>
      <c r="J51" s="90">
        <v>8.66</v>
      </c>
      <c r="K51" s="155"/>
      <c r="L51" s="87"/>
      <c r="M51" s="378"/>
      <c r="N51" s="365"/>
      <c r="P51" s="31">
        <f t="shared" si="4"/>
        <v>83534.36</v>
      </c>
      <c r="Q51" s="31">
        <f t="shared" si="5"/>
        <v>0</v>
      </c>
    </row>
    <row r="52" spans="1:17" ht="12.75">
      <c r="A52" s="86"/>
      <c r="B52" s="408" t="s">
        <v>137</v>
      </c>
      <c r="C52" s="88"/>
      <c r="D52" s="98"/>
      <c r="E52" s="88">
        <v>2</v>
      </c>
      <c r="F52" s="409" t="s">
        <v>39</v>
      </c>
      <c r="G52" s="133">
        <v>6862</v>
      </c>
      <c r="H52" s="132">
        <v>76065.04</v>
      </c>
      <c r="I52" s="90">
        <v>3.48</v>
      </c>
      <c r="J52" s="90">
        <v>11.09</v>
      </c>
      <c r="K52" s="155"/>
      <c r="L52" s="87"/>
      <c r="M52" s="379"/>
      <c r="N52" s="366"/>
      <c r="P52" s="31">
        <f t="shared" si="4"/>
        <v>76099.58</v>
      </c>
      <c r="Q52" s="31">
        <f t="shared" si="5"/>
        <v>0</v>
      </c>
    </row>
    <row r="53" spans="1:17" ht="12.75">
      <c r="A53" s="86"/>
      <c r="B53" s="408" t="s">
        <v>138</v>
      </c>
      <c r="C53" s="88"/>
      <c r="D53" s="98"/>
      <c r="E53" s="88">
        <v>4</v>
      </c>
      <c r="F53" s="409" t="s">
        <v>39</v>
      </c>
      <c r="G53" s="133">
        <v>49119</v>
      </c>
      <c r="H53" s="132">
        <v>332817.8</v>
      </c>
      <c r="I53" s="90">
        <v>3.11</v>
      </c>
      <c r="J53" s="90">
        <v>6.78</v>
      </c>
      <c r="K53" s="155"/>
      <c r="L53" s="87"/>
      <c r="M53" s="379"/>
      <c r="N53" s="366"/>
      <c r="P53" s="31">
        <f t="shared" si="4"/>
        <v>333026.82</v>
      </c>
      <c r="Q53" s="31">
        <f t="shared" si="5"/>
        <v>0</v>
      </c>
    </row>
    <row r="54" spans="1:17" ht="12.75">
      <c r="A54" s="86"/>
      <c r="B54" s="408" t="s">
        <v>139</v>
      </c>
      <c r="C54" s="88"/>
      <c r="D54" s="98"/>
      <c r="E54" s="88">
        <v>4</v>
      </c>
      <c r="F54" s="409" t="s">
        <v>39</v>
      </c>
      <c r="G54" s="133">
        <v>16519</v>
      </c>
      <c r="H54" s="132">
        <v>166153.55</v>
      </c>
      <c r="I54" s="90">
        <v>3.62</v>
      </c>
      <c r="J54" s="90">
        <v>10.06</v>
      </c>
      <c r="K54" s="155"/>
      <c r="L54" s="87"/>
      <c r="M54" s="379"/>
      <c r="N54" s="366"/>
      <c r="P54" s="31">
        <f t="shared" si="4"/>
        <v>166181.14</v>
      </c>
      <c r="Q54" s="31">
        <f t="shared" si="5"/>
        <v>0</v>
      </c>
    </row>
    <row r="55" spans="1:17" ht="12.75">
      <c r="A55" s="86"/>
      <c r="B55" s="408" t="s">
        <v>140</v>
      </c>
      <c r="C55" s="88"/>
      <c r="D55" s="98"/>
      <c r="E55" s="88">
        <v>4</v>
      </c>
      <c r="F55" s="409" t="s">
        <v>39</v>
      </c>
      <c r="G55" s="133">
        <v>14693</v>
      </c>
      <c r="H55" s="132">
        <v>141744.02</v>
      </c>
      <c r="I55" s="90">
        <v>2.53</v>
      </c>
      <c r="J55" s="90">
        <v>9.65</v>
      </c>
      <c r="K55" s="155"/>
      <c r="L55" s="87"/>
      <c r="M55" s="379"/>
      <c r="N55" s="366"/>
      <c r="P55" s="31">
        <f t="shared" si="4"/>
        <v>141787.45</v>
      </c>
      <c r="Q55" s="31">
        <f t="shared" si="5"/>
        <v>0</v>
      </c>
    </row>
    <row r="56" spans="1:17" ht="12.75">
      <c r="A56" s="86"/>
      <c r="B56" s="408" t="s">
        <v>141</v>
      </c>
      <c r="C56" s="88"/>
      <c r="D56" s="98"/>
      <c r="E56" s="88">
        <v>4</v>
      </c>
      <c r="F56" s="409" t="s">
        <v>39</v>
      </c>
      <c r="G56" s="133">
        <v>13749</v>
      </c>
      <c r="H56" s="132">
        <v>172705.02</v>
      </c>
      <c r="I56" s="90">
        <v>4.08</v>
      </c>
      <c r="J56" s="90">
        <v>12.56</v>
      </c>
      <c r="K56" s="155"/>
      <c r="L56" s="87"/>
      <c r="M56" s="379"/>
      <c r="N56" s="366"/>
      <c r="P56" s="31">
        <f t="shared" si="4"/>
        <v>172687.44</v>
      </c>
      <c r="Q56" s="31">
        <f t="shared" si="5"/>
        <v>0</v>
      </c>
    </row>
    <row r="57" spans="1:17" ht="12.75">
      <c r="A57" s="86"/>
      <c r="B57" s="408" t="s">
        <v>142</v>
      </c>
      <c r="C57" s="88"/>
      <c r="D57" s="88"/>
      <c r="E57" s="88">
        <v>4</v>
      </c>
      <c r="F57" s="136" t="s">
        <v>143</v>
      </c>
      <c r="G57" s="133">
        <v>15282</v>
      </c>
      <c r="H57" s="132">
        <v>180248.93</v>
      </c>
      <c r="I57" s="90">
        <v>2.03</v>
      </c>
      <c r="J57" s="90">
        <v>11.8</v>
      </c>
      <c r="K57" s="155"/>
      <c r="L57" s="87"/>
      <c r="M57" s="379"/>
      <c r="N57" s="366"/>
      <c r="P57" s="31">
        <f t="shared" si="4"/>
        <v>180327.6</v>
      </c>
      <c r="Q57" s="31">
        <f t="shared" si="5"/>
        <v>0</v>
      </c>
    </row>
    <row r="58" spans="1:17" ht="12.75">
      <c r="A58" s="86"/>
      <c r="B58" s="408" t="s">
        <v>144</v>
      </c>
      <c r="C58" s="88"/>
      <c r="D58" s="88"/>
      <c r="E58" s="88">
        <v>4</v>
      </c>
      <c r="F58" s="136" t="s">
        <v>145</v>
      </c>
      <c r="G58" s="133">
        <v>19194</v>
      </c>
      <c r="H58" s="132">
        <v>296001.48</v>
      </c>
      <c r="I58" s="90">
        <v>5.81</v>
      </c>
      <c r="J58" s="90">
        <v>15.42</v>
      </c>
      <c r="K58" s="155"/>
      <c r="L58" s="87"/>
      <c r="M58" s="379"/>
      <c r="N58" s="366"/>
      <c r="P58" s="31">
        <f t="shared" si="4"/>
        <v>295971.48</v>
      </c>
      <c r="Q58" s="31">
        <f t="shared" si="5"/>
        <v>0</v>
      </c>
    </row>
    <row r="59" spans="1:17" ht="12.75">
      <c r="A59" s="86"/>
      <c r="B59" s="408" t="s">
        <v>146</v>
      </c>
      <c r="C59" s="88"/>
      <c r="D59" s="88"/>
      <c r="E59" s="88">
        <v>4</v>
      </c>
      <c r="F59" s="409" t="s">
        <v>147</v>
      </c>
      <c r="G59" s="133">
        <v>13921</v>
      </c>
      <c r="H59" s="132">
        <v>394552.89</v>
      </c>
      <c r="I59" s="90">
        <v>7.47</v>
      </c>
      <c r="J59" s="90">
        <v>28.34</v>
      </c>
      <c r="K59" s="155"/>
      <c r="L59" s="87"/>
      <c r="M59" s="383"/>
      <c r="N59" s="365"/>
      <c r="P59" s="31">
        <f aca="true" t="shared" si="6" ref="P59:P80">G59*J59</f>
        <v>394521.14</v>
      </c>
      <c r="Q59" s="31">
        <f aca="true" t="shared" si="7" ref="Q59:Q80">K59*N59</f>
        <v>0</v>
      </c>
    </row>
    <row r="60" spans="1:17" ht="12.75">
      <c r="A60" s="86"/>
      <c r="B60" s="408" t="s">
        <v>148</v>
      </c>
      <c r="C60" s="88"/>
      <c r="D60" s="98"/>
      <c r="E60" s="88">
        <v>5</v>
      </c>
      <c r="F60" s="409" t="s">
        <v>39</v>
      </c>
      <c r="G60" s="133">
        <v>15684</v>
      </c>
      <c r="H60" s="132">
        <v>322407.52</v>
      </c>
      <c r="I60" s="90">
        <v>0.64</v>
      </c>
      <c r="J60" s="90">
        <v>20.56</v>
      </c>
      <c r="K60" s="155"/>
      <c r="L60" s="87"/>
      <c r="M60" s="379"/>
      <c r="N60" s="366"/>
      <c r="P60" s="31">
        <f t="shared" si="6"/>
        <v>322463.04</v>
      </c>
      <c r="Q60" s="31">
        <f t="shared" si="7"/>
        <v>0</v>
      </c>
    </row>
    <row r="61" spans="1:17" ht="12.75">
      <c r="A61" s="86"/>
      <c r="B61" s="408" t="s">
        <v>149</v>
      </c>
      <c r="C61" s="88"/>
      <c r="D61" s="87"/>
      <c r="E61" s="88">
        <v>4</v>
      </c>
      <c r="F61" s="409" t="s">
        <v>39</v>
      </c>
      <c r="G61" s="133">
        <v>16131</v>
      </c>
      <c r="H61" s="132">
        <v>205588.7</v>
      </c>
      <c r="I61" s="90">
        <v>6.04</v>
      </c>
      <c r="J61" s="90">
        <v>12.74</v>
      </c>
      <c r="K61" s="155"/>
      <c r="L61" s="87"/>
      <c r="M61" s="379"/>
      <c r="N61" s="366"/>
      <c r="P61" s="31">
        <f t="shared" si="6"/>
        <v>205508.94</v>
      </c>
      <c r="Q61" s="31">
        <f t="shared" si="7"/>
        <v>0</v>
      </c>
    </row>
    <row r="62" spans="1:17" ht="12.75">
      <c r="A62" s="86"/>
      <c r="B62" s="408" t="s">
        <v>150</v>
      </c>
      <c r="C62" s="88"/>
      <c r="D62" s="88"/>
      <c r="E62" s="88">
        <v>4</v>
      </c>
      <c r="F62" s="409" t="s">
        <v>39</v>
      </c>
      <c r="G62" s="133">
        <v>21224</v>
      </c>
      <c r="H62" s="132">
        <v>182861.4</v>
      </c>
      <c r="I62" s="90">
        <v>4.07</v>
      </c>
      <c r="J62" s="90">
        <v>8.62</v>
      </c>
      <c r="K62" s="155"/>
      <c r="L62" s="87"/>
      <c r="M62" s="379"/>
      <c r="N62" s="366"/>
      <c r="P62" s="31">
        <f t="shared" si="6"/>
        <v>182950.87999999998</v>
      </c>
      <c r="Q62" s="31">
        <f t="shared" si="7"/>
        <v>0</v>
      </c>
    </row>
    <row r="63" spans="1:17" ht="12.75">
      <c r="A63" s="86"/>
      <c r="B63" s="408" t="s">
        <v>151</v>
      </c>
      <c r="C63" s="103"/>
      <c r="D63" s="87"/>
      <c r="E63" s="88">
        <v>4</v>
      </c>
      <c r="F63" s="409" t="s">
        <v>39</v>
      </c>
      <c r="G63" s="133">
        <v>11745</v>
      </c>
      <c r="H63" s="132">
        <v>181428.1</v>
      </c>
      <c r="I63" s="90">
        <v>2.95</v>
      </c>
      <c r="J63" s="90">
        <v>15.45</v>
      </c>
      <c r="K63" s="155"/>
      <c r="L63" s="87"/>
      <c r="M63" s="379"/>
      <c r="N63" s="366"/>
      <c r="P63" s="31">
        <f t="shared" si="6"/>
        <v>181460.25</v>
      </c>
      <c r="Q63" s="31">
        <f t="shared" si="7"/>
        <v>0</v>
      </c>
    </row>
    <row r="64" spans="1:17" ht="12.75">
      <c r="A64" s="86"/>
      <c r="B64" s="408" t="s">
        <v>152</v>
      </c>
      <c r="C64" s="88"/>
      <c r="D64" s="88"/>
      <c r="E64" s="88">
        <v>1</v>
      </c>
      <c r="F64" s="409" t="s">
        <v>153</v>
      </c>
      <c r="G64" s="133">
        <v>6521</v>
      </c>
      <c r="H64" s="132">
        <v>55932.54</v>
      </c>
      <c r="I64" s="90">
        <v>2.55</v>
      </c>
      <c r="J64" s="90">
        <v>8.58</v>
      </c>
      <c r="K64" s="155"/>
      <c r="L64" s="87"/>
      <c r="M64" s="379"/>
      <c r="N64" s="366"/>
      <c r="P64" s="31">
        <f t="shared" si="6"/>
        <v>55950.18</v>
      </c>
      <c r="Q64" s="31">
        <f t="shared" si="7"/>
        <v>0</v>
      </c>
    </row>
    <row r="65" spans="1:17" ht="12.75">
      <c r="A65" s="86"/>
      <c r="B65" s="408" t="s">
        <v>154</v>
      </c>
      <c r="C65" s="88"/>
      <c r="D65" s="87"/>
      <c r="E65" s="88">
        <v>3</v>
      </c>
      <c r="F65" s="409" t="s">
        <v>39</v>
      </c>
      <c r="G65" s="133">
        <v>5667</v>
      </c>
      <c r="H65" s="132">
        <v>120783.22</v>
      </c>
      <c r="I65" s="90">
        <v>4.76</v>
      </c>
      <c r="J65" s="90">
        <v>21.31</v>
      </c>
      <c r="K65" s="155"/>
      <c r="L65" s="87"/>
      <c r="M65" s="379"/>
      <c r="N65" s="366"/>
      <c r="P65" s="31">
        <f t="shared" si="6"/>
        <v>120763.76999999999</v>
      </c>
      <c r="Q65" s="31">
        <f t="shared" si="7"/>
        <v>0</v>
      </c>
    </row>
    <row r="66" spans="1:17" ht="12.75">
      <c r="A66" s="86"/>
      <c r="B66" s="408" t="s">
        <v>155</v>
      </c>
      <c r="C66" s="88"/>
      <c r="D66" s="87"/>
      <c r="E66" s="88">
        <v>3</v>
      </c>
      <c r="F66" s="409" t="s">
        <v>39</v>
      </c>
      <c r="G66" s="133">
        <v>3457</v>
      </c>
      <c r="H66" s="132">
        <v>71970.22</v>
      </c>
      <c r="I66" s="90">
        <v>8.43</v>
      </c>
      <c r="J66" s="90">
        <v>20.82</v>
      </c>
      <c r="K66" s="155"/>
      <c r="L66" s="87"/>
      <c r="M66" s="379"/>
      <c r="N66" s="366"/>
      <c r="P66" s="31">
        <f t="shared" si="6"/>
        <v>71974.74</v>
      </c>
      <c r="Q66" s="31">
        <f t="shared" si="7"/>
        <v>0</v>
      </c>
    </row>
    <row r="67" spans="1:17" ht="13.5" thickBot="1">
      <c r="A67" s="400">
        <v>41513</v>
      </c>
      <c r="B67" s="401" t="s">
        <v>156</v>
      </c>
      <c r="C67" s="402"/>
      <c r="D67" s="402"/>
      <c r="E67" s="402">
        <v>4</v>
      </c>
      <c r="F67" s="414" t="s">
        <v>39</v>
      </c>
      <c r="G67" s="405">
        <v>7659</v>
      </c>
      <c r="H67" s="303">
        <v>160346.18</v>
      </c>
      <c r="I67" s="301">
        <v>10.99</v>
      </c>
      <c r="J67" s="301">
        <v>20.94</v>
      </c>
      <c r="K67" s="313"/>
      <c r="L67" s="309"/>
      <c r="M67" s="406"/>
      <c r="N67" s="407"/>
      <c r="P67" s="31">
        <f t="shared" si="6"/>
        <v>160379.46000000002</v>
      </c>
      <c r="Q67" s="31">
        <f t="shared" si="7"/>
        <v>0</v>
      </c>
    </row>
    <row r="68" spans="1:17" ht="12.75">
      <c r="A68" s="86">
        <v>41590</v>
      </c>
      <c r="B68" s="87" t="s">
        <v>225</v>
      </c>
      <c r="C68" s="88"/>
      <c r="D68" s="88"/>
      <c r="E68" s="88">
        <v>3</v>
      </c>
      <c r="F68" s="88" t="s">
        <v>226</v>
      </c>
      <c r="G68" s="133">
        <v>5604</v>
      </c>
      <c r="H68" s="132">
        <v>92151.67</v>
      </c>
      <c r="I68" s="90">
        <v>7.04</v>
      </c>
      <c r="J68" s="90">
        <v>16.44</v>
      </c>
      <c r="K68" s="155"/>
      <c r="L68" s="87"/>
      <c r="M68" s="379"/>
      <c r="N68" s="366"/>
      <c r="P68" s="31">
        <f t="shared" si="6"/>
        <v>92129.76000000001</v>
      </c>
      <c r="Q68" s="31">
        <f t="shared" si="7"/>
        <v>0</v>
      </c>
    </row>
    <row r="69" spans="1:17" ht="13.5" thickBot="1">
      <c r="A69" s="400">
        <v>41590</v>
      </c>
      <c r="B69" s="309" t="s">
        <v>227</v>
      </c>
      <c r="C69" s="402"/>
      <c r="D69" s="402"/>
      <c r="E69" s="402">
        <v>3</v>
      </c>
      <c r="F69" s="402" t="s">
        <v>226</v>
      </c>
      <c r="G69" s="405">
        <v>5604</v>
      </c>
      <c r="H69" s="303">
        <v>96710</v>
      </c>
      <c r="I69" s="301">
        <v>8.01</v>
      </c>
      <c r="J69" s="301">
        <v>17.26</v>
      </c>
      <c r="K69" s="313"/>
      <c r="L69" s="309"/>
      <c r="M69" s="406"/>
      <c r="N69" s="407"/>
      <c r="P69" s="31">
        <f t="shared" si="6"/>
        <v>96725.04000000001</v>
      </c>
      <c r="Q69" s="31">
        <f t="shared" si="7"/>
        <v>0</v>
      </c>
    </row>
    <row r="70" spans="1:17" ht="12.75">
      <c r="A70" s="86">
        <v>41618</v>
      </c>
      <c r="B70" s="87" t="s">
        <v>236</v>
      </c>
      <c r="C70" s="88"/>
      <c r="D70" s="88"/>
      <c r="E70" s="88">
        <v>1</v>
      </c>
      <c r="F70" s="88" t="s">
        <v>237</v>
      </c>
      <c r="G70" s="133">
        <v>2961</v>
      </c>
      <c r="H70" s="132">
        <v>24210.59</v>
      </c>
      <c r="I70" s="90">
        <v>2.75</v>
      </c>
      <c r="J70" s="90">
        <v>8.18</v>
      </c>
      <c r="K70" s="155"/>
      <c r="L70" s="87"/>
      <c r="M70" s="379"/>
      <c r="N70" s="366"/>
      <c r="P70" s="31">
        <f t="shared" si="6"/>
        <v>24220.98</v>
      </c>
      <c r="Q70" s="31">
        <f t="shared" si="7"/>
        <v>0</v>
      </c>
    </row>
    <row r="71" spans="1:17" ht="12.75">
      <c r="A71" s="86"/>
      <c r="B71" s="87" t="s">
        <v>238</v>
      </c>
      <c r="C71" s="88"/>
      <c r="D71" s="88"/>
      <c r="E71" s="88">
        <v>3</v>
      </c>
      <c r="F71" s="88" t="s">
        <v>239</v>
      </c>
      <c r="G71" s="133">
        <v>4693</v>
      </c>
      <c r="H71" s="132">
        <v>43819.49</v>
      </c>
      <c r="I71" s="90">
        <v>2.39</v>
      </c>
      <c r="J71" s="90">
        <v>9.34</v>
      </c>
      <c r="K71" s="155"/>
      <c r="L71" s="87"/>
      <c r="M71" s="379"/>
      <c r="N71" s="366"/>
      <c r="P71" s="31">
        <f t="shared" si="6"/>
        <v>43832.62</v>
      </c>
      <c r="Q71" s="31">
        <f t="shared" si="7"/>
        <v>0</v>
      </c>
    </row>
    <row r="72" spans="1:17" ht="12.75">
      <c r="A72" s="86"/>
      <c r="B72" s="87" t="s">
        <v>240</v>
      </c>
      <c r="C72" s="88"/>
      <c r="D72" s="88"/>
      <c r="E72" s="88">
        <v>2</v>
      </c>
      <c r="F72" s="88" t="s">
        <v>241</v>
      </c>
      <c r="G72" s="133">
        <v>7154</v>
      </c>
      <c r="H72" s="132">
        <v>117194.98</v>
      </c>
      <c r="I72" s="90">
        <v>2.29</v>
      </c>
      <c r="J72" s="90">
        <v>16.38</v>
      </c>
      <c r="K72" s="155"/>
      <c r="L72" s="87"/>
      <c r="M72" s="379"/>
      <c r="N72" s="366"/>
      <c r="P72" s="31">
        <f t="shared" si="6"/>
        <v>117182.51999999999</v>
      </c>
      <c r="Q72" s="31">
        <f t="shared" si="7"/>
        <v>0</v>
      </c>
    </row>
    <row r="73" spans="1:17" ht="12.75">
      <c r="A73" s="86"/>
      <c r="B73" s="87" t="s">
        <v>242</v>
      </c>
      <c r="C73" s="88"/>
      <c r="D73" s="88"/>
      <c r="E73" s="88">
        <v>3</v>
      </c>
      <c r="F73" s="88" t="s">
        <v>243</v>
      </c>
      <c r="G73" s="133">
        <v>5201</v>
      </c>
      <c r="H73" s="132">
        <v>55428.22</v>
      </c>
      <c r="I73" s="90">
        <v>2.73</v>
      </c>
      <c r="J73" s="90">
        <v>10.66</v>
      </c>
      <c r="K73" s="155"/>
      <c r="L73" s="87"/>
      <c r="M73" s="379"/>
      <c r="N73" s="366"/>
      <c r="P73" s="31">
        <f t="shared" si="6"/>
        <v>55442.66</v>
      </c>
      <c r="Q73" s="31">
        <f t="shared" si="7"/>
        <v>0</v>
      </c>
    </row>
    <row r="74" spans="1:17" ht="12.75">
      <c r="A74" s="86"/>
      <c r="B74" s="87" t="s">
        <v>244</v>
      </c>
      <c r="C74" s="88"/>
      <c r="D74" s="88"/>
      <c r="E74" s="88">
        <v>3</v>
      </c>
      <c r="F74" s="136" t="s">
        <v>245</v>
      </c>
      <c r="G74" s="133"/>
      <c r="H74" s="132"/>
      <c r="I74" s="90"/>
      <c r="J74" s="90"/>
      <c r="K74" s="155">
        <v>14892</v>
      </c>
      <c r="L74" s="87">
        <v>126421.61</v>
      </c>
      <c r="M74" s="379">
        <v>3.28</v>
      </c>
      <c r="N74" s="366">
        <v>8.49</v>
      </c>
      <c r="P74" s="31">
        <f t="shared" si="6"/>
        <v>0</v>
      </c>
      <c r="Q74" s="31">
        <f t="shared" si="7"/>
        <v>126433.08</v>
      </c>
    </row>
    <row r="75" spans="1:17" ht="12.75">
      <c r="A75" s="86"/>
      <c r="B75" s="408" t="s">
        <v>248</v>
      </c>
      <c r="C75" s="88"/>
      <c r="D75" s="88"/>
      <c r="E75" s="409">
        <v>4</v>
      </c>
      <c r="F75" s="409" t="s">
        <v>39</v>
      </c>
      <c r="G75" s="133">
        <v>5524</v>
      </c>
      <c r="H75" s="132">
        <v>168556.52</v>
      </c>
      <c r="I75" s="90">
        <v>20.96</v>
      </c>
      <c r="J75" s="90">
        <v>30.51</v>
      </c>
      <c r="K75" s="155"/>
      <c r="L75" s="87"/>
      <c r="M75" s="379"/>
      <c r="N75" s="366"/>
      <c r="P75" s="31">
        <f t="shared" si="6"/>
        <v>168537.24000000002</v>
      </c>
      <c r="Q75" s="31">
        <f t="shared" si="7"/>
        <v>0</v>
      </c>
    </row>
    <row r="76" spans="1:17" ht="12.75">
      <c r="A76" s="86"/>
      <c r="B76" s="408" t="s">
        <v>249</v>
      </c>
      <c r="C76" s="88"/>
      <c r="D76" s="88"/>
      <c r="E76" s="88">
        <v>4</v>
      </c>
      <c r="F76" s="409" t="s">
        <v>39</v>
      </c>
      <c r="G76" s="133">
        <v>5524</v>
      </c>
      <c r="H76" s="132">
        <v>136534.93</v>
      </c>
      <c r="I76" s="90">
        <v>19.59</v>
      </c>
      <c r="J76" s="90">
        <v>24.71</v>
      </c>
      <c r="K76" s="155"/>
      <c r="L76" s="87"/>
      <c r="M76" s="379"/>
      <c r="N76" s="366"/>
      <c r="P76" s="31">
        <f t="shared" si="6"/>
        <v>136498.04</v>
      </c>
      <c r="Q76" s="31">
        <f t="shared" si="7"/>
        <v>0</v>
      </c>
    </row>
    <row r="77" spans="1:17" ht="12.75">
      <c r="A77" s="86"/>
      <c r="B77" s="408" t="s">
        <v>257</v>
      </c>
      <c r="C77" s="88"/>
      <c r="D77" s="88"/>
      <c r="E77" s="88">
        <v>1</v>
      </c>
      <c r="F77" s="409" t="s">
        <v>258</v>
      </c>
      <c r="G77" s="133">
        <v>1746</v>
      </c>
      <c r="H77" s="132">
        <v>129828.96</v>
      </c>
      <c r="I77" s="90">
        <v>7.34</v>
      </c>
      <c r="J77" s="90">
        <v>74.37</v>
      </c>
      <c r="K77" s="155"/>
      <c r="L77" s="87"/>
      <c r="M77" s="379"/>
      <c r="N77" s="366"/>
      <c r="P77" s="31">
        <f t="shared" si="6"/>
        <v>129850.02</v>
      </c>
      <c r="Q77" s="31">
        <f t="shared" si="7"/>
        <v>0</v>
      </c>
    </row>
    <row r="78" spans="1:17" ht="13.5" thickBot="1">
      <c r="A78" s="400">
        <v>41618</v>
      </c>
      <c r="B78" s="401" t="s">
        <v>259</v>
      </c>
      <c r="C78" s="402"/>
      <c r="D78" s="402"/>
      <c r="E78" s="402">
        <v>1</v>
      </c>
      <c r="F78" s="414" t="s">
        <v>258</v>
      </c>
      <c r="G78" s="405">
        <v>1746</v>
      </c>
      <c r="H78" s="303">
        <v>134270.68</v>
      </c>
      <c r="I78" s="301">
        <v>7.49</v>
      </c>
      <c r="J78" s="301">
        <v>76.92</v>
      </c>
      <c r="K78" s="313"/>
      <c r="L78" s="309"/>
      <c r="M78" s="406"/>
      <c r="N78" s="407"/>
      <c r="P78" s="31">
        <f t="shared" si="6"/>
        <v>134302.32</v>
      </c>
      <c r="Q78" s="31">
        <f t="shared" si="7"/>
        <v>0</v>
      </c>
    </row>
    <row r="79" spans="1:17" ht="12.75">
      <c r="A79" s="86"/>
      <c r="B79" s="87"/>
      <c r="C79" s="98"/>
      <c r="D79" s="88"/>
      <c r="E79" s="88"/>
      <c r="F79" s="88"/>
      <c r="G79" s="133"/>
      <c r="H79" s="132"/>
      <c r="I79" s="90"/>
      <c r="J79" s="90"/>
      <c r="K79" s="155"/>
      <c r="L79" s="87"/>
      <c r="M79" s="379"/>
      <c r="N79" s="366"/>
      <c r="P79" s="31">
        <f t="shared" si="6"/>
        <v>0</v>
      </c>
      <c r="Q79" s="31">
        <f t="shared" si="7"/>
        <v>0</v>
      </c>
    </row>
    <row r="80" spans="1:17" ht="12.75">
      <c r="A80" s="86"/>
      <c r="B80" s="87"/>
      <c r="C80" s="88"/>
      <c r="D80" s="88"/>
      <c r="E80" s="88"/>
      <c r="F80" s="88"/>
      <c r="G80" s="133"/>
      <c r="H80" s="132"/>
      <c r="I80" s="87"/>
      <c r="J80" s="87"/>
      <c r="K80" s="155"/>
      <c r="L80" s="87"/>
      <c r="M80" s="379"/>
      <c r="N80" s="366"/>
      <c r="P80" s="31">
        <f t="shared" si="6"/>
        <v>0</v>
      </c>
      <c r="Q80" s="31">
        <f t="shared" si="7"/>
        <v>0</v>
      </c>
    </row>
    <row r="81" spans="1:14" ht="12.75">
      <c r="A81" s="104"/>
      <c r="B81" s="87"/>
      <c r="C81" s="87"/>
      <c r="D81" s="87"/>
      <c r="E81" s="87"/>
      <c r="F81" s="87"/>
      <c r="G81" s="133"/>
      <c r="H81" s="132"/>
      <c r="I81" s="87"/>
      <c r="J81" s="87"/>
      <c r="K81" s="155"/>
      <c r="L81" s="87"/>
      <c r="M81" s="378"/>
      <c r="N81" s="365"/>
    </row>
    <row r="82" spans="1:14" ht="12.75">
      <c r="A82" s="104"/>
      <c r="B82" s="87"/>
      <c r="C82" s="87"/>
      <c r="D82" s="87"/>
      <c r="E82" s="87"/>
      <c r="F82" s="87"/>
      <c r="G82" s="133"/>
      <c r="H82" s="132"/>
      <c r="I82" s="87"/>
      <c r="J82" s="87"/>
      <c r="K82" s="155"/>
      <c r="L82" s="87"/>
      <c r="M82" s="378"/>
      <c r="N82" s="365"/>
    </row>
    <row r="83" spans="1:14" ht="12.75">
      <c r="A83" s="89"/>
      <c r="B83" s="87"/>
      <c r="C83" s="87"/>
      <c r="D83" s="87"/>
      <c r="E83" s="87"/>
      <c r="F83" s="87"/>
      <c r="G83" s="133"/>
      <c r="H83" s="132"/>
      <c r="I83" s="87"/>
      <c r="J83" s="87"/>
      <c r="K83" s="155"/>
      <c r="L83" s="87"/>
      <c r="M83" s="378"/>
      <c r="N83" s="365"/>
    </row>
    <row r="84" spans="1:14" ht="12.75">
      <c r="A84" s="89"/>
      <c r="B84" s="87"/>
      <c r="C84" s="87"/>
      <c r="D84" s="87"/>
      <c r="E84" s="87"/>
      <c r="F84" s="87"/>
      <c r="G84" s="133"/>
      <c r="H84" s="132"/>
      <c r="I84" s="87"/>
      <c r="J84" s="87"/>
      <c r="K84" s="155"/>
      <c r="L84" s="87"/>
      <c r="M84" s="378"/>
      <c r="N84" s="365"/>
    </row>
    <row r="85" spans="1:17" ht="12.75">
      <c r="A85" s="18"/>
      <c r="B85" s="19"/>
      <c r="C85" s="19"/>
      <c r="D85" s="19"/>
      <c r="E85" s="19"/>
      <c r="F85" s="19"/>
      <c r="G85" s="413"/>
      <c r="H85" s="140"/>
      <c r="I85" s="19"/>
      <c r="J85" s="19"/>
      <c r="K85" s="161"/>
      <c r="L85" s="19"/>
      <c r="M85" s="384"/>
      <c r="N85" s="370"/>
      <c r="P85" s="35">
        <f>SUM(P11:P80)</f>
        <v>17150873.169999998</v>
      </c>
      <c r="Q85" s="35">
        <f>SUM(Q11:Q80)</f>
        <v>901524.4799999999</v>
      </c>
    </row>
    <row r="86" spans="1:14" ht="3.75" customHeight="1">
      <c r="A86" s="22"/>
      <c r="B86" s="23"/>
      <c r="C86" s="23"/>
      <c r="D86" s="23"/>
      <c r="E86" s="23"/>
      <c r="F86" s="23"/>
      <c r="G86" s="22"/>
      <c r="H86" s="36"/>
      <c r="I86" s="37"/>
      <c r="J86" s="37"/>
      <c r="K86" s="153"/>
      <c r="L86" s="36"/>
      <c r="M86" s="385"/>
      <c r="N86" s="38"/>
    </row>
    <row r="87" spans="1:14" ht="12.75">
      <c r="A87" s="39"/>
      <c r="B87" s="8"/>
      <c r="C87" s="8"/>
      <c r="D87" s="8"/>
      <c r="E87" s="8"/>
      <c r="F87" s="8"/>
      <c r="G87" s="16" t="s">
        <v>10</v>
      </c>
      <c r="H87" s="17" t="s">
        <v>10</v>
      </c>
      <c r="I87" s="8"/>
      <c r="K87" s="164" t="s">
        <v>10</v>
      </c>
      <c r="L87" s="17" t="s">
        <v>10</v>
      </c>
      <c r="M87" s="386"/>
      <c r="N87" s="40"/>
    </row>
    <row r="88" spans="1:14" ht="12.75">
      <c r="A88" s="39"/>
      <c r="B88" s="8"/>
      <c r="C88" s="8"/>
      <c r="D88" s="8"/>
      <c r="E88" s="8"/>
      <c r="F88" s="8"/>
      <c r="G88" s="41" t="s">
        <v>9</v>
      </c>
      <c r="H88" s="20" t="s">
        <v>18</v>
      </c>
      <c r="I88" s="8"/>
      <c r="K88" s="166" t="s">
        <v>9</v>
      </c>
      <c r="L88" s="20" t="s">
        <v>18</v>
      </c>
      <c r="M88" s="386"/>
      <c r="N88" s="40"/>
    </row>
    <row r="89" spans="1:14" ht="15.75">
      <c r="A89" s="42"/>
      <c r="B89" s="19"/>
      <c r="C89" s="19"/>
      <c r="D89" s="19"/>
      <c r="E89" s="19"/>
      <c r="F89" s="19"/>
      <c r="G89" s="200">
        <f>SUM(G11:G85)</f>
        <v>930974</v>
      </c>
      <c r="H89" s="201">
        <f>SUM(H11:H85)</f>
        <v>17138831.46</v>
      </c>
      <c r="I89" s="174"/>
      <c r="J89" s="178"/>
      <c r="K89" s="207">
        <f>SUM(K11:K85)</f>
        <v>42452</v>
      </c>
      <c r="L89" s="201">
        <f>SUM(L11:L85)</f>
        <v>901584.11</v>
      </c>
      <c r="M89" s="387"/>
      <c r="N89" s="44"/>
    </row>
    <row r="90" spans="1:14" ht="6" customHeight="1" thickBot="1">
      <c r="A90" s="45"/>
      <c r="B90" s="46"/>
      <c r="C90" s="47"/>
      <c r="D90" s="47"/>
      <c r="E90" s="47"/>
      <c r="F90" s="47"/>
      <c r="G90" s="45"/>
      <c r="H90" s="46"/>
      <c r="I90" s="46"/>
      <c r="J90" s="46"/>
      <c r="K90" s="190"/>
      <c r="L90" s="46"/>
      <c r="M90" s="191"/>
      <c r="N90" s="48"/>
    </row>
    <row r="91" spans="1:14" ht="16.5" thickBot="1">
      <c r="A91" s="49" t="s">
        <v>23</v>
      </c>
      <c r="B91" s="50"/>
      <c r="C91" s="51"/>
      <c r="D91" s="51"/>
      <c r="E91" s="51"/>
      <c r="F91" s="51"/>
      <c r="G91" s="78" t="s">
        <v>24</v>
      </c>
      <c r="H91" s="79"/>
      <c r="I91" s="80" t="s">
        <v>25</v>
      </c>
      <c r="J91" s="81"/>
      <c r="K91" s="192"/>
      <c r="L91" s="52" t="s">
        <v>26</v>
      </c>
      <c r="M91" s="193"/>
      <c r="N91" s="53"/>
    </row>
    <row r="92" spans="1:14" ht="16.5" thickTop="1">
      <c r="A92" s="54" t="s">
        <v>27</v>
      </c>
      <c r="B92" s="55"/>
      <c r="C92" s="56"/>
      <c r="D92" s="56"/>
      <c r="E92" s="56"/>
      <c r="F92" s="56"/>
      <c r="G92" s="57"/>
      <c r="H92" s="58">
        <f>COUNTA(G11:G85)</f>
        <v>65</v>
      </c>
      <c r="I92" s="19"/>
      <c r="J92" s="59">
        <f>H89/G89</f>
        <v>18.409570471355806</v>
      </c>
      <c r="K92" s="194"/>
      <c r="L92" s="60"/>
      <c r="M92" s="195">
        <f>P85/G89</f>
        <v>18.422505000139637</v>
      </c>
      <c r="N92" s="61"/>
    </row>
    <row r="93" spans="1:14" ht="15.75">
      <c r="A93" s="54" t="s">
        <v>28</v>
      </c>
      <c r="B93" s="55"/>
      <c r="C93" s="56"/>
      <c r="D93" s="56"/>
      <c r="E93" s="56"/>
      <c r="F93" s="56"/>
      <c r="G93" s="57"/>
      <c r="H93" s="58">
        <f>COUNTA(K11:K85)</f>
        <v>3</v>
      </c>
      <c r="I93" s="19"/>
      <c r="J93" s="59">
        <f>L89/K89</f>
        <v>21.237729906718176</v>
      </c>
      <c r="K93" s="196"/>
      <c r="L93" s="60"/>
      <c r="M93" s="195">
        <f>Q85/K89</f>
        <v>21.236325261471777</v>
      </c>
      <c r="N93" s="63"/>
    </row>
    <row r="94" spans="1:14" ht="16.5" thickBot="1">
      <c r="A94" s="64" t="s">
        <v>29</v>
      </c>
      <c r="B94" s="65"/>
      <c r="C94" s="5"/>
      <c r="D94" s="5"/>
      <c r="E94" s="5"/>
      <c r="F94" s="5"/>
      <c r="G94" s="66"/>
      <c r="H94" s="67">
        <f>SUM(H92:H93)</f>
        <v>68</v>
      </c>
      <c r="I94" s="32"/>
      <c r="J94" s="68">
        <f>(H89+L89)/(G89+K89)</f>
        <v>18.53290909632576</v>
      </c>
      <c r="K94" s="197"/>
      <c r="L94" s="198"/>
      <c r="M94" s="199">
        <f>(P85+Q85)/(G89+K89)</f>
        <v>18.545218280588355</v>
      </c>
      <c r="N94" s="71"/>
    </row>
    <row r="106" ht="30.75">
      <c r="AH106" s="2"/>
    </row>
    <row r="107" ht="15.75">
      <c r="AC107" s="3"/>
    </row>
  </sheetData>
  <sheetProtection/>
  <printOptions/>
  <pageMargins left="0.25" right="0.25" top="0.5" bottom="0.5" header="0.5" footer="0.5"/>
  <pageSetup horizontalDpi="300" verticalDpi="3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96"/>
  <sheetViews>
    <sheetView zoomScalePageLayoutView="0" workbookViewId="0" topLeftCell="A1">
      <pane ySplit="10" topLeftCell="A55" activePane="bottomLeft" state="frozen"/>
      <selection pane="topLeft" activeCell="A1" sqref="A1"/>
      <selection pane="bottomLeft" activeCell="H82" sqref="H82"/>
    </sheetView>
  </sheetViews>
  <sheetFormatPr defaultColWidth="9.140625" defaultRowHeight="12.75"/>
  <cols>
    <col min="1" max="1" width="11.7109375" style="0" customWidth="1"/>
    <col min="2" max="2" width="12.8515625" style="0" customWidth="1"/>
    <col min="6" max="6" width="20.7109375" style="0" customWidth="1"/>
    <col min="7" max="7" width="10.57421875" style="0" customWidth="1"/>
    <col min="8" max="8" width="13.00390625" style="0" customWidth="1"/>
    <col min="12" max="12" width="12.710937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31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144"/>
      <c r="H6" s="145" t="s">
        <v>1</v>
      </c>
      <c r="I6" s="146"/>
      <c r="J6" s="147"/>
      <c r="K6" s="144"/>
      <c r="L6" s="145" t="s">
        <v>2</v>
      </c>
      <c r="M6" s="146"/>
      <c r="N6" s="147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148" t="s">
        <v>9</v>
      </c>
      <c r="H7" s="73" t="s">
        <v>10</v>
      </c>
      <c r="I7" s="73" t="s">
        <v>10</v>
      </c>
      <c r="J7" s="149" t="s">
        <v>32</v>
      </c>
      <c r="K7" s="148" t="s">
        <v>9</v>
      </c>
      <c r="L7" s="73" t="s">
        <v>10</v>
      </c>
      <c r="M7" s="73" t="s">
        <v>10</v>
      </c>
      <c r="N7" s="149" t="s">
        <v>32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148" t="s">
        <v>17</v>
      </c>
      <c r="H8" s="73" t="s">
        <v>18</v>
      </c>
      <c r="I8" s="73" t="s">
        <v>17</v>
      </c>
      <c r="J8" s="149" t="s">
        <v>17</v>
      </c>
      <c r="K8" s="148" t="s">
        <v>17</v>
      </c>
      <c r="L8" s="73" t="s">
        <v>18</v>
      </c>
      <c r="M8" s="73" t="s">
        <v>17</v>
      </c>
      <c r="N8" s="149" t="s">
        <v>17</v>
      </c>
    </row>
    <row r="9" spans="1:17" ht="15.75">
      <c r="A9" s="18"/>
      <c r="B9" s="19"/>
      <c r="C9" s="19"/>
      <c r="D9" s="19"/>
      <c r="E9" s="19"/>
      <c r="F9" s="19"/>
      <c r="G9" s="151"/>
      <c r="H9" s="74" t="s">
        <v>20</v>
      </c>
      <c r="I9" s="74" t="s">
        <v>18</v>
      </c>
      <c r="J9" s="152" t="s">
        <v>18</v>
      </c>
      <c r="K9" s="151"/>
      <c r="L9" s="74" t="s">
        <v>20</v>
      </c>
      <c r="M9" s="74" t="s">
        <v>18</v>
      </c>
      <c r="N9" s="152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153"/>
      <c r="H10" s="23"/>
      <c r="I10" s="23"/>
      <c r="J10" s="154"/>
      <c r="K10" s="153"/>
      <c r="L10" s="23"/>
      <c r="M10" s="23"/>
      <c r="N10" s="154"/>
    </row>
    <row r="11" spans="1:17" ht="12.75">
      <c r="A11" s="247">
        <v>41282</v>
      </c>
      <c r="B11" s="248" t="s">
        <v>47</v>
      </c>
      <c r="C11" s="249"/>
      <c r="D11" s="249"/>
      <c r="E11" s="249">
        <v>4</v>
      </c>
      <c r="F11" s="255" t="s">
        <v>48</v>
      </c>
      <c r="G11" s="271">
        <v>4833</v>
      </c>
      <c r="H11" s="250">
        <v>552681.22</v>
      </c>
      <c r="I11" s="251">
        <v>114.36</v>
      </c>
      <c r="J11" s="272">
        <v>0.54</v>
      </c>
      <c r="K11" s="273"/>
      <c r="L11" s="252"/>
      <c r="M11" s="253"/>
      <c r="N11" s="258"/>
      <c r="P11" s="31">
        <f aca="true" t="shared" si="0" ref="P11:P26">G11*J11</f>
        <v>2609.82</v>
      </c>
      <c r="Q11" s="31">
        <f aca="true" t="shared" si="1" ref="Q11:Q26">K11*N11</f>
        <v>0</v>
      </c>
    </row>
    <row r="12" spans="1:17" ht="13.5" thickBot="1">
      <c r="A12" s="295">
        <v>41282</v>
      </c>
      <c r="B12" s="296" t="s">
        <v>52</v>
      </c>
      <c r="C12" s="297"/>
      <c r="D12" s="297"/>
      <c r="E12" s="297">
        <v>4</v>
      </c>
      <c r="F12" s="306" t="s">
        <v>53</v>
      </c>
      <c r="G12" s="307">
        <v>5260</v>
      </c>
      <c r="H12" s="300">
        <v>570911.03</v>
      </c>
      <c r="I12" s="301">
        <v>108.54</v>
      </c>
      <c r="J12" s="308">
        <v>0.57</v>
      </c>
      <c r="K12" s="302"/>
      <c r="L12" s="303"/>
      <c r="M12" s="309"/>
      <c r="N12" s="304"/>
      <c r="P12" s="31">
        <f t="shared" si="0"/>
        <v>2998.2</v>
      </c>
      <c r="Q12" s="31">
        <f t="shared" si="1"/>
        <v>0</v>
      </c>
    </row>
    <row r="13" spans="1:17" ht="12.75">
      <c r="A13" s="263">
        <v>41373</v>
      </c>
      <c r="B13" s="264" t="s">
        <v>73</v>
      </c>
      <c r="C13" s="265"/>
      <c r="D13" s="265"/>
      <c r="E13" s="265">
        <v>2</v>
      </c>
      <c r="F13" s="340" t="s">
        <v>74</v>
      </c>
      <c r="G13" s="341">
        <v>12432</v>
      </c>
      <c r="H13" s="266">
        <v>639428.26</v>
      </c>
      <c r="I13" s="267">
        <v>51.43</v>
      </c>
      <c r="J13" s="342">
        <v>0.87</v>
      </c>
      <c r="K13" s="343"/>
      <c r="L13" s="268"/>
      <c r="M13" s="344"/>
      <c r="N13" s="345"/>
      <c r="P13" s="31">
        <f t="shared" si="0"/>
        <v>10815.84</v>
      </c>
      <c r="Q13" s="31">
        <f t="shared" si="1"/>
        <v>0</v>
      </c>
    </row>
    <row r="14" spans="1:17" ht="13.5" thickBot="1">
      <c r="A14" s="295">
        <v>41373</v>
      </c>
      <c r="B14" s="347" t="s">
        <v>76</v>
      </c>
      <c r="C14" s="297"/>
      <c r="D14" s="297"/>
      <c r="E14" s="297">
        <v>6</v>
      </c>
      <c r="F14" s="346" t="s">
        <v>39</v>
      </c>
      <c r="G14" s="302"/>
      <c r="H14" s="303"/>
      <c r="I14" s="301"/>
      <c r="J14" s="308"/>
      <c r="K14" s="307">
        <v>4694</v>
      </c>
      <c r="L14" s="300">
        <v>405874.87</v>
      </c>
      <c r="M14" s="301">
        <v>86.46</v>
      </c>
      <c r="N14" s="308"/>
      <c r="P14" s="31">
        <f t="shared" si="0"/>
        <v>0</v>
      </c>
      <c r="Q14" s="31">
        <f t="shared" si="1"/>
        <v>0</v>
      </c>
    </row>
    <row r="15" spans="1:17" ht="12.75">
      <c r="A15" s="105">
        <v>41436</v>
      </c>
      <c r="B15" s="92" t="s">
        <v>88</v>
      </c>
      <c r="C15" s="93"/>
      <c r="D15" s="93"/>
      <c r="E15" s="93">
        <v>2</v>
      </c>
      <c r="F15" s="357" t="s">
        <v>89</v>
      </c>
      <c r="G15" s="159"/>
      <c r="H15" s="106"/>
      <c r="I15" s="90"/>
      <c r="J15" s="158"/>
      <c r="K15" s="160">
        <v>9808</v>
      </c>
      <c r="L15" s="132">
        <v>650117.48</v>
      </c>
      <c r="M15" s="87">
        <v>66.28</v>
      </c>
      <c r="N15" s="156"/>
      <c r="P15" s="31">
        <f t="shared" si="0"/>
        <v>0</v>
      </c>
      <c r="Q15" s="31">
        <f t="shared" si="1"/>
        <v>0</v>
      </c>
    </row>
    <row r="16" spans="1:17" ht="12.75">
      <c r="A16" s="214"/>
      <c r="B16" s="388" t="s">
        <v>93</v>
      </c>
      <c r="C16" s="216"/>
      <c r="D16" s="216"/>
      <c r="E16" s="216">
        <v>2</v>
      </c>
      <c r="F16" s="389" t="s">
        <v>94</v>
      </c>
      <c r="G16" s="239">
        <v>27889</v>
      </c>
      <c r="H16" s="219">
        <v>1812998.4</v>
      </c>
      <c r="I16" s="220">
        <v>65.01</v>
      </c>
      <c r="J16" s="235"/>
      <c r="K16" s="230"/>
      <c r="L16" s="229"/>
      <c r="M16" s="226"/>
      <c r="N16" s="231"/>
      <c r="P16" s="31">
        <f t="shared" si="0"/>
        <v>0</v>
      </c>
      <c r="Q16" s="31">
        <f t="shared" si="1"/>
        <v>0</v>
      </c>
    </row>
    <row r="17" spans="1:17" ht="13.5" thickBot="1">
      <c r="A17" s="295">
        <v>41436</v>
      </c>
      <c r="B17" s="347" t="s">
        <v>106</v>
      </c>
      <c r="C17" s="297"/>
      <c r="D17" s="297"/>
      <c r="E17" s="297">
        <v>4</v>
      </c>
      <c r="F17" s="391" t="s">
        <v>107</v>
      </c>
      <c r="G17" s="302"/>
      <c r="H17" s="303"/>
      <c r="I17" s="309"/>
      <c r="J17" s="304"/>
      <c r="K17" s="307">
        <v>18522</v>
      </c>
      <c r="L17" s="300">
        <v>1433384.33</v>
      </c>
      <c r="M17" s="301">
        <v>77.39</v>
      </c>
      <c r="N17" s="308"/>
      <c r="P17" s="31">
        <f t="shared" si="0"/>
        <v>0</v>
      </c>
      <c r="Q17" s="31">
        <f t="shared" si="1"/>
        <v>0</v>
      </c>
    </row>
    <row r="18" spans="1:17" ht="12.75">
      <c r="A18" s="105">
        <v>41513</v>
      </c>
      <c r="B18" s="92" t="s">
        <v>157</v>
      </c>
      <c r="C18" s="93"/>
      <c r="D18" s="93"/>
      <c r="E18" s="93">
        <v>4</v>
      </c>
      <c r="F18" s="157" t="s">
        <v>158</v>
      </c>
      <c r="G18" s="160">
        <v>37152</v>
      </c>
      <c r="H18" s="132">
        <v>2057987.93</v>
      </c>
      <c r="I18" s="87">
        <v>55.39</v>
      </c>
      <c r="J18" s="156">
        <v>0.03</v>
      </c>
      <c r="K18" s="159"/>
      <c r="L18" s="106"/>
      <c r="M18" s="90"/>
      <c r="N18" s="158"/>
      <c r="P18" s="31">
        <f t="shared" si="0"/>
        <v>1114.56</v>
      </c>
      <c r="Q18" s="31">
        <f t="shared" si="1"/>
        <v>0</v>
      </c>
    </row>
    <row r="19" spans="1:17" ht="12.75">
      <c r="A19" s="214"/>
      <c r="B19" s="388" t="s">
        <v>159</v>
      </c>
      <c r="C19" s="216"/>
      <c r="D19" s="216"/>
      <c r="E19" s="93">
        <v>4</v>
      </c>
      <c r="F19" s="157" t="s">
        <v>158</v>
      </c>
      <c r="G19" s="416">
        <v>37152</v>
      </c>
      <c r="H19" s="219">
        <v>1978091.63</v>
      </c>
      <c r="I19" s="220">
        <v>53.24</v>
      </c>
      <c r="J19" s="415">
        <v>0.03</v>
      </c>
      <c r="K19" s="230"/>
      <c r="L19" s="229"/>
      <c r="M19" s="226"/>
      <c r="N19" s="231"/>
      <c r="P19" s="31">
        <f t="shared" si="0"/>
        <v>1114.56</v>
      </c>
      <c r="Q19" s="31">
        <f t="shared" si="1"/>
        <v>0</v>
      </c>
    </row>
    <row r="20" spans="1:17" ht="12.75">
      <c r="A20" s="105"/>
      <c r="B20" s="352" t="s">
        <v>160</v>
      </c>
      <c r="C20" s="93"/>
      <c r="D20" s="93"/>
      <c r="E20" s="93">
        <v>4</v>
      </c>
      <c r="F20" s="157" t="s">
        <v>162</v>
      </c>
      <c r="G20" s="417">
        <v>27204</v>
      </c>
      <c r="H20" s="106">
        <v>1663252.66</v>
      </c>
      <c r="I20" s="90">
        <v>61.14</v>
      </c>
      <c r="J20" s="158">
        <v>0.02</v>
      </c>
      <c r="K20" s="160"/>
      <c r="L20" s="132"/>
      <c r="M20" s="87"/>
      <c r="N20" s="156"/>
      <c r="P20" s="31">
        <f t="shared" si="0"/>
        <v>544.08</v>
      </c>
      <c r="Q20" s="31">
        <f t="shared" si="1"/>
        <v>0</v>
      </c>
    </row>
    <row r="21" spans="1:17" ht="12.75">
      <c r="A21" s="105"/>
      <c r="B21" s="352" t="s">
        <v>161</v>
      </c>
      <c r="C21" s="93"/>
      <c r="D21" s="93"/>
      <c r="E21" s="93">
        <v>4</v>
      </c>
      <c r="F21" s="157" t="s">
        <v>162</v>
      </c>
      <c r="G21" s="418">
        <v>27204</v>
      </c>
      <c r="H21" s="132">
        <v>1647048.66</v>
      </c>
      <c r="I21" s="87">
        <v>60.54</v>
      </c>
      <c r="J21" s="156">
        <v>0.02</v>
      </c>
      <c r="K21" s="159"/>
      <c r="L21" s="106"/>
      <c r="M21" s="90"/>
      <c r="N21" s="158"/>
      <c r="P21" s="31">
        <f t="shared" si="0"/>
        <v>544.08</v>
      </c>
      <c r="Q21" s="31">
        <f t="shared" si="1"/>
        <v>0</v>
      </c>
    </row>
    <row r="22" spans="1:17" ht="12.75">
      <c r="A22" s="105"/>
      <c r="B22" s="352" t="s">
        <v>163</v>
      </c>
      <c r="C22" s="93"/>
      <c r="D22" s="93"/>
      <c r="E22" s="93">
        <v>4</v>
      </c>
      <c r="F22" s="157" t="s">
        <v>162</v>
      </c>
      <c r="G22" s="417">
        <v>27204</v>
      </c>
      <c r="H22" s="106">
        <v>2300412.08</v>
      </c>
      <c r="I22" s="90">
        <v>84.56</v>
      </c>
      <c r="J22" s="158">
        <v>0.01</v>
      </c>
      <c r="K22" s="160"/>
      <c r="L22" s="132"/>
      <c r="M22" s="87"/>
      <c r="N22" s="156"/>
      <c r="P22" s="31">
        <f t="shared" si="0"/>
        <v>272.04</v>
      </c>
      <c r="Q22" s="31">
        <f t="shared" si="1"/>
        <v>0</v>
      </c>
    </row>
    <row r="23" spans="1:17" ht="12.75">
      <c r="A23" s="105"/>
      <c r="B23" s="352" t="s">
        <v>164</v>
      </c>
      <c r="C23" s="93"/>
      <c r="D23" s="93"/>
      <c r="E23" s="93">
        <v>4</v>
      </c>
      <c r="F23" s="157" t="s">
        <v>162</v>
      </c>
      <c r="G23" s="417">
        <v>27204</v>
      </c>
      <c r="H23" s="132">
        <v>2184904.97</v>
      </c>
      <c r="I23" s="135">
        <v>80.31</v>
      </c>
      <c r="J23" s="156">
        <v>0.01</v>
      </c>
      <c r="K23" s="159"/>
      <c r="L23" s="106"/>
      <c r="M23" s="90"/>
      <c r="N23" s="158"/>
      <c r="P23" s="31">
        <f t="shared" si="0"/>
        <v>272.04</v>
      </c>
      <c r="Q23" s="31">
        <f t="shared" si="1"/>
        <v>0</v>
      </c>
    </row>
    <row r="24" spans="1:17" ht="12.75">
      <c r="A24" s="105"/>
      <c r="B24" s="352" t="s">
        <v>165</v>
      </c>
      <c r="C24" s="93"/>
      <c r="D24" s="93"/>
      <c r="E24" s="93">
        <v>4</v>
      </c>
      <c r="F24" s="157" t="s">
        <v>166</v>
      </c>
      <c r="G24" s="417">
        <v>20774</v>
      </c>
      <c r="H24" s="106">
        <v>982656.97</v>
      </c>
      <c r="I24" s="420">
        <v>47.3</v>
      </c>
      <c r="J24" s="158">
        <v>0.02</v>
      </c>
      <c r="K24" s="160"/>
      <c r="L24" s="132"/>
      <c r="M24" s="87"/>
      <c r="N24" s="158"/>
      <c r="P24" s="31">
        <f t="shared" si="0"/>
        <v>415.48</v>
      </c>
      <c r="Q24" s="31">
        <f t="shared" si="1"/>
        <v>0</v>
      </c>
    </row>
    <row r="25" spans="1:17" ht="12.75">
      <c r="A25" s="214"/>
      <c r="B25" s="388" t="s">
        <v>167</v>
      </c>
      <c r="C25" s="216"/>
      <c r="D25" s="216"/>
      <c r="E25" s="216">
        <v>4</v>
      </c>
      <c r="F25" s="157" t="s">
        <v>166</v>
      </c>
      <c r="G25" s="417">
        <v>20774</v>
      </c>
      <c r="H25" s="219">
        <v>994380.76</v>
      </c>
      <c r="I25" s="241">
        <v>47.87</v>
      </c>
      <c r="J25" s="235">
        <v>0.02</v>
      </c>
      <c r="K25" s="230"/>
      <c r="L25" s="229"/>
      <c r="M25" s="220"/>
      <c r="N25" s="235"/>
      <c r="P25" s="31">
        <f t="shared" si="0"/>
        <v>415.48</v>
      </c>
      <c r="Q25" s="31">
        <f t="shared" si="1"/>
        <v>0</v>
      </c>
    </row>
    <row r="26" spans="1:17" ht="12.75">
      <c r="A26" s="105"/>
      <c r="B26" s="352" t="s">
        <v>168</v>
      </c>
      <c r="C26" s="93"/>
      <c r="D26" s="93"/>
      <c r="E26" s="93">
        <v>4</v>
      </c>
      <c r="F26" s="157" t="s">
        <v>169</v>
      </c>
      <c r="G26" s="418">
        <v>21544</v>
      </c>
      <c r="H26" s="132">
        <v>1115133.83</v>
      </c>
      <c r="I26" s="203">
        <v>51.76</v>
      </c>
      <c r="J26" s="156">
        <v>0.01</v>
      </c>
      <c r="K26" s="159"/>
      <c r="L26" s="106"/>
      <c r="M26" s="90"/>
      <c r="N26" s="158"/>
      <c r="P26" s="31">
        <f t="shared" si="0"/>
        <v>215.44</v>
      </c>
      <c r="Q26" s="31">
        <f t="shared" si="1"/>
        <v>0</v>
      </c>
    </row>
    <row r="27" spans="1:17" ht="12.75">
      <c r="A27" s="105"/>
      <c r="B27" s="102" t="s">
        <v>170</v>
      </c>
      <c r="C27" s="93"/>
      <c r="D27" s="93"/>
      <c r="E27" s="93">
        <v>4</v>
      </c>
      <c r="F27" s="157" t="s">
        <v>169</v>
      </c>
      <c r="G27" s="418">
        <v>21544</v>
      </c>
      <c r="H27" s="132">
        <v>1120735.87</v>
      </c>
      <c r="I27" s="203">
        <v>52.02</v>
      </c>
      <c r="J27" s="156">
        <v>0.01</v>
      </c>
      <c r="K27" s="159"/>
      <c r="L27" s="106"/>
      <c r="M27" s="90"/>
      <c r="N27" s="158"/>
      <c r="P27" s="31">
        <f aca="true" t="shared" si="2" ref="P27:P73">G27*J27</f>
        <v>215.44</v>
      </c>
      <c r="Q27" s="31">
        <f aca="true" t="shared" si="3" ref="Q27:Q73">K27*N27</f>
        <v>0</v>
      </c>
    </row>
    <row r="28" spans="1:17" ht="12.75">
      <c r="A28" s="105"/>
      <c r="B28" s="102" t="s">
        <v>171</v>
      </c>
      <c r="C28" s="93"/>
      <c r="D28" s="93"/>
      <c r="E28" s="93">
        <v>4</v>
      </c>
      <c r="F28" s="157" t="s">
        <v>172</v>
      </c>
      <c r="G28" s="417">
        <v>20884</v>
      </c>
      <c r="H28" s="106">
        <v>1568357.69</v>
      </c>
      <c r="I28" s="202">
        <v>75.1</v>
      </c>
      <c r="J28" s="158">
        <v>0.02</v>
      </c>
      <c r="K28" s="160"/>
      <c r="L28" s="132"/>
      <c r="M28" s="90"/>
      <c r="N28" s="158"/>
      <c r="P28" s="31">
        <f t="shared" si="2"/>
        <v>417.68</v>
      </c>
      <c r="Q28" s="31">
        <f t="shared" si="3"/>
        <v>0</v>
      </c>
    </row>
    <row r="29" spans="1:17" ht="12.75">
      <c r="A29" s="214"/>
      <c r="B29" s="222" t="s">
        <v>173</v>
      </c>
      <c r="C29" s="216"/>
      <c r="D29" s="216"/>
      <c r="E29" s="216">
        <v>4</v>
      </c>
      <c r="F29" s="157" t="s">
        <v>172</v>
      </c>
      <c r="G29" s="417">
        <v>20884</v>
      </c>
      <c r="H29" s="219">
        <v>1482401.12</v>
      </c>
      <c r="I29" s="241">
        <v>70.98</v>
      </c>
      <c r="J29" s="235">
        <v>0.02</v>
      </c>
      <c r="K29" s="230"/>
      <c r="L29" s="229"/>
      <c r="M29" s="220"/>
      <c r="N29" s="235"/>
      <c r="P29" s="31">
        <f t="shared" si="2"/>
        <v>417.68</v>
      </c>
      <c r="Q29" s="31">
        <f t="shared" si="3"/>
        <v>0</v>
      </c>
    </row>
    <row r="30" spans="1:17" ht="12.75">
      <c r="A30" s="214"/>
      <c r="B30" s="222" t="s">
        <v>174</v>
      </c>
      <c r="C30" s="216"/>
      <c r="D30" s="216"/>
      <c r="E30" s="216">
        <v>4</v>
      </c>
      <c r="F30" s="157" t="s">
        <v>175</v>
      </c>
      <c r="G30" s="419">
        <v>20609</v>
      </c>
      <c r="H30" s="219">
        <v>1086317.73</v>
      </c>
      <c r="I30" s="241">
        <v>52.71</v>
      </c>
      <c r="J30" s="235">
        <v>0.01</v>
      </c>
      <c r="K30" s="230"/>
      <c r="L30" s="229"/>
      <c r="M30" s="220"/>
      <c r="N30" s="235"/>
      <c r="P30" s="31">
        <f t="shared" si="2"/>
        <v>206.09</v>
      </c>
      <c r="Q30" s="31">
        <f t="shared" si="3"/>
        <v>0</v>
      </c>
    </row>
    <row r="31" spans="1:17" ht="12.75">
      <c r="A31" s="105"/>
      <c r="B31" s="102" t="s">
        <v>176</v>
      </c>
      <c r="C31" s="93"/>
      <c r="D31" s="93"/>
      <c r="E31" s="93">
        <v>4</v>
      </c>
      <c r="F31" s="157" t="s">
        <v>175</v>
      </c>
      <c r="G31" s="419">
        <v>20609</v>
      </c>
      <c r="H31" s="106">
        <v>1072230.27</v>
      </c>
      <c r="I31" s="202">
        <v>52.03</v>
      </c>
      <c r="J31" s="158">
        <v>0.01</v>
      </c>
      <c r="K31" s="160"/>
      <c r="L31" s="132"/>
      <c r="M31" s="90"/>
      <c r="N31" s="158"/>
      <c r="P31" s="31">
        <f t="shared" si="2"/>
        <v>206.09</v>
      </c>
      <c r="Q31" s="31">
        <f t="shared" si="3"/>
        <v>0</v>
      </c>
    </row>
    <row r="32" spans="1:17" ht="12.75">
      <c r="A32" s="105"/>
      <c r="B32" s="102" t="s">
        <v>177</v>
      </c>
      <c r="C32" s="93"/>
      <c r="D32" s="93"/>
      <c r="E32" s="93">
        <v>4</v>
      </c>
      <c r="F32" s="157" t="s">
        <v>178</v>
      </c>
      <c r="G32" s="417">
        <v>21434</v>
      </c>
      <c r="H32" s="106">
        <v>1564642.94</v>
      </c>
      <c r="I32" s="202">
        <v>73</v>
      </c>
      <c r="J32" s="158">
        <v>0</v>
      </c>
      <c r="K32" s="160"/>
      <c r="L32" s="132"/>
      <c r="M32" s="90"/>
      <c r="N32" s="158"/>
      <c r="P32" s="31">
        <f t="shared" si="2"/>
        <v>0</v>
      </c>
      <c r="Q32" s="31">
        <f t="shared" si="3"/>
        <v>0</v>
      </c>
    </row>
    <row r="33" spans="1:17" ht="12.75">
      <c r="A33" s="105"/>
      <c r="B33" s="102" t="s">
        <v>179</v>
      </c>
      <c r="C33" s="93"/>
      <c r="D33" s="93"/>
      <c r="E33" s="93">
        <v>4</v>
      </c>
      <c r="F33" s="157" t="s">
        <v>178</v>
      </c>
      <c r="G33" s="417">
        <v>21434</v>
      </c>
      <c r="H33" s="106">
        <v>1564765.67</v>
      </c>
      <c r="I33" s="202">
        <v>73.01</v>
      </c>
      <c r="J33" s="158">
        <v>0</v>
      </c>
      <c r="K33" s="160"/>
      <c r="L33" s="132"/>
      <c r="M33" s="90"/>
      <c r="N33" s="158"/>
      <c r="P33" s="31">
        <f t="shared" si="2"/>
        <v>0</v>
      </c>
      <c r="Q33" s="31">
        <f t="shared" si="3"/>
        <v>0</v>
      </c>
    </row>
    <row r="34" spans="1:17" ht="12.75">
      <c r="A34" s="105"/>
      <c r="B34" s="102" t="s">
        <v>180</v>
      </c>
      <c r="C34" s="93"/>
      <c r="D34" s="93"/>
      <c r="E34" s="93">
        <v>4</v>
      </c>
      <c r="F34" s="157" t="s">
        <v>178</v>
      </c>
      <c r="G34" s="417">
        <v>26929</v>
      </c>
      <c r="H34" s="106">
        <v>2404451.15</v>
      </c>
      <c r="I34" s="202">
        <v>89.29</v>
      </c>
      <c r="J34" s="158">
        <v>0</v>
      </c>
      <c r="K34" s="160"/>
      <c r="L34" s="132"/>
      <c r="M34" s="90"/>
      <c r="N34" s="211"/>
      <c r="P34" s="31">
        <f t="shared" si="2"/>
        <v>0</v>
      </c>
      <c r="Q34" s="31">
        <f t="shared" si="3"/>
        <v>0</v>
      </c>
    </row>
    <row r="35" spans="1:17" ht="12.75">
      <c r="A35" s="86"/>
      <c r="B35" s="408" t="s">
        <v>181</v>
      </c>
      <c r="C35" s="88"/>
      <c r="D35" s="88"/>
      <c r="E35" s="88">
        <v>4</v>
      </c>
      <c r="F35" s="157" t="s">
        <v>178</v>
      </c>
      <c r="G35" s="417">
        <v>26929</v>
      </c>
      <c r="H35" s="87">
        <v>2391990.21</v>
      </c>
      <c r="I35" s="203">
        <v>88.82</v>
      </c>
      <c r="J35" s="187">
        <v>0</v>
      </c>
      <c r="K35" s="160"/>
      <c r="L35" s="132"/>
      <c r="M35" s="98"/>
      <c r="N35" s="210"/>
      <c r="P35" s="31">
        <f t="shared" si="2"/>
        <v>0</v>
      </c>
      <c r="Q35" s="31">
        <f t="shared" si="3"/>
        <v>0</v>
      </c>
    </row>
    <row r="36" spans="1:17" ht="12.75">
      <c r="A36" s="86"/>
      <c r="B36" s="408" t="s">
        <v>182</v>
      </c>
      <c r="C36" s="88"/>
      <c r="D36" s="88"/>
      <c r="E36" s="88">
        <v>4</v>
      </c>
      <c r="F36" s="157" t="s">
        <v>183</v>
      </c>
      <c r="G36" s="418">
        <v>21434</v>
      </c>
      <c r="H36" s="132">
        <v>1556639</v>
      </c>
      <c r="I36" s="203">
        <v>72.63</v>
      </c>
      <c r="J36" s="421">
        <v>0</v>
      </c>
      <c r="K36" s="160"/>
      <c r="L36" s="132"/>
      <c r="M36" s="87"/>
      <c r="N36" s="210"/>
      <c r="P36" s="31">
        <f t="shared" si="2"/>
        <v>0</v>
      </c>
      <c r="Q36" s="31">
        <f t="shared" si="3"/>
        <v>0</v>
      </c>
    </row>
    <row r="37" spans="1:17" ht="12.75">
      <c r="A37" s="86"/>
      <c r="B37" s="422" t="s">
        <v>184</v>
      </c>
      <c r="C37" s="88"/>
      <c r="D37" s="88"/>
      <c r="E37" s="88">
        <v>4</v>
      </c>
      <c r="F37" s="157" t="s">
        <v>183</v>
      </c>
      <c r="G37" s="418">
        <v>21434</v>
      </c>
      <c r="H37" s="132">
        <v>1551475.77</v>
      </c>
      <c r="I37" s="203">
        <v>72.39</v>
      </c>
      <c r="J37" s="421">
        <v>0</v>
      </c>
      <c r="K37" s="160"/>
      <c r="L37" s="132"/>
      <c r="M37" s="87"/>
      <c r="N37" s="210"/>
      <c r="P37" s="31">
        <f t="shared" si="2"/>
        <v>0</v>
      </c>
      <c r="Q37" s="31">
        <f t="shared" si="3"/>
        <v>0</v>
      </c>
    </row>
    <row r="38" spans="1:17" ht="12.75">
      <c r="A38" s="86"/>
      <c r="B38" s="422" t="s">
        <v>185</v>
      </c>
      <c r="C38" s="88"/>
      <c r="D38" s="88"/>
      <c r="E38" s="88">
        <v>4</v>
      </c>
      <c r="F38" s="157" t="s">
        <v>183</v>
      </c>
      <c r="G38" s="418">
        <v>21434</v>
      </c>
      <c r="H38" s="132">
        <v>1568953</v>
      </c>
      <c r="I38" s="203">
        <v>73.2</v>
      </c>
      <c r="J38" s="421">
        <v>0</v>
      </c>
      <c r="K38" s="160"/>
      <c r="L38" s="132"/>
      <c r="M38" s="87"/>
      <c r="N38" s="210"/>
      <c r="P38" s="31">
        <f t="shared" si="2"/>
        <v>0</v>
      </c>
      <c r="Q38" s="31">
        <f t="shared" si="3"/>
        <v>0</v>
      </c>
    </row>
    <row r="39" spans="1:17" ht="12.75">
      <c r="A39" s="86"/>
      <c r="B39" s="422" t="s">
        <v>186</v>
      </c>
      <c r="C39" s="88"/>
      <c r="D39" s="88"/>
      <c r="E39" s="88">
        <v>4</v>
      </c>
      <c r="F39" s="157" t="s">
        <v>183</v>
      </c>
      <c r="G39" s="418">
        <v>21434</v>
      </c>
      <c r="H39" s="132">
        <v>1541179.94</v>
      </c>
      <c r="I39" s="203">
        <v>71.9</v>
      </c>
      <c r="J39" s="421">
        <v>0</v>
      </c>
      <c r="K39" s="160"/>
      <c r="L39" s="132"/>
      <c r="M39" s="87"/>
      <c r="N39" s="210"/>
      <c r="P39" s="31">
        <f t="shared" si="2"/>
        <v>0</v>
      </c>
      <c r="Q39" s="31">
        <f t="shared" si="3"/>
        <v>0</v>
      </c>
    </row>
    <row r="40" spans="1:17" ht="12.75">
      <c r="A40" s="86"/>
      <c r="B40" s="422" t="s">
        <v>187</v>
      </c>
      <c r="C40" s="88"/>
      <c r="D40" s="88"/>
      <c r="E40" s="88">
        <v>4</v>
      </c>
      <c r="F40" s="157" t="s">
        <v>183</v>
      </c>
      <c r="G40" s="418">
        <v>21434</v>
      </c>
      <c r="H40" s="132">
        <v>1076822.21</v>
      </c>
      <c r="I40" s="203">
        <v>50.24</v>
      </c>
      <c r="J40" s="421">
        <v>0.01</v>
      </c>
      <c r="K40" s="160"/>
      <c r="L40" s="132"/>
      <c r="M40" s="87"/>
      <c r="N40" s="210"/>
      <c r="P40" s="31">
        <f t="shared" si="2"/>
        <v>214.34</v>
      </c>
      <c r="Q40" s="31">
        <f t="shared" si="3"/>
        <v>0</v>
      </c>
    </row>
    <row r="41" spans="1:17" ht="12.75">
      <c r="A41" s="86"/>
      <c r="B41" s="422" t="s">
        <v>188</v>
      </c>
      <c r="C41" s="88"/>
      <c r="D41" s="88"/>
      <c r="E41" s="88">
        <v>4</v>
      </c>
      <c r="F41" s="157" t="s">
        <v>183</v>
      </c>
      <c r="G41" s="418">
        <v>21434</v>
      </c>
      <c r="H41" s="132">
        <v>1089376.14</v>
      </c>
      <c r="I41" s="203">
        <v>50.83</v>
      </c>
      <c r="J41" s="421">
        <v>0.01</v>
      </c>
      <c r="K41" s="160"/>
      <c r="L41" s="132"/>
      <c r="M41" s="87"/>
      <c r="N41" s="210"/>
      <c r="P41" s="31">
        <f t="shared" si="2"/>
        <v>214.34</v>
      </c>
      <c r="Q41" s="31">
        <f t="shared" si="3"/>
        <v>0</v>
      </c>
    </row>
    <row r="42" spans="1:17" ht="12.75">
      <c r="A42" s="86"/>
      <c r="B42" s="422" t="s">
        <v>189</v>
      </c>
      <c r="C42" s="88"/>
      <c r="D42" s="88"/>
      <c r="E42" s="88">
        <v>4</v>
      </c>
      <c r="F42" s="157" t="s">
        <v>190</v>
      </c>
      <c r="G42" s="418">
        <v>22258</v>
      </c>
      <c r="H42" s="132">
        <v>1144961.7</v>
      </c>
      <c r="I42" s="203">
        <v>51.44</v>
      </c>
      <c r="J42" s="421">
        <v>0.03</v>
      </c>
      <c r="K42" s="160"/>
      <c r="L42" s="132"/>
      <c r="M42" s="87"/>
      <c r="N42" s="210"/>
      <c r="P42" s="31">
        <f t="shared" si="2"/>
        <v>667.74</v>
      </c>
      <c r="Q42" s="31">
        <f t="shared" si="3"/>
        <v>0</v>
      </c>
    </row>
    <row r="43" spans="1:17" ht="12.75">
      <c r="A43" s="86"/>
      <c r="B43" s="422" t="s">
        <v>191</v>
      </c>
      <c r="C43" s="88"/>
      <c r="D43" s="88"/>
      <c r="E43" s="88">
        <v>4</v>
      </c>
      <c r="F43" s="157" t="s">
        <v>190</v>
      </c>
      <c r="G43" s="418">
        <v>24782</v>
      </c>
      <c r="H43" s="132">
        <v>1647674.3</v>
      </c>
      <c r="I43" s="203">
        <v>66.49</v>
      </c>
      <c r="J43" s="421">
        <v>0.02</v>
      </c>
      <c r="K43" s="160"/>
      <c r="L43" s="132"/>
      <c r="M43" s="87"/>
      <c r="N43" s="210"/>
      <c r="P43" s="31">
        <f t="shared" si="2"/>
        <v>495.64</v>
      </c>
      <c r="Q43" s="31">
        <f t="shared" si="3"/>
        <v>0</v>
      </c>
    </row>
    <row r="44" spans="1:17" ht="12.75">
      <c r="A44" s="86"/>
      <c r="B44" s="422" t="s">
        <v>192</v>
      </c>
      <c r="C44" s="88"/>
      <c r="D44" s="88"/>
      <c r="E44" s="88">
        <v>4</v>
      </c>
      <c r="F44" s="157" t="s">
        <v>190</v>
      </c>
      <c r="G44" s="418">
        <v>16827</v>
      </c>
      <c r="H44" s="132">
        <v>771959.39</v>
      </c>
      <c r="I44" s="203">
        <v>45.88</v>
      </c>
      <c r="J44" s="421">
        <v>0.02</v>
      </c>
      <c r="K44" s="160"/>
      <c r="L44" s="132"/>
      <c r="M44" s="87"/>
      <c r="N44" s="210"/>
      <c r="P44" s="31">
        <f t="shared" si="2"/>
        <v>336.54</v>
      </c>
      <c r="Q44" s="31">
        <f t="shared" si="3"/>
        <v>0</v>
      </c>
    </row>
    <row r="45" spans="1:17" ht="12.75">
      <c r="A45" s="86"/>
      <c r="B45" s="422" t="s">
        <v>193</v>
      </c>
      <c r="C45" s="88"/>
      <c r="D45" s="88"/>
      <c r="E45" s="88">
        <v>4</v>
      </c>
      <c r="F45" s="157" t="s">
        <v>194</v>
      </c>
      <c r="G45" s="418">
        <v>23790</v>
      </c>
      <c r="H45" s="132">
        <v>1755757.98</v>
      </c>
      <c r="I45" s="203">
        <v>73.8</v>
      </c>
      <c r="J45" s="421">
        <v>0</v>
      </c>
      <c r="K45" s="160"/>
      <c r="L45" s="132"/>
      <c r="M45" s="87"/>
      <c r="N45" s="210"/>
      <c r="P45" s="31">
        <f t="shared" si="2"/>
        <v>0</v>
      </c>
      <c r="Q45" s="31">
        <f t="shared" si="3"/>
        <v>0</v>
      </c>
    </row>
    <row r="46" spans="1:17" ht="12.75">
      <c r="A46" s="86"/>
      <c r="B46" s="422" t="s">
        <v>195</v>
      </c>
      <c r="C46" s="88"/>
      <c r="D46" s="88"/>
      <c r="E46" s="88">
        <v>4</v>
      </c>
      <c r="F46" s="157" t="s">
        <v>196</v>
      </c>
      <c r="G46" s="418">
        <v>20973</v>
      </c>
      <c r="H46" s="132">
        <v>985301.89</v>
      </c>
      <c r="I46" s="203">
        <v>46.98</v>
      </c>
      <c r="J46" s="421">
        <v>0.02</v>
      </c>
      <c r="K46" s="160"/>
      <c r="L46" s="132"/>
      <c r="M46" s="87"/>
      <c r="N46" s="210"/>
      <c r="P46" s="31">
        <f t="shared" si="2"/>
        <v>419.46000000000004</v>
      </c>
      <c r="Q46" s="31">
        <f t="shared" si="3"/>
        <v>0</v>
      </c>
    </row>
    <row r="47" spans="1:17" ht="12.75">
      <c r="A47" s="86"/>
      <c r="B47" s="422" t="s">
        <v>197</v>
      </c>
      <c r="C47" s="88"/>
      <c r="D47" s="88"/>
      <c r="E47" s="88">
        <v>4</v>
      </c>
      <c r="F47" s="157" t="s">
        <v>196</v>
      </c>
      <c r="G47" s="418">
        <v>19023</v>
      </c>
      <c r="H47" s="132">
        <v>802555.18</v>
      </c>
      <c r="I47" s="203">
        <v>42.19</v>
      </c>
      <c r="J47" s="421">
        <v>0.02</v>
      </c>
      <c r="K47" s="160"/>
      <c r="L47" s="132"/>
      <c r="M47" s="87"/>
      <c r="N47" s="210"/>
      <c r="P47" s="31">
        <f t="shared" si="2"/>
        <v>380.46</v>
      </c>
      <c r="Q47" s="31">
        <f t="shared" si="3"/>
        <v>0</v>
      </c>
    </row>
    <row r="48" spans="1:17" ht="12.75">
      <c r="A48" s="86"/>
      <c r="B48" s="422" t="s">
        <v>198</v>
      </c>
      <c r="C48" s="88"/>
      <c r="D48" s="88"/>
      <c r="E48" s="88">
        <v>4</v>
      </c>
      <c r="F48" s="157" t="s">
        <v>199</v>
      </c>
      <c r="G48" s="418">
        <v>26326</v>
      </c>
      <c r="H48" s="132">
        <v>1342910.12</v>
      </c>
      <c r="I48" s="203">
        <v>51.01</v>
      </c>
      <c r="J48" s="421">
        <v>0.03</v>
      </c>
      <c r="K48" s="160"/>
      <c r="L48" s="132"/>
      <c r="M48" s="87"/>
      <c r="N48" s="210"/>
      <c r="P48" s="31">
        <f t="shared" si="2"/>
        <v>789.78</v>
      </c>
      <c r="Q48" s="31">
        <f t="shared" si="3"/>
        <v>0</v>
      </c>
    </row>
    <row r="49" spans="1:17" ht="12.75">
      <c r="A49" s="86"/>
      <c r="B49" s="422" t="s">
        <v>200</v>
      </c>
      <c r="C49" s="88"/>
      <c r="D49" s="88"/>
      <c r="E49" s="88">
        <v>4</v>
      </c>
      <c r="F49" s="157" t="s">
        <v>199</v>
      </c>
      <c r="G49" s="418">
        <v>21629</v>
      </c>
      <c r="H49" s="132">
        <v>1085895</v>
      </c>
      <c r="I49" s="203">
        <v>50.2</v>
      </c>
      <c r="J49" s="421">
        <v>0.03</v>
      </c>
      <c r="K49" s="160"/>
      <c r="L49" s="132"/>
      <c r="M49" s="87"/>
      <c r="N49" s="210"/>
      <c r="P49" s="31">
        <f t="shared" si="2"/>
        <v>648.87</v>
      </c>
      <c r="Q49" s="31">
        <f t="shared" si="3"/>
        <v>0</v>
      </c>
    </row>
    <row r="50" spans="1:17" ht="12.75">
      <c r="A50" s="86"/>
      <c r="B50" s="422" t="s">
        <v>201</v>
      </c>
      <c r="C50" s="88"/>
      <c r="D50" s="88"/>
      <c r="E50" s="88">
        <v>4</v>
      </c>
      <c r="F50" s="157" t="s">
        <v>199</v>
      </c>
      <c r="G50" s="418">
        <v>31200</v>
      </c>
      <c r="H50" s="132">
        <v>1640507.21</v>
      </c>
      <c r="I50" s="203">
        <v>52.58</v>
      </c>
      <c r="J50" s="421">
        <v>0.03</v>
      </c>
      <c r="K50" s="160"/>
      <c r="L50" s="132"/>
      <c r="M50" s="87"/>
      <c r="N50" s="210"/>
      <c r="P50" s="31">
        <f t="shared" si="2"/>
        <v>936</v>
      </c>
      <c r="Q50" s="31">
        <f t="shared" si="3"/>
        <v>0</v>
      </c>
    </row>
    <row r="51" spans="1:17" ht="12.75">
      <c r="A51" s="86"/>
      <c r="B51" s="422" t="s">
        <v>202</v>
      </c>
      <c r="C51" s="88"/>
      <c r="D51" s="88"/>
      <c r="E51" s="88">
        <v>4</v>
      </c>
      <c r="F51" s="157" t="s">
        <v>199</v>
      </c>
      <c r="G51" s="418">
        <v>22476</v>
      </c>
      <c r="H51" s="132">
        <v>1092870.74</v>
      </c>
      <c r="I51" s="203">
        <v>48.62</v>
      </c>
      <c r="J51" s="421">
        <v>0.03</v>
      </c>
      <c r="K51" s="160"/>
      <c r="L51" s="132"/>
      <c r="M51" s="87"/>
      <c r="N51" s="210"/>
      <c r="P51" s="31">
        <f t="shared" si="2"/>
        <v>674.28</v>
      </c>
      <c r="Q51" s="31">
        <f t="shared" si="3"/>
        <v>0</v>
      </c>
    </row>
    <row r="52" spans="1:17" ht="12.75">
      <c r="A52" s="86"/>
      <c r="B52" s="422" t="s">
        <v>203</v>
      </c>
      <c r="C52" s="88"/>
      <c r="D52" s="88"/>
      <c r="E52" s="88">
        <v>4</v>
      </c>
      <c r="F52" s="399" t="s">
        <v>39</v>
      </c>
      <c r="G52" s="418">
        <v>28887</v>
      </c>
      <c r="H52" s="132">
        <v>1295923.56</v>
      </c>
      <c r="I52" s="203">
        <v>44.86</v>
      </c>
      <c r="J52" s="421">
        <v>0.01</v>
      </c>
      <c r="K52" s="160"/>
      <c r="L52" s="132"/>
      <c r="M52" s="87"/>
      <c r="N52" s="210"/>
      <c r="P52" s="31">
        <f t="shared" si="2"/>
        <v>288.87</v>
      </c>
      <c r="Q52" s="31">
        <f t="shared" si="3"/>
        <v>0</v>
      </c>
    </row>
    <row r="53" spans="1:17" ht="12.75">
      <c r="A53" s="86"/>
      <c r="B53" s="422" t="s">
        <v>204</v>
      </c>
      <c r="C53" s="88"/>
      <c r="D53" s="88"/>
      <c r="E53" s="88">
        <v>4</v>
      </c>
      <c r="F53" s="399" t="s">
        <v>39</v>
      </c>
      <c r="G53" s="418">
        <v>26804</v>
      </c>
      <c r="H53" s="132">
        <v>1514248.24</v>
      </c>
      <c r="I53" s="203">
        <v>56.49</v>
      </c>
      <c r="J53" s="421">
        <v>2.24</v>
      </c>
      <c r="K53" s="160"/>
      <c r="L53" s="132"/>
      <c r="M53" s="87"/>
      <c r="N53" s="210"/>
      <c r="P53" s="31">
        <f t="shared" si="2"/>
        <v>60040.96000000001</v>
      </c>
      <c r="Q53" s="31">
        <f t="shared" si="3"/>
        <v>0</v>
      </c>
    </row>
    <row r="54" spans="1:17" ht="12.75">
      <c r="A54" s="86"/>
      <c r="B54" s="422" t="s">
        <v>205</v>
      </c>
      <c r="C54" s="88"/>
      <c r="D54" s="88"/>
      <c r="E54" s="88">
        <v>4</v>
      </c>
      <c r="F54" s="399" t="s">
        <v>39</v>
      </c>
      <c r="G54" s="418">
        <v>8554</v>
      </c>
      <c r="H54" s="132">
        <v>436029.33</v>
      </c>
      <c r="I54" s="203">
        <v>50.97</v>
      </c>
      <c r="J54" s="421">
        <v>0.02</v>
      </c>
      <c r="K54" s="160"/>
      <c r="L54" s="132"/>
      <c r="M54" s="87"/>
      <c r="N54" s="210"/>
      <c r="P54" s="31">
        <f t="shared" si="2"/>
        <v>171.08</v>
      </c>
      <c r="Q54" s="31">
        <f t="shared" si="3"/>
        <v>0</v>
      </c>
    </row>
    <row r="55" spans="1:17" ht="12.75">
      <c r="A55" s="86"/>
      <c r="B55" s="422" t="s">
        <v>206</v>
      </c>
      <c r="C55" s="88"/>
      <c r="D55" s="88"/>
      <c r="E55" s="88">
        <v>4</v>
      </c>
      <c r="F55" s="399" t="s">
        <v>39</v>
      </c>
      <c r="G55" s="418">
        <v>9587</v>
      </c>
      <c r="H55" s="132">
        <v>640632.98</v>
      </c>
      <c r="I55" s="203">
        <v>66.82</v>
      </c>
      <c r="J55" s="421">
        <v>0.01</v>
      </c>
      <c r="K55" s="160"/>
      <c r="L55" s="132"/>
      <c r="M55" s="87"/>
      <c r="N55" s="210"/>
      <c r="P55" s="31">
        <f t="shared" si="2"/>
        <v>95.87</v>
      </c>
      <c r="Q55" s="31">
        <f t="shared" si="3"/>
        <v>0</v>
      </c>
    </row>
    <row r="56" spans="1:17" ht="12.75">
      <c r="A56" s="86"/>
      <c r="B56" s="422" t="s">
        <v>207</v>
      </c>
      <c r="C56" s="88"/>
      <c r="D56" s="88"/>
      <c r="E56" s="88">
        <v>4</v>
      </c>
      <c r="F56" s="399" t="s">
        <v>39</v>
      </c>
      <c r="G56" s="418">
        <v>9712</v>
      </c>
      <c r="H56" s="132">
        <v>1059386.64</v>
      </c>
      <c r="I56" s="203">
        <v>109.08</v>
      </c>
      <c r="J56" s="421">
        <v>0</v>
      </c>
      <c r="K56" s="160"/>
      <c r="L56" s="132"/>
      <c r="M56" s="87"/>
      <c r="N56" s="210"/>
      <c r="P56" s="31">
        <f t="shared" si="2"/>
        <v>0</v>
      </c>
      <c r="Q56" s="31">
        <f t="shared" si="3"/>
        <v>0</v>
      </c>
    </row>
    <row r="57" spans="1:17" ht="12.75">
      <c r="A57" s="86"/>
      <c r="B57" s="422" t="s">
        <v>208</v>
      </c>
      <c r="C57" s="88"/>
      <c r="D57" s="88"/>
      <c r="E57" s="88">
        <v>4</v>
      </c>
      <c r="F57" s="399" t="s">
        <v>39</v>
      </c>
      <c r="G57" s="418">
        <v>11341</v>
      </c>
      <c r="H57" s="132">
        <v>1262366.15</v>
      </c>
      <c r="I57" s="203">
        <v>111.31</v>
      </c>
      <c r="J57" s="421">
        <v>0</v>
      </c>
      <c r="K57" s="160"/>
      <c r="L57" s="132"/>
      <c r="M57" s="87"/>
      <c r="N57" s="210"/>
      <c r="P57" s="31">
        <f t="shared" si="2"/>
        <v>0</v>
      </c>
      <c r="Q57" s="31">
        <f t="shared" si="3"/>
        <v>0</v>
      </c>
    </row>
    <row r="58" spans="1:17" ht="12.75">
      <c r="A58" s="86"/>
      <c r="B58" s="422" t="s">
        <v>209</v>
      </c>
      <c r="C58" s="88"/>
      <c r="D58" s="88"/>
      <c r="E58" s="88">
        <v>4</v>
      </c>
      <c r="F58" s="399" t="s">
        <v>39</v>
      </c>
      <c r="G58" s="418">
        <v>10980</v>
      </c>
      <c r="H58" s="132">
        <v>1075754.56</v>
      </c>
      <c r="I58" s="203">
        <v>97.98</v>
      </c>
      <c r="J58" s="421">
        <v>0</v>
      </c>
      <c r="K58" s="160"/>
      <c r="L58" s="132"/>
      <c r="M58" s="87"/>
      <c r="N58" s="210"/>
      <c r="P58" s="31">
        <f t="shared" si="2"/>
        <v>0</v>
      </c>
      <c r="Q58" s="31">
        <f t="shared" si="3"/>
        <v>0</v>
      </c>
    </row>
    <row r="59" spans="1:17" ht="12.75">
      <c r="A59" s="86"/>
      <c r="B59" s="422" t="s">
        <v>210</v>
      </c>
      <c r="C59" s="88"/>
      <c r="D59" s="88"/>
      <c r="E59" s="88">
        <v>4</v>
      </c>
      <c r="F59" s="399" t="s">
        <v>39</v>
      </c>
      <c r="G59" s="418">
        <v>27508</v>
      </c>
      <c r="H59" s="132">
        <v>2290728.67</v>
      </c>
      <c r="I59" s="203">
        <v>83.28</v>
      </c>
      <c r="J59" s="421">
        <v>0.01</v>
      </c>
      <c r="K59" s="160"/>
      <c r="L59" s="132"/>
      <c r="M59" s="87"/>
      <c r="N59" s="210"/>
      <c r="P59" s="31">
        <f t="shared" si="2"/>
        <v>275.08</v>
      </c>
      <c r="Q59" s="31">
        <f t="shared" si="3"/>
        <v>0</v>
      </c>
    </row>
    <row r="60" spans="1:17" ht="12.75">
      <c r="A60" s="86"/>
      <c r="B60" s="422" t="s">
        <v>211</v>
      </c>
      <c r="C60" s="88"/>
      <c r="D60" s="88"/>
      <c r="E60" s="88">
        <v>4</v>
      </c>
      <c r="F60" s="399" t="s">
        <v>39</v>
      </c>
      <c r="G60" s="418">
        <v>29527</v>
      </c>
      <c r="H60" s="132">
        <v>2422845.02</v>
      </c>
      <c r="I60" s="203">
        <v>82.06</v>
      </c>
      <c r="J60" s="421">
        <v>0.01</v>
      </c>
      <c r="K60" s="160"/>
      <c r="L60" s="132"/>
      <c r="M60" s="87"/>
      <c r="N60" s="210"/>
      <c r="P60" s="31">
        <f t="shared" si="2"/>
        <v>295.27</v>
      </c>
      <c r="Q60" s="31">
        <f t="shared" si="3"/>
        <v>0</v>
      </c>
    </row>
    <row r="61" spans="1:17" ht="12.75">
      <c r="A61" s="86"/>
      <c r="B61" s="422" t="s">
        <v>212</v>
      </c>
      <c r="C61" s="88"/>
      <c r="D61" s="88"/>
      <c r="E61" s="88">
        <v>3</v>
      </c>
      <c r="F61" s="399" t="s">
        <v>39</v>
      </c>
      <c r="G61" s="418">
        <v>30797</v>
      </c>
      <c r="H61" s="132">
        <v>1346262.95</v>
      </c>
      <c r="I61" s="203">
        <v>43.71</v>
      </c>
      <c r="J61" s="421">
        <v>0.03</v>
      </c>
      <c r="K61" s="160"/>
      <c r="L61" s="132"/>
      <c r="M61" s="87"/>
      <c r="N61" s="210"/>
      <c r="P61" s="31">
        <f t="shared" si="2"/>
        <v>923.91</v>
      </c>
      <c r="Q61" s="31">
        <f t="shared" si="3"/>
        <v>0</v>
      </c>
    </row>
    <row r="62" spans="1:17" ht="12.75">
      <c r="A62" s="86"/>
      <c r="B62" s="422" t="s">
        <v>213</v>
      </c>
      <c r="C62" s="88"/>
      <c r="D62" s="88"/>
      <c r="E62" s="88">
        <v>2</v>
      </c>
      <c r="F62" s="399" t="s">
        <v>214</v>
      </c>
      <c r="G62" s="418">
        <v>20638</v>
      </c>
      <c r="H62" s="132">
        <v>1617642.51</v>
      </c>
      <c r="I62" s="203">
        <v>78.38</v>
      </c>
      <c r="J62" s="421">
        <v>0.02</v>
      </c>
      <c r="K62" s="160"/>
      <c r="L62" s="132"/>
      <c r="M62" s="87"/>
      <c r="N62" s="210"/>
      <c r="P62" s="31">
        <f t="shared" si="2"/>
        <v>412.76</v>
      </c>
      <c r="Q62" s="31">
        <f t="shared" si="3"/>
        <v>0</v>
      </c>
    </row>
    <row r="63" spans="1:17" ht="12.75">
      <c r="A63" s="86"/>
      <c r="B63" s="422" t="s">
        <v>215</v>
      </c>
      <c r="C63" s="88"/>
      <c r="D63" s="88"/>
      <c r="E63" s="88">
        <v>4</v>
      </c>
      <c r="F63" s="157" t="s">
        <v>216</v>
      </c>
      <c r="G63" s="418">
        <v>27173</v>
      </c>
      <c r="H63" s="132">
        <v>1553828.16</v>
      </c>
      <c r="I63" s="203">
        <v>57.18</v>
      </c>
      <c r="J63" s="421">
        <v>0.02</v>
      </c>
      <c r="K63" s="160"/>
      <c r="L63" s="132"/>
      <c r="M63" s="87"/>
      <c r="N63" s="210"/>
      <c r="P63" s="31">
        <f t="shared" si="2"/>
        <v>543.46</v>
      </c>
      <c r="Q63" s="31">
        <f t="shared" si="3"/>
        <v>0</v>
      </c>
    </row>
    <row r="64" spans="1:17" ht="12.75">
      <c r="A64" s="86"/>
      <c r="B64" s="422" t="s">
        <v>217</v>
      </c>
      <c r="C64" s="88"/>
      <c r="D64" s="88"/>
      <c r="E64" s="88">
        <v>3</v>
      </c>
      <c r="F64" s="399" t="s">
        <v>218</v>
      </c>
      <c r="G64" s="418">
        <v>126421</v>
      </c>
      <c r="H64" s="132">
        <v>5587238.55</v>
      </c>
      <c r="I64" s="203">
        <v>44.2</v>
      </c>
      <c r="J64" s="421">
        <v>0.01</v>
      </c>
      <c r="K64" s="160"/>
      <c r="L64" s="132"/>
      <c r="M64" s="87"/>
      <c r="N64" s="210"/>
      <c r="P64" s="31">
        <f t="shared" si="2"/>
        <v>1264.21</v>
      </c>
      <c r="Q64" s="31">
        <f t="shared" si="3"/>
        <v>0</v>
      </c>
    </row>
    <row r="65" spans="1:17" ht="12.75">
      <c r="A65" s="86"/>
      <c r="B65" s="422" t="s">
        <v>219</v>
      </c>
      <c r="C65" s="88"/>
      <c r="D65" s="88"/>
      <c r="E65" s="88">
        <v>4</v>
      </c>
      <c r="F65" s="399" t="s">
        <v>39</v>
      </c>
      <c r="G65" s="418">
        <v>38000</v>
      </c>
      <c r="H65" s="132">
        <v>1847340.83</v>
      </c>
      <c r="I65" s="203">
        <v>48.61</v>
      </c>
      <c r="J65" s="421">
        <v>0</v>
      </c>
      <c r="K65" s="160"/>
      <c r="L65" s="132"/>
      <c r="M65" s="87"/>
      <c r="N65" s="210"/>
      <c r="P65" s="31">
        <f t="shared" si="2"/>
        <v>0</v>
      </c>
      <c r="Q65" s="31">
        <f t="shared" si="3"/>
        <v>0</v>
      </c>
    </row>
    <row r="66" spans="1:17" ht="12.75">
      <c r="A66" s="86"/>
      <c r="B66" s="422" t="s">
        <v>220</v>
      </c>
      <c r="C66" s="88"/>
      <c r="D66" s="88"/>
      <c r="E66" s="88">
        <v>3</v>
      </c>
      <c r="F66" s="399" t="s">
        <v>221</v>
      </c>
      <c r="G66" s="418">
        <v>36451</v>
      </c>
      <c r="H66" s="132">
        <v>1761137.72</v>
      </c>
      <c r="I66" s="203">
        <v>48.32</v>
      </c>
      <c r="J66" s="421">
        <v>0.03</v>
      </c>
      <c r="K66" s="160"/>
      <c r="L66" s="132"/>
      <c r="M66" s="87"/>
      <c r="N66" s="210"/>
      <c r="P66" s="31">
        <f t="shared" si="2"/>
        <v>1093.53</v>
      </c>
      <c r="Q66" s="31">
        <f t="shared" si="3"/>
        <v>0</v>
      </c>
    </row>
    <row r="67" spans="1:17" ht="13.5" thickBot="1">
      <c r="A67" s="400">
        <v>41513</v>
      </c>
      <c r="B67" s="423" t="s">
        <v>222</v>
      </c>
      <c r="C67" s="402"/>
      <c r="D67" s="402"/>
      <c r="E67" s="402">
        <v>3</v>
      </c>
      <c r="F67" s="404" t="s">
        <v>221</v>
      </c>
      <c r="G67" s="424">
        <v>36451</v>
      </c>
      <c r="H67" s="303">
        <v>1855706.98</v>
      </c>
      <c r="I67" s="425">
        <v>50.91</v>
      </c>
      <c r="J67" s="426">
        <v>0.03</v>
      </c>
      <c r="K67" s="302"/>
      <c r="L67" s="303"/>
      <c r="M67" s="309"/>
      <c r="N67" s="427"/>
      <c r="P67" s="31">
        <f t="shared" si="2"/>
        <v>1093.53</v>
      </c>
      <c r="Q67" s="31">
        <f t="shared" si="3"/>
        <v>0</v>
      </c>
    </row>
    <row r="68" spans="1:17" ht="13.5" thickBot="1">
      <c r="A68" s="392">
        <v>41590</v>
      </c>
      <c r="B68" s="429" t="s">
        <v>228</v>
      </c>
      <c r="C68" s="394"/>
      <c r="D68" s="394"/>
      <c r="E68" s="394">
        <v>2</v>
      </c>
      <c r="F68" s="430" t="s">
        <v>229</v>
      </c>
      <c r="G68" s="431"/>
      <c r="H68" s="319"/>
      <c r="I68" s="432"/>
      <c r="J68" s="433"/>
      <c r="K68" s="339">
        <v>19611</v>
      </c>
      <c r="L68" s="319">
        <v>1374072.35</v>
      </c>
      <c r="M68" s="393">
        <v>70.07</v>
      </c>
      <c r="N68" s="434">
        <v>1.75</v>
      </c>
      <c r="P68" s="31">
        <f t="shared" si="2"/>
        <v>0</v>
      </c>
      <c r="Q68" s="31">
        <f t="shared" si="3"/>
        <v>34319.25</v>
      </c>
    </row>
    <row r="69" spans="1:17" ht="12.75">
      <c r="A69" s="86">
        <v>41618</v>
      </c>
      <c r="B69" s="422" t="s">
        <v>230</v>
      </c>
      <c r="C69" s="88"/>
      <c r="D69" s="88"/>
      <c r="E69" s="88">
        <v>4</v>
      </c>
      <c r="F69" s="399" t="s">
        <v>231</v>
      </c>
      <c r="G69" s="418">
        <v>14924</v>
      </c>
      <c r="H69" s="132">
        <v>893439.84</v>
      </c>
      <c r="I69" s="203">
        <v>59.87</v>
      </c>
      <c r="J69" s="421"/>
      <c r="K69" s="160"/>
      <c r="L69" s="132"/>
      <c r="M69" s="87"/>
      <c r="N69" s="210"/>
      <c r="P69" s="31">
        <f t="shared" si="2"/>
        <v>0</v>
      </c>
      <c r="Q69" s="31">
        <f t="shared" si="3"/>
        <v>0</v>
      </c>
    </row>
    <row r="70" spans="1:17" ht="12.75">
      <c r="A70" s="86"/>
      <c r="B70" s="422" t="s">
        <v>232</v>
      </c>
      <c r="C70" s="88"/>
      <c r="D70" s="88"/>
      <c r="E70" s="88">
        <v>4</v>
      </c>
      <c r="F70" s="399" t="s">
        <v>231</v>
      </c>
      <c r="G70" s="418">
        <v>14924</v>
      </c>
      <c r="H70" s="132">
        <v>901088.18</v>
      </c>
      <c r="I70" s="203">
        <v>60.38</v>
      </c>
      <c r="J70" s="421"/>
      <c r="K70" s="160"/>
      <c r="L70" s="132"/>
      <c r="M70" s="87"/>
      <c r="N70" s="210"/>
      <c r="P70" s="31">
        <f t="shared" si="2"/>
        <v>0</v>
      </c>
      <c r="Q70" s="31">
        <f t="shared" si="3"/>
        <v>0</v>
      </c>
    </row>
    <row r="71" spans="1:17" ht="12.75">
      <c r="A71" s="86"/>
      <c r="B71" s="422" t="s">
        <v>246</v>
      </c>
      <c r="C71" s="88"/>
      <c r="D71" s="88"/>
      <c r="E71" s="88">
        <v>3</v>
      </c>
      <c r="F71" s="157" t="s">
        <v>247</v>
      </c>
      <c r="G71" s="418"/>
      <c r="H71" s="132"/>
      <c r="I71" s="203"/>
      <c r="J71" s="421"/>
      <c r="K71" s="160">
        <v>20291</v>
      </c>
      <c r="L71" s="132">
        <v>1167741.62</v>
      </c>
      <c r="M71" s="87">
        <v>57.55</v>
      </c>
      <c r="N71" s="210"/>
      <c r="P71" s="31">
        <f t="shared" si="2"/>
        <v>0</v>
      </c>
      <c r="Q71" s="31">
        <f t="shared" si="3"/>
        <v>0</v>
      </c>
    </row>
    <row r="72" spans="1:17" ht="12.75">
      <c r="A72" s="86"/>
      <c r="B72" s="422" t="s">
        <v>256</v>
      </c>
      <c r="C72" s="88"/>
      <c r="D72" s="88"/>
      <c r="E72" s="88">
        <v>4</v>
      </c>
      <c r="F72" s="399" t="s">
        <v>39</v>
      </c>
      <c r="G72" s="418"/>
      <c r="H72" s="132"/>
      <c r="I72" s="203"/>
      <c r="J72" s="421"/>
      <c r="K72" s="160">
        <v>9449</v>
      </c>
      <c r="L72" s="132">
        <v>811688.13</v>
      </c>
      <c r="M72" s="87">
        <v>85.91</v>
      </c>
      <c r="N72" s="210">
        <v>0.41</v>
      </c>
      <c r="P72" s="31">
        <f t="shared" si="2"/>
        <v>0</v>
      </c>
      <c r="Q72" s="31">
        <f t="shared" si="3"/>
        <v>3874.0899999999997</v>
      </c>
    </row>
    <row r="73" spans="1:17" ht="13.5" thickBot="1">
      <c r="A73" s="400">
        <v>41618</v>
      </c>
      <c r="B73" s="423" t="s">
        <v>255</v>
      </c>
      <c r="C73" s="402"/>
      <c r="D73" s="402"/>
      <c r="E73" s="402">
        <v>4</v>
      </c>
      <c r="F73" s="435" t="s">
        <v>39</v>
      </c>
      <c r="G73" s="424"/>
      <c r="H73" s="303"/>
      <c r="I73" s="425"/>
      <c r="J73" s="426"/>
      <c r="K73" s="302">
        <v>9449</v>
      </c>
      <c r="L73" s="303">
        <v>708289.79</v>
      </c>
      <c r="M73" s="309">
        <v>74.96</v>
      </c>
      <c r="N73" s="427">
        <v>0.41</v>
      </c>
      <c r="P73" s="31">
        <f t="shared" si="2"/>
        <v>0</v>
      </c>
      <c r="Q73" s="31">
        <f t="shared" si="3"/>
        <v>3874.0899999999997</v>
      </c>
    </row>
    <row r="74" spans="1:17" ht="12.75">
      <c r="A74" s="18"/>
      <c r="B74" s="19"/>
      <c r="C74" s="19"/>
      <c r="D74" s="19"/>
      <c r="E74" s="19"/>
      <c r="F74" s="19"/>
      <c r="G74" s="161"/>
      <c r="H74" s="19"/>
      <c r="I74" s="19"/>
      <c r="J74" s="162"/>
      <c r="K74" s="161"/>
      <c r="L74" s="19"/>
      <c r="M74" s="19"/>
      <c r="N74" s="162"/>
      <c r="P74" s="428">
        <f>SUM(P11:P73)</f>
        <v>95070.58000000002</v>
      </c>
      <c r="Q74" s="35">
        <f>SUM(Q11:Q33)</f>
        <v>0</v>
      </c>
    </row>
    <row r="75" spans="1:14" ht="3.75" customHeight="1">
      <c r="A75" s="22"/>
      <c r="B75" s="23"/>
      <c r="C75" s="23"/>
      <c r="D75" s="23"/>
      <c r="E75" s="23"/>
      <c r="F75" s="23"/>
      <c r="G75" s="153"/>
      <c r="H75" s="36"/>
      <c r="I75" s="37"/>
      <c r="J75" s="163"/>
      <c r="K75" s="153"/>
      <c r="L75" s="36"/>
      <c r="M75" s="36"/>
      <c r="N75" s="170"/>
    </row>
    <row r="76" spans="1:14" ht="12.75">
      <c r="A76" s="39"/>
      <c r="B76" s="8"/>
      <c r="C76" s="8"/>
      <c r="D76" s="8"/>
      <c r="E76" s="8"/>
      <c r="F76" s="8"/>
      <c r="G76" s="164" t="s">
        <v>10</v>
      </c>
      <c r="H76" s="17" t="s">
        <v>10</v>
      </c>
      <c r="I76" s="8"/>
      <c r="J76" s="165"/>
      <c r="K76" s="164" t="s">
        <v>10</v>
      </c>
      <c r="L76" s="17" t="s">
        <v>10</v>
      </c>
      <c r="M76" s="8"/>
      <c r="N76" s="165"/>
    </row>
    <row r="77" spans="1:14" ht="12.75">
      <c r="A77" s="39"/>
      <c r="B77" s="8"/>
      <c r="C77" s="8"/>
      <c r="D77" s="8"/>
      <c r="E77" s="8"/>
      <c r="F77" s="8"/>
      <c r="G77" s="166" t="s">
        <v>9</v>
      </c>
      <c r="H77" s="20" t="s">
        <v>18</v>
      </c>
      <c r="I77" s="8"/>
      <c r="J77" s="165"/>
      <c r="K77" s="166" t="s">
        <v>9</v>
      </c>
      <c r="L77" s="20" t="s">
        <v>18</v>
      </c>
      <c r="M77" s="8"/>
      <c r="N77" s="165"/>
    </row>
    <row r="78" spans="1:14" ht="15.75">
      <c r="A78" s="42"/>
      <c r="B78" s="19"/>
      <c r="C78" s="19"/>
      <c r="D78" s="19"/>
      <c r="E78" s="19"/>
      <c r="F78" s="19"/>
      <c r="G78" s="207">
        <f>SUM(G11:G74)</f>
        <v>1364449</v>
      </c>
      <c r="H78" s="176">
        <f>SUM(H11:H74)</f>
        <v>82772221.49000002</v>
      </c>
      <c r="I78" s="174"/>
      <c r="J78" s="175"/>
      <c r="K78" s="207">
        <f>SUM(K11:K74)</f>
        <v>91824</v>
      </c>
      <c r="L78" s="201">
        <f>SUM(L11:L74)</f>
        <v>6551168.57</v>
      </c>
      <c r="M78" s="43"/>
      <c r="N78" s="171"/>
    </row>
    <row r="79" spans="1:14" ht="6" customHeight="1" thickBot="1">
      <c r="A79" s="45"/>
      <c r="B79" s="46"/>
      <c r="C79" s="47"/>
      <c r="D79" s="47"/>
      <c r="E79" s="47"/>
      <c r="F79" s="47"/>
      <c r="G79" s="167"/>
      <c r="H79" s="168"/>
      <c r="I79" s="168"/>
      <c r="J79" s="169"/>
      <c r="K79" s="167"/>
      <c r="L79" s="168"/>
      <c r="M79" s="168"/>
      <c r="N79" s="169"/>
    </row>
    <row r="80" spans="1:14" ht="16.5" thickBot="1">
      <c r="A80" s="49" t="s">
        <v>23</v>
      </c>
      <c r="B80" s="50"/>
      <c r="C80" s="51"/>
      <c r="D80" s="51"/>
      <c r="E80" s="51"/>
      <c r="F80" s="51"/>
      <c r="G80" s="78" t="s">
        <v>24</v>
      </c>
      <c r="H80" s="79"/>
      <c r="I80" s="80" t="s">
        <v>33</v>
      </c>
      <c r="J80" s="81"/>
      <c r="K80" s="82"/>
      <c r="L80" s="52" t="s">
        <v>26</v>
      </c>
      <c r="M80" s="50"/>
      <c r="N80" s="53"/>
    </row>
    <row r="81" spans="1:14" ht="16.5" thickTop="1">
      <c r="A81" s="54" t="s">
        <v>27</v>
      </c>
      <c r="B81" s="55"/>
      <c r="C81" s="56"/>
      <c r="D81" s="56"/>
      <c r="E81" s="56"/>
      <c r="F81" s="56"/>
      <c r="G81" s="57"/>
      <c r="H81" s="58">
        <f>COUNTA(G11:G74)</f>
        <v>56</v>
      </c>
      <c r="I81" s="19"/>
      <c r="J81" s="59">
        <f>H78/G78</f>
        <v>60.66347770418684</v>
      </c>
      <c r="K81" s="59"/>
      <c r="L81" s="60"/>
      <c r="M81" s="59">
        <f>P74/G78</f>
        <v>0.06967690254454363</v>
      </c>
      <c r="N81" s="61"/>
    </row>
    <row r="82" spans="1:14" ht="15.75">
      <c r="A82" s="54" t="s">
        <v>28</v>
      </c>
      <c r="B82" s="55"/>
      <c r="C82" s="56"/>
      <c r="D82" s="56"/>
      <c r="E82" s="56"/>
      <c r="F82" s="56"/>
      <c r="G82" s="57"/>
      <c r="H82" s="58">
        <f>COUNTA(K11:K74)</f>
        <v>7</v>
      </c>
      <c r="I82" s="19"/>
      <c r="J82" s="59">
        <f>L78/K78</f>
        <v>71.34483980223035</v>
      </c>
      <c r="K82" s="62"/>
      <c r="L82" s="60"/>
      <c r="M82" s="59">
        <f>Q74/K78</f>
        <v>0</v>
      </c>
      <c r="N82" s="63"/>
    </row>
    <row r="83" spans="1:14" ht="16.5" thickBot="1">
      <c r="A83" s="64" t="s">
        <v>29</v>
      </c>
      <c r="B83" s="65"/>
      <c r="C83" s="5"/>
      <c r="D83" s="5"/>
      <c r="E83" s="5"/>
      <c r="F83" s="5"/>
      <c r="G83" s="66"/>
      <c r="H83" s="67">
        <f>SUM(H81:H82)</f>
        <v>63</v>
      </c>
      <c r="I83" s="32"/>
      <c r="J83" s="68">
        <f>(H78+L78)/(G78+K78)</f>
        <v>61.3369815000347</v>
      </c>
      <c r="K83" s="69"/>
      <c r="L83" s="70"/>
      <c r="M83" s="68">
        <f>(P74+Q74)/(G78+K78)</f>
        <v>0.06528348736809651</v>
      </c>
      <c r="N83" s="71"/>
    </row>
    <row r="95" ht="30.75">
      <c r="AH95" s="2"/>
    </row>
    <row r="96" ht="15.75">
      <c r="AC96" s="3"/>
    </row>
  </sheetData>
  <sheetProtection/>
  <printOptions horizontalCentered="1" verticalCentered="1"/>
  <pageMargins left="0.25" right="0.25" top="0.5" bottom="0.5" header="0.25" footer="0.25"/>
  <pageSetup horizontalDpi="300" verticalDpi="3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10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7" max="7" width="10.140625" style="0" customWidth="1"/>
    <col min="8" max="8" width="10.7109375" style="0" customWidth="1"/>
    <col min="12" max="12" width="11.003906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1" ht="19.5">
      <c r="A4" s="4" t="s">
        <v>34</v>
      </c>
      <c r="B4" s="3"/>
      <c r="E4" s="100"/>
      <c r="F4" s="100"/>
      <c r="G4" s="100"/>
      <c r="H4" s="100"/>
      <c r="I4" s="100"/>
      <c r="J4" s="100"/>
      <c r="K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10</v>
      </c>
      <c r="J7" s="73"/>
      <c r="K7" s="72" t="s">
        <v>9</v>
      </c>
      <c r="L7" s="73" t="s">
        <v>10</v>
      </c>
      <c r="M7" s="73" t="s">
        <v>10</v>
      </c>
      <c r="N7" s="76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17</v>
      </c>
      <c r="J8" s="73"/>
      <c r="K8" s="72" t="s">
        <v>17</v>
      </c>
      <c r="L8" s="73" t="s">
        <v>18</v>
      </c>
      <c r="M8" s="73" t="s">
        <v>17</v>
      </c>
      <c r="N8" s="76"/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/>
      <c r="K9" s="75"/>
      <c r="L9" s="74" t="s">
        <v>20</v>
      </c>
      <c r="M9" s="74" t="s">
        <v>18</v>
      </c>
      <c r="N9" s="77"/>
      <c r="P9" s="21" t="s">
        <v>21</v>
      </c>
      <c r="Q9" s="21" t="s">
        <v>22</v>
      </c>
    </row>
    <row r="10" spans="1:14" ht="3.75" customHeight="1" thickBot="1">
      <c r="A10" s="204"/>
      <c r="B10" s="205"/>
      <c r="C10" s="205"/>
      <c r="D10" s="205"/>
      <c r="E10" s="205"/>
      <c r="F10" s="205"/>
      <c r="G10" s="204"/>
      <c r="H10" s="205"/>
      <c r="I10" s="205"/>
      <c r="J10" s="205"/>
      <c r="K10" s="204"/>
      <c r="L10" s="205"/>
      <c r="M10" s="205"/>
      <c r="N10" s="206"/>
    </row>
    <row r="11" spans="1:17" ht="12.75">
      <c r="A11" s="263">
        <v>41408</v>
      </c>
      <c r="B11" s="348" t="s">
        <v>78</v>
      </c>
      <c r="C11" s="265"/>
      <c r="D11" s="265"/>
      <c r="E11" s="265">
        <v>1</v>
      </c>
      <c r="F11" s="349" t="s">
        <v>77</v>
      </c>
      <c r="G11" s="274"/>
      <c r="H11" s="266"/>
      <c r="I11" s="275"/>
      <c r="J11" s="267"/>
      <c r="K11" s="276">
        <v>13803</v>
      </c>
      <c r="L11" s="268">
        <v>493342.33</v>
      </c>
      <c r="M11" s="269">
        <v>35.74</v>
      </c>
      <c r="N11" s="262"/>
      <c r="P11" s="31">
        <f aca="true" t="shared" si="0" ref="P11:P27">G11*J11</f>
        <v>0</v>
      </c>
      <c r="Q11" s="31">
        <f aca="true" t="shared" si="1" ref="Q11:Q26">K11*N11</f>
        <v>0</v>
      </c>
    </row>
    <row r="12" spans="1:17" ht="12.75">
      <c r="A12" s="105"/>
      <c r="B12" s="92" t="s">
        <v>79</v>
      </c>
      <c r="C12" s="93" t="s">
        <v>80</v>
      </c>
      <c r="D12" s="93" t="s">
        <v>71</v>
      </c>
      <c r="E12" s="93">
        <v>4</v>
      </c>
      <c r="F12" s="138" t="s">
        <v>81</v>
      </c>
      <c r="G12" s="134">
        <v>10322</v>
      </c>
      <c r="H12" s="106">
        <v>24774.39</v>
      </c>
      <c r="I12" s="202">
        <v>2.4</v>
      </c>
      <c r="J12" s="90"/>
      <c r="K12" s="89"/>
      <c r="L12" s="132"/>
      <c r="M12" s="87"/>
      <c r="N12" s="96"/>
      <c r="P12" s="31">
        <f t="shared" si="0"/>
        <v>0</v>
      </c>
      <c r="Q12" s="31">
        <f t="shared" si="1"/>
        <v>0</v>
      </c>
    </row>
    <row r="13" spans="1:17" ht="13.5" thickBot="1">
      <c r="A13" s="295">
        <v>41408</v>
      </c>
      <c r="B13" s="323" t="s">
        <v>82</v>
      </c>
      <c r="C13" s="297" t="s">
        <v>83</v>
      </c>
      <c r="D13" s="297" t="s">
        <v>71</v>
      </c>
      <c r="E13" s="297">
        <v>3</v>
      </c>
      <c r="F13" s="350" t="s">
        <v>84</v>
      </c>
      <c r="G13" s="299">
        <v>6766</v>
      </c>
      <c r="H13" s="300">
        <v>14455.02</v>
      </c>
      <c r="I13" s="351">
        <v>2.14</v>
      </c>
      <c r="J13" s="301"/>
      <c r="K13" s="325"/>
      <c r="L13" s="303"/>
      <c r="M13" s="309"/>
      <c r="N13" s="305"/>
      <c r="P13" s="31">
        <f t="shared" si="0"/>
        <v>0</v>
      </c>
      <c r="Q13" s="31">
        <f t="shared" si="1"/>
        <v>0</v>
      </c>
    </row>
    <row r="14" spans="1:17" ht="13.5" thickBot="1">
      <c r="A14" s="314">
        <v>41618</v>
      </c>
      <c r="B14" s="315" t="s">
        <v>233</v>
      </c>
      <c r="C14" s="316" t="s">
        <v>80</v>
      </c>
      <c r="D14" s="316" t="s">
        <v>234</v>
      </c>
      <c r="E14" s="316">
        <v>4</v>
      </c>
      <c r="F14" s="436" t="s">
        <v>235</v>
      </c>
      <c r="G14" s="318">
        <v>19760</v>
      </c>
      <c r="H14" s="319">
        <v>1529904.08</v>
      </c>
      <c r="I14" s="437">
        <v>77.43</v>
      </c>
      <c r="J14" s="338"/>
      <c r="K14" s="438"/>
      <c r="L14" s="322"/>
      <c r="M14" s="338"/>
      <c r="N14" s="398"/>
      <c r="P14" s="31">
        <f t="shared" si="0"/>
        <v>0</v>
      </c>
      <c r="Q14" s="31">
        <f t="shared" si="1"/>
        <v>0</v>
      </c>
    </row>
    <row r="15" spans="1:17" ht="12.75">
      <c r="A15" s="105"/>
      <c r="B15" s="92"/>
      <c r="C15" s="93"/>
      <c r="D15" s="93"/>
      <c r="E15" s="93"/>
      <c r="F15" s="182"/>
      <c r="G15" s="134"/>
      <c r="H15" s="106"/>
      <c r="I15" s="202"/>
      <c r="J15" s="90"/>
      <c r="K15" s="89"/>
      <c r="L15" s="132"/>
      <c r="M15" s="87"/>
      <c r="N15" s="96"/>
      <c r="P15" s="31">
        <f t="shared" si="0"/>
        <v>0</v>
      </c>
      <c r="Q15" s="31">
        <f t="shared" si="1"/>
        <v>0</v>
      </c>
    </row>
    <row r="16" spans="1:17" ht="12.75">
      <c r="A16" s="214"/>
      <c r="B16" s="215"/>
      <c r="C16" s="216"/>
      <c r="D16" s="216"/>
      <c r="E16" s="216"/>
      <c r="F16" s="234"/>
      <c r="G16" s="218"/>
      <c r="H16" s="219"/>
      <c r="I16" s="241"/>
      <c r="J16" s="220"/>
      <c r="K16" s="238"/>
      <c r="L16" s="229"/>
      <c r="M16" s="226"/>
      <c r="N16" s="232"/>
      <c r="P16" s="31">
        <f t="shared" si="0"/>
        <v>0</v>
      </c>
      <c r="Q16" s="31">
        <f t="shared" si="1"/>
        <v>0</v>
      </c>
    </row>
    <row r="17" spans="1:17" ht="12.75">
      <c r="A17" s="105"/>
      <c r="B17" s="92"/>
      <c r="C17" s="93"/>
      <c r="D17" s="93"/>
      <c r="E17" s="93"/>
      <c r="F17" s="182"/>
      <c r="G17" s="133"/>
      <c r="H17" s="132"/>
      <c r="I17" s="203"/>
      <c r="J17" s="87"/>
      <c r="K17" s="94"/>
      <c r="L17" s="106"/>
      <c r="M17" s="90"/>
      <c r="N17" s="85"/>
      <c r="P17" s="31">
        <f t="shared" si="0"/>
        <v>0</v>
      </c>
      <c r="Q17" s="31">
        <f t="shared" si="1"/>
        <v>0</v>
      </c>
    </row>
    <row r="18" spans="1:17" ht="12.75">
      <c r="A18" s="214"/>
      <c r="B18" s="215"/>
      <c r="C18" s="216"/>
      <c r="D18" s="216"/>
      <c r="E18" s="216"/>
      <c r="F18" s="182"/>
      <c r="G18" s="223"/>
      <c r="H18" s="229"/>
      <c r="I18" s="225"/>
      <c r="J18" s="226"/>
      <c r="K18" s="242"/>
      <c r="L18" s="219"/>
      <c r="M18" s="220"/>
      <c r="N18" s="221"/>
      <c r="P18" s="31">
        <f t="shared" si="0"/>
        <v>0</v>
      </c>
      <c r="Q18" s="31">
        <f t="shared" si="1"/>
        <v>0</v>
      </c>
    </row>
    <row r="19" spans="1:17" ht="12.75">
      <c r="A19" s="214"/>
      <c r="B19" s="215"/>
      <c r="C19" s="216"/>
      <c r="D19" s="216"/>
      <c r="E19" s="216"/>
      <c r="F19" s="243"/>
      <c r="G19" s="218"/>
      <c r="H19" s="219"/>
      <c r="I19" s="241"/>
      <c r="J19" s="220"/>
      <c r="K19" s="238"/>
      <c r="L19" s="229"/>
      <c r="M19" s="226"/>
      <c r="N19" s="232"/>
      <c r="P19" s="31">
        <f t="shared" si="0"/>
        <v>0</v>
      </c>
      <c r="Q19" s="31">
        <f t="shared" si="1"/>
        <v>0</v>
      </c>
    </row>
    <row r="20" spans="1:17" ht="12.75">
      <c r="A20" s="105"/>
      <c r="B20" s="92"/>
      <c r="C20" s="93"/>
      <c r="D20" s="93"/>
      <c r="E20" s="93"/>
      <c r="F20" s="138"/>
      <c r="G20" s="134"/>
      <c r="H20" s="106"/>
      <c r="I20" s="202"/>
      <c r="J20" s="90"/>
      <c r="K20" s="89"/>
      <c r="L20" s="132"/>
      <c r="M20" s="87"/>
      <c r="N20" s="96"/>
      <c r="P20" s="31">
        <f t="shared" si="0"/>
        <v>0</v>
      </c>
      <c r="Q20" s="31">
        <f t="shared" si="1"/>
        <v>0</v>
      </c>
    </row>
    <row r="21" spans="1:17" ht="12.75">
      <c r="A21" s="105"/>
      <c r="B21" s="92"/>
      <c r="C21" s="93"/>
      <c r="D21" s="93"/>
      <c r="E21" s="93"/>
      <c r="F21" s="138"/>
      <c r="G21" s="133"/>
      <c r="H21" s="132"/>
      <c r="I21" s="203"/>
      <c r="J21" s="87"/>
      <c r="K21" s="94"/>
      <c r="L21" s="106"/>
      <c r="M21" s="90"/>
      <c r="N21" s="85"/>
      <c r="P21" s="31">
        <f t="shared" si="0"/>
        <v>0</v>
      </c>
      <c r="Q21" s="31">
        <f t="shared" si="1"/>
        <v>0</v>
      </c>
    </row>
    <row r="22" spans="1:17" ht="12.75">
      <c r="A22" s="105"/>
      <c r="B22" s="183"/>
      <c r="C22" s="93"/>
      <c r="D22" s="93"/>
      <c r="E22" s="93"/>
      <c r="F22" s="245"/>
      <c r="G22" s="134"/>
      <c r="H22" s="106"/>
      <c r="I22" s="202"/>
      <c r="J22" s="90"/>
      <c r="K22" s="89"/>
      <c r="L22" s="132"/>
      <c r="M22" s="87"/>
      <c r="N22" s="96"/>
      <c r="P22" s="31">
        <f t="shared" si="0"/>
        <v>0</v>
      </c>
      <c r="Q22" s="31">
        <f t="shared" si="1"/>
        <v>0</v>
      </c>
    </row>
    <row r="23" spans="1:17" ht="12.75">
      <c r="A23" s="105"/>
      <c r="B23" s="92"/>
      <c r="C23" s="93"/>
      <c r="D23" s="93"/>
      <c r="E23" s="93"/>
      <c r="F23" s="138"/>
      <c r="G23" s="133"/>
      <c r="H23" s="132"/>
      <c r="I23" s="203"/>
      <c r="J23" s="87"/>
      <c r="K23" s="94"/>
      <c r="L23" s="106"/>
      <c r="M23" s="90"/>
      <c r="N23" s="85"/>
      <c r="P23" s="31">
        <f t="shared" si="0"/>
        <v>0</v>
      </c>
      <c r="Q23" s="31">
        <f t="shared" si="1"/>
        <v>0</v>
      </c>
    </row>
    <row r="24" spans="1:17" ht="12.75">
      <c r="A24" s="105"/>
      <c r="B24" s="92"/>
      <c r="C24" s="93"/>
      <c r="D24" s="93"/>
      <c r="E24" s="93"/>
      <c r="F24" s="138"/>
      <c r="G24" s="94"/>
      <c r="H24" s="106"/>
      <c r="I24" s="202"/>
      <c r="J24" s="90"/>
      <c r="K24" s="89"/>
      <c r="L24" s="132"/>
      <c r="M24" s="87"/>
      <c r="N24" s="85"/>
      <c r="P24" s="31">
        <f t="shared" si="0"/>
        <v>0</v>
      </c>
      <c r="Q24" s="31">
        <f t="shared" si="1"/>
        <v>0</v>
      </c>
    </row>
    <row r="25" spans="1:17" ht="12.75">
      <c r="A25" s="105"/>
      <c r="B25" s="92"/>
      <c r="C25" s="93"/>
      <c r="D25" s="93"/>
      <c r="E25" s="93"/>
      <c r="F25" s="138"/>
      <c r="G25" s="94"/>
      <c r="H25" s="106"/>
      <c r="I25" s="202"/>
      <c r="J25" s="90"/>
      <c r="K25" s="89"/>
      <c r="L25" s="132"/>
      <c r="M25" s="90"/>
      <c r="N25" s="85"/>
      <c r="P25" s="31">
        <f t="shared" si="0"/>
        <v>0</v>
      </c>
      <c r="Q25" s="31">
        <f t="shared" si="1"/>
        <v>0</v>
      </c>
    </row>
    <row r="26" spans="1:17" ht="12.75">
      <c r="A26" s="105"/>
      <c r="B26" s="92"/>
      <c r="C26" s="93"/>
      <c r="D26" s="93"/>
      <c r="E26" s="93"/>
      <c r="F26" s="246"/>
      <c r="G26" s="89"/>
      <c r="H26" s="132"/>
      <c r="I26" s="203"/>
      <c r="J26" s="87"/>
      <c r="K26" s="94"/>
      <c r="L26" s="106"/>
      <c r="M26" s="90"/>
      <c r="N26" s="85"/>
      <c r="P26" s="31">
        <f t="shared" si="0"/>
        <v>0</v>
      </c>
      <c r="Q26" s="31">
        <f t="shared" si="1"/>
        <v>0</v>
      </c>
    </row>
    <row r="27" spans="1:17" ht="12.75">
      <c r="A27" s="214"/>
      <c r="B27" s="215"/>
      <c r="C27" s="216"/>
      <c r="D27" s="216"/>
      <c r="E27" s="216"/>
      <c r="F27" s="240"/>
      <c r="G27" s="238"/>
      <c r="H27" s="229"/>
      <c r="I27" s="225"/>
      <c r="J27" s="226"/>
      <c r="K27" s="242"/>
      <c r="L27" s="219"/>
      <c r="M27" s="220"/>
      <c r="N27" s="221"/>
      <c r="P27" s="31">
        <f t="shared" si="0"/>
        <v>0</v>
      </c>
      <c r="Q27" s="31"/>
    </row>
    <row r="28" spans="1:17" ht="12.75">
      <c r="A28" s="105"/>
      <c r="B28" s="92"/>
      <c r="C28" s="93"/>
      <c r="D28" s="93"/>
      <c r="E28" s="93"/>
      <c r="F28" s="246"/>
      <c r="G28" s="89"/>
      <c r="H28" s="132"/>
      <c r="I28" s="203"/>
      <c r="J28" s="87"/>
      <c r="K28" s="94"/>
      <c r="L28" s="106"/>
      <c r="M28" s="90"/>
      <c r="N28" s="85"/>
      <c r="P28" s="31"/>
      <c r="Q28" s="31"/>
    </row>
    <row r="29" spans="1:17" ht="12.75">
      <c r="A29" s="91"/>
      <c r="B29" s="102"/>
      <c r="C29" s="93"/>
      <c r="D29" s="93"/>
      <c r="E29" s="93"/>
      <c r="F29" s="93"/>
      <c r="G29" s="89"/>
      <c r="H29" s="87"/>
      <c r="I29" s="87"/>
      <c r="J29" s="87"/>
      <c r="K29" s="94"/>
      <c r="L29" s="106"/>
      <c r="M29" s="90"/>
      <c r="N29" s="85"/>
      <c r="P29" s="31">
        <f>G29*J29</f>
        <v>0</v>
      </c>
      <c r="Q29" s="31">
        <f>K29*N29</f>
        <v>0</v>
      </c>
    </row>
    <row r="30" spans="1:17" ht="12.75">
      <c r="A30" s="91"/>
      <c r="B30" s="102"/>
      <c r="C30" s="93"/>
      <c r="D30" s="93"/>
      <c r="E30" s="93"/>
      <c r="F30" s="93"/>
      <c r="G30" s="94"/>
      <c r="H30" s="95"/>
      <c r="I30" s="90"/>
      <c r="J30" s="90"/>
      <c r="K30" s="89"/>
      <c r="L30" s="132"/>
      <c r="M30" s="90"/>
      <c r="N30" s="85"/>
      <c r="P30" s="31">
        <f aca="true" t="shared" si="2" ref="P30:P42">G30*J30</f>
        <v>0</v>
      </c>
      <c r="Q30" s="31">
        <f aca="true" t="shared" si="3" ref="Q30:Q42">K30*N30</f>
        <v>0</v>
      </c>
    </row>
    <row r="31" spans="1:17" ht="12.75">
      <c r="A31" s="18"/>
      <c r="B31" s="19"/>
      <c r="C31" s="19"/>
      <c r="D31" s="19"/>
      <c r="E31" s="19"/>
      <c r="F31" s="19"/>
      <c r="G31" s="18"/>
      <c r="H31" s="19"/>
      <c r="I31" s="19"/>
      <c r="J31" s="19"/>
      <c r="K31" s="18"/>
      <c r="L31" s="19"/>
      <c r="M31" s="19"/>
      <c r="N31" s="30"/>
      <c r="P31" s="31">
        <f t="shared" si="2"/>
        <v>0</v>
      </c>
      <c r="Q31" s="31">
        <f t="shared" si="3"/>
        <v>0</v>
      </c>
    </row>
    <row r="32" spans="1:17" ht="6" customHeight="1">
      <c r="A32" s="22"/>
      <c r="B32" s="23"/>
      <c r="C32" s="23"/>
      <c r="D32" s="23"/>
      <c r="E32" s="23"/>
      <c r="F32" s="23"/>
      <c r="G32" s="22"/>
      <c r="H32" s="36"/>
      <c r="I32" s="37"/>
      <c r="J32" s="37"/>
      <c r="K32" s="22"/>
      <c r="L32" s="36"/>
      <c r="M32" s="36"/>
      <c r="N32" s="38"/>
      <c r="P32" s="31">
        <f t="shared" si="2"/>
        <v>0</v>
      </c>
      <c r="Q32" s="31">
        <f t="shared" si="3"/>
        <v>0</v>
      </c>
    </row>
    <row r="33" spans="1:17" ht="12.75">
      <c r="A33" s="39"/>
      <c r="B33" s="8"/>
      <c r="C33" s="8"/>
      <c r="D33" s="8"/>
      <c r="E33" s="8"/>
      <c r="F33" s="8"/>
      <c r="G33" s="16" t="s">
        <v>10</v>
      </c>
      <c r="H33" s="17" t="s">
        <v>10</v>
      </c>
      <c r="I33" s="8"/>
      <c r="K33" s="16" t="s">
        <v>10</v>
      </c>
      <c r="L33" s="17" t="s">
        <v>10</v>
      </c>
      <c r="M33" s="8"/>
      <c r="N33" s="40"/>
      <c r="P33" s="31" t="e">
        <f t="shared" si="2"/>
        <v>#VALUE!</v>
      </c>
      <c r="Q33" s="31" t="e">
        <f t="shared" si="3"/>
        <v>#VALUE!</v>
      </c>
    </row>
    <row r="34" spans="1:17" ht="12.75">
      <c r="A34" s="39"/>
      <c r="B34" s="8"/>
      <c r="C34" s="8"/>
      <c r="D34" s="8"/>
      <c r="E34" s="8"/>
      <c r="F34" s="8"/>
      <c r="G34" s="41" t="s">
        <v>9</v>
      </c>
      <c r="H34" s="20" t="s">
        <v>18</v>
      </c>
      <c r="I34" s="8"/>
      <c r="K34" s="41" t="s">
        <v>9</v>
      </c>
      <c r="L34" s="20" t="s">
        <v>18</v>
      </c>
      <c r="M34" s="8"/>
      <c r="N34" s="40"/>
      <c r="P34" s="31" t="e">
        <f t="shared" si="2"/>
        <v>#VALUE!</v>
      </c>
      <c r="Q34" s="31" t="e">
        <f t="shared" si="3"/>
        <v>#VALUE!</v>
      </c>
    </row>
    <row r="35" spans="1:17" ht="15.75">
      <c r="A35" s="42"/>
      <c r="B35" s="19"/>
      <c r="C35" s="19"/>
      <c r="D35" s="19"/>
      <c r="E35" s="19"/>
      <c r="F35" s="19"/>
      <c r="G35" s="200">
        <f>SUM(G11:G30)</f>
        <v>36848</v>
      </c>
      <c r="H35" s="209">
        <f>SUM(H11:H30)</f>
        <v>1569133.49</v>
      </c>
      <c r="I35" s="174"/>
      <c r="J35" s="178"/>
      <c r="K35" s="200">
        <f>SUM(K11:K30)</f>
        <v>13803</v>
      </c>
      <c r="L35" s="201">
        <f>SUM(L11:L30)</f>
        <v>493342.33</v>
      </c>
      <c r="M35" s="43"/>
      <c r="N35" s="44"/>
      <c r="P35" s="31">
        <f t="shared" si="2"/>
        <v>0</v>
      </c>
      <c r="Q35" s="31">
        <f t="shared" si="3"/>
        <v>0</v>
      </c>
    </row>
    <row r="36" spans="1:17" ht="6" customHeight="1" thickBot="1">
      <c r="A36" s="45"/>
      <c r="B36" s="46"/>
      <c r="C36" s="47"/>
      <c r="D36" s="47"/>
      <c r="E36" s="47"/>
      <c r="F36" s="47"/>
      <c r="G36" s="45"/>
      <c r="H36" s="46"/>
      <c r="I36" s="46"/>
      <c r="J36" s="46"/>
      <c r="K36" s="45"/>
      <c r="L36" s="46"/>
      <c r="M36" s="46"/>
      <c r="N36" s="48"/>
      <c r="P36" s="31">
        <f t="shared" si="2"/>
        <v>0</v>
      </c>
      <c r="Q36" s="31">
        <f t="shared" si="3"/>
        <v>0</v>
      </c>
    </row>
    <row r="37" spans="1:17" ht="16.5" thickBot="1">
      <c r="A37" s="49" t="s">
        <v>23</v>
      </c>
      <c r="B37" s="50"/>
      <c r="C37" s="51"/>
      <c r="D37" s="51"/>
      <c r="E37" s="51"/>
      <c r="F37" s="51"/>
      <c r="G37" s="78" t="s">
        <v>24</v>
      </c>
      <c r="H37" s="79"/>
      <c r="I37" s="80" t="s">
        <v>25</v>
      </c>
      <c r="J37" s="81"/>
      <c r="K37" s="82"/>
      <c r="L37" s="52"/>
      <c r="M37" s="50"/>
      <c r="N37" s="53"/>
      <c r="P37" s="31" t="e">
        <f t="shared" si="2"/>
        <v>#VALUE!</v>
      </c>
      <c r="Q37" s="31">
        <f t="shared" si="3"/>
        <v>0</v>
      </c>
    </row>
    <row r="38" spans="1:17" ht="16.5" thickTop="1">
      <c r="A38" s="54" t="s">
        <v>27</v>
      </c>
      <c r="B38" s="55"/>
      <c r="C38" s="56"/>
      <c r="D38" s="56"/>
      <c r="E38" s="56"/>
      <c r="F38" s="56"/>
      <c r="G38" s="57"/>
      <c r="H38" s="58">
        <f>COUNTA(G11:G31)</f>
        <v>3</v>
      </c>
      <c r="I38" s="19"/>
      <c r="J38" s="141">
        <f>H35/G35</f>
        <v>42.583952724706904</v>
      </c>
      <c r="K38" s="59"/>
      <c r="L38" s="60"/>
      <c r="M38" s="59"/>
      <c r="N38" s="61"/>
      <c r="P38" s="31">
        <f t="shared" si="2"/>
        <v>0</v>
      </c>
      <c r="Q38" s="31">
        <f t="shared" si="3"/>
        <v>0</v>
      </c>
    </row>
    <row r="39" spans="1:17" ht="15.75">
      <c r="A39" s="54" t="s">
        <v>28</v>
      </c>
      <c r="B39" s="55"/>
      <c r="C39" s="56"/>
      <c r="D39" s="56"/>
      <c r="E39" s="56"/>
      <c r="F39" s="56"/>
      <c r="G39" s="57"/>
      <c r="H39" s="58">
        <f>COUNTA(K11:K31)</f>
        <v>1</v>
      </c>
      <c r="I39" s="19"/>
      <c r="J39" s="59">
        <f>L35/K35</f>
        <v>35.74167427370862</v>
      </c>
      <c r="K39" s="62"/>
      <c r="L39" s="60"/>
      <c r="M39" s="59"/>
      <c r="N39" s="63"/>
      <c r="P39" s="31">
        <f t="shared" si="2"/>
        <v>0</v>
      </c>
      <c r="Q39" s="31">
        <f t="shared" si="3"/>
        <v>0</v>
      </c>
    </row>
    <row r="40" spans="1:17" ht="16.5" thickBot="1">
      <c r="A40" s="64" t="s">
        <v>29</v>
      </c>
      <c r="B40" s="65"/>
      <c r="C40" s="5"/>
      <c r="D40" s="5"/>
      <c r="E40" s="5"/>
      <c r="F40" s="5"/>
      <c r="G40" s="66"/>
      <c r="H40" s="67">
        <f>SUM(H38:H39)</f>
        <v>4</v>
      </c>
      <c r="I40" s="32"/>
      <c r="J40" s="142">
        <f>(H35+L35)/(G35+K35)</f>
        <v>40.719350457049224</v>
      </c>
      <c r="K40" s="69"/>
      <c r="L40" s="70"/>
      <c r="M40" s="68"/>
      <c r="N40" s="71"/>
      <c r="P40" s="31">
        <f t="shared" si="2"/>
        <v>0</v>
      </c>
      <c r="Q40" s="31">
        <f t="shared" si="3"/>
        <v>0</v>
      </c>
    </row>
    <row r="41" spans="1:17" ht="12.75">
      <c r="A41" s="107"/>
      <c r="B41" s="108"/>
      <c r="C41" s="109"/>
      <c r="D41" s="110"/>
      <c r="E41" s="109"/>
      <c r="F41" s="113"/>
      <c r="G41" s="108"/>
      <c r="H41" s="108"/>
      <c r="I41" s="111"/>
      <c r="J41" s="111"/>
      <c r="K41" s="108"/>
      <c r="L41" s="108"/>
      <c r="M41" s="111"/>
      <c r="N41" s="111"/>
      <c r="P41" s="31">
        <f t="shared" si="2"/>
        <v>0</v>
      </c>
      <c r="Q41" s="31">
        <f t="shared" si="3"/>
        <v>0</v>
      </c>
    </row>
    <row r="42" spans="1:17" ht="12.75">
      <c r="A42" s="107"/>
      <c r="B42" s="108"/>
      <c r="C42" s="109"/>
      <c r="D42" s="110"/>
      <c r="E42" s="109"/>
      <c r="F42" s="109"/>
      <c r="G42" s="108"/>
      <c r="H42" s="108"/>
      <c r="I42" s="111"/>
      <c r="J42" s="111"/>
      <c r="K42" s="108"/>
      <c r="L42" s="108"/>
      <c r="M42" s="111"/>
      <c r="N42" s="111"/>
      <c r="P42" s="31">
        <f t="shared" si="2"/>
        <v>0</v>
      </c>
      <c r="Q42" s="31">
        <f t="shared" si="3"/>
        <v>0</v>
      </c>
    </row>
    <row r="43" spans="1:17" ht="12.75">
      <c r="A43" s="107"/>
      <c r="B43" s="108"/>
      <c r="C43" s="109"/>
      <c r="D43" s="110"/>
      <c r="E43" s="109"/>
      <c r="F43" s="109"/>
      <c r="G43" s="108"/>
      <c r="H43" s="108"/>
      <c r="I43" s="111"/>
      <c r="J43" s="111"/>
      <c r="K43" s="108"/>
      <c r="L43" s="108"/>
      <c r="M43" s="111"/>
      <c r="N43" s="111"/>
      <c r="P43" s="31">
        <f aca="true" t="shared" si="4" ref="P43:P58">G43*J43</f>
        <v>0</v>
      </c>
      <c r="Q43" s="31">
        <f aca="true" t="shared" si="5" ref="Q43:Q58">K43*N43</f>
        <v>0</v>
      </c>
    </row>
    <row r="44" spans="1:17" ht="12.75">
      <c r="A44" s="107"/>
      <c r="B44" s="108"/>
      <c r="C44" s="109"/>
      <c r="D44" s="110"/>
      <c r="E44" s="109"/>
      <c r="F44" s="109"/>
      <c r="G44" s="108"/>
      <c r="H44" s="108"/>
      <c r="I44" s="111"/>
      <c r="J44" s="111"/>
      <c r="K44" s="108"/>
      <c r="L44" s="108"/>
      <c r="M44" s="111"/>
      <c r="N44" s="111"/>
      <c r="P44" s="31">
        <f t="shared" si="4"/>
        <v>0</v>
      </c>
      <c r="Q44" s="31">
        <f t="shared" si="5"/>
        <v>0</v>
      </c>
    </row>
    <row r="45" spans="1:17" ht="12.75">
      <c r="A45" s="107"/>
      <c r="B45" s="108"/>
      <c r="C45" s="109"/>
      <c r="D45" s="110"/>
      <c r="E45" s="109"/>
      <c r="F45" s="109"/>
      <c r="G45" s="108"/>
      <c r="H45" s="108"/>
      <c r="I45" s="111"/>
      <c r="J45" s="111"/>
      <c r="K45" s="108"/>
      <c r="L45" s="108"/>
      <c r="M45" s="111"/>
      <c r="N45" s="111"/>
      <c r="P45" s="31">
        <f t="shared" si="4"/>
        <v>0</v>
      </c>
      <c r="Q45" s="31">
        <f t="shared" si="5"/>
        <v>0</v>
      </c>
    </row>
    <row r="46" spans="1:17" ht="12.75">
      <c r="A46" s="107"/>
      <c r="B46" s="108"/>
      <c r="C46" s="109"/>
      <c r="D46" s="110"/>
      <c r="E46" s="109"/>
      <c r="F46" s="109"/>
      <c r="G46" s="108"/>
      <c r="H46" s="108"/>
      <c r="I46" s="111"/>
      <c r="J46" s="111"/>
      <c r="K46" s="108"/>
      <c r="L46" s="108"/>
      <c r="M46" s="111"/>
      <c r="N46" s="111"/>
      <c r="P46" s="31">
        <f t="shared" si="4"/>
        <v>0</v>
      </c>
      <c r="Q46" s="31">
        <f t="shared" si="5"/>
        <v>0</v>
      </c>
    </row>
    <row r="47" spans="1:17" ht="12.75">
      <c r="A47" s="107"/>
      <c r="B47" s="108"/>
      <c r="C47" s="109"/>
      <c r="D47" s="110"/>
      <c r="E47" s="109"/>
      <c r="F47" s="109"/>
      <c r="G47" s="108"/>
      <c r="H47" s="108"/>
      <c r="I47" s="111"/>
      <c r="J47" s="111"/>
      <c r="K47" s="108"/>
      <c r="L47" s="108"/>
      <c r="M47" s="108"/>
      <c r="N47" s="108"/>
      <c r="P47" s="31">
        <f t="shared" si="4"/>
        <v>0</v>
      </c>
      <c r="Q47" s="31">
        <f t="shared" si="5"/>
        <v>0</v>
      </c>
    </row>
    <row r="48" spans="1:17" ht="12.75">
      <c r="A48" s="107"/>
      <c r="B48" s="108"/>
      <c r="C48" s="109"/>
      <c r="D48" s="110"/>
      <c r="E48" s="109"/>
      <c r="F48" s="109"/>
      <c r="G48" s="108"/>
      <c r="H48" s="108"/>
      <c r="I48" s="111"/>
      <c r="J48" s="111"/>
      <c r="K48" s="108"/>
      <c r="L48" s="108"/>
      <c r="M48" s="108"/>
      <c r="N48" s="108"/>
      <c r="P48" s="31">
        <f t="shared" si="4"/>
        <v>0</v>
      </c>
      <c r="Q48" s="31">
        <f t="shared" si="5"/>
        <v>0</v>
      </c>
    </row>
    <row r="49" spans="1:17" ht="12.75">
      <c r="A49" s="107"/>
      <c r="B49" s="108"/>
      <c r="C49" s="109"/>
      <c r="D49" s="110"/>
      <c r="E49" s="109"/>
      <c r="F49" s="109"/>
      <c r="G49" s="108"/>
      <c r="H49" s="108"/>
      <c r="I49" s="111"/>
      <c r="J49" s="111"/>
      <c r="K49" s="108"/>
      <c r="L49" s="108"/>
      <c r="M49" s="108"/>
      <c r="N49" s="108"/>
      <c r="P49" s="31">
        <f t="shared" si="4"/>
        <v>0</v>
      </c>
      <c r="Q49" s="31">
        <f t="shared" si="5"/>
        <v>0</v>
      </c>
    </row>
    <row r="50" spans="1:17" ht="12.75">
      <c r="A50" s="107"/>
      <c r="B50" s="108"/>
      <c r="C50" s="109"/>
      <c r="D50" s="110"/>
      <c r="E50" s="109"/>
      <c r="F50" s="109"/>
      <c r="G50" s="108"/>
      <c r="H50" s="108"/>
      <c r="I50" s="111"/>
      <c r="J50" s="111"/>
      <c r="K50" s="108"/>
      <c r="L50" s="108"/>
      <c r="M50" s="108"/>
      <c r="N50" s="108"/>
      <c r="P50" s="31">
        <f t="shared" si="4"/>
        <v>0</v>
      </c>
      <c r="Q50" s="31">
        <f t="shared" si="5"/>
        <v>0</v>
      </c>
    </row>
    <row r="51" spans="1:17" ht="12.75">
      <c r="A51" s="107"/>
      <c r="B51" s="108"/>
      <c r="C51" s="109"/>
      <c r="D51" s="110"/>
      <c r="E51" s="109"/>
      <c r="F51" s="109"/>
      <c r="G51" s="108"/>
      <c r="H51" s="108"/>
      <c r="I51" s="111"/>
      <c r="J51" s="111"/>
      <c r="K51" s="108"/>
      <c r="L51" s="108"/>
      <c r="M51" s="108"/>
      <c r="N51" s="108"/>
      <c r="P51" s="31">
        <f t="shared" si="4"/>
        <v>0</v>
      </c>
      <c r="Q51" s="31">
        <f t="shared" si="5"/>
        <v>0</v>
      </c>
    </row>
    <row r="52" spans="1:17" ht="12.75">
      <c r="A52" s="107"/>
      <c r="B52" s="108"/>
      <c r="C52" s="109"/>
      <c r="D52" s="110"/>
      <c r="E52" s="109"/>
      <c r="F52" s="109"/>
      <c r="G52" s="108"/>
      <c r="H52" s="108"/>
      <c r="I52" s="111"/>
      <c r="J52" s="111"/>
      <c r="K52" s="108"/>
      <c r="L52" s="108"/>
      <c r="M52" s="111"/>
      <c r="N52" s="111"/>
      <c r="P52" s="31">
        <f t="shared" si="4"/>
        <v>0</v>
      </c>
      <c r="Q52" s="31">
        <f t="shared" si="5"/>
        <v>0</v>
      </c>
    </row>
    <row r="53" spans="1:17" ht="12.75">
      <c r="A53" s="107"/>
      <c r="B53" s="108"/>
      <c r="C53" s="109"/>
      <c r="D53" s="110"/>
      <c r="E53" s="109"/>
      <c r="F53" s="109"/>
      <c r="G53" s="108"/>
      <c r="H53" s="108"/>
      <c r="I53" s="111"/>
      <c r="J53" s="111"/>
      <c r="K53" s="108"/>
      <c r="L53" s="108"/>
      <c r="M53" s="111"/>
      <c r="N53" s="111"/>
      <c r="P53" s="31">
        <f t="shared" si="4"/>
        <v>0</v>
      </c>
      <c r="Q53" s="31">
        <f t="shared" si="5"/>
        <v>0</v>
      </c>
    </row>
    <row r="54" spans="1:17" ht="12.75">
      <c r="A54" s="107"/>
      <c r="B54" s="108"/>
      <c r="C54" s="109"/>
      <c r="D54" s="110"/>
      <c r="E54" s="109"/>
      <c r="F54" s="109"/>
      <c r="G54" s="108"/>
      <c r="H54" s="108"/>
      <c r="I54" s="111"/>
      <c r="J54" s="111"/>
      <c r="K54" s="108"/>
      <c r="L54" s="108"/>
      <c r="M54" s="111"/>
      <c r="N54" s="111"/>
      <c r="P54" s="31">
        <f t="shared" si="4"/>
        <v>0</v>
      </c>
      <c r="Q54" s="31">
        <f t="shared" si="5"/>
        <v>0</v>
      </c>
    </row>
    <row r="55" spans="1:17" ht="12.75">
      <c r="A55" s="107"/>
      <c r="B55" s="108"/>
      <c r="C55" s="109"/>
      <c r="D55" s="110"/>
      <c r="E55" s="109"/>
      <c r="F55" s="109"/>
      <c r="G55" s="108"/>
      <c r="H55" s="108"/>
      <c r="I55" s="111"/>
      <c r="J55" s="111"/>
      <c r="K55" s="108"/>
      <c r="L55" s="108"/>
      <c r="M55" s="111"/>
      <c r="N55" s="111"/>
      <c r="P55" s="31">
        <f t="shared" si="4"/>
        <v>0</v>
      </c>
      <c r="Q55" s="31">
        <f t="shared" si="5"/>
        <v>0</v>
      </c>
    </row>
    <row r="56" spans="1:17" ht="12.75">
      <c r="A56" s="107"/>
      <c r="B56" s="108"/>
      <c r="C56" s="109"/>
      <c r="D56" s="110"/>
      <c r="E56" s="109"/>
      <c r="F56" s="109"/>
      <c r="G56" s="108"/>
      <c r="H56" s="108"/>
      <c r="I56" s="111"/>
      <c r="J56" s="111"/>
      <c r="K56" s="108"/>
      <c r="L56" s="108"/>
      <c r="M56" s="111"/>
      <c r="N56" s="111"/>
      <c r="P56" s="31">
        <f t="shared" si="4"/>
        <v>0</v>
      </c>
      <c r="Q56" s="31">
        <f t="shared" si="5"/>
        <v>0</v>
      </c>
    </row>
    <row r="57" spans="1:17" ht="12.75">
      <c r="A57" s="107"/>
      <c r="B57" s="108"/>
      <c r="C57" s="109"/>
      <c r="D57" s="109"/>
      <c r="E57" s="109"/>
      <c r="F57" s="109"/>
      <c r="G57" s="108"/>
      <c r="H57" s="108"/>
      <c r="I57" s="111"/>
      <c r="J57" s="111"/>
      <c r="K57" s="108"/>
      <c r="L57" s="108"/>
      <c r="M57" s="111"/>
      <c r="N57" s="111"/>
      <c r="P57" s="31">
        <f t="shared" si="4"/>
        <v>0</v>
      </c>
      <c r="Q57" s="31">
        <f t="shared" si="5"/>
        <v>0</v>
      </c>
    </row>
    <row r="58" spans="1:17" ht="12.75">
      <c r="A58" s="107"/>
      <c r="B58" s="108"/>
      <c r="C58" s="109"/>
      <c r="D58" s="109"/>
      <c r="E58" s="109"/>
      <c r="F58" s="109"/>
      <c r="G58" s="108"/>
      <c r="H58" s="108"/>
      <c r="I58" s="111"/>
      <c r="J58" s="111"/>
      <c r="K58" s="108"/>
      <c r="L58" s="108"/>
      <c r="M58" s="111"/>
      <c r="N58" s="111"/>
      <c r="P58" s="31">
        <f t="shared" si="4"/>
        <v>0</v>
      </c>
      <c r="Q58" s="31">
        <f t="shared" si="5"/>
        <v>0</v>
      </c>
    </row>
    <row r="59" spans="1:17" ht="12.75">
      <c r="A59" s="107"/>
      <c r="B59" s="108"/>
      <c r="C59" s="109"/>
      <c r="D59" s="109"/>
      <c r="E59" s="109"/>
      <c r="F59" s="109"/>
      <c r="G59" s="108"/>
      <c r="H59" s="108"/>
      <c r="I59" s="111"/>
      <c r="J59" s="111"/>
      <c r="K59" s="108"/>
      <c r="L59" s="108"/>
      <c r="M59" s="112"/>
      <c r="N59" s="108"/>
      <c r="P59" s="31">
        <f aca="true" t="shared" si="6" ref="P59:P74">G59*J59</f>
        <v>0</v>
      </c>
      <c r="Q59" s="31">
        <f aca="true" t="shared" si="7" ref="Q59:Q74">K59*N59</f>
        <v>0</v>
      </c>
    </row>
    <row r="60" spans="1:17" ht="12.75">
      <c r="A60" s="107"/>
      <c r="B60" s="108"/>
      <c r="C60" s="109"/>
      <c r="D60" s="110"/>
      <c r="E60" s="109"/>
      <c r="F60" s="109"/>
      <c r="G60" s="108"/>
      <c r="H60" s="108"/>
      <c r="I60" s="111"/>
      <c r="J60" s="111"/>
      <c r="K60" s="108"/>
      <c r="L60" s="108"/>
      <c r="M60" s="111"/>
      <c r="N60" s="111"/>
      <c r="P60" s="31">
        <f t="shared" si="6"/>
        <v>0</v>
      </c>
      <c r="Q60" s="31">
        <f t="shared" si="7"/>
        <v>0</v>
      </c>
    </row>
    <row r="61" spans="1:17" ht="12.75">
      <c r="A61" s="107"/>
      <c r="B61" s="108"/>
      <c r="C61" s="109"/>
      <c r="D61" s="108"/>
      <c r="E61" s="109"/>
      <c r="F61" s="109"/>
      <c r="G61" s="108"/>
      <c r="H61" s="108"/>
      <c r="I61" s="111"/>
      <c r="J61" s="111"/>
      <c r="K61" s="108"/>
      <c r="L61" s="108"/>
      <c r="M61" s="111"/>
      <c r="N61" s="111"/>
      <c r="P61" s="31">
        <f t="shared" si="6"/>
        <v>0</v>
      </c>
      <c r="Q61" s="31">
        <f t="shared" si="7"/>
        <v>0</v>
      </c>
    </row>
    <row r="62" spans="1:17" ht="12.75">
      <c r="A62" s="107"/>
      <c r="B62" s="108"/>
      <c r="C62" s="109"/>
      <c r="D62" s="109"/>
      <c r="E62" s="109"/>
      <c r="F62" s="109"/>
      <c r="G62" s="108"/>
      <c r="H62" s="108"/>
      <c r="I62" s="111"/>
      <c r="J62" s="111"/>
      <c r="K62" s="108"/>
      <c r="L62" s="108"/>
      <c r="M62" s="111"/>
      <c r="N62" s="111"/>
      <c r="P62" s="31">
        <f t="shared" si="6"/>
        <v>0</v>
      </c>
      <c r="Q62" s="31">
        <f t="shared" si="7"/>
        <v>0</v>
      </c>
    </row>
    <row r="63" spans="1:17" ht="12.75">
      <c r="A63" s="107"/>
      <c r="B63" s="108"/>
      <c r="C63" s="109"/>
      <c r="D63" s="108"/>
      <c r="E63" s="109"/>
      <c r="F63" s="109"/>
      <c r="G63" s="108"/>
      <c r="H63" s="108"/>
      <c r="I63" s="111"/>
      <c r="J63" s="111"/>
      <c r="K63" s="108"/>
      <c r="L63" s="108"/>
      <c r="M63" s="111"/>
      <c r="N63" s="111"/>
      <c r="P63" s="31">
        <f t="shared" si="6"/>
        <v>0</v>
      </c>
      <c r="Q63" s="31">
        <f t="shared" si="7"/>
        <v>0</v>
      </c>
    </row>
    <row r="64" spans="1:17" ht="12.75">
      <c r="A64" s="107"/>
      <c r="B64" s="108"/>
      <c r="C64" s="109"/>
      <c r="D64" s="109"/>
      <c r="E64" s="109"/>
      <c r="F64" s="109"/>
      <c r="G64" s="108"/>
      <c r="H64" s="108"/>
      <c r="I64" s="111"/>
      <c r="J64" s="111"/>
      <c r="K64" s="108"/>
      <c r="L64" s="108"/>
      <c r="M64" s="111"/>
      <c r="N64" s="111"/>
      <c r="P64" s="31">
        <f t="shared" si="6"/>
        <v>0</v>
      </c>
      <c r="Q64" s="31">
        <f t="shared" si="7"/>
        <v>0</v>
      </c>
    </row>
    <row r="65" spans="1:17" ht="12.75">
      <c r="A65" s="107"/>
      <c r="B65" s="108"/>
      <c r="C65" s="109"/>
      <c r="D65" s="108"/>
      <c r="E65" s="109"/>
      <c r="F65" s="109"/>
      <c r="G65" s="108"/>
      <c r="H65" s="108"/>
      <c r="I65" s="111"/>
      <c r="J65" s="111"/>
      <c r="K65" s="108"/>
      <c r="L65" s="108"/>
      <c r="M65" s="111"/>
      <c r="N65" s="111"/>
      <c r="P65" s="31">
        <f t="shared" si="6"/>
        <v>0</v>
      </c>
      <c r="Q65" s="31">
        <f t="shared" si="7"/>
        <v>0</v>
      </c>
    </row>
    <row r="66" spans="1:17" ht="12.75">
      <c r="A66" s="107"/>
      <c r="B66" s="108"/>
      <c r="C66" s="109"/>
      <c r="D66" s="108"/>
      <c r="E66" s="109"/>
      <c r="F66" s="109"/>
      <c r="G66" s="108"/>
      <c r="H66" s="108"/>
      <c r="I66" s="111"/>
      <c r="J66" s="111"/>
      <c r="K66" s="108"/>
      <c r="L66" s="108"/>
      <c r="M66" s="111"/>
      <c r="N66" s="111"/>
      <c r="P66" s="31">
        <f t="shared" si="6"/>
        <v>0</v>
      </c>
      <c r="Q66" s="31">
        <f t="shared" si="7"/>
        <v>0</v>
      </c>
    </row>
    <row r="67" spans="1:17" ht="12.75">
      <c r="A67" s="107"/>
      <c r="B67" s="108"/>
      <c r="C67" s="109"/>
      <c r="D67" s="109"/>
      <c r="E67" s="109"/>
      <c r="F67" s="109"/>
      <c r="G67" s="108"/>
      <c r="H67" s="108"/>
      <c r="I67" s="111"/>
      <c r="J67" s="111"/>
      <c r="K67" s="108"/>
      <c r="L67" s="108"/>
      <c r="M67" s="111"/>
      <c r="N67" s="111"/>
      <c r="P67" s="31">
        <f t="shared" si="6"/>
        <v>0</v>
      </c>
      <c r="Q67" s="31">
        <f t="shared" si="7"/>
        <v>0</v>
      </c>
    </row>
    <row r="68" spans="1:17" ht="12.75">
      <c r="A68" s="107"/>
      <c r="B68" s="108"/>
      <c r="C68" s="109"/>
      <c r="D68" s="109"/>
      <c r="E68" s="109"/>
      <c r="F68" s="109"/>
      <c r="G68" s="108"/>
      <c r="H68" s="108"/>
      <c r="I68" s="111"/>
      <c r="J68" s="111"/>
      <c r="K68" s="108"/>
      <c r="L68" s="108"/>
      <c r="M68" s="111"/>
      <c r="N68" s="111"/>
      <c r="P68" s="31">
        <f t="shared" si="6"/>
        <v>0</v>
      </c>
      <c r="Q68" s="31">
        <f t="shared" si="7"/>
        <v>0</v>
      </c>
    </row>
    <row r="69" spans="1:17" ht="12.75">
      <c r="A69" s="107"/>
      <c r="B69" s="108"/>
      <c r="C69" s="110"/>
      <c r="D69" s="109"/>
      <c r="E69" s="109"/>
      <c r="F69" s="109"/>
      <c r="G69" s="108"/>
      <c r="H69" s="108"/>
      <c r="I69" s="111"/>
      <c r="J69" s="111"/>
      <c r="K69" s="108"/>
      <c r="L69" s="108"/>
      <c r="M69" s="111"/>
      <c r="N69" s="111"/>
      <c r="P69" s="31">
        <f t="shared" si="6"/>
        <v>0</v>
      </c>
      <c r="Q69" s="31">
        <f t="shared" si="7"/>
        <v>0</v>
      </c>
    </row>
    <row r="70" spans="1:17" ht="12.75">
      <c r="A70" s="107"/>
      <c r="B70" s="108"/>
      <c r="C70" s="109"/>
      <c r="D70" s="109"/>
      <c r="E70" s="109"/>
      <c r="F70" s="109"/>
      <c r="G70" s="108"/>
      <c r="H70" s="108"/>
      <c r="I70" s="108"/>
      <c r="J70" s="108"/>
      <c r="K70" s="108"/>
      <c r="L70" s="108"/>
      <c r="M70" s="111"/>
      <c r="N70" s="111"/>
      <c r="P70" s="31">
        <f t="shared" si="6"/>
        <v>0</v>
      </c>
      <c r="Q70" s="31">
        <f t="shared" si="7"/>
        <v>0</v>
      </c>
    </row>
    <row r="71" spans="1:17" ht="12.75">
      <c r="A71" s="107"/>
      <c r="B71" s="108"/>
      <c r="C71" s="109"/>
      <c r="D71" s="109"/>
      <c r="E71" s="109"/>
      <c r="F71" s="109"/>
      <c r="G71" s="108"/>
      <c r="H71" s="108"/>
      <c r="I71" s="108"/>
      <c r="J71" s="108"/>
      <c r="K71" s="108"/>
      <c r="L71" s="108"/>
      <c r="M71" s="108"/>
      <c r="N71" s="108"/>
      <c r="P71" s="31">
        <f t="shared" si="6"/>
        <v>0</v>
      </c>
      <c r="Q71" s="31">
        <f t="shared" si="7"/>
        <v>0</v>
      </c>
    </row>
    <row r="72" spans="1:17" ht="12.75">
      <c r="A72" s="113"/>
      <c r="B72" s="108"/>
      <c r="C72" s="109"/>
      <c r="D72" s="109"/>
      <c r="E72" s="109"/>
      <c r="F72" s="109"/>
      <c r="G72" s="108"/>
      <c r="H72" s="108"/>
      <c r="I72" s="108"/>
      <c r="J72" s="108"/>
      <c r="K72" s="108"/>
      <c r="L72" s="108"/>
      <c r="M72" s="108"/>
      <c r="N72" s="108"/>
      <c r="P72" s="31">
        <f t="shared" si="6"/>
        <v>0</v>
      </c>
      <c r="Q72" s="31">
        <f t="shared" si="7"/>
        <v>0</v>
      </c>
    </row>
    <row r="73" spans="1:17" ht="12.75">
      <c r="A73" s="113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P73" s="31">
        <f t="shared" si="6"/>
        <v>0</v>
      </c>
      <c r="Q73" s="31">
        <f t="shared" si="7"/>
        <v>0</v>
      </c>
    </row>
    <row r="74" spans="1:17" ht="13.5" thickBot="1">
      <c r="A74" s="113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P74" s="34">
        <f t="shared" si="6"/>
        <v>0</v>
      </c>
      <c r="Q74" s="34">
        <f t="shared" si="7"/>
        <v>0</v>
      </c>
    </row>
    <row r="75" spans="1:14" ht="13.5" thickTop="1">
      <c r="A75" s="113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6" spans="1:14" ht="12.75">
      <c r="A76" s="113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</row>
    <row r="77" spans="1:14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1:14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  <row r="79" spans="1:17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P79" s="35" t="e">
        <f>SUM(P11:P74)</f>
        <v>#VALUE!</v>
      </c>
      <c r="Q79" s="35" t="e">
        <f>SUM(Q11:Q74)</f>
        <v>#VALUE!</v>
      </c>
    </row>
    <row r="80" spans="1:14" ht="13.5" customHeight="1">
      <c r="A80" s="125"/>
      <c r="B80" s="125"/>
      <c r="C80" s="125"/>
      <c r="D80" s="125"/>
      <c r="E80" s="125"/>
      <c r="F80" s="125"/>
      <c r="G80" s="125"/>
      <c r="H80" s="125"/>
      <c r="I80" s="126"/>
      <c r="J80" s="126"/>
      <c r="K80" s="125"/>
      <c r="L80" s="125"/>
      <c r="M80" s="125"/>
      <c r="N80" s="125"/>
    </row>
    <row r="81" spans="1:14" ht="12.75">
      <c r="A81" s="125"/>
      <c r="B81" s="125"/>
      <c r="C81" s="125"/>
      <c r="D81" s="125"/>
      <c r="E81" s="125"/>
      <c r="F81" s="125"/>
      <c r="G81" s="127"/>
      <c r="H81" s="127"/>
      <c r="I81" s="125"/>
      <c r="J81" s="125"/>
      <c r="K81" s="127"/>
      <c r="L81" s="127"/>
      <c r="M81" s="125"/>
      <c r="N81" s="125"/>
    </row>
    <row r="82" spans="1:14" ht="12.75">
      <c r="A82" s="125"/>
      <c r="B82" s="125"/>
      <c r="C82" s="125"/>
      <c r="D82" s="125"/>
      <c r="E82" s="125"/>
      <c r="F82" s="125"/>
      <c r="G82" s="127"/>
      <c r="H82" s="127"/>
      <c r="I82" s="125"/>
      <c r="J82" s="125"/>
      <c r="K82" s="127"/>
      <c r="L82" s="127"/>
      <c r="M82" s="125"/>
      <c r="N82" s="125"/>
    </row>
    <row r="83" spans="1:14" ht="15.75">
      <c r="A83" s="128"/>
      <c r="B83" s="125"/>
      <c r="C83" s="125"/>
      <c r="D83" s="125"/>
      <c r="E83" s="125"/>
      <c r="F83" s="125"/>
      <c r="G83" s="129"/>
      <c r="H83" s="130"/>
      <c r="I83" s="131"/>
      <c r="J83" s="131"/>
      <c r="K83" s="129"/>
      <c r="L83" s="129"/>
      <c r="M83" s="131"/>
      <c r="N83" s="126"/>
    </row>
    <row r="84" spans="1:14" ht="13.5" customHeight="1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</row>
    <row r="85" spans="1:14" ht="15.75">
      <c r="A85" s="114"/>
      <c r="B85" s="115"/>
      <c r="C85" s="108"/>
      <c r="D85" s="108"/>
      <c r="E85" s="108"/>
      <c r="F85" s="108"/>
      <c r="G85" s="116"/>
      <c r="H85" s="117"/>
      <c r="I85" s="116"/>
      <c r="J85" s="117"/>
      <c r="K85" s="118"/>
      <c r="L85" s="114"/>
      <c r="M85" s="115"/>
      <c r="N85" s="115"/>
    </row>
    <row r="86" spans="1:14" ht="15.75">
      <c r="A86" s="119"/>
      <c r="B86" s="115"/>
      <c r="C86" s="108"/>
      <c r="D86" s="108"/>
      <c r="E86" s="108"/>
      <c r="F86" s="108"/>
      <c r="G86" s="115"/>
      <c r="H86" s="120"/>
      <c r="I86" s="108"/>
      <c r="J86" s="121"/>
      <c r="K86" s="121"/>
      <c r="L86" s="121"/>
      <c r="M86" s="121"/>
      <c r="N86" s="115"/>
    </row>
    <row r="87" spans="1:14" ht="15.75">
      <c r="A87" s="119"/>
      <c r="B87" s="115"/>
      <c r="C87" s="108"/>
      <c r="D87" s="108"/>
      <c r="E87" s="108"/>
      <c r="F87" s="108"/>
      <c r="G87" s="115"/>
      <c r="H87" s="120"/>
      <c r="I87" s="108"/>
      <c r="J87" s="121"/>
      <c r="K87" s="122"/>
      <c r="L87" s="121"/>
      <c r="M87" s="121"/>
      <c r="N87" s="121"/>
    </row>
    <row r="88" spans="1:14" ht="15.75">
      <c r="A88" s="119"/>
      <c r="B88" s="123"/>
      <c r="C88" s="108"/>
      <c r="D88" s="108"/>
      <c r="E88" s="108"/>
      <c r="F88" s="108"/>
      <c r="G88" s="115"/>
      <c r="H88" s="120"/>
      <c r="I88" s="108"/>
      <c r="J88" s="121"/>
      <c r="K88" s="124"/>
      <c r="L88" s="121"/>
      <c r="M88" s="121"/>
      <c r="N88" s="123"/>
    </row>
    <row r="89" spans="1:14" ht="12.7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</row>
    <row r="90" spans="1:14" ht="12.7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</row>
    <row r="91" spans="1:14" ht="12.7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</row>
    <row r="100" ht="30.75">
      <c r="AH100" s="2"/>
    </row>
    <row r="101" ht="15.75">
      <c r="AC10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5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2" max="12" width="10.2812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0" ht="19.5">
      <c r="A4" s="4" t="s">
        <v>35</v>
      </c>
      <c r="B4" s="3"/>
      <c r="D4" s="100"/>
      <c r="E4" s="100"/>
      <c r="F4" s="100"/>
      <c r="G4" s="100"/>
      <c r="H4" s="100"/>
      <c r="I4" s="100"/>
      <c r="J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10</v>
      </c>
      <c r="J7" s="73"/>
      <c r="K7" s="72" t="s">
        <v>9</v>
      </c>
      <c r="L7" s="73" t="s">
        <v>10</v>
      </c>
      <c r="M7" s="73" t="s">
        <v>10</v>
      </c>
      <c r="N7" s="76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17</v>
      </c>
      <c r="J8" s="73"/>
      <c r="K8" s="72" t="s">
        <v>17</v>
      </c>
      <c r="L8" s="73" t="s">
        <v>18</v>
      </c>
      <c r="M8" s="73" t="s">
        <v>17</v>
      </c>
      <c r="N8" s="76"/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/>
      <c r="K9" s="75"/>
      <c r="L9" s="74" t="s">
        <v>20</v>
      </c>
      <c r="M9" s="74" t="s">
        <v>18</v>
      </c>
      <c r="N9" s="77"/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</row>
    <row r="11" spans="1:17" ht="12.75">
      <c r="A11" s="247"/>
      <c r="B11" s="248"/>
      <c r="C11" s="249"/>
      <c r="D11" s="249"/>
      <c r="E11" s="249"/>
      <c r="F11" s="249"/>
      <c r="G11" s="277"/>
      <c r="H11" s="250"/>
      <c r="I11" s="251"/>
      <c r="J11" s="251"/>
      <c r="K11" s="278"/>
      <c r="L11" s="253"/>
      <c r="M11" s="253"/>
      <c r="N11" s="254"/>
      <c r="P11" s="31">
        <f aca="true" t="shared" si="0" ref="P11:P26">G11*J11</f>
        <v>0</v>
      </c>
      <c r="Q11" s="31">
        <f aca="true" t="shared" si="1" ref="Q11:Q26">K11*N11</f>
        <v>0</v>
      </c>
    </row>
    <row r="12" spans="1:17" ht="12.75">
      <c r="A12" s="214"/>
      <c r="B12" s="215"/>
      <c r="C12" s="216"/>
      <c r="D12" s="216"/>
      <c r="E12" s="216"/>
      <c r="F12" s="216"/>
      <c r="G12" s="242"/>
      <c r="H12" s="219"/>
      <c r="I12" s="220"/>
      <c r="J12" s="220"/>
      <c r="K12" s="238"/>
      <c r="L12" s="226"/>
      <c r="M12" s="226"/>
      <c r="N12" s="232"/>
      <c r="P12" s="31">
        <f t="shared" si="0"/>
        <v>0</v>
      </c>
      <c r="Q12" s="31">
        <f t="shared" si="1"/>
        <v>0</v>
      </c>
    </row>
    <row r="13" spans="1:17" ht="12.75">
      <c r="A13" s="105"/>
      <c r="B13" s="92"/>
      <c r="C13" s="93"/>
      <c r="D13" s="93"/>
      <c r="E13" s="93"/>
      <c r="F13" s="93"/>
      <c r="G13" s="94"/>
      <c r="H13" s="106"/>
      <c r="I13" s="90"/>
      <c r="J13" s="90"/>
      <c r="K13" s="89"/>
      <c r="L13" s="203"/>
      <c r="M13" s="87"/>
      <c r="N13" s="96"/>
      <c r="P13" s="31">
        <f t="shared" si="0"/>
        <v>0</v>
      </c>
      <c r="Q13" s="31">
        <f t="shared" si="1"/>
        <v>0</v>
      </c>
    </row>
    <row r="14" spans="1:17" ht="12.75">
      <c r="A14" s="214"/>
      <c r="B14" s="215"/>
      <c r="C14" s="216"/>
      <c r="D14" s="216"/>
      <c r="E14" s="216"/>
      <c r="F14" s="217"/>
      <c r="G14" s="238"/>
      <c r="H14" s="229"/>
      <c r="I14" s="220"/>
      <c r="J14" s="220"/>
      <c r="K14" s="242"/>
      <c r="L14" s="260"/>
      <c r="M14" s="220"/>
      <c r="N14" s="221"/>
      <c r="P14" s="31">
        <f t="shared" si="0"/>
        <v>0</v>
      </c>
      <c r="Q14" s="31">
        <f t="shared" si="1"/>
        <v>0</v>
      </c>
    </row>
    <row r="15" spans="1:17" ht="12.75">
      <c r="A15" s="244"/>
      <c r="B15" s="26"/>
      <c r="C15" s="20"/>
      <c r="D15" s="20"/>
      <c r="E15" s="20"/>
      <c r="F15" s="20"/>
      <c r="G15" s="27"/>
      <c r="H15" s="139"/>
      <c r="I15" s="29"/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244"/>
      <c r="B16" s="26"/>
      <c r="C16" s="20"/>
      <c r="D16" s="20"/>
      <c r="E16" s="20"/>
      <c r="F16" s="20"/>
      <c r="G16" s="27"/>
      <c r="H16" s="139"/>
      <c r="I16" s="29"/>
      <c r="J16" s="2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247"/>
      <c r="B17" s="248"/>
      <c r="C17" s="249"/>
      <c r="D17" s="249"/>
      <c r="E17" s="249"/>
      <c r="F17" s="249"/>
      <c r="G17" s="278"/>
      <c r="H17" s="252"/>
      <c r="I17" s="253"/>
      <c r="J17" s="253"/>
      <c r="K17" s="277"/>
      <c r="L17" s="279"/>
      <c r="M17" s="251"/>
      <c r="N17" s="280"/>
      <c r="P17" s="31">
        <f t="shared" si="0"/>
        <v>0</v>
      </c>
      <c r="Q17" s="31">
        <f t="shared" si="1"/>
        <v>0</v>
      </c>
    </row>
    <row r="18" spans="1:17" ht="12.75">
      <c r="A18" s="25"/>
      <c r="B18" s="26"/>
      <c r="C18" s="20"/>
      <c r="D18" s="20"/>
      <c r="E18" s="20"/>
      <c r="F18" s="20"/>
      <c r="G18" s="18"/>
      <c r="H18" s="140"/>
      <c r="I18" s="19"/>
      <c r="J18" s="19"/>
      <c r="K18" s="27"/>
      <c r="L18" s="28"/>
      <c r="M18" s="29"/>
      <c r="N18" s="33"/>
      <c r="P18" s="31">
        <f t="shared" si="0"/>
        <v>0</v>
      </c>
      <c r="Q18" s="31">
        <f t="shared" si="1"/>
        <v>0</v>
      </c>
    </row>
    <row r="19" spans="1:17" ht="12.75">
      <c r="A19" s="25"/>
      <c r="B19" s="26"/>
      <c r="C19" s="20"/>
      <c r="D19" s="20"/>
      <c r="E19" s="20"/>
      <c r="F19" s="20"/>
      <c r="G19" s="27"/>
      <c r="H19" s="139"/>
      <c r="I19" s="29"/>
      <c r="J19" s="2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91"/>
      <c r="B20" s="92"/>
      <c r="C20" s="93"/>
      <c r="D20" s="93"/>
      <c r="E20" s="93"/>
      <c r="F20" s="93"/>
      <c r="G20" s="94"/>
      <c r="H20" s="106"/>
      <c r="I20" s="90"/>
      <c r="J20" s="90"/>
      <c r="K20" s="89"/>
      <c r="L20" s="87"/>
      <c r="M20" s="87"/>
      <c r="N20" s="96"/>
      <c r="P20" s="31">
        <f t="shared" si="0"/>
        <v>0</v>
      </c>
      <c r="Q20" s="31">
        <f t="shared" si="1"/>
        <v>0</v>
      </c>
    </row>
    <row r="21" spans="1:17" ht="12.75">
      <c r="A21" s="25"/>
      <c r="B21" s="26"/>
      <c r="C21" s="20"/>
      <c r="D21" s="20"/>
      <c r="E21" s="20"/>
      <c r="F21" s="20"/>
      <c r="G21" s="18"/>
      <c r="H21" s="140"/>
      <c r="I21" s="19"/>
      <c r="J21" s="19"/>
      <c r="K21" s="27"/>
      <c r="L21" s="28"/>
      <c r="M21" s="29"/>
      <c r="N21" s="33"/>
      <c r="P21" s="31">
        <f t="shared" si="0"/>
        <v>0</v>
      </c>
      <c r="Q21" s="31">
        <f t="shared" si="1"/>
        <v>0</v>
      </c>
    </row>
    <row r="22" spans="1:17" ht="12.75">
      <c r="A22" s="25"/>
      <c r="B22" s="97"/>
      <c r="C22" s="20"/>
      <c r="D22" s="20"/>
      <c r="E22" s="20"/>
      <c r="F22" s="20"/>
      <c r="G22" s="27"/>
      <c r="H22" s="139"/>
      <c r="I22" s="29"/>
      <c r="J22" s="2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25"/>
      <c r="B23" s="26"/>
      <c r="C23" s="20"/>
      <c r="D23" s="20"/>
      <c r="E23" s="20"/>
      <c r="F23" s="20"/>
      <c r="G23" s="18"/>
      <c r="H23" s="140"/>
      <c r="I23" s="19"/>
      <c r="J23" s="19"/>
      <c r="K23" s="27"/>
      <c r="L23" s="28"/>
      <c r="M23" s="29"/>
      <c r="N23" s="33"/>
      <c r="P23" s="31">
        <f t="shared" si="0"/>
        <v>0</v>
      </c>
      <c r="Q23" s="31">
        <f t="shared" si="1"/>
        <v>0</v>
      </c>
    </row>
    <row r="24" spans="1:17" ht="12.75">
      <c r="A24" s="25"/>
      <c r="B24" s="26"/>
      <c r="C24" s="20"/>
      <c r="D24" s="20"/>
      <c r="E24" s="20"/>
      <c r="F24" s="20"/>
      <c r="G24" s="27"/>
      <c r="H24" s="139"/>
      <c r="I24" s="29"/>
      <c r="J24" s="29"/>
      <c r="K24" s="18"/>
      <c r="L24" s="19"/>
      <c r="M24" s="19"/>
      <c r="N24" s="33"/>
      <c r="P24" s="31">
        <f t="shared" si="0"/>
        <v>0</v>
      </c>
      <c r="Q24" s="31">
        <f t="shared" si="1"/>
        <v>0</v>
      </c>
    </row>
    <row r="25" spans="1:17" ht="12.75">
      <c r="A25" s="25"/>
      <c r="B25" s="26"/>
      <c r="C25" s="20"/>
      <c r="D25" s="20"/>
      <c r="E25" s="20"/>
      <c r="F25" s="20"/>
      <c r="G25" s="27"/>
      <c r="H25" s="28"/>
      <c r="I25" s="29"/>
      <c r="J25" s="29"/>
      <c r="K25" s="18"/>
      <c r="L25" s="19"/>
      <c r="M25" s="29"/>
      <c r="N25" s="33"/>
      <c r="P25" s="31">
        <f t="shared" si="0"/>
        <v>0</v>
      </c>
      <c r="Q25" s="31">
        <f t="shared" si="1"/>
        <v>0</v>
      </c>
    </row>
    <row r="26" spans="1:17" ht="12.75">
      <c r="A26" s="84"/>
      <c r="B26" s="19"/>
      <c r="C26" s="83"/>
      <c r="D26" s="83"/>
      <c r="E26" s="83"/>
      <c r="F26" s="83"/>
      <c r="G26" s="18"/>
      <c r="H26" s="19"/>
      <c r="I26" s="29"/>
      <c r="J26" s="29"/>
      <c r="K26" s="18"/>
      <c r="L26" s="19"/>
      <c r="M26" s="99"/>
      <c r="N26" s="30"/>
      <c r="P26" s="31">
        <f t="shared" si="0"/>
        <v>0</v>
      </c>
      <c r="Q26" s="31">
        <f t="shared" si="1"/>
        <v>0</v>
      </c>
    </row>
    <row r="27" spans="1:14" ht="12.75">
      <c r="A27" s="18"/>
      <c r="B27" s="19"/>
      <c r="C27" s="19"/>
      <c r="D27" s="19"/>
      <c r="E27" s="19"/>
      <c r="F27" s="19"/>
      <c r="G27" s="18"/>
      <c r="H27" s="19"/>
      <c r="I27" s="19"/>
      <c r="J27" s="19"/>
      <c r="K27" s="18"/>
      <c r="L27" s="19"/>
      <c r="M27" s="19"/>
      <c r="N27" s="30"/>
    </row>
    <row r="28" spans="1:14" ht="12.75">
      <c r="A28" s="18"/>
      <c r="B28" s="19"/>
      <c r="C28" s="19"/>
      <c r="D28" s="19"/>
      <c r="E28" s="19"/>
      <c r="F28" s="19"/>
      <c r="G28" s="18"/>
      <c r="H28" s="19"/>
      <c r="I28" s="19"/>
      <c r="J28" s="19"/>
      <c r="K28" s="18"/>
      <c r="L28" s="19"/>
      <c r="M28" s="19"/>
      <c r="N28" s="30"/>
    </row>
    <row r="29" spans="1:17" ht="12.75">
      <c r="A29" s="18"/>
      <c r="B29" s="19"/>
      <c r="C29" s="19"/>
      <c r="D29" s="19"/>
      <c r="E29" s="19"/>
      <c r="F29" s="19"/>
      <c r="G29" s="18"/>
      <c r="H29" s="19"/>
      <c r="I29" s="19"/>
      <c r="J29" s="19"/>
      <c r="K29" s="18"/>
      <c r="L29" s="19"/>
      <c r="M29" s="19"/>
      <c r="N29" s="30"/>
      <c r="P29" s="35">
        <f>SUM(P11:P26)</f>
        <v>0</v>
      </c>
      <c r="Q29" s="35">
        <f>SUM(Q11:Q26)</f>
        <v>0</v>
      </c>
    </row>
    <row r="30" spans="1:14" ht="3.75" customHeight="1">
      <c r="A30" s="22"/>
      <c r="B30" s="23"/>
      <c r="C30" s="23"/>
      <c r="D30" s="23"/>
      <c r="E30" s="23"/>
      <c r="F30" s="23"/>
      <c r="G30" s="22"/>
      <c r="H30" s="36"/>
      <c r="I30" s="37"/>
      <c r="J30" s="37"/>
      <c r="K30" s="22"/>
      <c r="L30" s="36"/>
      <c r="M30" s="36"/>
      <c r="N30" s="38"/>
    </row>
    <row r="31" spans="1:14" ht="12.75">
      <c r="A31" s="39"/>
      <c r="B31" s="8"/>
      <c r="C31" s="8"/>
      <c r="D31" s="8"/>
      <c r="E31" s="8"/>
      <c r="F31" s="8"/>
      <c r="G31" s="16" t="s">
        <v>10</v>
      </c>
      <c r="H31" s="17" t="s">
        <v>10</v>
      </c>
      <c r="I31" s="8"/>
      <c r="K31" s="16" t="s">
        <v>10</v>
      </c>
      <c r="L31" s="17" t="s">
        <v>10</v>
      </c>
      <c r="M31" s="8"/>
      <c r="N31" s="40"/>
    </row>
    <row r="32" spans="1:14" ht="12.75">
      <c r="A32" s="39"/>
      <c r="B32" s="8"/>
      <c r="C32" s="8"/>
      <c r="D32" s="8"/>
      <c r="E32" s="8"/>
      <c r="F32" s="8"/>
      <c r="G32" s="41" t="s">
        <v>9</v>
      </c>
      <c r="H32" s="20" t="s">
        <v>18</v>
      </c>
      <c r="I32" s="8"/>
      <c r="K32" s="41" t="s">
        <v>9</v>
      </c>
      <c r="L32" s="20" t="s">
        <v>18</v>
      </c>
      <c r="M32" s="8"/>
      <c r="N32" s="40"/>
    </row>
    <row r="33" spans="1:14" ht="15.75">
      <c r="A33" s="42"/>
      <c r="B33" s="19"/>
      <c r="C33" s="19"/>
      <c r="D33" s="19"/>
      <c r="E33" s="19"/>
      <c r="F33" s="19"/>
      <c r="G33" s="177">
        <f>SUM(G11:G29)</f>
        <v>0</v>
      </c>
      <c r="H33" s="173">
        <f>SUM(H11:H29)</f>
        <v>0</v>
      </c>
      <c r="I33" s="174"/>
      <c r="J33" s="178"/>
      <c r="K33" s="200">
        <f>SUM(K11:K29)</f>
        <v>0</v>
      </c>
      <c r="L33" s="201">
        <f>SUM(L11:L29)</f>
        <v>0</v>
      </c>
      <c r="M33" s="43"/>
      <c r="N33" s="44"/>
    </row>
    <row r="34" spans="1:14" ht="6" customHeight="1" thickBot="1">
      <c r="A34" s="45"/>
      <c r="B34" s="46"/>
      <c r="C34" s="47"/>
      <c r="D34" s="47"/>
      <c r="E34" s="47"/>
      <c r="F34" s="47"/>
      <c r="G34" s="179"/>
      <c r="H34" s="180"/>
      <c r="I34" s="180"/>
      <c r="J34" s="180"/>
      <c r="K34" s="179"/>
      <c r="L34" s="180"/>
      <c r="M34" s="46"/>
      <c r="N34" s="48"/>
    </row>
    <row r="35" spans="1:14" ht="16.5" thickBot="1">
      <c r="A35" s="49" t="s">
        <v>23</v>
      </c>
      <c r="B35" s="50"/>
      <c r="C35" s="51"/>
      <c r="D35" s="51"/>
      <c r="E35" s="51"/>
      <c r="F35" s="51"/>
      <c r="G35" s="78" t="s">
        <v>24</v>
      </c>
      <c r="H35" s="79"/>
      <c r="I35" s="80" t="s">
        <v>33</v>
      </c>
      <c r="J35" s="81"/>
      <c r="K35" s="82"/>
      <c r="L35" s="52"/>
      <c r="M35" s="50"/>
      <c r="N35" s="53"/>
    </row>
    <row r="36" spans="1:14" ht="16.5" thickTop="1">
      <c r="A36" s="54" t="s">
        <v>27</v>
      </c>
      <c r="B36" s="55"/>
      <c r="C36" s="56"/>
      <c r="D36" s="56"/>
      <c r="E36" s="56"/>
      <c r="F36" s="56"/>
      <c r="G36" s="57"/>
      <c r="H36" s="58">
        <f>COUNTA(G11:G29)</f>
        <v>0</v>
      </c>
      <c r="I36" s="19"/>
      <c r="J36" s="141" t="e">
        <f>H33/G33</f>
        <v>#DIV/0!</v>
      </c>
      <c r="K36" s="59"/>
      <c r="L36" s="60"/>
      <c r="M36" s="141"/>
      <c r="N36" s="61"/>
    </row>
    <row r="37" spans="1:14" ht="15.75">
      <c r="A37" s="54" t="s">
        <v>28</v>
      </c>
      <c r="B37" s="55"/>
      <c r="C37" s="56"/>
      <c r="D37" s="56"/>
      <c r="E37" s="56"/>
      <c r="F37" s="56"/>
      <c r="G37" s="57"/>
      <c r="H37" s="58">
        <f>COUNTA(K11:K29)</f>
        <v>0</v>
      </c>
      <c r="I37" s="19"/>
      <c r="J37" s="59" t="e">
        <f>L33/K33</f>
        <v>#DIV/0!</v>
      </c>
      <c r="K37" s="62"/>
      <c r="L37" s="60"/>
      <c r="M37" s="59"/>
      <c r="N37" s="63"/>
    </row>
    <row r="38" spans="1:14" ht="16.5" thickBot="1">
      <c r="A38" s="64" t="s">
        <v>29</v>
      </c>
      <c r="B38" s="65"/>
      <c r="C38" s="5"/>
      <c r="D38" s="5"/>
      <c r="E38" s="5"/>
      <c r="F38" s="5"/>
      <c r="G38" s="66"/>
      <c r="H38" s="67">
        <f>SUM(H36:H37)</f>
        <v>0</v>
      </c>
      <c r="I38" s="32"/>
      <c r="J38" s="142" t="e">
        <f>(H33+L33)/(G33+K33)</f>
        <v>#DIV/0!</v>
      </c>
      <c r="K38" s="69"/>
      <c r="L38" s="70"/>
      <c r="M38" s="142"/>
      <c r="N38" s="71"/>
    </row>
    <row r="50" ht="30.75">
      <c r="AH50" s="2"/>
    </row>
    <row r="51" ht="15.75">
      <c r="AC5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5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0.7109375" style="0" customWidth="1"/>
    <col min="8" max="8" width="10.7109375" style="0" customWidth="1"/>
    <col min="16" max="17" width="10.7109375" style="0" customWidth="1"/>
  </cols>
  <sheetData>
    <row r="2" spans="2:8" ht="30.75">
      <c r="B2" s="1" t="s">
        <v>37</v>
      </c>
      <c r="H2" s="2"/>
    </row>
    <row r="3" spans="2:13" ht="18">
      <c r="B3" s="3"/>
      <c r="G3" s="100"/>
      <c r="H3" s="100"/>
      <c r="I3" s="100"/>
      <c r="J3" s="100"/>
      <c r="K3" s="100"/>
      <c r="L3" s="100"/>
      <c r="M3" s="101"/>
    </row>
    <row r="4" spans="1:10" ht="19.5">
      <c r="A4" s="4" t="s">
        <v>36</v>
      </c>
      <c r="B4" s="3"/>
      <c r="D4" s="100"/>
      <c r="E4" s="100"/>
      <c r="F4" s="100"/>
      <c r="G4" s="100"/>
      <c r="H4" s="100"/>
      <c r="I4" s="100"/>
      <c r="J4" s="101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9"/>
      <c r="L6" s="10" t="s">
        <v>2</v>
      </c>
      <c r="M6" s="11"/>
      <c r="N6" s="13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10</v>
      </c>
      <c r="J7" s="73"/>
      <c r="K7" s="72" t="s">
        <v>9</v>
      </c>
      <c r="L7" s="73" t="s">
        <v>10</v>
      </c>
      <c r="M7" s="73" t="s">
        <v>10</v>
      </c>
      <c r="N7" s="76"/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3" t="s">
        <v>17</v>
      </c>
      <c r="J8" s="73"/>
      <c r="K8" s="72" t="s">
        <v>17</v>
      </c>
      <c r="L8" s="73" t="s">
        <v>18</v>
      </c>
      <c r="M8" s="73" t="s">
        <v>17</v>
      </c>
      <c r="N8" s="76"/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/>
      <c r="K9" s="75"/>
      <c r="L9" s="74" t="s">
        <v>20</v>
      </c>
      <c r="M9" s="74" t="s">
        <v>18</v>
      </c>
      <c r="N9" s="77"/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3"/>
      <c r="I10" s="23"/>
      <c r="J10" s="23"/>
      <c r="K10" s="22"/>
      <c r="L10" s="23"/>
      <c r="M10" s="23"/>
      <c r="N10" s="24"/>
    </row>
    <row r="11" spans="1:17" ht="13.5" thickBot="1">
      <c r="A11" s="284">
        <v>41282</v>
      </c>
      <c r="B11" s="310" t="s">
        <v>46</v>
      </c>
      <c r="C11" s="286"/>
      <c r="D11" s="286"/>
      <c r="E11" s="286">
        <v>14</v>
      </c>
      <c r="F11" s="286" t="s">
        <v>39</v>
      </c>
      <c r="G11" s="311">
        <v>95719</v>
      </c>
      <c r="H11" s="289">
        <v>68192.43</v>
      </c>
      <c r="I11" s="290">
        <v>0.71</v>
      </c>
      <c r="J11" s="290"/>
      <c r="K11" s="312"/>
      <c r="L11" s="293"/>
      <c r="M11" s="293"/>
      <c r="N11" s="294"/>
      <c r="P11" s="31">
        <f aca="true" t="shared" si="0" ref="P11:P25">G11*J11</f>
        <v>0</v>
      </c>
      <c r="Q11" s="31">
        <f aca="true" t="shared" si="1" ref="Q11:Q25">K11*N11</f>
        <v>0</v>
      </c>
    </row>
    <row r="12" spans="1:17" ht="12.75">
      <c r="A12" s="105">
        <v>41317</v>
      </c>
      <c r="B12" s="92" t="s">
        <v>65</v>
      </c>
      <c r="C12" s="93"/>
      <c r="D12" s="93"/>
      <c r="E12" s="93">
        <v>33</v>
      </c>
      <c r="F12" s="93" t="s">
        <v>39</v>
      </c>
      <c r="G12" s="94">
        <v>144582</v>
      </c>
      <c r="H12" s="106">
        <v>313556.15</v>
      </c>
      <c r="I12" s="90">
        <v>2.17</v>
      </c>
      <c r="J12" s="90"/>
      <c r="K12" s="89"/>
      <c r="L12" s="87"/>
      <c r="M12" s="87"/>
      <c r="N12" s="96"/>
      <c r="P12" s="31">
        <f t="shared" si="0"/>
        <v>0</v>
      </c>
      <c r="Q12" s="31">
        <f t="shared" si="1"/>
        <v>0</v>
      </c>
    </row>
    <row r="13" spans="1:17" ht="13.5" thickBot="1">
      <c r="A13" s="295">
        <v>41317</v>
      </c>
      <c r="B13" s="323" t="s">
        <v>66</v>
      </c>
      <c r="C13" s="297"/>
      <c r="D13" s="297"/>
      <c r="E13" s="297">
        <v>33</v>
      </c>
      <c r="F13" s="297" t="s">
        <v>39</v>
      </c>
      <c r="G13" s="324">
        <v>144582</v>
      </c>
      <c r="H13" s="300">
        <v>320885.5</v>
      </c>
      <c r="I13" s="301">
        <v>2.22</v>
      </c>
      <c r="J13" s="301"/>
      <c r="K13" s="325"/>
      <c r="L13" s="309"/>
      <c r="M13" s="309"/>
      <c r="N13" s="305"/>
      <c r="P13" s="31">
        <f t="shared" si="0"/>
        <v>0</v>
      </c>
      <c r="Q13" s="31">
        <f t="shared" si="1"/>
        <v>0</v>
      </c>
    </row>
    <row r="14" spans="1:17" ht="13.5" thickBot="1">
      <c r="A14" s="326">
        <v>41345</v>
      </c>
      <c r="B14" s="327" t="s">
        <v>69</v>
      </c>
      <c r="C14" s="328" t="s">
        <v>70</v>
      </c>
      <c r="D14" s="328" t="s">
        <v>71</v>
      </c>
      <c r="E14" s="329">
        <v>2</v>
      </c>
      <c r="F14" s="328" t="s">
        <v>72</v>
      </c>
      <c r="G14" s="330">
        <v>20570</v>
      </c>
      <c r="H14" s="331">
        <v>134784.26</v>
      </c>
      <c r="I14" s="332">
        <v>5.96</v>
      </c>
      <c r="J14" s="332"/>
      <c r="K14" s="333"/>
      <c r="L14" s="334"/>
      <c r="M14" s="332"/>
      <c r="N14" s="335"/>
      <c r="P14" s="31">
        <f t="shared" si="0"/>
        <v>0</v>
      </c>
      <c r="Q14" s="31">
        <f t="shared" si="1"/>
        <v>0</v>
      </c>
    </row>
    <row r="15" spans="1:17" ht="12.75">
      <c r="A15" s="25"/>
      <c r="B15" s="26"/>
      <c r="C15" s="20"/>
      <c r="D15" s="20"/>
      <c r="E15" s="20"/>
      <c r="F15" s="20"/>
      <c r="G15" s="27"/>
      <c r="H15" s="139"/>
      <c r="I15" s="29"/>
      <c r="J15" s="29"/>
      <c r="K15" s="18"/>
      <c r="L15" s="19"/>
      <c r="M15" s="19"/>
      <c r="N15" s="30"/>
      <c r="P15" s="31">
        <f t="shared" si="0"/>
        <v>0</v>
      </c>
      <c r="Q15" s="31">
        <f t="shared" si="1"/>
        <v>0</v>
      </c>
    </row>
    <row r="16" spans="1:17" ht="12.75">
      <c r="A16" s="25"/>
      <c r="B16" s="26"/>
      <c r="C16" s="20"/>
      <c r="D16" s="20"/>
      <c r="E16" s="20"/>
      <c r="F16" s="20"/>
      <c r="G16" s="27"/>
      <c r="H16" s="139"/>
      <c r="I16" s="29"/>
      <c r="J16" s="29"/>
      <c r="K16" s="18"/>
      <c r="L16" s="19"/>
      <c r="M16" s="19"/>
      <c r="N16" s="30"/>
      <c r="P16" s="31">
        <f t="shared" si="0"/>
        <v>0</v>
      </c>
      <c r="Q16" s="31">
        <f t="shared" si="1"/>
        <v>0</v>
      </c>
    </row>
    <row r="17" spans="1:17" ht="12.75">
      <c r="A17" s="25"/>
      <c r="B17" s="26"/>
      <c r="C17" s="20"/>
      <c r="D17" s="20"/>
      <c r="E17" s="20"/>
      <c r="F17" s="20"/>
      <c r="G17" s="18"/>
      <c r="H17" s="140"/>
      <c r="I17" s="19"/>
      <c r="J17" s="19"/>
      <c r="K17" s="27"/>
      <c r="L17" s="28"/>
      <c r="M17" s="29"/>
      <c r="N17" s="33"/>
      <c r="P17" s="31">
        <f t="shared" si="0"/>
        <v>0</v>
      </c>
      <c r="Q17" s="31">
        <f t="shared" si="1"/>
        <v>0</v>
      </c>
    </row>
    <row r="18" spans="1:17" ht="12.75">
      <c r="A18" s="25"/>
      <c r="B18" s="26"/>
      <c r="C18" s="20"/>
      <c r="D18" s="20"/>
      <c r="E18" s="20"/>
      <c r="F18" s="20"/>
      <c r="G18" s="18"/>
      <c r="H18" s="140"/>
      <c r="I18" s="19"/>
      <c r="J18" s="19"/>
      <c r="K18" s="27"/>
      <c r="L18" s="28"/>
      <c r="M18" s="29"/>
      <c r="N18" s="33"/>
      <c r="P18" s="31">
        <f t="shared" si="0"/>
        <v>0</v>
      </c>
      <c r="Q18" s="31">
        <f t="shared" si="1"/>
        <v>0</v>
      </c>
    </row>
    <row r="19" spans="1:17" ht="12.75">
      <c r="A19" s="25"/>
      <c r="B19" s="26"/>
      <c r="C19" s="20"/>
      <c r="D19" s="20"/>
      <c r="E19" s="20"/>
      <c r="F19" s="20"/>
      <c r="G19" s="27"/>
      <c r="H19" s="139"/>
      <c r="I19" s="29"/>
      <c r="J19" s="29"/>
      <c r="K19" s="18"/>
      <c r="L19" s="19"/>
      <c r="M19" s="19"/>
      <c r="N19" s="30"/>
      <c r="P19" s="31">
        <f t="shared" si="0"/>
        <v>0</v>
      </c>
      <c r="Q19" s="31">
        <f t="shared" si="1"/>
        <v>0</v>
      </c>
    </row>
    <row r="20" spans="1:17" ht="12.75">
      <c r="A20" s="91"/>
      <c r="B20" s="92"/>
      <c r="C20" s="93"/>
      <c r="D20" s="93"/>
      <c r="E20" s="93"/>
      <c r="F20" s="93"/>
      <c r="G20" s="94"/>
      <c r="H20" s="106"/>
      <c r="I20" s="90"/>
      <c r="J20" s="90"/>
      <c r="K20" s="89"/>
      <c r="L20" s="87"/>
      <c r="M20" s="87"/>
      <c r="N20" s="96"/>
      <c r="P20" s="31">
        <f t="shared" si="0"/>
        <v>0</v>
      </c>
      <c r="Q20" s="31">
        <f t="shared" si="1"/>
        <v>0</v>
      </c>
    </row>
    <row r="21" spans="1:17" ht="12.75">
      <c r="A21" s="25"/>
      <c r="B21" s="26"/>
      <c r="C21" s="20"/>
      <c r="D21" s="20"/>
      <c r="E21" s="20"/>
      <c r="F21" s="20"/>
      <c r="G21" s="18"/>
      <c r="H21" s="140"/>
      <c r="I21" s="19"/>
      <c r="J21" s="19"/>
      <c r="K21" s="27"/>
      <c r="L21" s="28"/>
      <c r="M21" s="29"/>
      <c r="N21" s="33"/>
      <c r="P21" s="31">
        <f t="shared" si="0"/>
        <v>0</v>
      </c>
      <c r="Q21" s="31">
        <f t="shared" si="1"/>
        <v>0</v>
      </c>
    </row>
    <row r="22" spans="1:17" ht="12.75">
      <c r="A22" s="25"/>
      <c r="B22" s="97"/>
      <c r="C22" s="20"/>
      <c r="D22" s="20"/>
      <c r="E22" s="20"/>
      <c r="F22" s="20"/>
      <c r="G22" s="27"/>
      <c r="H22" s="139"/>
      <c r="I22" s="29"/>
      <c r="J22" s="29"/>
      <c r="K22" s="18"/>
      <c r="L22" s="19"/>
      <c r="M22" s="19"/>
      <c r="N22" s="30"/>
      <c r="P22" s="31">
        <f t="shared" si="0"/>
        <v>0</v>
      </c>
      <c r="Q22" s="31">
        <f t="shared" si="1"/>
        <v>0</v>
      </c>
    </row>
    <row r="23" spans="1:17" ht="12.75">
      <c r="A23" s="25"/>
      <c r="B23" s="26"/>
      <c r="C23" s="20"/>
      <c r="D23" s="20"/>
      <c r="E23" s="20"/>
      <c r="F23" s="20"/>
      <c r="G23" s="18"/>
      <c r="H23" s="140"/>
      <c r="I23" s="19"/>
      <c r="J23" s="19"/>
      <c r="K23" s="27"/>
      <c r="L23" s="28"/>
      <c r="M23" s="29"/>
      <c r="N23" s="33"/>
      <c r="P23" s="31">
        <f t="shared" si="0"/>
        <v>0</v>
      </c>
      <c r="Q23" s="31">
        <f t="shared" si="1"/>
        <v>0</v>
      </c>
    </row>
    <row r="24" spans="1:17" ht="12.75">
      <c r="A24" s="25"/>
      <c r="B24" s="26"/>
      <c r="C24" s="20"/>
      <c r="D24" s="20"/>
      <c r="E24" s="20"/>
      <c r="F24" s="20"/>
      <c r="G24" s="27"/>
      <c r="H24" s="139"/>
      <c r="I24" s="29"/>
      <c r="J24" s="29"/>
      <c r="K24" s="18"/>
      <c r="L24" s="19"/>
      <c r="M24" s="19"/>
      <c r="N24" s="33"/>
      <c r="P24" s="31">
        <f t="shared" si="0"/>
        <v>0</v>
      </c>
      <c r="Q24" s="31">
        <f t="shared" si="1"/>
        <v>0</v>
      </c>
    </row>
    <row r="25" spans="1:17" ht="12.75">
      <c r="A25" s="25"/>
      <c r="B25" s="26"/>
      <c r="C25" s="20"/>
      <c r="D25" s="20"/>
      <c r="E25" s="20"/>
      <c r="F25" s="20"/>
      <c r="G25" s="27"/>
      <c r="H25" s="28"/>
      <c r="I25" s="29"/>
      <c r="J25" s="29"/>
      <c r="K25" s="18"/>
      <c r="L25" s="19"/>
      <c r="M25" s="29"/>
      <c r="N25" s="33"/>
      <c r="P25" s="31">
        <f t="shared" si="0"/>
        <v>0</v>
      </c>
      <c r="Q25" s="31">
        <f t="shared" si="1"/>
        <v>0</v>
      </c>
    </row>
    <row r="26" spans="1:17" ht="12.75">
      <c r="A26" s="84"/>
      <c r="B26" s="19"/>
      <c r="C26" s="83"/>
      <c r="D26" s="83"/>
      <c r="E26" s="83"/>
      <c r="F26" s="83"/>
      <c r="G26" s="18"/>
      <c r="H26" s="19"/>
      <c r="I26" s="29"/>
      <c r="J26" s="29"/>
      <c r="K26" s="18"/>
      <c r="L26" s="19"/>
      <c r="M26" s="99"/>
      <c r="N26" s="30"/>
      <c r="P26" s="31">
        <f>G26*J26</f>
        <v>0</v>
      </c>
      <c r="Q26" s="31">
        <f>K26*N26</f>
        <v>0</v>
      </c>
    </row>
    <row r="27" spans="1:14" ht="12.75">
      <c r="A27" s="18"/>
      <c r="B27" s="19"/>
      <c r="C27" s="19"/>
      <c r="D27" s="19"/>
      <c r="E27" s="19"/>
      <c r="F27" s="19"/>
      <c r="G27" s="18"/>
      <c r="H27" s="19"/>
      <c r="I27" s="19"/>
      <c r="J27" s="19"/>
      <c r="K27" s="18"/>
      <c r="L27" s="19"/>
      <c r="M27" s="19"/>
      <c r="N27" s="30"/>
    </row>
    <row r="28" spans="1:14" ht="12.75">
      <c r="A28" s="18"/>
      <c r="B28" s="19"/>
      <c r="C28" s="19"/>
      <c r="D28" s="19"/>
      <c r="E28" s="19"/>
      <c r="F28" s="19"/>
      <c r="G28" s="18"/>
      <c r="H28" s="19"/>
      <c r="I28" s="19"/>
      <c r="J28" s="19"/>
      <c r="K28" s="18"/>
      <c r="L28" s="19"/>
      <c r="M28" s="19"/>
      <c r="N28" s="30"/>
    </row>
    <row r="29" spans="1:17" ht="12.75">
      <c r="A29" s="18"/>
      <c r="B29" s="19"/>
      <c r="C29" s="19"/>
      <c r="D29" s="19"/>
      <c r="E29" s="19"/>
      <c r="F29" s="19"/>
      <c r="G29" s="18"/>
      <c r="H29" s="19"/>
      <c r="I29" s="19"/>
      <c r="J29" s="19"/>
      <c r="K29" s="18"/>
      <c r="L29" s="19"/>
      <c r="M29" s="19"/>
      <c r="N29" s="30"/>
      <c r="P29" s="35">
        <f>SUM(P11:P26)</f>
        <v>0</v>
      </c>
      <c r="Q29" s="35">
        <f>SUM(Q11:Q26)</f>
        <v>0</v>
      </c>
    </row>
    <row r="30" spans="1:14" ht="3.75" customHeight="1">
      <c r="A30" s="22"/>
      <c r="B30" s="23"/>
      <c r="C30" s="23"/>
      <c r="D30" s="23"/>
      <c r="E30" s="23"/>
      <c r="F30" s="23"/>
      <c r="G30" s="22"/>
      <c r="H30" s="36"/>
      <c r="I30" s="37"/>
      <c r="J30" s="37"/>
      <c r="K30" s="22"/>
      <c r="L30" s="36"/>
      <c r="M30" s="36"/>
      <c r="N30" s="38"/>
    </row>
    <row r="31" spans="1:14" ht="12.75">
      <c r="A31" s="39"/>
      <c r="B31" s="8"/>
      <c r="C31" s="8"/>
      <c r="D31" s="8"/>
      <c r="E31" s="8"/>
      <c r="F31" s="8"/>
      <c r="G31" s="16" t="s">
        <v>10</v>
      </c>
      <c r="H31" s="17" t="s">
        <v>10</v>
      </c>
      <c r="I31" s="8"/>
      <c r="K31" s="16" t="s">
        <v>10</v>
      </c>
      <c r="L31" s="17" t="s">
        <v>10</v>
      </c>
      <c r="M31" s="8"/>
      <c r="N31" s="40"/>
    </row>
    <row r="32" spans="1:14" ht="12.75">
      <c r="A32" s="39"/>
      <c r="B32" s="8"/>
      <c r="C32" s="8"/>
      <c r="D32" s="8"/>
      <c r="E32" s="8"/>
      <c r="F32" s="8"/>
      <c r="G32" s="41" t="s">
        <v>9</v>
      </c>
      <c r="H32" s="20" t="s">
        <v>18</v>
      </c>
      <c r="I32" s="8"/>
      <c r="K32" s="41" t="s">
        <v>9</v>
      </c>
      <c r="L32" s="20" t="s">
        <v>18</v>
      </c>
      <c r="M32" s="8"/>
      <c r="N32" s="40"/>
    </row>
    <row r="33" spans="1:14" ht="15.75">
      <c r="A33" s="42"/>
      <c r="B33" s="19"/>
      <c r="C33" s="19"/>
      <c r="D33" s="19"/>
      <c r="E33" s="19"/>
      <c r="F33" s="19"/>
      <c r="G33" s="200">
        <f>SUM(G11:G29)</f>
        <v>405453</v>
      </c>
      <c r="H33" s="201">
        <f>SUM(H11:H29)</f>
        <v>837418.3400000001</v>
      </c>
      <c r="I33" s="174"/>
      <c r="J33" s="178"/>
      <c r="K33" s="177">
        <f>SUM(K11:K29)</f>
        <v>0</v>
      </c>
      <c r="L33" s="173">
        <f>SUM(L11:L29)</f>
        <v>0</v>
      </c>
      <c r="M33" s="43"/>
      <c r="N33" s="44"/>
    </row>
    <row r="34" spans="1:14" ht="6" customHeight="1" thickBot="1">
      <c r="A34" s="45"/>
      <c r="B34" s="46"/>
      <c r="C34" s="47"/>
      <c r="D34" s="47"/>
      <c r="E34" s="47"/>
      <c r="F34" s="47"/>
      <c r="G34" s="179"/>
      <c r="H34" s="180"/>
      <c r="I34" s="180"/>
      <c r="J34" s="180"/>
      <c r="K34" s="179"/>
      <c r="L34" s="180"/>
      <c r="M34" s="46"/>
      <c r="N34" s="48"/>
    </row>
    <row r="35" spans="1:14" ht="16.5" thickBot="1">
      <c r="A35" s="49" t="s">
        <v>23</v>
      </c>
      <c r="B35" s="50"/>
      <c r="C35" s="51"/>
      <c r="D35" s="51"/>
      <c r="E35" s="51"/>
      <c r="F35" s="51"/>
      <c r="G35" s="78" t="s">
        <v>24</v>
      </c>
      <c r="H35" s="79"/>
      <c r="I35" s="80" t="s">
        <v>33</v>
      </c>
      <c r="J35" s="81"/>
      <c r="K35" s="82"/>
      <c r="L35" s="52"/>
      <c r="M35" s="50"/>
      <c r="N35" s="53"/>
    </row>
    <row r="36" spans="1:14" ht="16.5" thickTop="1">
      <c r="A36" s="54" t="s">
        <v>27</v>
      </c>
      <c r="B36" s="55"/>
      <c r="C36" s="56"/>
      <c r="D36" s="56"/>
      <c r="E36" s="56"/>
      <c r="F36" s="56"/>
      <c r="G36" s="57"/>
      <c r="H36" s="58">
        <f>COUNTA(G11:G29)</f>
        <v>4</v>
      </c>
      <c r="I36" s="19"/>
      <c r="J36" s="141">
        <f>H33/G33</f>
        <v>2.0653894286144143</v>
      </c>
      <c r="K36" s="59"/>
      <c r="L36" s="60"/>
      <c r="M36" s="141"/>
      <c r="N36" s="61"/>
    </row>
    <row r="37" spans="1:14" ht="15.75">
      <c r="A37" s="54" t="s">
        <v>28</v>
      </c>
      <c r="B37" s="55"/>
      <c r="C37" s="56"/>
      <c r="D37" s="56"/>
      <c r="E37" s="56"/>
      <c r="F37" s="56"/>
      <c r="G37" s="57"/>
      <c r="H37" s="58">
        <f>COUNTA(K11:K29)</f>
        <v>0</v>
      </c>
      <c r="I37" s="19"/>
      <c r="J37" s="59" t="e">
        <f>L33/K33</f>
        <v>#DIV/0!</v>
      </c>
      <c r="K37" s="62"/>
      <c r="L37" s="60"/>
      <c r="M37" s="59"/>
      <c r="N37" s="63"/>
    </row>
    <row r="38" spans="1:14" ht="16.5" thickBot="1">
      <c r="A38" s="64" t="s">
        <v>29</v>
      </c>
      <c r="B38" s="65"/>
      <c r="C38" s="5"/>
      <c r="D38" s="5"/>
      <c r="E38" s="5"/>
      <c r="F38" s="5"/>
      <c r="G38" s="66"/>
      <c r="H38" s="67">
        <f>SUM(H36:H37)</f>
        <v>4</v>
      </c>
      <c r="I38" s="32"/>
      <c r="J38" s="142">
        <f>(H33+L33)/(G33+K33)</f>
        <v>2.0653894286144143</v>
      </c>
      <c r="K38" s="69"/>
      <c r="L38" s="70"/>
      <c r="M38" s="142"/>
      <c r="N38" s="71"/>
    </row>
    <row r="50" ht="30.75">
      <c r="AH50" s="2"/>
    </row>
    <row r="51" ht="15.75">
      <c r="AC51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H5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11.7109375" style="0" customWidth="1"/>
    <col min="2" max="2" width="10.7109375" style="0" customWidth="1"/>
    <col min="6" max="6" width="21.7109375" style="0" customWidth="1"/>
    <col min="8" max="8" width="13.140625" style="0" customWidth="1"/>
    <col min="12" max="12" width="10.140625" style="0" bestFit="1" customWidth="1"/>
    <col min="16" max="17" width="10.7109375" style="0" customWidth="1"/>
  </cols>
  <sheetData>
    <row r="2" spans="2:10" ht="30.75">
      <c r="B2" s="1" t="s">
        <v>37</v>
      </c>
      <c r="H2" s="2"/>
      <c r="J2" s="108"/>
    </row>
    <row r="3" spans="2:13" ht="18">
      <c r="B3" s="3"/>
      <c r="G3" s="281"/>
      <c r="H3" s="281"/>
      <c r="I3" s="281"/>
      <c r="J3" s="281"/>
      <c r="K3" s="281"/>
      <c r="L3" s="281"/>
      <c r="M3" s="282"/>
    </row>
    <row r="4" spans="1:11" ht="19.5">
      <c r="A4" s="4" t="s">
        <v>41</v>
      </c>
      <c r="B4" s="3"/>
      <c r="E4" s="281"/>
      <c r="F4" s="281"/>
      <c r="G4" s="281"/>
      <c r="H4" s="281"/>
      <c r="I4" s="281"/>
      <c r="J4" s="281"/>
      <c r="K4" s="282"/>
    </row>
    <row r="5" spans="1:7" ht="16.5" thickBot="1">
      <c r="A5" s="3"/>
      <c r="B5" s="3"/>
      <c r="C5" s="5"/>
      <c r="D5" s="5"/>
      <c r="E5" s="5"/>
      <c r="F5" s="5"/>
      <c r="G5" s="3"/>
    </row>
    <row r="6" spans="1:14" ht="15.75">
      <c r="A6" s="6"/>
      <c r="B6" s="7"/>
      <c r="C6" s="8"/>
      <c r="D6" s="8"/>
      <c r="E6" s="8"/>
      <c r="F6" s="8"/>
      <c r="G6" s="9"/>
      <c r="H6" s="10" t="s">
        <v>1</v>
      </c>
      <c r="I6" s="11"/>
      <c r="J6" s="12"/>
      <c r="K6" s="144"/>
      <c r="L6" s="145" t="s">
        <v>2</v>
      </c>
      <c r="M6" s="185"/>
      <c r="N6" s="147"/>
    </row>
    <row r="7" spans="1:14" ht="15.75">
      <c r="A7" s="14" t="s">
        <v>3</v>
      </c>
      <c r="B7" s="15" t="s">
        <v>4</v>
      </c>
      <c r="C7" s="15" t="s">
        <v>5</v>
      </c>
      <c r="D7" s="15" t="s">
        <v>6</v>
      </c>
      <c r="E7" s="15" t="s">
        <v>7</v>
      </c>
      <c r="F7" s="15" t="s">
        <v>8</v>
      </c>
      <c r="G7" s="72" t="s">
        <v>9</v>
      </c>
      <c r="H7" s="73" t="s">
        <v>10</v>
      </c>
      <c r="I7" s="73" t="s">
        <v>11</v>
      </c>
      <c r="J7" s="73" t="s">
        <v>10</v>
      </c>
      <c r="K7" s="148" t="s">
        <v>9</v>
      </c>
      <c r="L7" s="73" t="s">
        <v>10</v>
      </c>
      <c r="M7" s="149" t="s">
        <v>11</v>
      </c>
      <c r="N7" s="149" t="s">
        <v>10</v>
      </c>
    </row>
    <row r="8" spans="1:14" ht="15.75">
      <c r="A8" s="14" t="s">
        <v>12</v>
      </c>
      <c r="B8" s="15" t="s">
        <v>13</v>
      </c>
      <c r="C8" s="15" t="s">
        <v>14</v>
      </c>
      <c r="D8" s="15" t="s">
        <v>14</v>
      </c>
      <c r="E8" s="15" t="s">
        <v>15</v>
      </c>
      <c r="F8" s="15" t="s">
        <v>16</v>
      </c>
      <c r="G8" s="72" t="s">
        <v>17</v>
      </c>
      <c r="H8" s="73" t="s">
        <v>18</v>
      </c>
      <c r="I8" s="72" t="s">
        <v>17</v>
      </c>
      <c r="J8" s="72" t="s">
        <v>17</v>
      </c>
      <c r="K8" s="148" t="s">
        <v>17</v>
      </c>
      <c r="L8" s="143" t="s">
        <v>18</v>
      </c>
      <c r="M8" s="186" t="s">
        <v>17</v>
      </c>
      <c r="N8" s="150" t="s">
        <v>17</v>
      </c>
    </row>
    <row r="9" spans="1:17" ht="15.75">
      <c r="A9" s="18"/>
      <c r="B9" s="19"/>
      <c r="C9" s="19"/>
      <c r="D9" s="19"/>
      <c r="E9" s="19"/>
      <c r="F9" s="19"/>
      <c r="G9" s="75"/>
      <c r="H9" s="74" t="s">
        <v>20</v>
      </c>
      <c r="I9" s="74" t="s">
        <v>18</v>
      </c>
      <c r="J9" s="74" t="s">
        <v>18</v>
      </c>
      <c r="K9" s="151"/>
      <c r="L9" s="74" t="s">
        <v>20</v>
      </c>
      <c r="M9" s="152" t="s">
        <v>18</v>
      </c>
      <c r="N9" s="152" t="s">
        <v>18</v>
      </c>
      <c r="P9" s="21" t="s">
        <v>21</v>
      </c>
      <c r="Q9" s="21" t="s">
        <v>22</v>
      </c>
    </row>
    <row r="10" spans="1:14" ht="3.75" customHeight="1">
      <c r="A10" s="22"/>
      <c r="B10" s="23"/>
      <c r="C10" s="23"/>
      <c r="D10" s="23"/>
      <c r="E10" s="23"/>
      <c r="F10" s="23"/>
      <c r="G10" s="22"/>
      <c r="H10" s="208"/>
      <c r="I10" s="23"/>
      <c r="J10" s="23"/>
      <c r="K10" s="153"/>
      <c r="L10" s="23"/>
      <c r="M10" s="154"/>
      <c r="N10" s="154"/>
    </row>
    <row r="11" spans="1:17" ht="12.75">
      <c r="A11" s="247">
        <v>41282</v>
      </c>
      <c r="B11" s="283" t="s">
        <v>42</v>
      </c>
      <c r="C11" s="249"/>
      <c r="D11" s="249"/>
      <c r="E11" s="249">
        <v>4</v>
      </c>
      <c r="F11" s="255" t="s">
        <v>43</v>
      </c>
      <c r="G11" s="256">
        <v>18353</v>
      </c>
      <c r="H11" s="250">
        <v>397940.56</v>
      </c>
      <c r="I11" s="251">
        <v>3.61</v>
      </c>
      <c r="J11" s="251">
        <v>21.68</v>
      </c>
      <c r="K11" s="257"/>
      <c r="L11" s="252"/>
      <c r="M11" s="258"/>
      <c r="N11" s="258"/>
      <c r="P11" s="31">
        <f aca="true" t="shared" si="0" ref="P11:P25">G11*J11</f>
        <v>397893.04</v>
      </c>
      <c r="Q11" s="31">
        <f aca="true" t="shared" si="1" ref="Q11:Q25">K11*N11</f>
        <v>0</v>
      </c>
    </row>
    <row r="12" spans="1:17" ht="13.5" thickBot="1">
      <c r="A12" s="295">
        <v>41282</v>
      </c>
      <c r="B12" s="296" t="s">
        <v>44</v>
      </c>
      <c r="C12" s="297"/>
      <c r="D12" s="297"/>
      <c r="E12" s="297">
        <v>4</v>
      </c>
      <c r="F12" s="306" t="s">
        <v>43</v>
      </c>
      <c r="G12" s="299">
        <v>18353</v>
      </c>
      <c r="H12" s="300">
        <v>401557.95</v>
      </c>
      <c r="I12" s="301">
        <v>3.72</v>
      </c>
      <c r="J12" s="301">
        <v>21.88</v>
      </c>
      <c r="K12" s="313"/>
      <c r="L12" s="309"/>
      <c r="M12" s="304"/>
      <c r="N12" s="304"/>
      <c r="P12" s="31">
        <f t="shared" si="0"/>
        <v>401563.63999999996</v>
      </c>
      <c r="Q12" s="31">
        <f t="shared" si="1"/>
        <v>0</v>
      </c>
    </row>
    <row r="13" spans="1:17" ht="12.75">
      <c r="A13" s="105">
        <v>41436</v>
      </c>
      <c r="B13" s="352" t="s">
        <v>85</v>
      </c>
      <c r="C13" s="93"/>
      <c r="D13" s="93"/>
      <c r="E13" s="93">
        <v>2</v>
      </c>
      <c r="F13" s="137" t="s">
        <v>86</v>
      </c>
      <c r="G13" s="134">
        <v>9956</v>
      </c>
      <c r="H13" s="106">
        <v>36509.32</v>
      </c>
      <c r="I13" s="90"/>
      <c r="J13" s="90">
        <v>3.67</v>
      </c>
      <c r="K13" s="155"/>
      <c r="L13" s="87"/>
      <c r="M13" s="156"/>
      <c r="N13" s="96"/>
      <c r="P13" s="31">
        <f t="shared" si="0"/>
        <v>36538.52</v>
      </c>
      <c r="Q13" s="31">
        <f t="shared" si="1"/>
        <v>0</v>
      </c>
    </row>
    <row r="14" spans="1:17" ht="13.5" thickBot="1">
      <c r="A14" s="295">
        <v>41436</v>
      </c>
      <c r="B14" s="347" t="s">
        <v>87</v>
      </c>
      <c r="C14" s="297"/>
      <c r="D14" s="297"/>
      <c r="E14" s="297">
        <v>2</v>
      </c>
      <c r="F14" s="353" t="s">
        <v>86</v>
      </c>
      <c r="G14" s="299">
        <v>9956</v>
      </c>
      <c r="H14" s="303">
        <v>36509.32</v>
      </c>
      <c r="I14" s="301"/>
      <c r="J14" s="301">
        <v>3.67</v>
      </c>
      <c r="K14" s="354"/>
      <c r="L14" s="355"/>
      <c r="M14" s="308"/>
      <c r="N14" s="356"/>
      <c r="P14" s="31">
        <f t="shared" si="0"/>
        <v>36538.52</v>
      </c>
      <c r="Q14" s="31">
        <f t="shared" si="1"/>
        <v>0</v>
      </c>
    </row>
    <row r="15" spans="1:17" ht="13.5" thickBot="1">
      <c r="A15" s="392">
        <v>41464</v>
      </c>
      <c r="B15" s="393" t="s">
        <v>108</v>
      </c>
      <c r="C15" s="394"/>
      <c r="D15" s="394"/>
      <c r="E15" s="394">
        <v>4</v>
      </c>
      <c r="F15" s="394" t="s">
        <v>39</v>
      </c>
      <c r="G15" s="395">
        <v>12733</v>
      </c>
      <c r="H15" s="319">
        <v>89639.28</v>
      </c>
      <c r="I15" s="338">
        <v>0.17</v>
      </c>
      <c r="J15" s="338">
        <v>7.04</v>
      </c>
      <c r="K15" s="396"/>
      <c r="L15" s="393"/>
      <c r="M15" s="397"/>
      <c r="N15" s="398"/>
      <c r="P15" s="31">
        <f t="shared" si="0"/>
        <v>89640.32</v>
      </c>
      <c r="Q15" s="31">
        <f t="shared" si="1"/>
        <v>0</v>
      </c>
    </row>
    <row r="16" spans="1:17" ht="13.5" thickBot="1">
      <c r="A16" s="392">
        <v>41527</v>
      </c>
      <c r="B16" s="393" t="s">
        <v>223</v>
      </c>
      <c r="C16" s="394"/>
      <c r="D16" s="394"/>
      <c r="E16" s="394">
        <v>3</v>
      </c>
      <c r="F16" s="394" t="s">
        <v>224</v>
      </c>
      <c r="G16" s="395">
        <v>6377</v>
      </c>
      <c r="H16" s="319">
        <v>102709.21</v>
      </c>
      <c r="I16" s="338">
        <v>1.74</v>
      </c>
      <c r="J16" s="338">
        <v>16.11</v>
      </c>
      <c r="K16" s="155"/>
      <c r="L16" s="87"/>
      <c r="M16" s="158"/>
      <c r="N16" s="85"/>
      <c r="P16" s="31">
        <f t="shared" si="0"/>
        <v>102733.47</v>
      </c>
      <c r="Q16" s="31">
        <f t="shared" si="1"/>
        <v>0</v>
      </c>
    </row>
    <row r="17" spans="1:17" ht="12.75">
      <c r="A17" s="86">
        <v>41618</v>
      </c>
      <c r="B17" s="408" t="s">
        <v>250</v>
      </c>
      <c r="C17" s="88"/>
      <c r="D17" s="88"/>
      <c r="E17" s="88">
        <v>3</v>
      </c>
      <c r="F17" s="409" t="s">
        <v>39</v>
      </c>
      <c r="G17" s="89">
        <v>12508</v>
      </c>
      <c r="H17" s="132">
        <v>78326.16</v>
      </c>
      <c r="I17" s="90">
        <v>1.39</v>
      </c>
      <c r="J17" s="90">
        <v>6.26</v>
      </c>
      <c r="K17" s="155"/>
      <c r="L17" s="87"/>
      <c r="M17" s="187"/>
      <c r="N17" s="96"/>
      <c r="P17" s="31">
        <f t="shared" si="0"/>
        <v>78300.08</v>
      </c>
      <c r="Q17" s="31">
        <f t="shared" si="1"/>
        <v>0</v>
      </c>
    </row>
    <row r="18" spans="1:17" ht="12.75">
      <c r="A18" s="86"/>
      <c r="B18" s="408" t="s">
        <v>251</v>
      </c>
      <c r="C18" s="88"/>
      <c r="D18" s="98"/>
      <c r="E18" s="88">
        <v>3</v>
      </c>
      <c r="F18" s="409" t="s">
        <v>252</v>
      </c>
      <c r="G18" s="89">
        <v>4497</v>
      </c>
      <c r="H18" s="132">
        <v>19167.08</v>
      </c>
      <c r="I18" s="90">
        <v>0.33</v>
      </c>
      <c r="J18" s="90">
        <v>4.26</v>
      </c>
      <c r="K18" s="155"/>
      <c r="L18" s="87"/>
      <c r="M18" s="158"/>
      <c r="N18" s="85"/>
      <c r="P18" s="31">
        <f t="shared" si="0"/>
        <v>19157.219999999998</v>
      </c>
      <c r="Q18" s="31">
        <f t="shared" si="1"/>
        <v>0</v>
      </c>
    </row>
    <row r="19" spans="1:17" ht="13.5" thickBot="1">
      <c r="A19" s="400">
        <v>41618</v>
      </c>
      <c r="B19" s="401" t="s">
        <v>253</v>
      </c>
      <c r="C19" s="402"/>
      <c r="D19" s="309"/>
      <c r="E19" s="402">
        <v>2</v>
      </c>
      <c r="F19" s="414" t="s">
        <v>254</v>
      </c>
      <c r="G19" s="325">
        <v>7081</v>
      </c>
      <c r="H19" s="303">
        <v>30535.77</v>
      </c>
      <c r="I19" s="301">
        <v>0.21</v>
      </c>
      <c r="J19" s="301">
        <v>4.31</v>
      </c>
      <c r="K19" s="313"/>
      <c r="L19" s="309"/>
      <c r="M19" s="308"/>
      <c r="N19" s="356"/>
      <c r="P19" s="31">
        <f t="shared" si="0"/>
        <v>30519.109999999997</v>
      </c>
      <c r="Q19" s="31">
        <f t="shared" si="1"/>
        <v>0</v>
      </c>
    </row>
    <row r="20" spans="1:17" ht="12.75">
      <c r="A20" s="86"/>
      <c r="B20" s="87"/>
      <c r="C20" s="88"/>
      <c r="D20" s="88"/>
      <c r="E20" s="88"/>
      <c r="F20" s="88"/>
      <c r="G20" s="89"/>
      <c r="H20" s="132"/>
      <c r="I20" s="90"/>
      <c r="J20" s="90"/>
      <c r="K20" s="155"/>
      <c r="L20" s="87"/>
      <c r="M20" s="158"/>
      <c r="N20" s="85"/>
      <c r="P20" s="31">
        <f t="shared" si="0"/>
        <v>0</v>
      </c>
      <c r="Q20" s="31">
        <f t="shared" si="1"/>
        <v>0</v>
      </c>
    </row>
    <row r="21" spans="1:17" ht="12.75">
      <c r="A21" s="86"/>
      <c r="B21" s="87"/>
      <c r="C21" s="103"/>
      <c r="D21" s="87"/>
      <c r="E21" s="88"/>
      <c r="F21" s="88"/>
      <c r="G21" s="89"/>
      <c r="H21" s="132"/>
      <c r="I21" s="90"/>
      <c r="J21" s="90"/>
      <c r="K21" s="155"/>
      <c r="L21" s="87"/>
      <c r="M21" s="158"/>
      <c r="N21" s="85"/>
      <c r="P21" s="31">
        <f t="shared" si="0"/>
        <v>0</v>
      </c>
      <c r="Q21" s="31">
        <f t="shared" si="1"/>
        <v>0</v>
      </c>
    </row>
    <row r="22" spans="1:17" ht="12.75">
      <c r="A22" s="86"/>
      <c r="B22" s="87"/>
      <c r="C22" s="88"/>
      <c r="D22" s="88"/>
      <c r="E22" s="88"/>
      <c r="F22" s="88"/>
      <c r="G22" s="89"/>
      <c r="H22" s="132"/>
      <c r="I22" s="90"/>
      <c r="J22" s="90"/>
      <c r="K22" s="155"/>
      <c r="L22" s="87"/>
      <c r="M22" s="158"/>
      <c r="N22" s="85"/>
      <c r="P22" s="31">
        <f t="shared" si="0"/>
        <v>0</v>
      </c>
      <c r="Q22" s="31">
        <f t="shared" si="1"/>
        <v>0</v>
      </c>
    </row>
    <row r="23" spans="1:17" ht="12.75">
      <c r="A23" s="104"/>
      <c r="B23" s="87"/>
      <c r="C23" s="88"/>
      <c r="D23" s="88"/>
      <c r="E23" s="88"/>
      <c r="F23" s="88"/>
      <c r="G23" s="89"/>
      <c r="H23" s="132"/>
      <c r="I23" s="87"/>
      <c r="J23" s="87"/>
      <c r="K23" s="155"/>
      <c r="L23" s="87"/>
      <c r="M23" s="156"/>
      <c r="N23" s="96"/>
      <c r="P23" s="31">
        <f t="shared" si="0"/>
        <v>0</v>
      </c>
      <c r="Q23" s="31">
        <f t="shared" si="1"/>
        <v>0</v>
      </c>
    </row>
    <row r="24" spans="1:17" ht="12.75">
      <c r="A24" s="104"/>
      <c r="B24" s="87"/>
      <c r="C24" s="87"/>
      <c r="D24" s="87"/>
      <c r="E24" s="87"/>
      <c r="F24" s="87"/>
      <c r="G24" s="89"/>
      <c r="H24" s="132"/>
      <c r="I24" s="87"/>
      <c r="J24" s="87"/>
      <c r="K24" s="155"/>
      <c r="L24" s="87"/>
      <c r="M24" s="156"/>
      <c r="N24" s="96"/>
      <c r="P24" s="31">
        <f t="shared" si="0"/>
        <v>0</v>
      </c>
      <c r="Q24" s="31">
        <f t="shared" si="1"/>
        <v>0</v>
      </c>
    </row>
    <row r="25" spans="1:17" ht="13.5" thickBot="1">
      <c r="A25" s="104"/>
      <c r="B25" s="87"/>
      <c r="C25" s="87"/>
      <c r="D25" s="87"/>
      <c r="E25" s="87"/>
      <c r="F25" s="87"/>
      <c r="G25" s="89"/>
      <c r="H25" s="132"/>
      <c r="I25" s="87"/>
      <c r="J25" s="87"/>
      <c r="K25" s="155"/>
      <c r="L25" s="87"/>
      <c r="M25" s="156"/>
      <c r="N25" s="96"/>
      <c r="P25" s="34">
        <f t="shared" si="0"/>
        <v>0</v>
      </c>
      <c r="Q25" s="34">
        <f t="shared" si="1"/>
        <v>0</v>
      </c>
    </row>
    <row r="26" spans="1:14" ht="13.5" thickTop="1">
      <c r="A26" s="104"/>
      <c r="B26" s="87"/>
      <c r="C26" s="87"/>
      <c r="D26" s="87"/>
      <c r="E26" s="87"/>
      <c r="F26" s="87"/>
      <c r="G26" s="89"/>
      <c r="H26" s="132"/>
      <c r="I26" s="87"/>
      <c r="J26" s="87"/>
      <c r="K26" s="155"/>
      <c r="L26" s="87"/>
      <c r="M26" s="156"/>
      <c r="N26" s="96"/>
    </row>
    <row r="27" spans="1:14" ht="12.75">
      <c r="A27" s="104"/>
      <c r="B27" s="87"/>
      <c r="C27" s="87"/>
      <c r="D27" s="87"/>
      <c r="E27" s="87"/>
      <c r="F27" s="87"/>
      <c r="G27" s="89"/>
      <c r="H27" s="132"/>
      <c r="I27" s="87"/>
      <c r="J27" s="87"/>
      <c r="K27" s="155"/>
      <c r="L27" s="87"/>
      <c r="M27" s="156"/>
      <c r="N27" s="96"/>
    </row>
    <row r="28" spans="1:14" ht="12.75">
      <c r="A28" s="89"/>
      <c r="B28" s="87"/>
      <c r="C28" s="87"/>
      <c r="D28" s="87"/>
      <c r="E28" s="87"/>
      <c r="F28" s="87"/>
      <c r="G28" s="89"/>
      <c r="H28" s="87"/>
      <c r="I28" s="87"/>
      <c r="J28" s="87"/>
      <c r="K28" s="155"/>
      <c r="L28" s="87"/>
      <c r="M28" s="156"/>
      <c r="N28" s="96"/>
    </row>
    <row r="29" spans="1:14" ht="12.75">
      <c r="A29" s="89"/>
      <c r="B29" s="87"/>
      <c r="C29" s="87"/>
      <c r="D29" s="87"/>
      <c r="E29" s="87"/>
      <c r="F29" s="87"/>
      <c r="G29" s="89"/>
      <c r="H29" s="87"/>
      <c r="I29" s="87"/>
      <c r="J29" s="87"/>
      <c r="K29" s="155"/>
      <c r="L29" s="87"/>
      <c r="M29" s="156"/>
      <c r="N29" s="96"/>
    </row>
    <row r="30" spans="1:17" ht="12.75">
      <c r="A30" s="18"/>
      <c r="B30" s="19"/>
      <c r="C30" s="19"/>
      <c r="D30" s="19"/>
      <c r="E30" s="19"/>
      <c r="F30" s="19"/>
      <c r="G30" s="18"/>
      <c r="H30" s="19"/>
      <c r="I30" s="19"/>
      <c r="J30" s="19"/>
      <c r="K30" s="161"/>
      <c r="L30" s="19"/>
      <c r="M30" s="162"/>
      <c r="N30" s="30"/>
      <c r="P30" s="35">
        <f>SUM(P11:P25)</f>
        <v>1192883.9200000002</v>
      </c>
      <c r="Q30" s="35">
        <f>SUM(Q11:Q25)</f>
        <v>0</v>
      </c>
    </row>
    <row r="31" spans="1:14" ht="3.75" customHeight="1">
      <c r="A31" s="22"/>
      <c r="B31" s="23"/>
      <c r="C31" s="23"/>
      <c r="D31" s="23"/>
      <c r="E31" s="23"/>
      <c r="F31" s="23"/>
      <c r="G31" s="22"/>
      <c r="H31" s="36"/>
      <c r="I31" s="37"/>
      <c r="J31" s="37"/>
      <c r="K31" s="153"/>
      <c r="L31" s="36"/>
      <c r="M31" s="170"/>
      <c r="N31" s="38"/>
    </row>
    <row r="32" spans="1:14" ht="12.75">
      <c r="A32" s="39"/>
      <c r="B32" s="8"/>
      <c r="C32" s="8"/>
      <c r="D32" s="8"/>
      <c r="E32" s="8"/>
      <c r="F32" s="8"/>
      <c r="G32" s="16" t="s">
        <v>10</v>
      </c>
      <c r="H32" s="17" t="s">
        <v>10</v>
      </c>
      <c r="I32" s="8"/>
      <c r="K32" s="164" t="s">
        <v>10</v>
      </c>
      <c r="L32" s="17" t="s">
        <v>10</v>
      </c>
      <c r="M32" s="188"/>
      <c r="N32" s="40"/>
    </row>
    <row r="33" spans="1:14" ht="12.75">
      <c r="A33" s="39"/>
      <c r="B33" s="8"/>
      <c r="C33" s="8"/>
      <c r="D33" s="8"/>
      <c r="E33" s="8"/>
      <c r="F33" s="8"/>
      <c r="G33" s="41" t="s">
        <v>9</v>
      </c>
      <c r="H33" s="20" t="s">
        <v>18</v>
      </c>
      <c r="I33" s="8"/>
      <c r="K33" s="166" t="s">
        <v>9</v>
      </c>
      <c r="L33" s="20" t="s">
        <v>18</v>
      </c>
      <c r="M33" s="188"/>
      <c r="N33" s="40"/>
    </row>
    <row r="34" spans="1:14" ht="15.75">
      <c r="A34" s="42"/>
      <c r="B34" s="19"/>
      <c r="C34" s="19"/>
      <c r="D34" s="19"/>
      <c r="E34" s="19"/>
      <c r="F34" s="19"/>
      <c r="G34" s="200">
        <f>SUM(G11:G30)</f>
        <v>99814</v>
      </c>
      <c r="H34" s="173">
        <f>SUM(H11:H30)</f>
        <v>1192894.65</v>
      </c>
      <c r="I34" s="174"/>
      <c r="J34" s="178"/>
      <c r="K34" s="172">
        <f>SUM(K11:K30)</f>
        <v>0</v>
      </c>
      <c r="L34" s="201">
        <f>SUM(L11:L30)</f>
        <v>0</v>
      </c>
      <c r="M34" s="189"/>
      <c r="N34" s="44"/>
    </row>
    <row r="35" spans="1:14" ht="6" customHeight="1" thickBot="1">
      <c r="A35" s="45"/>
      <c r="B35" s="46"/>
      <c r="C35" s="47"/>
      <c r="D35" s="47"/>
      <c r="E35" s="47"/>
      <c r="F35" s="47"/>
      <c r="G35" s="45"/>
      <c r="H35" s="46"/>
      <c r="I35" s="46"/>
      <c r="J35" s="46"/>
      <c r="K35" s="190"/>
      <c r="L35" s="46"/>
      <c r="M35" s="191"/>
      <c r="N35" s="48"/>
    </row>
    <row r="36" spans="1:14" ht="16.5" thickBot="1">
      <c r="A36" s="49" t="s">
        <v>23</v>
      </c>
      <c r="B36" s="50"/>
      <c r="C36" s="51"/>
      <c r="D36" s="51"/>
      <c r="E36" s="51"/>
      <c r="F36" s="51"/>
      <c r="G36" s="78" t="s">
        <v>24</v>
      </c>
      <c r="H36" s="79"/>
      <c r="I36" s="80" t="s">
        <v>25</v>
      </c>
      <c r="J36" s="81"/>
      <c r="K36" s="192"/>
      <c r="L36" s="52" t="s">
        <v>26</v>
      </c>
      <c r="M36" s="193"/>
      <c r="N36" s="53"/>
    </row>
    <row r="37" spans="1:14" ht="16.5" thickTop="1">
      <c r="A37" s="54" t="s">
        <v>27</v>
      </c>
      <c r="B37" s="55"/>
      <c r="C37" s="56"/>
      <c r="D37" s="56"/>
      <c r="E37" s="56"/>
      <c r="F37" s="56"/>
      <c r="G37" s="57"/>
      <c r="H37" s="58">
        <f>COUNTA(G11:G30)</f>
        <v>9</v>
      </c>
      <c r="I37" s="19"/>
      <c r="J37" s="59">
        <f>H34/G34</f>
        <v>11.951175686777406</v>
      </c>
      <c r="K37" s="194"/>
      <c r="L37" s="60"/>
      <c r="M37" s="195">
        <f>P30/G34</f>
        <v>11.9510681868275</v>
      </c>
      <c r="N37" s="61"/>
    </row>
    <row r="38" spans="1:14" ht="15.75">
      <c r="A38" s="54" t="s">
        <v>28</v>
      </c>
      <c r="B38" s="55"/>
      <c r="C38" s="56"/>
      <c r="D38" s="56"/>
      <c r="E38" s="56"/>
      <c r="F38" s="56"/>
      <c r="G38" s="57"/>
      <c r="H38" s="58">
        <f>COUNTA(K11:K30)</f>
        <v>0</v>
      </c>
      <c r="I38" s="19"/>
      <c r="J38" s="59" t="e">
        <f>L34/K34</f>
        <v>#DIV/0!</v>
      </c>
      <c r="K38" s="196"/>
      <c r="L38" s="60"/>
      <c r="M38" s="195" t="e">
        <f>Q30/K34</f>
        <v>#DIV/0!</v>
      </c>
      <c r="N38" s="63"/>
    </row>
    <row r="39" spans="1:14" ht="16.5" thickBot="1">
      <c r="A39" s="64" t="s">
        <v>29</v>
      </c>
      <c r="B39" s="65"/>
      <c r="C39" s="5"/>
      <c r="D39" s="5"/>
      <c r="E39" s="5"/>
      <c r="F39" s="5"/>
      <c r="G39" s="66"/>
      <c r="H39" s="67">
        <f>SUM(H37:H38)</f>
        <v>9</v>
      </c>
      <c r="I39" s="32"/>
      <c r="J39" s="68">
        <f>(H34+L34)/(G34+K34)</f>
        <v>11.951175686777406</v>
      </c>
      <c r="K39" s="197"/>
      <c r="L39" s="198"/>
      <c r="M39" s="199">
        <f>(P30+Q30)/(G34+K34)</f>
        <v>11.9510681868275</v>
      </c>
      <c r="N39" s="71"/>
    </row>
    <row r="51" ht="30.75">
      <c r="AH51" s="2"/>
    </row>
    <row r="52" ht="15.75">
      <c r="AC52" s="3"/>
    </row>
  </sheetData>
  <sheetProtection/>
  <printOptions horizontalCentered="1" verticalCentered="1"/>
  <pageMargins left="0.25" right="0.25" top="0.5" bottom="0.5" header="0.5" footer="0.5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2" max="3" width="8.8515625" style="0" customWidth="1"/>
    <col min="7" max="7" width="8.8515625" style="0" customWidth="1"/>
  </cols>
  <sheetData/>
  <sheetProtection/>
  <printOptions horizontalCentered="1" verticalCentered="1"/>
  <pageMargins left="0.5" right="0.25" top="0.5" bottom="0.5" header="0.5" footer="0.5"/>
  <pageSetup horizontalDpi="300" verticalDpi="3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2" max="3" width="8.8515625" style="0" customWidth="1"/>
    <col min="7" max="7" width="8.8515625" style="0" customWidth="1"/>
  </cols>
  <sheetData/>
  <sheetProtection/>
  <printOptions horizontalCentered="1" verticalCentered="1"/>
  <pageMargins left="0.25" right="0.25" top="0.5" bottom="0.5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ditjur</dc:creator>
  <cp:keywords/>
  <dc:description/>
  <cp:lastModifiedBy>james ries</cp:lastModifiedBy>
  <cp:lastPrinted>2001-12-18T19:14:24Z</cp:lastPrinted>
  <dcterms:created xsi:type="dcterms:W3CDTF">1998-02-10T14:32:39Z</dcterms:created>
  <dcterms:modified xsi:type="dcterms:W3CDTF">2014-02-27T19:01:12Z</dcterms:modified>
  <cp:category/>
  <cp:version/>
  <cp:contentType/>
  <cp:contentStatus/>
</cp:coreProperties>
</file>