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12900" tabRatio="594" activeTab="0"/>
  </bookViews>
  <sheets>
    <sheet name="PIGSTR" sheetId="1" r:id="rId1"/>
    <sheet name="PIGGRA" sheetId="2" r:id="rId2"/>
    <sheet name="SLABSTR" sheetId="3" r:id="rId3"/>
    <sheet name="SLABGRA" sheetId="4" r:id="rId4"/>
    <sheet name="STLPLATEGRDS" sheetId="5" r:id="rId5"/>
    <sheet name="BOXGRD" sheetId="6" r:id="rId6"/>
    <sheet name="TIMBER" sheetId="7" r:id="rId7"/>
    <sheet name="I-BEAM" sheetId="8" r:id="rId8"/>
    <sheet name="BASCULE" sheetId="9" r:id="rId9"/>
    <sheet name="Arch" sheetId="10" r:id="rId10"/>
    <sheet name="Retain1" sheetId="11" r:id="rId11"/>
    <sheet name="Retain2" sheetId="12" r:id="rId12"/>
    <sheet name="STELBOXGRD" sheetId="13" r:id="rId13"/>
    <sheet name="Pedestrian" sheetId="14" r:id="rId14"/>
    <sheet name="Pedestrian PreFab" sheetId="15" r:id="rId15"/>
    <sheet name="Buried Slab" sheetId="16" r:id="rId16"/>
    <sheet name="Trapezoid Box" sheetId="17" r:id="rId17"/>
    <sheet name="Noise Barrier" sheetId="18" r:id="rId18"/>
    <sheet name="Inverted  T" sheetId="19" r:id="rId19"/>
    <sheet name="51Barrier" sheetId="20" r:id="rId20"/>
  </sheets>
  <definedNames>
    <definedName name="_xlnm.Print_Area" localSheetId="9">'Arch'!$A$1:$N$39</definedName>
    <definedName name="_xlnm.Print_Area" localSheetId="8">'BASCULE'!$A$11:$N$39</definedName>
    <definedName name="_xlnm.Print_Area" localSheetId="5">'BOXGRD'!$A$10:$N$38</definedName>
    <definedName name="_xlnm.Print_Area" localSheetId="15">'Buried Slab'!$A$1:$O$22</definedName>
    <definedName name="_xlnm.Print_Area" localSheetId="7">'I-BEAM'!$A$10:$O$22</definedName>
    <definedName name="_xlnm.Print_Area" localSheetId="17">'Noise Barrier'!$A$1:$I$34</definedName>
    <definedName name="_xlnm.Print_Area" localSheetId="13">'Pedestrian'!$A$10:$N$23</definedName>
    <definedName name="_xlnm.Print_Area" localSheetId="14">'Pedestrian PreFab'!$A$1:$N$34</definedName>
    <definedName name="_xlnm.Print_Area" localSheetId="1">'PIGGRA'!$A$10:$O$49</definedName>
    <definedName name="_xlnm.Print_Area" localSheetId="0">'PIGSTR'!$A$10:$O$41</definedName>
    <definedName name="_xlnm.Print_Area" localSheetId="10">'Retain1'!$A$1:$Q$77</definedName>
    <definedName name="_xlnm.Print_Area" localSheetId="11">'Retain2'!$A$1:$Q$35</definedName>
    <definedName name="_xlnm.Print_Area" localSheetId="3">'SLABGRA'!$A$11:$O$23</definedName>
    <definedName name="_xlnm.Print_Area" localSheetId="2">'SLABSTR'!$A$11:$O$57</definedName>
    <definedName name="_xlnm.Print_Area" localSheetId="12">'STELBOXGRD'!$A$1:$N$38</definedName>
    <definedName name="_xlnm.Print_Area" localSheetId="4">'STLPLATEGRDS'!$A$10:$O$23</definedName>
    <definedName name="_xlnm.Print_Area" localSheetId="6">'TIMBER'!$A$10:$M$33</definedName>
    <definedName name="_xlnm.Print_Area" localSheetId="16">'Trapezoid Box'!$A$1:$N$21</definedName>
    <definedName name="_xlnm.Print_Titles" localSheetId="8">'BASCULE'!$1:$10</definedName>
    <definedName name="_xlnm.Print_Titles" localSheetId="5">'BOXGRD'!$1:$9</definedName>
    <definedName name="_xlnm.Print_Titles" localSheetId="15">'Buried Slab'!$1:$10</definedName>
    <definedName name="_xlnm.Print_Titles" localSheetId="7">'I-BEAM'!$1:$9</definedName>
    <definedName name="_xlnm.Print_Titles" localSheetId="17">'Noise Barrier'!$1:$9</definedName>
    <definedName name="_xlnm.Print_Titles" localSheetId="13">'Pedestrian'!$1:$9</definedName>
    <definedName name="_xlnm.Print_Titles" localSheetId="14">'Pedestrian PreFab'!$1:$9</definedName>
    <definedName name="_xlnm.Print_Titles" localSheetId="1">'PIGGRA'!$1:$9</definedName>
    <definedName name="_xlnm.Print_Titles" localSheetId="0">'PIGSTR'!$1:$10</definedName>
    <definedName name="_xlnm.Print_Titles" localSheetId="10">'Retain1'!$1:$9</definedName>
    <definedName name="_xlnm.Print_Titles" localSheetId="11">'Retain2'!$1:$9</definedName>
    <definedName name="_xlnm.Print_Titles" localSheetId="3">'SLABGRA'!$1:$10</definedName>
    <definedName name="_xlnm.Print_Titles" localSheetId="2">'SLABSTR'!$1:$10</definedName>
    <definedName name="_xlnm.Print_Titles" localSheetId="4">'STLPLATEGRDS'!$1:$9</definedName>
    <definedName name="_xlnm.Print_Titles" localSheetId="6">'TIMBER'!$1:$9</definedName>
    <definedName name="_xlnm.Print_Titles" localSheetId="16">'Trapezoid Box'!$1:$9</definedName>
  </definedNames>
  <calcPr fullCalcOnLoad="1"/>
</workbook>
</file>

<file path=xl/sharedStrings.xml><?xml version="1.0" encoding="utf-8"?>
<sst xmlns="http://schemas.openxmlformats.org/spreadsheetml/2006/main" count="1550" uniqueCount="341">
  <si>
    <t>Metric Projects were converted to English for this table.</t>
  </si>
  <si>
    <t>PRESTRESSED GIRDERS - Stream Crossings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</si>
  <si>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</si>
  <si>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</si>
  <si>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</si>
  <si>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</si>
  <si>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</si>
  <si>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</si>
  <si>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</si>
  <si>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</si>
  <si>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</si>
  <si>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</si>
  <si>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Super.</t>
  </si>
  <si>
    <t>Date</t>
  </si>
  <si>
    <t>Number</t>
  </si>
  <si>
    <t>Type</t>
  </si>
  <si>
    <t>Spans</t>
  </si>
  <si>
    <t>Length</t>
  </si>
  <si>
    <t>Sq. Ft.</t>
  </si>
  <si>
    <t>Cost</t>
  </si>
  <si>
    <t>$</t>
  </si>
  <si>
    <t>ON SYS</t>
  </si>
  <si>
    <t>OFF SYS</t>
  </si>
  <si>
    <t xml:space="preserve"> 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</si>
  <si>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</si>
  <si>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</si>
  <si>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</si>
  <si>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</si>
  <si>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</si>
  <si>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</si>
  <si>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</si>
  <si>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PRESTRESSED GIRDERS - Grade Separations</t>
  </si>
  <si>
    <t>CONCRETE SLABS - Stream Crossings</t>
  </si>
  <si>
    <t>CONCRETE SLABS - Grade Separations</t>
  </si>
  <si>
    <t>Sq. ft.</t>
  </si>
  <si>
    <t>;</t>
  </si>
  <si>
    <t>TIMBER STRUCTURES</t>
  </si>
  <si>
    <t>Lengths</t>
  </si>
  <si>
    <t>Total Sq. Foot Cost</t>
  </si>
  <si>
    <t>Super Sq. Foot Cost</t>
  </si>
  <si>
    <t>PRESTRESSED BOX GIRDERS</t>
  </si>
  <si>
    <t>Super Sq. Ft. Cost</t>
  </si>
  <si>
    <t>STEEL I-BEAMS- Grade Separations</t>
  </si>
  <si>
    <t>BASCULE BRIDGE</t>
  </si>
  <si>
    <t xml:space="preserve">   Super Sq. Foot Cost</t>
  </si>
  <si>
    <t>ARCH STRUCTURE</t>
  </si>
  <si>
    <t>RETAINING WALLS</t>
  </si>
  <si>
    <t>Modular Wall</t>
  </si>
  <si>
    <t>Concrete Wall</t>
  </si>
  <si>
    <t>Panel Wall</t>
  </si>
  <si>
    <t>No. Retaining Walls</t>
  </si>
  <si>
    <t xml:space="preserve">     Total Sq. Ft. Cost</t>
  </si>
  <si>
    <t>Modular Walls</t>
  </si>
  <si>
    <t>Concrete Walls</t>
  </si>
  <si>
    <t>Panel Walls</t>
  </si>
  <si>
    <t>STEEL BOX GIRDERS</t>
  </si>
  <si>
    <t>PEDESTRIAN BRIDGE</t>
  </si>
  <si>
    <t xml:space="preserve">STEEL PLATE GIRDERS </t>
  </si>
  <si>
    <t>A5</t>
  </si>
  <si>
    <t>Abut. Type</t>
  </si>
  <si>
    <t>Other</t>
  </si>
  <si>
    <t>No.</t>
  </si>
  <si>
    <t>Bridge</t>
  </si>
  <si>
    <t>Tangent Pile Wall</t>
  </si>
  <si>
    <t>Wire Faced MSE Wall</t>
  </si>
  <si>
    <t>Secant Wall</t>
  </si>
  <si>
    <t>Soldier Pile Wall</t>
  </si>
  <si>
    <t>Tangent Pile Walls</t>
  </si>
  <si>
    <t>Wire Faced MSE Walls</t>
  </si>
  <si>
    <t>Secant Walls</t>
  </si>
  <si>
    <t>Soldier Pile Walls</t>
  </si>
  <si>
    <t>MSE Wall Block</t>
  </si>
  <si>
    <t>MSE Wall Panel</t>
  </si>
  <si>
    <t>MSE Walls Block</t>
  </si>
  <si>
    <t>MSE Walls Panel</t>
  </si>
  <si>
    <t>STEEL TRAPEZOID BOX</t>
  </si>
  <si>
    <t>NOISE BARRIERS</t>
  </si>
  <si>
    <t>Walls</t>
  </si>
  <si>
    <t>BURIED SLABS - Stream Crossings</t>
  </si>
  <si>
    <t>Number of Noise Barriers</t>
  </si>
  <si>
    <t>PREFAB PEDESTRIAN BRIDGE</t>
  </si>
  <si>
    <t>PRESTRESSED INVERTED  T  BRIDGE</t>
  </si>
  <si>
    <t>Steel Sheet Pile Wall</t>
  </si>
  <si>
    <t>Steel Sheet  Pile Walls</t>
  </si>
  <si>
    <t>2014 YEAR END COST SUMMARY</t>
  </si>
  <si>
    <t>N-13-7</t>
  </si>
  <si>
    <t>B-12-79</t>
  </si>
  <si>
    <t>A1</t>
  </si>
  <si>
    <t>40'-0"</t>
  </si>
  <si>
    <t>B-13-112</t>
  </si>
  <si>
    <t>B-13-477</t>
  </si>
  <si>
    <t>B-14-47</t>
  </si>
  <si>
    <t>B-14-56</t>
  </si>
  <si>
    <t>Number of Barriers</t>
  </si>
  <si>
    <t>51 CONCRETE BARRIER</t>
  </si>
  <si>
    <t>Cost per Lin. Ft.</t>
  </si>
  <si>
    <t>R-9-12</t>
  </si>
  <si>
    <t>R-13-246</t>
  </si>
  <si>
    <t>B-18-221</t>
  </si>
  <si>
    <t>38'-0"</t>
  </si>
  <si>
    <t>B-18-222</t>
  </si>
  <si>
    <t>46'-0"</t>
  </si>
  <si>
    <t>B-22-281</t>
  </si>
  <si>
    <t>32'-0"</t>
  </si>
  <si>
    <t>B-24-41</t>
  </si>
  <si>
    <t>50'-0"</t>
  </si>
  <si>
    <t>B-41-300</t>
  </si>
  <si>
    <t>R-51-42</t>
  </si>
  <si>
    <t>R-51-43</t>
  </si>
  <si>
    <t>R-51-44</t>
  </si>
  <si>
    <t>R-51-45</t>
  </si>
  <si>
    <t>B-51-129</t>
  </si>
  <si>
    <t>Column</t>
  </si>
  <si>
    <t>105'-0",105'-0"</t>
  </si>
  <si>
    <t>B-51-130</t>
  </si>
  <si>
    <t>B-51-131</t>
  </si>
  <si>
    <t>102'-0",102'-0"</t>
  </si>
  <si>
    <t>B-55-268</t>
  </si>
  <si>
    <t>82'-0"</t>
  </si>
  <si>
    <t>B-60-127</t>
  </si>
  <si>
    <t>Hammer</t>
  </si>
  <si>
    <t>68'-0",90'-0",68'-0"</t>
  </si>
  <si>
    <t>B-57-83</t>
  </si>
  <si>
    <t>62'-0"</t>
  </si>
  <si>
    <t>R-61-12</t>
  </si>
  <si>
    <t>R-61-13</t>
  </si>
  <si>
    <t>R-61-14</t>
  </si>
  <si>
    <t>R-61-15</t>
  </si>
  <si>
    <t>B-61-211</t>
  </si>
  <si>
    <t>Pile Bent</t>
  </si>
  <si>
    <t>52'-0",52'-0",52'-0"</t>
  </si>
  <si>
    <t>B-11-154</t>
  </si>
  <si>
    <t>B-11-155</t>
  </si>
  <si>
    <t>Encased</t>
  </si>
  <si>
    <t>45'-0", 45'-0"</t>
  </si>
  <si>
    <t>B-13-727</t>
  </si>
  <si>
    <t>110'-0",116'-0"</t>
  </si>
  <si>
    <t>B-20-229</t>
  </si>
  <si>
    <t>35'-0"</t>
  </si>
  <si>
    <t>B-39-133</t>
  </si>
  <si>
    <t>96'-0"</t>
  </si>
  <si>
    <t>B-57-82</t>
  </si>
  <si>
    <t>51'-0",68'-0",51'-0"</t>
  </si>
  <si>
    <t>B-22-280</t>
  </si>
  <si>
    <t>45'-0"</t>
  </si>
  <si>
    <t>B-22-282</t>
  </si>
  <si>
    <t>116'-0"</t>
  </si>
  <si>
    <t>4.8.2014</t>
  </si>
  <si>
    <t>B-38-145</t>
  </si>
  <si>
    <t>146'-0", 146'-0"</t>
  </si>
  <si>
    <t>R-40-614</t>
  </si>
  <si>
    <t>R-40-615</t>
  </si>
  <si>
    <t>R-40-616</t>
  </si>
  <si>
    <t>R-40-617</t>
  </si>
  <si>
    <t>B-40-889</t>
  </si>
  <si>
    <t>Retain</t>
  </si>
  <si>
    <t>Varies</t>
  </si>
  <si>
    <t>65'-0"</t>
  </si>
  <si>
    <t>B-49-174</t>
  </si>
  <si>
    <t>B-62-39</t>
  </si>
  <si>
    <t>42'-0"</t>
  </si>
  <si>
    <t>R-64-21</t>
  </si>
  <si>
    <t>R-64-22</t>
  </si>
  <si>
    <t>B-64-187</t>
  </si>
  <si>
    <t>116'-0",116'-0"</t>
  </si>
  <si>
    <t>B-64-188</t>
  </si>
  <si>
    <t>B-70-317</t>
  </si>
  <si>
    <t>30'-0"</t>
  </si>
  <si>
    <t>B-6-186</t>
  </si>
  <si>
    <t>B-10-222</t>
  </si>
  <si>
    <t>52'-0",52'-0"</t>
  </si>
  <si>
    <t>B-13-646</t>
  </si>
  <si>
    <t>32'-0",32'-0"</t>
  </si>
  <si>
    <t>B-14-211</t>
  </si>
  <si>
    <t>45'-7 1/2",46'-3",45'-7 1/2"</t>
  </si>
  <si>
    <t>R-20-45</t>
  </si>
  <si>
    <t>B-22-283</t>
  </si>
  <si>
    <t>54'-0"</t>
  </si>
  <si>
    <t>B-27-159</t>
  </si>
  <si>
    <t>B-41-298</t>
  </si>
  <si>
    <t>44'-0"</t>
  </si>
  <si>
    <t>B-42-126</t>
  </si>
  <si>
    <t>98'-0",98'-0"</t>
  </si>
  <si>
    <t>B-42-127</t>
  </si>
  <si>
    <t>80'-0"</t>
  </si>
  <si>
    <t>B-50-86</t>
  </si>
  <si>
    <t>B-54-114</t>
  </si>
  <si>
    <t>35'-0",35'-0"</t>
  </si>
  <si>
    <t>B-62-40</t>
  </si>
  <si>
    <t>R-70-100</t>
  </si>
  <si>
    <t>R-70-102</t>
  </si>
  <si>
    <t>R-70-105</t>
  </si>
  <si>
    <t>R-70-115</t>
  </si>
  <si>
    <t>R-70-121</t>
  </si>
  <si>
    <t>B-70-402</t>
  </si>
  <si>
    <t>A3</t>
  </si>
  <si>
    <t>82',88',95',95',81',58'</t>
  </si>
  <si>
    <t>N-13-2</t>
  </si>
  <si>
    <t>B-10-229</t>
  </si>
  <si>
    <t>33'-0", 33'-0"</t>
  </si>
  <si>
    <t>B-10-230</t>
  </si>
  <si>
    <t>40'-0", 40'-0"</t>
  </si>
  <si>
    <t>B-18-223</t>
  </si>
  <si>
    <t>B-56-222</t>
  </si>
  <si>
    <t>34'-0"</t>
  </si>
  <si>
    <t>B-56-227</t>
  </si>
  <si>
    <t>B-57-84</t>
  </si>
  <si>
    <t>R-66-72</t>
  </si>
  <si>
    <t>R-66-73</t>
  </si>
  <si>
    <t>B-66-187</t>
  </si>
  <si>
    <t>B-66-190</t>
  </si>
  <si>
    <t>R-5-110</t>
  </si>
  <si>
    <t>R-5-111</t>
  </si>
  <si>
    <t>R-5-112</t>
  </si>
  <si>
    <t>R-5-113</t>
  </si>
  <si>
    <t>B-5-381</t>
  </si>
  <si>
    <t>R-13-194</t>
  </si>
  <si>
    <t>R-13-197</t>
  </si>
  <si>
    <t>R-13-232</t>
  </si>
  <si>
    <t>R-13-238</t>
  </si>
  <si>
    <t>R-13-241</t>
  </si>
  <si>
    <t>B-13-651</t>
  </si>
  <si>
    <t>B-13-652</t>
  </si>
  <si>
    <t>184'-0, 188'-0"</t>
  </si>
  <si>
    <t>188'-0, 184'-0"</t>
  </si>
  <si>
    <t>B-13-653</t>
  </si>
  <si>
    <t>B-22-273</t>
  </si>
  <si>
    <t>42'-0",80'-0",42'-0"</t>
  </si>
  <si>
    <t>R-37-52</t>
  </si>
  <si>
    <t>R-37-54</t>
  </si>
  <si>
    <t>R-37-55</t>
  </si>
  <si>
    <t>B-37-443</t>
  </si>
  <si>
    <t>32'-0",45'-0",32'-0"</t>
  </si>
  <si>
    <t>B-42-100</t>
  </si>
  <si>
    <t>28'-0"</t>
  </si>
  <si>
    <t>B-64-190</t>
  </si>
  <si>
    <t>N-40-62</t>
  </si>
  <si>
    <t>N-40-68</t>
  </si>
  <si>
    <t>N-40-69</t>
  </si>
  <si>
    <t>N-40-70</t>
  </si>
  <si>
    <t>N-40-71</t>
  </si>
  <si>
    <t>N-40-72</t>
  </si>
  <si>
    <t>N-40-73</t>
  </si>
  <si>
    <t>N-40-74</t>
  </si>
  <si>
    <t>N-40-75</t>
  </si>
  <si>
    <t>N-40-80</t>
  </si>
  <si>
    <t>N-40-81</t>
  </si>
  <si>
    <t>B-32-212</t>
  </si>
  <si>
    <t>A1/A3</t>
  </si>
  <si>
    <t>B-36-212</t>
  </si>
  <si>
    <t>123'-0"</t>
  </si>
  <si>
    <t>B-49-172</t>
  </si>
  <si>
    <t>38'-0",51'-0",38'-0"</t>
  </si>
  <si>
    <t>B-49-173</t>
  </si>
  <si>
    <t>B-53-287</t>
  </si>
  <si>
    <t>91'-4 1/2",92'-3",92'-3",91'-4 1/2"</t>
  </si>
  <si>
    <t>B-70-403</t>
  </si>
  <si>
    <t>B-40-537</t>
  </si>
  <si>
    <t>110'-0"</t>
  </si>
  <si>
    <t>B-40-538</t>
  </si>
  <si>
    <t>B-40-789</t>
  </si>
  <si>
    <t>B-40-791</t>
  </si>
  <si>
    <t>136'-0, 136'-0"</t>
  </si>
  <si>
    <t>B-40-798</t>
  </si>
  <si>
    <t>79'-0"</t>
  </si>
  <si>
    <t>B-40-849</t>
  </si>
  <si>
    <t>B-40-852</t>
  </si>
  <si>
    <t>190'-3",190'-3",170'-0"</t>
  </si>
  <si>
    <t>B-40-855</t>
  </si>
  <si>
    <t>B-40-857</t>
  </si>
  <si>
    <t>112'-0",114'-0",112'-0"</t>
  </si>
  <si>
    <t>B-40-862</t>
  </si>
  <si>
    <t>108'-0", 132'-6"</t>
  </si>
  <si>
    <t>B-40-863</t>
  </si>
  <si>
    <t>132'-0"</t>
  </si>
  <si>
    <t>B-40-864</t>
  </si>
  <si>
    <t>131'-0"</t>
  </si>
  <si>
    <t>B-40-866</t>
  </si>
  <si>
    <t>110'-6", 110'-6"</t>
  </si>
  <si>
    <t>B-40-891</t>
  </si>
  <si>
    <t>R-40-501</t>
  </si>
  <si>
    <t>R-40-504</t>
  </si>
  <si>
    <t>R-40-514</t>
  </si>
  <si>
    <t>R-40-511</t>
  </si>
  <si>
    <t>R-40-522</t>
  </si>
  <si>
    <t>R-40-523</t>
  </si>
  <si>
    <t>R-40-52401</t>
  </si>
  <si>
    <t>R-40-536</t>
  </si>
  <si>
    <t>R-40-546</t>
  </si>
  <si>
    <t>R-40-548</t>
  </si>
  <si>
    <t>R-40-551</t>
  </si>
  <si>
    <t>R-40-552</t>
  </si>
  <si>
    <t>R-40-554S2</t>
  </si>
  <si>
    <t>R-40-555S2</t>
  </si>
  <si>
    <t>R-40-556</t>
  </si>
  <si>
    <t>R-40-557</t>
  </si>
  <si>
    <t>R-40-560</t>
  </si>
  <si>
    <t>R-40-618</t>
  </si>
  <si>
    <t>R-40-619</t>
  </si>
  <si>
    <t>R-40-620</t>
  </si>
  <si>
    <t>R-40-623</t>
  </si>
  <si>
    <t>R-51-61</t>
  </si>
  <si>
    <t>B-32-219</t>
  </si>
  <si>
    <t>76'-0", 109'-0", 103'-0", 50'-0"</t>
  </si>
  <si>
    <t>B-34-46</t>
  </si>
  <si>
    <t>58'-0"</t>
  </si>
  <si>
    <t>C-38-123</t>
  </si>
  <si>
    <t>20'-0"</t>
  </si>
  <si>
    <t>C-38-122</t>
  </si>
  <si>
    <t>R-34-2</t>
  </si>
  <si>
    <t>R-33-4</t>
  </si>
  <si>
    <t>R-33-5</t>
  </si>
  <si>
    <t>R-33-6</t>
  </si>
  <si>
    <t>18'-0"</t>
  </si>
  <si>
    <t>B-56-205</t>
  </si>
  <si>
    <t>B-56-206</t>
  </si>
  <si>
    <t>B-56-209</t>
  </si>
  <si>
    <t>B-56-210</t>
  </si>
  <si>
    <t>B-56-213</t>
  </si>
  <si>
    <t>93'-0", 93'-0"</t>
  </si>
  <si>
    <t>81'-0", 81'-0"</t>
  </si>
  <si>
    <t>107'-0", 107'-0"</t>
  </si>
  <si>
    <t>R-56-33</t>
  </si>
  <si>
    <t>R-56-35</t>
  </si>
  <si>
    <t>R-56-36</t>
  </si>
  <si>
    <t>B-67-276</t>
  </si>
  <si>
    <t>134'-0", 134'-0"</t>
  </si>
  <si>
    <t>B-67-277</t>
  </si>
  <si>
    <t>R-67-112</t>
  </si>
  <si>
    <t>R-67-113</t>
  </si>
  <si>
    <t>R-67-114</t>
  </si>
  <si>
    <t>R-67-115</t>
  </si>
  <si>
    <t>B-68-131</t>
  </si>
  <si>
    <t>34'-6", 34'-6"</t>
  </si>
  <si>
    <t>B-6-188</t>
  </si>
  <si>
    <t>B-6-187</t>
  </si>
  <si>
    <t>48'-0"</t>
  </si>
  <si>
    <t>B-55-226</t>
  </si>
  <si>
    <t>109'-0", 109'-0"</t>
  </si>
  <si>
    <t>B-16-133</t>
  </si>
  <si>
    <t>B-54-115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</si>
</sst>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0.00;[Red]0.00"/>
    <numFmt numFmtId="169" formatCode="#,##0.0_);\(#,##0.0\)"/>
    <numFmt numFmtId="170" formatCode="0_);\(0\)"/>
    <numFmt numFmtId="171" formatCode="&quot;$&quot;#,##0"/>
    <numFmt numFmtId="172" formatCode="#,##0.0"/>
    <numFmt numFmtId="173" formatCode="0.0_)"/>
    <numFmt numFmtId="174" formatCode="[$-409]dddd\,\ mmmm\ dd\,\ yyyy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i/>
      <sz val="10"/>
      <name val="Tms Rmn"/>
      <family val="0"/>
    </font>
    <font>
      <i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Arial Rounded MT Bold"/>
      <family val="2"/>
    </font>
    <font>
      <b/>
      <sz val="24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sz val="11"/>
      <name val="Tms Rmn"/>
      <family val="0"/>
    </font>
    <font>
      <b/>
      <sz val="11"/>
      <name val="Tms Rmn"/>
      <family val="0"/>
    </font>
    <font>
      <sz val="9"/>
      <name val="Tms Rmn"/>
      <family val="0"/>
    </font>
    <font>
      <sz val="10"/>
      <color indexed="10"/>
      <name val="Helv"/>
      <family val="0"/>
    </font>
    <font>
      <sz val="8"/>
      <name val="Tms Rmn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164" fontId="11" fillId="0" borderId="19" xfId="0" applyNumberFormat="1" applyFont="1" applyBorder="1" applyAlignment="1" applyProtection="1">
      <alignment/>
      <protection/>
    </xf>
    <xf numFmtId="7" fontId="12" fillId="0" borderId="19" xfId="0" applyNumberFormat="1" applyFont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3" fillId="0" borderId="28" xfId="0" applyFont="1" applyBorder="1" applyAlignment="1" applyProtection="1">
      <alignment horizontal="left"/>
      <protection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0" borderId="29" xfId="0" applyFont="1" applyBorder="1" applyAlignment="1" applyProtection="1">
      <alignment horizontal="left"/>
      <protection/>
    </xf>
    <xf numFmtId="0" fontId="14" fillId="0" borderId="30" xfId="0" applyFont="1" applyBorder="1" applyAlignment="1">
      <alignment/>
    </xf>
    <xf numFmtId="0" fontId="14" fillId="0" borderId="18" xfId="0" applyFont="1" applyBorder="1" applyAlignment="1" applyProtection="1">
      <alignment horizontal="left"/>
      <protection/>
    </xf>
    <xf numFmtId="0" fontId="14" fillId="0" borderId="23" xfId="0" applyFont="1" applyBorder="1" applyAlignment="1">
      <alignment/>
    </xf>
    <xf numFmtId="0" fontId="0" fillId="0" borderId="23" xfId="0" applyBorder="1" applyAlignment="1">
      <alignment/>
    </xf>
    <xf numFmtId="0" fontId="14" fillId="0" borderId="19" xfId="0" applyFont="1" applyBorder="1" applyAlignment="1">
      <alignment/>
    </xf>
    <xf numFmtId="0" fontId="14" fillId="0" borderId="23" xfId="0" applyFont="1" applyBorder="1" applyAlignment="1" applyProtection="1">
      <alignment/>
      <protection/>
    </xf>
    <xf numFmtId="165" fontId="14" fillId="0" borderId="23" xfId="0" applyNumberFormat="1" applyFont="1" applyBorder="1" applyAlignment="1" applyProtection="1">
      <alignment/>
      <protection/>
    </xf>
    <xf numFmtId="165" fontId="14" fillId="0" borderId="19" xfId="0" applyNumberFormat="1" applyFont="1" applyBorder="1" applyAlignment="1" applyProtection="1">
      <alignment/>
      <protection/>
    </xf>
    <xf numFmtId="0" fontId="14" fillId="0" borderId="24" xfId="0" applyFont="1" applyBorder="1" applyAlignment="1">
      <alignment/>
    </xf>
    <xf numFmtId="165" fontId="15" fillId="0" borderId="23" xfId="0" applyNumberFormat="1" applyFont="1" applyBorder="1" applyAlignment="1" applyProtection="1">
      <alignment/>
      <protection/>
    </xf>
    <xf numFmtId="165" fontId="14" fillId="0" borderId="24" xfId="0" applyNumberFormat="1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left"/>
      <protection/>
    </xf>
    <xf numFmtId="7" fontId="16" fillId="0" borderId="10" xfId="0" applyNumberFormat="1" applyFont="1" applyBorder="1" applyAlignment="1" applyProtection="1">
      <alignment/>
      <protection/>
    </xf>
    <xf numFmtId="0" fontId="14" fillId="0" borderId="21" xfId="0" applyFont="1" applyBorder="1" applyAlignment="1">
      <alignment/>
    </xf>
    <xf numFmtId="0" fontId="14" fillId="0" borderId="10" xfId="0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6" fillId="0" borderId="10" xfId="0" applyNumberFormat="1" applyFont="1" applyBorder="1" applyAlignment="1" applyProtection="1">
      <alignment/>
      <protection/>
    </xf>
    <xf numFmtId="165" fontId="14" fillId="0" borderId="21" xfId="0" applyNumberFormat="1" applyFont="1" applyBorder="1" applyAlignment="1" applyProtection="1">
      <alignment/>
      <protection/>
    </xf>
    <xf numFmtId="7" fontId="16" fillId="0" borderId="27" xfId="0" applyNumberFormat="1" applyFont="1" applyBorder="1" applyAlignment="1" applyProtection="1">
      <alignment/>
      <protection/>
    </xf>
    <xf numFmtId="165" fontId="0" fillId="33" borderId="19" xfId="0" applyNumberFormat="1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5" fontId="16" fillId="0" borderId="27" xfId="0" applyNumberFormat="1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5" fontId="0" fillId="0" borderId="31" xfId="0" applyNumberForma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65" fontId="1" fillId="0" borderId="13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165" fontId="1" fillId="0" borderId="19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14" fillId="0" borderId="33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31" xfId="0" applyFont="1" applyBorder="1" applyAlignment="1">
      <alignment/>
    </xf>
    <xf numFmtId="0" fontId="0" fillId="0" borderId="31" xfId="0" applyBorder="1" applyAlignment="1">
      <alignment/>
    </xf>
    <xf numFmtId="0" fontId="13" fillId="0" borderId="34" xfId="0" applyFont="1" applyBorder="1" applyAlignment="1" applyProtection="1">
      <alignment horizontal="centerContinuous"/>
      <protection/>
    </xf>
    <xf numFmtId="0" fontId="14" fillId="0" borderId="35" xfId="0" applyFont="1" applyBorder="1" applyAlignment="1">
      <alignment horizontal="centerContinuous"/>
    </xf>
    <xf numFmtId="0" fontId="13" fillId="0" borderId="36" xfId="0" applyFont="1" applyBorder="1" applyAlignment="1" applyProtection="1">
      <alignment horizontal="centerContinuous"/>
      <protection/>
    </xf>
    <xf numFmtId="0" fontId="14" fillId="0" borderId="22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3" fillId="0" borderId="29" xfId="0" applyFont="1" applyBorder="1" applyAlignment="1" applyProtection="1">
      <alignment horizontal="centerContinuous"/>
      <protection/>
    </xf>
    <xf numFmtId="0" fontId="14" fillId="0" borderId="3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7" xfId="0" applyNumberFormat="1" applyBorder="1" applyAlignment="1" applyProtection="1">
      <alignment/>
      <protection/>
    </xf>
    <xf numFmtId="14" fontId="0" fillId="0" borderId="38" xfId="0" applyNumberFormat="1" applyBorder="1" applyAlignment="1">
      <alignment horizontal="left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165" fontId="0" fillId="0" borderId="39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42" xfId="0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2" fontId="14" fillId="0" borderId="23" xfId="0" applyNumberFormat="1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39" xfId="0" applyFont="1" applyBorder="1" applyAlignment="1">
      <alignment/>
    </xf>
    <xf numFmtId="0" fontId="20" fillId="0" borderId="39" xfId="0" applyFont="1" applyBorder="1" applyAlignment="1" applyProtection="1">
      <alignment horizontal="centerContinuous"/>
      <protection/>
    </xf>
    <xf numFmtId="0" fontId="20" fillId="0" borderId="39" xfId="0" applyFont="1" applyBorder="1" applyAlignment="1" applyProtection="1">
      <alignment horizontal="left"/>
      <protection/>
    </xf>
    <xf numFmtId="2" fontId="0" fillId="0" borderId="39" xfId="0" applyNumberFormat="1" applyBorder="1" applyAlignment="1">
      <alignment/>
    </xf>
    <xf numFmtId="0" fontId="0" fillId="0" borderId="47" xfId="0" applyBorder="1" applyAlignment="1">
      <alignment horizontal="centerContinuous"/>
    </xf>
    <xf numFmtId="0" fontId="0" fillId="0" borderId="39" xfId="0" applyBorder="1" applyAlignment="1" applyProtection="1">
      <alignment horizontal="centerContinuous"/>
      <protection/>
    </xf>
    <xf numFmtId="0" fontId="0" fillId="0" borderId="47" xfId="0" applyBorder="1" applyAlignment="1">
      <alignment/>
    </xf>
    <xf numFmtId="14" fontId="0" fillId="0" borderId="38" xfId="0" applyNumberFormat="1" applyBorder="1" applyAlignment="1" applyProtection="1">
      <alignment horizontal="left"/>
      <protection/>
    </xf>
    <xf numFmtId="3" fontId="0" fillId="0" borderId="39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9" xfId="0" applyFill="1" applyBorder="1" applyAlignment="1">
      <alignment/>
    </xf>
    <xf numFmtId="3" fontId="0" fillId="0" borderId="39" xfId="0" applyNumberFormat="1" applyBorder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 applyProtection="1">
      <alignment horizontal="center"/>
      <protection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3" xfId="0" applyFont="1" applyBorder="1" applyAlignment="1">
      <alignment/>
    </xf>
    <xf numFmtId="0" fontId="1" fillId="0" borderId="54" xfId="0" applyFont="1" applyBorder="1" applyAlignment="1" applyProtection="1">
      <alignment horizontal="center"/>
      <protection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 applyProtection="1">
      <alignment/>
      <protection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 applyProtection="1">
      <alignment horizontal="center"/>
      <protection/>
    </xf>
    <xf numFmtId="0" fontId="7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>
      <alignment/>
    </xf>
    <xf numFmtId="3" fontId="0" fillId="0" borderId="39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>
      <alignment/>
    </xf>
    <xf numFmtId="0" fontId="0" fillId="0" borderId="45" xfId="0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7" fillId="0" borderId="51" xfId="0" applyFont="1" applyBorder="1" applyAlignment="1" applyProtection="1">
      <alignment horizontal="center"/>
      <protection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14" fontId="0" fillId="0" borderId="55" xfId="0" applyNumberFormat="1" applyBorder="1" applyAlignment="1" applyProtection="1">
      <alignment horizontal="left"/>
      <protection/>
    </xf>
    <xf numFmtId="165" fontId="0" fillId="33" borderId="54" xfId="0" applyNumberFormat="1" applyFill="1" applyBorder="1" applyAlignment="1" applyProtection="1">
      <alignment/>
      <protection/>
    </xf>
    <xf numFmtId="0" fontId="7" fillId="0" borderId="53" xfId="0" applyFont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13" fillId="0" borderId="66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165" fontId="14" fillId="0" borderId="67" xfId="0" applyNumberFormat="1" applyFont="1" applyBorder="1" applyAlignment="1" applyProtection="1">
      <alignment/>
      <protection/>
    </xf>
    <xf numFmtId="0" fontId="14" fillId="0" borderId="68" xfId="0" applyFont="1" applyBorder="1" applyAlignment="1" applyProtection="1">
      <alignment horizontal="left"/>
      <protection/>
    </xf>
    <xf numFmtId="7" fontId="16" fillId="0" borderId="33" xfId="0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14" fillId="0" borderId="69" xfId="0" applyFont="1" applyBorder="1" applyAlignment="1">
      <alignment/>
    </xf>
    <xf numFmtId="0" fontId="14" fillId="0" borderId="33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left"/>
      <protection/>
    </xf>
    <xf numFmtId="0" fontId="14" fillId="0" borderId="40" xfId="0" applyFont="1" applyBorder="1" applyAlignment="1">
      <alignment/>
    </xf>
    <xf numFmtId="1" fontId="0" fillId="0" borderId="38" xfId="0" applyNumberFormat="1" applyBorder="1" applyAlignment="1">
      <alignment/>
    </xf>
    <xf numFmtId="14" fontId="0" fillId="0" borderId="55" xfId="0" applyNumberFormat="1" applyBorder="1" applyAlignment="1">
      <alignment horizontal="left"/>
    </xf>
    <xf numFmtId="3" fontId="0" fillId="0" borderId="38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4" fontId="0" fillId="0" borderId="39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0" xfId="0" applyAlignment="1">
      <alignment horizontal="centerContinuous"/>
    </xf>
    <xf numFmtId="3" fontId="0" fillId="0" borderId="18" xfId="0" applyNumberFormat="1" applyBorder="1" applyAlignment="1">
      <alignment/>
    </xf>
    <xf numFmtId="165" fontId="7" fillId="0" borderId="49" xfId="0" applyNumberFormat="1" applyFont="1" applyBorder="1" applyAlignment="1" applyProtection="1">
      <alignment/>
      <protection/>
    </xf>
    <xf numFmtId="165" fontId="0" fillId="33" borderId="67" xfId="0" applyNumberFormat="1" applyFill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7" xfId="0" applyNumberFormat="1" applyBorder="1" applyAlignment="1" applyProtection="1">
      <alignment/>
      <protection/>
    </xf>
    <xf numFmtId="0" fontId="14" fillId="0" borderId="70" xfId="0" applyFont="1" applyBorder="1" applyAlignment="1">
      <alignment/>
    </xf>
    <xf numFmtId="0" fontId="14" fillId="0" borderId="67" xfId="0" applyFont="1" applyBorder="1" applyAlignment="1">
      <alignment/>
    </xf>
    <xf numFmtId="165" fontId="16" fillId="0" borderId="33" xfId="0" applyNumberFormat="1" applyFont="1" applyBorder="1" applyAlignment="1" applyProtection="1">
      <alignment/>
      <protection/>
    </xf>
    <xf numFmtId="165" fontId="14" fillId="0" borderId="69" xfId="0" applyNumberFormat="1" applyFont="1" applyBorder="1" applyAlignment="1" applyProtection="1">
      <alignment/>
      <protection/>
    </xf>
    <xf numFmtId="7" fontId="16" fillId="0" borderId="71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3" fontId="0" fillId="0" borderId="40" xfId="0" applyNumberFormat="1" applyBorder="1" applyAlignment="1">
      <alignment/>
    </xf>
    <xf numFmtId="3" fontId="0" fillId="0" borderId="55" xfId="0" applyNumberFormat="1" applyBorder="1" applyAlignment="1" applyProtection="1">
      <alignment/>
      <protection/>
    </xf>
    <xf numFmtId="4" fontId="0" fillId="0" borderId="39" xfId="42" applyNumberFormat="1" applyFont="1" applyBorder="1" applyAlignment="1">
      <alignment/>
    </xf>
    <xf numFmtId="0" fontId="26" fillId="0" borderId="39" xfId="0" applyFont="1" applyBorder="1" applyAlignment="1" applyProtection="1">
      <alignment horizontal="centerContinuous"/>
      <protection/>
    </xf>
    <xf numFmtId="0" fontId="1" fillId="0" borderId="39" xfId="0" applyFont="1" applyBorder="1" applyAlignment="1" applyProtection="1">
      <alignment horizontal="centerContinuous"/>
      <protection/>
    </xf>
    <xf numFmtId="165" fontId="27" fillId="0" borderId="23" xfId="0" applyNumberFormat="1" applyFont="1" applyBorder="1" applyAlignment="1" applyProtection="1">
      <alignment/>
      <protection/>
    </xf>
    <xf numFmtId="165" fontId="27" fillId="0" borderId="10" xfId="0" applyNumberFormat="1" applyFont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1" fillId="0" borderId="39" xfId="0" applyFont="1" applyBorder="1" applyAlignment="1" applyProtection="1">
      <alignment horizontal="left"/>
      <protection/>
    </xf>
    <xf numFmtId="0" fontId="28" fillId="0" borderId="39" xfId="0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3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4" fontId="0" fillId="0" borderId="56" xfId="0" applyNumberFormat="1" applyBorder="1" applyAlignment="1" applyProtection="1">
      <alignment/>
      <protection/>
    </xf>
    <xf numFmtId="4" fontId="0" fillId="0" borderId="56" xfId="0" applyNumberFormat="1" applyBorder="1" applyAlignment="1">
      <alignment/>
    </xf>
    <xf numFmtId="0" fontId="0" fillId="33" borderId="67" xfId="0" applyFill="1" applyBorder="1" applyAlignment="1">
      <alignment/>
    </xf>
    <xf numFmtId="0" fontId="0" fillId="0" borderId="5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34" borderId="68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71" xfId="0" applyFill="1" applyBorder="1" applyAlignment="1">
      <alignment/>
    </xf>
    <xf numFmtId="0" fontId="0" fillId="0" borderId="31" xfId="0" applyFill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31" xfId="0" applyNumberFormat="1" applyFont="1" applyBorder="1" applyAlignment="1" applyProtection="1">
      <alignment/>
      <protection/>
    </xf>
    <xf numFmtId="0" fontId="8" fillId="0" borderId="31" xfId="0" applyFont="1" applyBorder="1" applyAlignment="1">
      <alignment/>
    </xf>
    <xf numFmtId="165" fontId="0" fillId="0" borderId="31" xfId="0" applyNumberFormat="1" applyBorder="1" applyAlignment="1">
      <alignment/>
    </xf>
    <xf numFmtId="4" fontId="11" fillId="0" borderId="18" xfId="0" applyNumberFormat="1" applyFont="1" applyBorder="1" applyAlignment="1" applyProtection="1">
      <alignment/>
      <protection/>
    </xf>
    <xf numFmtId="4" fontId="17" fillId="0" borderId="18" xfId="0" applyNumberFormat="1" applyFont="1" applyBorder="1" applyAlignment="1" applyProtection="1">
      <alignment/>
      <protection/>
    </xf>
    <xf numFmtId="4" fontId="30" fillId="0" borderId="18" xfId="0" applyNumberFormat="1" applyFont="1" applyBorder="1" applyAlignment="1" applyProtection="1">
      <alignment/>
      <protection/>
    </xf>
    <xf numFmtId="4" fontId="30" fillId="0" borderId="19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/>
      <protection/>
    </xf>
    <xf numFmtId="4" fontId="12" fillId="0" borderId="23" xfId="0" applyNumberFormat="1" applyFont="1" applyBorder="1" applyAlignment="1" applyProtection="1">
      <alignment/>
      <protection/>
    </xf>
    <xf numFmtId="4" fontId="17" fillId="0" borderId="19" xfId="0" applyNumberFormat="1" applyFont="1" applyBorder="1" applyAlignment="1" applyProtection="1">
      <alignment/>
      <protection/>
    </xf>
    <xf numFmtId="4" fontId="11" fillId="0" borderId="19" xfId="0" applyNumberFormat="1" applyFont="1" applyBorder="1" applyAlignment="1" applyProtection="1">
      <alignment/>
      <protection/>
    </xf>
    <xf numFmtId="4" fontId="12" fillId="0" borderId="67" xfId="0" applyNumberFormat="1" applyFont="1" applyBorder="1" applyAlignment="1" applyProtection="1">
      <alignment/>
      <protection/>
    </xf>
    <xf numFmtId="4" fontId="31" fillId="0" borderId="19" xfId="0" applyNumberFormat="1" applyFont="1" applyBorder="1" applyAlignment="1" applyProtection="1">
      <alignment/>
      <protection/>
    </xf>
    <xf numFmtId="4" fontId="31" fillId="0" borderId="23" xfId="0" applyNumberFormat="1" applyFont="1" applyBorder="1" applyAlignment="1" applyProtection="1">
      <alignment/>
      <protection/>
    </xf>
    <xf numFmtId="0" fontId="21" fillId="34" borderId="10" xfId="0" applyFont="1" applyFill="1" applyBorder="1" applyAlignment="1">
      <alignment/>
    </xf>
    <xf numFmtId="4" fontId="32" fillId="0" borderId="18" xfId="0" applyNumberFormat="1" applyFont="1" applyBorder="1" applyAlignment="1" applyProtection="1">
      <alignment/>
      <protection/>
    </xf>
    <xf numFmtId="165" fontId="33" fillId="0" borderId="23" xfId="0" applyNumberFormat="1" applyFont="1" applyBorder="1" applyAlignment="1" applyProtection="1">
      <alignment/>
      <protection/>
    </xf>
    <xf numFmtId="0" fontId="21" fillId="0" borderId="39" xfId="0" applyFont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33" borderId="42" xfId="0" applyFill="1" applyBorder="1" applyAlignment="1">
      <alignment/>
    </xf>
    <xf numFmtId="165" fontId="0" fillId="33" borderId="42" xfId="0" applyNumberFormat="1" applyFill="1" applyBorder="1" applyAlignment="1" applyProtection="1">
      <alignment/>
      <protection/>
    </xf>
    <xf numFmtId="0" fontId="0" fillId="34" borderId="75" xfId="0" applyFill="1" applyBorder="1" applyAlignment="1">
      <alignment/>
    </xf>
    <xf numFmtId="0" fontId="13" fillId="0" borderId="35" xfId="0" applyFont="1" applyBorder="1" applyAlignment="1">
      <alignment horizontal="centerContinuous"/>
    </xf>
    <xf numFmtId="0" fontId="1" fillId="0" borderId="76" xfId="0" applyFont="1" applyBorder="1" applyAlignment="1" applyProtection="1">
      <alignment horizontal="center"/>
      <protection/>
    </xf>
    <xf numFmtId="0" fontId="1" fillId="0" borderId="77" xfId="0" applyFont="1" applyBorder="1" applyAlignment="1" applyProtection="1">
      <alignment horizontal="center"/>
      <protection/>
    </xf>
    <xf numFmtId="0" fontId="0" fillId="33" borderId="77" xfId="0" applyFill="1" applyBorder="1" applyAlignment="1">
      <alignment/>
    </xf>
    <xf numFmtId="1" fontId="0" fillId="0" borderId="78" xfId="0" applyNumberFormat="1" applyBorder="1" applyAlignment="1">
      <alignment/>
    </xf>
    <xf numFmtId="0" fontId="0" fillId="0" borderId="76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34" borderId="79" xfId="0" applyFill="1" applyBorder="1" applyAlignment="1">
      <alignment/>
    </xf>
    <xf numFmtId="0" fontId="1" fillId="0" borderId="80" xfId="0" applyFont="1" applyBorder="1" applyAlignment="1" applyProtection="1">
      <alignment horizontal="center"/>
      <protection/>
    </xf>
    <xf numFmtId="0" fontId="1" fillId="0" borderId="81" xfId="0" applyFont="1" applyBorder="1" applyAlignment="1">
      <alignment/>
    </xf>
    <xf numFmtId="0" fontId="0" fillId="33" borderId="81" xfId="0" applyFill="1" applyBorder="1" applyAlignment="1">
      <alignment/>
    </xf>
    <xf numFmtId="3" fontId="0" fillId="0" borderId="56" xfId="0" applyNumberFormat="1" applyBorder="1" applyAlignment="1" applyProtection="1">
      <alignment/>
      <protection/>
    </xf>
    <xf numFmtId="0" fontId="0" fillId="0" borderId="82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2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4" fontId="30" fillId="0" borderId="83" xfId="0" applyNumberFormat="1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13" fillId="0" borderId="85" xfId="0" applyFont="1" applyBorder="1" applyAlignment="1">
      <alignment horizontal="centerContinuous"/>
    </xf>
    <xf numFmtId="0" fontId="0" fillId="0" borderId="86" xfId="0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8" xfId="0" applyBorder="1" applyAlignment="1">
      <alignment horizontal="centerContinuous"/>
    </xf>
    <xf numFmtId="0" fontId="7" fillId="0" borderId="89" xfId="0" applyFont="1" applyBorder="1" applyAlignment="1" applyProtection="1">
      <alignment horizontal="centerContinuous"/>
      <protection/>
    </xf>
    <xf numFmtId="0" fontId="29" fillId="0" borderId="49" xfId="0" applyFont="1" applyBorder="1" applyAlignment="1">
      <alignment horizontal="centerContinuous"/>
    </xf>
    <xf numFmtId="0" fontId="0" fillId="0" borderId="89" xfId="0" applyBorder="1" applyAlignment="1">
      <alignment horizontal="centerContinuous"/>
    </xf>
    <xf numFmtId="4" fontId="30" fillId="0" borderId="90" xfId="0" applyNumberFormat="1" applyFont="1" applyBorder="1" applyAlignment="1" applyProtection="1">
      <alignment/>
      <protection/>
    </xf>
    <xf numFmtId="165" fontId="14" fillId="0" borderId="40" xfId="0" applyNumberFormat="1" applyFont="1" applyBorder="1" applyAlignment="1" applyProtection="1">
      <alignment/>
      <protection/>
    </xf>
    <xf numFmtId="165" fontId="15" fillId="0" borderId="40" xfId="0" applyNumberFormat="1" applyFont="1" applyBorder="1" applyAlignment="1" applyProtection="1">
      <alignment/>
      <protection/>
    </xf>
    <xf numFmtId="165" fontId="14" fillId="0" borderId="91" xfId="0" applyNumberFormat="1" applyFont="1" applyBorder="1" applyAlignment="1" applyProtection="1">
      <alignment/>
      <protection/>
    </xf>
    <xf numFmtId="165" fontId="15" fillId="0" borderId="91" xfId="0" applyNumberFormat="1" applyFont="1" applyBorder="1" applyAlignment="1" applyProtection="1">
      <alignment/>
      <protection/>
    </xf>
    <xf numFmtId="4" fontId="30" fillId="0" borderId="92" xfId="0" applyNumberFormat="1" applyFont="1" applyBorder="1" applyAlignment="1" applyProtection="1">
      <alignment/>
      <protection/>
    </xf>
    <xf numFmtId="0" fontId="0" fillId="0" borderId="93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3" fontId="0" fillId="0" borderId="72" xfId="0" applyNumberFormat="1" applyBorder="1" applyAlignment="1">
      <alignment/>
    </xf>
    <xf numFmtId="3" fontId="0" fillId="0" borderId="72" xfId="0" applyNumberFormat="1" applyBorder="1" applyAlignment="1" applyProtection="1">
      <alignment/>
      <protection/>
    </xf>
    <xf numFmtId="4" fontId="0" fillId="0" borderId="84" xfId="0" applyNumberFormat="1" applyBorder="1" applyAlignment="1">
      <alignment/>
    </xf>
    <xf numFmtId="0" fontId="1" fillId="0" borderId="39" xfId="0" applyFont="1" applyBorder="1" applyAlignment="1" applyProtection="1">
      <alignment horizontal="centerContinuous"/>
      <protection/>
    </xf>
    <xf numFmtId="165" fontId="33" fillId="0" borderId="33" xfId="0" applyNumberFormat="1" applyFont="1" applyBorder="1" applyAlignment="1" applyProtection="1">
      <alignment/>
      <protection/>
    </xf>
    <xf numFmtId="3" fontId="11" fillId="0" borderId="18" xfId="0" applyNumberFormat="1" applyFont="1" applyBorder="1" applyAlignment="1">
      <alignment/>
    </xf>
    <xf numFmtId="4" fontId="32" fillId="0" borderId="19" xfId="0" applyNumberFormat="1" applyFont="1" applyBorder="1" applyAlignment="1" applyProtection="1">
      <alignment/>
      <protection/>
    </xf>
    <xf numFmtId="0" fontId="29" fillId="0" borderId="48" xfId="0" applyFont="1" applyBorder="1" applyAlignment="1">
      <alignment horizontal="centerContinuous"/>
    </xf>
    <xf numFmtId="7" fontId="16" fillId="0" borderId="40" xfId="0" applyNumberFormat="1" applyFont="1" applyBorder="1" applyAlignment="1" applyProtection="1">
      <alignment/>
      <protection/>
    </xf>
    <xf numFmtId="0" fontId="14" fillId="0" borderId="39" xfId="0" applyFont="1" applyBorder="1" applyAlignment="1">
      <alignment/>
    </xf>
    <xf numFmtId="0" fontId="14" fillId="0" borderId="40" xfId="0" applyFont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/>
    </xf>
    <xf numFmtId="165" fontId="16" fillId="0" borderId="40" xfId="0" applyNumberFormat="1" applyFont="1" applyBorder="1" applyAlignment="1" applyProtection="1">
      <alignment/>
      <protection/>
    </xf>
    <xf numFmtId="165" fontId="16" fillId="0" borderId="91" xfId="0" applyNumberFormat="1" applyFont="1" applyBorder="1" applyAlignment="1" applyProtection="1">
      <alignment/>
      <protection/>
    </xf>
    <xf numFmtId="3" fontId="25" fillId="0" borderId="72" xfId="0" applyNumberFormat="1" applyFont="1" applyBorder="1" applyAlignment="1">
      <alignment/>
    </xf>
    <xf numFmtId="4" fontId="25" fillId="0" borderId="84" xfId="0" applyNumberFormat="1" applyFont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Continuous"/>
    </xf>
    <xf numFmtId="4" fontId="34" fillId="0" borderId="83" xfId="0" applyNumberFormat="1" applyFon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4" fontId="0" fillId="0" borderId="82" xfId="0" applyNumberFormat="1" applyBorder="1" applyAlignment="1">
      <alignment/>
    </xf>
    <xf numFmtId="165" fontId="0" fillId="0" borderId="41" xfId="0" applyNumberFormat="1" applyBorder="1" applyAlignment="1" applyProtection="1">
      <alignment/>
      <protection/>
    </xf>
    <xf numFmtId="0" fontId="0" fillId="0" borderId="91" xfId="0" applyBorder="1" applyAlignment="1">
      <alignment/>
    </xf>
    <xf numFmtId="3" fontId="0" fillId="0" borderId="18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17" fillId="0" borderId="53" xfId="0" applyNumberFormat="1" applyFont="1" applyBorder="1" applyAlignment="1" applyProtection="1">
      <alignment/>
      <protection/>
    </xf>
    <xf numFmtId="4" fontId="34" fillId="0" borderId="19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Continuous"/>
    </xf>
    <xf numFmtId="3" fontId="0" fillId="0" borderId="39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14" fontId="0" fillId="0" borderId="94" xfId="0" applyNumberFormat="1" applyBorder="1" applyAlignment="1" applyProtection="1">
      <alignment horizontal="left"/>
      <protection/>
    </xf>
    <xf numFmtId="0" fontId="0" fillId="0" borderId="95" xfId="0" applyBorder="1" applyAlignment="1" applyProtection="1">
      <alignment horizontal="left"/>
      <protection/>
    </xf>
    <xf numFmtId="0" fontId="28" fillId="0" borderId="95" xfId="0" applyFont="1" applyBorder="1" applyAlignment="1" applyProtection="1">
      <alignment horizontal="centerContinuous"/>
      <protection/>
    </xf>
    <xf numFmtId="0" fontId="0" fillId="0" borderId="95" xfId="0" applyBorder="1" applyAlignment="1" applyProtection="1">
      <alignment horizontal="center"/>
      <protection/>
    </xf>
    <xf numFmtId="3" fontId="0" fillId="0" borderId="94" xfId="0" applyNumberFormat="1" applyBorder="1" applyAlignment="1" applyProtection="1">
      <alignment/>
      <protection/>
    </xf>
    <xf numFmtId="3" fontId="0" fillId="0" borderId="95" xfId="0" applyNumberFormat="1" applyBorder="1" applyAlignment="1" applyProtection="1">
      <alignment/>
      <protection/>
    </xf>
    <xf numFmtId="165" fontId="0" fillId="0" borderId="95" xfId="0" applyNumberFormat="1" applyBorder="1" applyAlignment="1" applyProtection="1">
      <alignment/>
      <protection/>
    </xf>
    <xf numFmtId="3" fontId="0" fillId="0" borderId="96" xfId="0" applyNumberFormat="1" applyBorder="1" applyAlignment="1">
      <alignment/>
    </xf>
    <xf numFmtId="3" fontId="0" fillId="0" borderId="95" xfId="0" applyNumberFormat="1" applyBorder="1" applyAlignment="1">
      <alignment/>
    </xf>
    <xf numFmtId="0" fontId="0" fillId="0" borderId="95" xfId="0" applyBorder="1" applyAlignment="1">
      <alignment/>
    </xf>
    <xf numFmtId="0" fontId="0" fillId="0" borderId="97" xfId="0" applyBorder="1" applyAlignment="1">
      <alignment/>
    </xf>
    <xf numFmtId="0" fontId="26" fillId="0" borderId="95" xfId="0" applyFont="1" applyBorder="1" applyAlignment="1" applyProtection="1">
      <alignment horizontal="centerContinuous"/>
      <protection/>
    </xf>
    <xf numFmtId="3" fontId="0" fillId="0" borderId="94" xfId="0" applyNumberFormat="1" applyBorder="1" applyAlignment="1">
      <alignment/>
    </xf>
    <xf numFmtId="2" fontId="0" fillId="0" borderId="95" xfId="0" applyNumberFormat="1" applyBorder="1" applyAlignment="1">
      <alignment/>
    </xf>
    <xf numFmtId="3" fontId="0" fillId="0" borderId="96" xfId="0" applyNumberFormat="1" applyBorder="1" applyAlignment="1" applyProtection="1">
      <alignment/>
      <protection/>
    </xf>
    <xf numFmtId="165" fontId="0" fillId="0" borderId="97" xfId="0" applyNumberFormat="1" applyBorder="1" applyAlignment="1" applyProtection="1">
      <alignment/>
      <protection/>
    </xf>
    <xf numFmtId="0" fontId="0" fillId="0" borderId="95" xfId="0" applyFont="1" applyBorder="1" applyAlignment="1" applyProtection="1">
      <alignment horizontal="center"/>
      <protection/>
    </xf>
    <xf numFmtId="0" fontId="20" fillId="0" borderId="95" xfId="0" applyFont="1" applyBorder="1" applyAlignment="1" applyProtection="1">
      <alignment horizontal="left"/>
      <protection/>
    </xf>
    <xf numFmtId="0" fontId="21" fillId="0" borderId="95" xfId="0" applyFont="1" applyBorder="1" applyAlignment="1" applyProtection="1">
      <alignment horizontal="center"/>
      <protection/>
    </xf>
    <xf numFmtId="4" fontId="0" fillId="0" borderId="95" xfId="0" applyNumberFormat="1" applyBorder="1" applyAlignment="1" applyProtection="1">
      <alignment/>
      <protection/>
    </xf>
    <xf numFmtId="14" fontId="0" fillId="0" borderId="96" xfId="0" applyNumberFormat="1" applyBorder="1" applyAlignment="1" applyProtection="1">
      <alignment horizontal="left"/>
      <protection/>
    </xf>
    <xf numFmtId="0" fontId="1" fillId="0" borderId="95" xfId="0" applyFont="1" applyBorder="1" applyAlignment="1" applyProtection="1">
      <alignment horizontal="centerContinuous"/>
      <protection/>
    </xf>
    <xf numFmtId="14" fontId="0" fillId="0" borderId="94" xfId="0" applyNumberFormat="1" applyBorder="1" applyAlignment="1">
      <alignment horizontal="left"/>
    </xf>
    <xf numFmtId="0" fontId="0" fillId="0" borderId="95" xfId="0" applyBorder="1" applyAlignment="1">
      <alignment horizontal="centerContinuous"/>
    </xf>
    <xf numFmtId="0" fontId="0" fillId="0" borderId="95" xfId="0" applyBorder="1" applyAlignment="1">
      <alignment/>
    </xf>
    <xf numFmtId="4" fontId="0" fillId="0" borderId="97" xfId="0" applyNumberFormat="1" applyBorder="1" applyAlignment="1" applyProtection="1">
      <alignment/>
      <protection/>
    </xf>
    <xf numFmtId="4" fontId="0" fillId="0" borderId="95" xfId="0" applyNumberFormat="1" applyBorder="1" applyAlignment="1">
      <alignment/>
    </xf>
    <xf numFmtId="4" fontId="0" fillId="0" borderId="97" xfId="0" applyNumberFormat="1" applyBorder="1" applyAlignment="1">
      <alignment/>
    </xf>
    <xf numFmtId="0" fontId="25" fillId="0" borderId="95" xfId="0" applyFont="1" applyBorder="1" applyAlignment="1" applyProtection="1">
      <alignment horizontal="center"/>
      <protection/>
    </xf>
    <xf numFmtId="3" fontId="0" fillId="0" borderId="95" xfId="0" applyNumberFormat="1" applyBorder="1" applyAlignment="1" applyProtection="1">
      <alignment horizontal="center"/>
      <protection/>
    </xf>
    <xf numFmtId="14" fontId="0" fillId="0" borderId="96" xfId="0" applyNumberFormat="1" applyBorder="1" applyAlignment="1">
      <alignment horizontal="left"/>
    </xf>
    <xf numFmtId="14" fontId="0" fillId="0" borderId="98" xfId="0" applyNumberFormat="1" applyBorder="1" applyAlignment="1" applyProtection="1">
      <alignment horizontal="left"/>
      <protection/>
    </xf>
    <xf numFmtId="0" fontId="0" fillId="0" borderId="99" xfId="0" applyBorder="1" applyAlignment="1" applyProtection="1">
      <alignment horizontal="left"/>
      <protection/>
    </xf>
    <xf numFmtId="0" fontId="1" fillId="0" borderId="99" xfId="0" applyFont="1" applyBorder="1" applyAlignment="1" applyProtection="1">
      <alignment horizontal="centerContinuous"/>
      <protection/>
    </xf>
    <xf numFmtId="0" fontId="0" fillId="0" borderId="99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3" fontId="0" fillId="0" borderId="99" xfId="0" applyNumberFormat="1" applyBorder="1" applyAlignment="1" applyProtection="1">
      <alignment/>
      <protection/>
    </xf>
    <xf numFmtId="165" fontId="0" fillId="0" borderId="99" xfId="0" applyNumberFormat="1" applyBorder="1" applyAlignment="1" applyProtection="1">
      <alignment/>
      <protection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165" fontId="0" fillId="0" borderId="100" xfId="0" applyNumberFormat="1" applyBorder="1" applyAlignment="1" applyProtection="1">
      <alignment/>
      <protection/>
    </xf>
    <xf numFmtId="0" fontId="0" fillId="0" borderId="94" xfId="0" applyBorder="1" applyAlignment="1">
      <alignment/>
    </xf>
    <xf numFmtId="3" fontId="0" fillId="0" borderId="98" xfId="0" applyNumberFormat="1" applyBorder="1" applyAlignment="1" applyProtection="1">
      <alignment/>
      <protection/>
    </xf>
    <xf numFmtId="0" fontId="1" fillId="0" borderId="95" xfId="0" applyFont="1" applyBorder="1" applyAlignment="1" applyProtection="1">
      <alignment horizontal="center"/>
      <protection/>
    </xf>
    <xf numFmtId="0" fontId="0" fillId="0" borderId="101" xfId="0" applyBorder="1" applyAlignment="1">
      <alignment/>
    </xf>
    <xf numFmtId="0" fontId="0" fillId="0" borderId="102" xfId="0" applyBorder="1" applyAlignment="1" applyProtection="1">
      <alignment horizontal="center"/>
      <protection/>
    </xf>
    <xf numFmtId="0" fontId="0" fillId="0" borderId="102" xfId="0" applyBorder="1" applyAlignment="1" applyProtection="1">
      <alignment horizontal="centerContinuous"/>
      <protection/>
    </xf>
    <xf numFmtId="14" fontId="0" fillId="0" borderId="98" xfId="0" applyNumberFormat="1" applyBorder="1" applyAlignment="1">
      <alignment horizontal="left"/>
    </xf>
    <xf numFmtId="0" fontId="0" fillId="0" borderId="102" xfId="0" applyBorder="1" applyAlignment="1">
      <alignment horizontal="centerContinuous"/>
    </xf>
    <xf numFmtId="0" fontId="0" fillId="0" borderId="102" xfId="0" applyBorder="1" applyAlignment="1">
      <alignment/>
    </xf>
    <xf numFmtId="3" fontId="0" fillId="0" borderId="98" xfId="0" applyNumberFormat="1" applyBorder="1" applyAlignment="1">
      <alignment/>
    </xf>
    <xf numFmtId="3" fontId="0" fillId="0" borderId="99" xfId="0" applyNumberFormat="1" applyBorder="1" applyAlignment="1">
      <alignment/>
    </xf>
    <xf numFmtId="37" fontId="0" fillId="0" borderId="99" xfId="42" applyNumberFormat="1" applyFont="1" applyBorder="1" applyAlignment="1">
      <alignment/>
    </xf>
    <xf numFmtId="4" fontId="0" fillId="0" borderId="103" xfId="0" applyNumberFormat="1" applyBorder="1" applyAlignment="1">
      <alignment/>
    </xf>
    <xf numFmtId="0" fontId="0" fillId="0" borderId="104" xfId="0" applyBorder="1" applyAlignment="1">
      <alignment/>
    </xf>
    <xf numFmtId="3" fontId="0" fillId="0" borderId="97" xfId="0" applyNumberFormat="1" applyBorder="1" applyAlignment="1">
      <alignment/>
    </xf>
    <xf numFmtId="3" fontId="0" fillId="0" borderId="105" xfId="0" applyNumberFormat="1" applyBorder="1" applyAlignment="1">
      <alignment/>
    </xf>
    <xf numFmtId="0" fontId="1" fillId="0" borderId="95" xfId="0" applyFont="1" applyBorder="1" applyAlignment="1" applyProtection="1">
      <alignment horizontal="centerContinuous"/>
      <protection/>
    </xf>
    <xf numFmtId="3" fontId="0" fillId="0" borderId="95" xfId="0" applyNumberFormat="1" applyBorder="1" applyAlignment="1">
      <alignment horizontal="center"/>
    </xf>
    <xf numFmtId="2" fontId="0" fillId="0" borderId="99" xfId="0" applyNumberFormat="1" applyBorder="1" applyAlignment="1">
      <alignment/>
    </xf>
    <xf numFmtId="3" fontId="0" fillId="0" borderId="105" xfId="0" applyNumberFormat="1" applyBorder="1" applyAlignment="1" applyProtection="1">
      <alignment/>
      <protection/>
    </xf>
    <xf numFmtId="0" fontId="0" fillId="0" borderId="106" xfId="0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107" xfId="0" applyBorder="1" applyAlignment="1">
      <alignment/>
    </xf>
    <xf numFmtId="4" fontId="0" fillId="0" borderId="97" xfId="0" applyNumberFormat="1" applyBorder="1" applyAlignment="1">
      <alignment horizontal="center"/>
    </xf>
    <xf numFmtId="0" fontId="0" fillId="0" borderId="108" xfId="0" applyBorder="1" applyAlignment="1">
      <alignment/>
    </xf>
    <xf numFmtId="4" fontId="0" fillId="0" borderId="0" xfId="0" applyNumberFormat="1" applyAlignment="1" applyProtection="1">
      <alignment/>
      <protection/>
    </xf>
    <xf numFmtId="4" fontId="8" fillId="0" borderId="31" xfId="0" applyNumberFormat="1" applyFont="1" applyBorder="1" applyAlignment="1" applyProtection="1">
      <alignment/>
      <protection/>
    </xf>
    <xf numFmtId="4" fontId="8" fillId="0" borderId="31" xfId="0" applyNumberFormat="1" applyFont="1" applyBorder="1" applyAlignment="1">
      <alignment/>
    </xf>
    <xf numFmtId="4" fontId="21" fillId="0" borderId="0" xfId="0" applyNumberFormat="1" applyFont="1" applyAlignment="1" applyProtection="1">
      <alignment/>
      <protection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165" fontId="0" fillId="0" borderId="43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3" fontId="0" fillId="0" borderId="104" xfId="0" applyNumberFormat="1" applyBorder="1" applyAlignment="1">
      <alignment/>
    </xf>
    <xf numFmtId="165" fontId="0" fillId="0" borderId="103" xfId="0" applyNumberFormat="1" applyBorder="1" applyAlignment="1" applyProtection="1">
      <alignment/>
      <protection/>
    </xf>
    <xf numFmtId="14" fontId="0" fillId="0" borderId="104" xfId="0" applyNumberFormat="1" applyBorder="1" applyAlignment="1">
      <alignment horizontal="left"/>
    </xf>
    <xf numFmtId="1" fontId="0" fillId="0" borderId="103" xfId="44" applyNumberFormat="1" applyFont="1" applyBorder="1" applyAlignment="1">
      <alignment horizontal="centerContinuous"/>
    </xf>
    <xf numFmtId="14" fontId="0" fillId="0" borderId="106" xfId="0" applyNumberFormat="1" applyBorder="1" applyAlignment="1">
      <alignment horizontal="left"/>
    </xf>
    <xf numFmtId="14" fontId="0" fillId="0" borderId="82" xfId="0" applyNumberFormat="1" applyBorder="1" applyAlignment="1">
      <alignment horizontal="left"/>
    </xf>
    <xf numFmtId="0" fontId="0" fillId="0" borderId="78" xfId="0" applyBorder="1" applyAlignment="1">
      <alignment/>
    </xf>
    <xf numFmtId="0" fontId="1" fillId="0" borderId="78" xfId="0" applyFont="1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0" fillId="0" borderId="78" xfId="0" applyBorder="1" applyAlignment="1">
      <alignment/>
    </xf>
    <xf numFmtId="1" fontId="0" fillId="0" borderId="84" xfId="44" applyNumberFormat="1" applyFont="1" applyBorder="1" applyAlignment="1">
      <alignment horizontal="centerContinuous"/>
    </xf>
    <xf numFmtId="3" fontId="0" fillId="0" borderId="82" xfId="0" applyNumberFormat="1" applyBorder="1" applyAlignment="1">
      <alignment/>
    </xf>
    <xf numFmtId="3" fontId="0" fillId="0" borderId="78" xfId="0" applyNumberFormat="1" applyBorder="1" applyAlignment="1">
      <alignment/>
    </xf>
    <xf numFmtId="165" fontId="0" fillId="0" borderId="78" xfId="0" applyNumberFormat="1" applyBorder="1" applyAlignment="1" applyProtection="1">
      <alignment/>
      <protection/>
    </xf>
    <xf numFmtId="165" fontId="0" fillId="0" borderId="84" xfId="0" applyNumberFormat="1" applyBorder="1" applyAlignment="1" applyProtection="1">
      <alignment/>
      <protection/>
    </xf>
    <xf numFmtId="4" fontId="0" fillId="0" borderId="78" xfId="0" applyNumberFormat="1" applyBorder="1" applyAlignment="1" applyProtection="1">
      <alignment/>
      <protection/>
    </xf>
    <xf numFmtId="2" fontId="0" fillId="0" borderId="97" xfId="0" applyNumberFormat="1" applyBorder="1" applyAlignment="1">
      <alignment/>
    </xf>
    <xf numFmtId="3" fontId="0" fillId="0" borderId="95" xfId="42" applyNumberFormat="1" applyFont="1" applyBorder="1" applyAlignment="1">
      <alignment/>
    </xf>
    <xf numFmtId="0" fontId="0" fillId="0" borderId="103" xfId="0" applyBorder="1" applyAlignment="1">
      <alignment/>
    </xf>
    <xf numFmtId="0" fontId="20" fillId="0" borderId="95" xfId="0" applyFont="1" applyBorder="1" applyAlignment="1" applyProtection="1">
      <alignment horizontal="centerContinuous"/>
      <protection/>
    </xf>
    <xf numFmtId="4" fontId="0" fillId="0" borderId="0" xfId="0" applyNumberFormat="1" applyAlignment="1">
      <alignment/>
    </xf>
    <xf numFmtId="4" fontId="0" fillId="0" borderId="95" xfId="42" applyNumberFormat="1" applyFont="1" applyBorder="1" applyAlignment="1">
      <alignment/>
    </xf>
    <xf numFmtId="3" fontId="25" fillId="0" borderId="105" xfId="0" applyNumberFormat="1" applyFont="1" applyBorder="1" applyAlignment="1">
      <alignment/>
    </xf>
    <xf numFmtId="4" fontId="25" fillId="0" borderId="103" xfId="0" applyNumberFormat="1" applyFont="1" applyBorder="1" applyAlignment="1">
      <alignment/>
    </xf>
    <xf numFmtId="4" fontId="0" fillId="0" borderId="109" xfId="0" applyNumberFormat="1" applyBorder="1" applyAlignment="1" applyProtection="1">
      <alignment/>
      <protection/>
    </xf>
    <xf numFmtId="3" fontId="0" fillId="0" borderId="109" xfId="0" applyNumberFormat="1" applyBorder="1" applyAlignment="1">
      <alignment/>
    </xf>
    <xf numFmtId="3" fontId="0" fillId="0" borderId="107" xfId="0" applyNumberFormat="1" applyBorder="1" applyAlignment="1">
      <alignment/>
    </xf>
    <xf numFmtId="0" fontId="0" fillId="0" borderId="47" xfId="0" applyNumberFormat="1" applyBorder="1" applyAlignment="1">
      <alignment horizontal="centerContinuous"/>
    </xf>
    <xf numFmtId="0" fontId="5" fillId="0" borderId="33" xfId="0" applyFont="1" applyBorder="1" applyAlignment="1">
      <alignment/>
    </xf>
    <xf numFmtId="0" fontId="0" fillId="0" borderId="110" xfId="0" applyBorder="1" applyAlignment="1">
      <alignment/>
    </xf>
    <xf numFmtId="0" fontId="7" fillId="0" borderId="111" xfId="0" applyFont="1" applyBorder="1" applyAlignment="1" applyProtection="1">
      <alignment horizontal="center"/>
      <protection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7" fillId="0" borderId="76" xfId="0" applyFont="1" applyBorder="1" applyAlignment="1" applyProtection="1">
      <alignment horizontal="center"/>
      <protection/>
    </xf>
    <xf numFmtId="0" fontId="29" fillId="0" borderId="39" xfId="0" applyFont="1" applyBorder="1" applyAlignment="1" applyProtection="1">
      <alignment horizontal="center" textRotation="90"/>
      <protection/>
    </xf>
    <xf numFmtId="0" fontId="29" fillId="0" borderId="72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29" fillId="0" borderId="107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/>
    </xf>
    <xf numFmtId="0" fontId="0" fillId="0" borderId="45" xfId="0" applyBorder="1" applyAlignment="1">
      <alignment/>
    </xf>
    <xf numFmtId="0" fontId="0" fillId="33" borderId="114" xfId="0" applyFill="1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 horizontal="centerContinuous"/>
    </xf>
    <xf numFmtId="0" fontId="0" fillId="0" borderId="114" xfId="0" applyBorder="1" applyAlignment="1">
      <alignment/>
    </xf>
    <xf numFmtId="0" fontId="0" fillId="0" borderId="117" xfId="0" applyBorder="1" applyAlignment="1">
      <alignment/>
    </xf>
    <xf numFmtId="0" fontId="0" fillId="0" borderId="97" xfId="0" applyBorder="1" applyAlignment="1">
      <alignment horizontal="center"/>
    </xf>
    <xf numFmtId="4" fontId="0" fillId="0" borderId="95" xfId="0" applyNumberFormat="1" applyBorder="1" applyAlignment="1">
      <alignment horizontal="centerContinuous"/>
    </xf>
    <xf numFmtId="4" fontId="0" fillId="0" borderId="97" xfId="0" applyNumberFormat="1" applyBorder="1" applyAlignment="1">
      <alignment horizontal="centerContinuous"/>
    </xf>
    <xf numFmtId="4" fontId="0" fillId="0" borderId="96" xfId="0" applyNumberFormat="1" applyBorder="1" applyAlignment="1" applyProtection="1">
      <alignment/>
      <protection/>
    </xf>
    <xf numFmtId="165" fontId="0" fillId="0" borderId="105" xfId="0" applyNumberFormat="1" applyBorder="1" applyAlignment="1" applyProtection="1">
      <alignment/>
      <protection/>
    </xf>
    <xf numFmtId="3" fontId="0" fillId="0" borderId="104" xfId="0" applyNumberFormat="1" applyBorder="1" applyAlignment="1" applyProtection="1">
      <alignment horizontal="center"/>
      <protection/>
    </xf>
    <xf numFmtId="3" fontId="0" fillId="0" borderId="43" xfId="0" applyNumberFormat="1" applyBorder="1" applyAlignment="1" applyProtection="1">
      <alignment/>
      <protection/>
    </xf>
    <xf numFmtId="3" fontId="0" fillId="0" borderId="105" xfId="0" applyNumberFormat="1" applyBorder="1" applyAlignment="1">
      <alignment horizontal="right"/>
    </xf>
    <xf numFmtId="4" fontId="0" fillId="0" borderId="103" xfId="0" applyNumberFormat="1" applyBorder="1" applyAlignment="1">
      <alignment horizontal="right"/>
    </xf>
    <xf numFmtId="0" fontId="0" fillId="0" borderId="99" xfId="0" applyBorder="1" applyAlignment="1" applyProtection="1">
      <alignment horizontal="centerContinuous"/>
      <protection/>
    </xf>
    <xf numFmtId="0" fontId="0" fillId="0" borderId="99" xfId="0" applyBorder="1" applyAlignment="1" applyProtection="1">
      <alignment/>
      <protection/>
    </xf>
    <xf numFmtId="4" fontId="0" fillId="0" borderId="99" xfId="0" applyNumberFormat="1" applyBorder="1" applyAlignment="1" applyProtection="1">
      <alignment/>
      <protection/>
    </xf>
    <xf numFmtId="4" fontId="0" fillId="0" borderId="100" xfId="0" applyNumberFormat="1" applyBorder="1" applyAlignment="1">
      <alignment/>
    </xf>
    <xf numFmtId="0" fontId="0" fillId="0" borderId="100" xfId="0" applyBorder="1" applyAlignment="1">
      <alignment/>
    </xf>
    <xf numFmtId="0" fontId="1" fillId="0" borderId="118" xfId="0" applyFont="1" applyBorder="1" applyAlignment="1" applyProtection="1">
      <alignment horizontal="center"/>
      <protection/>
    </xf>
    <xf numFmtId="0" fontId="0" fillId="33" borderId="118" xfId="0" applyFill="1" applyBorder="1" applyAlignment="1">
      <alignment/>
    </xf>
    <xf numFmtId="165" fontId="0" fillId="0" borderId="109" xfId="0" applyNumberFormat="1" applyBorder="1" applyAlignment="1" applyProtection="1">
      <alignment/>
      <protection/>
    </xf>
    <xf numFmtId="0" fontId="1" fillId="0" borderId="119" xfId="0" applyFont="1" applyBorder="1" applyAlignment="1" applyProtection="1">
      <alignment horizontal="centerContinuous"/>
      <protection/>
    </xf>
    <xf numFmtId="0" fontId="0" fillId="0" borderId="39" xfId="0" applyNumberFormat="1" applyBorder="1" applyAlignment="1" applyProtection="1">
      <alignment horizontal="right"/>
      <protection/>
    </xf>
    <xf numFmtId="4" fontId="0" fillId="0" borderId="56" xfId="0" applyNumberFormat="1" applyBorder="1" applyAlignment="1" applyProtection="1">
      <alignment horizontal="right"/>
      <protection/>
    </xf>
    <xf numFmtId="3" fontId="0" fillId="0" borderId="39" xfId="0" applyNumberFormat="1" applyBorder="1" applyAlignment="1" applyProtection="1">
      <alignment horizontal="right"/>
      <protection/>
    </xf>
    <xf numFmtId="4" fontId="0" fillId="0" borderId="95" xfId="0" applyNumberFormat="1" applyBorder="1" applyAlignment="1">
      <alignment horizontal="right"/>
    </xf>
    <xf numFmtId="4" fontId="0" fillId="0" borderId="97" xfId="0" applyNumberFormat="1" applyBorder="1" applyAlignment="1">
      <alignment horizontal="right"/>
    </xf>
    <xf numFmtId="3" fontId="0" fillId="0" borderId="95" xfId="0" applyNumberFormat="1" applyBorder="1" applyAlignment="1" applyProtection="1">
      <alignment horizontal="right"/>
      <protection/>
    </xf>
    <xf numFmtId="4" fontId="0" fillId="0" borderId="97" xfId="0" applyNumberFormat="1" applyBorder="1" applyAlignment="1" applyProtection="1">
      <alignment horizontal="right"/>
      <protection/>
    </xf>
    <xf numFmtId="0" fontId="0" fillId="0" borderId="84" xfId="0" applyBorder="1" applyAlignment="1">
      <alignment horizontal="right"/>
    </xf>
    <xf numFmtId="2" fontId="0" fillId="0" borderId="56" xfId="0" applyNumberFormat="1" applyBorder="1" applyAlignment="1">
      <alignment horizontal="left" indent="1"/>
    </xf>
    <xf numFmtId="4" fontId="0" fillId="0" borderId="39" xfId="0" applyNumberFormat="1" applyBorder="1" applyAlignment="1">
      <alignment horizontal="center"/>
    </xf>
    <xf numFmtId="3" fontId="0" fillId="0" borderId="114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22" xfId="0" applyBorder="1" applyAlignment="1" applyProtection="1">
      <alignment/>
      <protection/>
    </xf>
    <xf numFmtId="3" fontId="0" fillId="0" borderId="109" xfId="42" applyNumberFormat="1" applyFont="1" applyBorder="1" applyAlignment="1">
      <alignment/>
    </xf>
    <xf numFmtId="3" fontId="0" fillId="0" borderId="109" xfId="0" applyNumberFormat="1" applyBorder="1" applyAlignment="1" applyProtection="1">
      <alignment/>
      <protection/>
    </xf>
    <xf numFmtId="0" fontId="28" fillId="0" borderId="109" xfId="0" applyFont="1" applyBorder="1" applyAlignment="1" applyProtection="1">
      <alignment horizontal="centerContinuous"/>
      <protection/>
    </xf>
    <xf numFmtId="0" fontId="1" fillId="0" borderId="109" xfId="0" applyFont="1" applyBorder="1" applyAlignment="1" applyProtection="1">
      <alignment horizontal="center"/>
      <protection/>
    </xf>
    <xf numFmtId="0" fontId="0" fillId="0" borderId="109" xfId="0" applyBorder="1" applyAlignment="1">
      <alignment horizontal="centerContinuous"/>
    </xf>
    <xf numFmtId="165" fontId="0" fillId="0" borderId="101" xfId="0" applyNumberFormat="1" applyBorder="1" applyAlignment="1" applyProtection="1">
      <alignment/>
      <protection/>
    </xf>
    <xf numFmtId="0" fontId="1" fillId="0" borderId="99" xfId="0" applyFont="1" applyBorder="1" applyAlignment="1" applyProtection="1">
      <alignment horizontal="center"/>
      <protection/>
    </xf>
    <xf numFmtId="0" fontId="0" fillId="0" borderId="123" xfId="0" applyBorder="1" applyAlignment="1">
      <alignment/>
    </xf>
    <xf numFmtId="0" fontId="0" fillId="0" borderId="123" xfId="0" applyBorder="1" applyAlignment="1" applyProtection="1">
      <alignment horizontal="left"/>
      <protection/>
    </xf>
    <xf numFmtId="14" fontId="0" fillId="0" borderId="120" xfId="0" applyNumberFormat="1" applyBorder="1" applyAlignment="1" applyProtection="1">
      <alignment horizontal="left"/>
      <protection/>
    </xf>
    <xf numFmtId="4" fontId="0" fillId="0" borderId="99" xfId="0" applyNumberFormat="1" applyBorder="1" applyAlignment="1">
      <alignment/>
    </xf>
    <xf numFmtId="0" fontId="0" fillId="0" borderId="117" xfId="0" applyBorder="1" applyAlignment="1">
      <alignment horizontal="centerContinuous"/>
    </xf>
    <xf numFmtId="4" fontId="0" fillId="0" borderId="101" xfId="0" applyNumberFormat="1" applyBorder="1" applyAlignment="1">
      <alignment/>
    </xf>
    <xf numFmtId="0" fontId="0" fillId="0" borderId="115" xfId="0" applyBorder="1" applyAlignment="1">
      <alignment horizontal="centerContinuous"/>
    </xf>
    <xf numFmtId="0" fontId="38" fillId="0" borderId="99" xfId="0" applyFont="1" applyBorder="1" applyAlignment="1" applyProtection="1">
      <alignment horizontal="centerContinuous"/>
      <protection/>
    </xf>
    <xf numFmtId="3" fontId="25" fillId="0" borderId="99" xfId="0" applyNumberFormat="1" applyFont="1" applyBorder="1" applyAlignment="1" applyProtection="1">
      <alignment/>
      <protection/>
    </xf>
    <xf numFmtId="0" fontId="38" fillId="0" borderId="95" xfId="0" applyFont="1" applyBorder="1" applyAlignment="1" applyProtection="1">
      <alignment horizontal="center"/>
      <protection/>
    </xf>
    <xf numFmtId="0" fontId="0" fillId="0" borderId="94" xfId="0" applyBorder="1" applyAlignment="1" applyProtection="1">
      <alignment/>
      <protection/>
    </xf>
    <xf numFmtId="0" fontId="0" fillId="0" borderId="109" xfId="0" applyBorder="1" applyAlignment="1" applyProtection="1">
      <alignment horizontal="left"/>
      <protection/>
    </xf>
    <xf numFmtId="4" fontId="0" fillId="0" borderId="95" xfId="0" applyNumberFormat="1" applyBorder="1" applyAlignment="1">
      <alignment horizontal="center"/>
    </xf>
    <xf numFmtId="2" fontId="0" fillId="0" borderId="101" xfId="0" applyNumberFormat="1" applyBorder="1" applyAlignment="1">
      <alignment/>
    </xf>
    <xf numFmtId="0" fontId="26" fillId="0" borderId="95" xfId="0" applyFont="1" applyBorder="1" applyAlignment="1" applyProtection="1">
      <alignment horizontal="centerContinuous"/>
      <protection/>
    </xf>
    <xf numFmtId="3" fontId="0" fillId="0" borderId="107" xfId="0" applyNumberFormat="1" applyBorder="1" applyAlignment="1" applyProtection="1">
      <alignment/>
      <protection/>
    </xf>
    <xf numFmtId="0" fontId="0" fillId="0" borderId="124" xfId="0" applyBorder="1" applyAlignment="1">
      <alignment/>
    </xf>
    <xf numFmtId="0" fontId="29" fillId="0" borderId="88" xfId="0" applyFont="1" applyBorder="1" applyAlignment="1">
      <alignment horizontal="centerContinuous"/>
    </xf>
    <xf numFmtId="0" fontId="29" fillId="0" borderId="86" xfId="0" applyFont="1" applyBorder="1" applyAlignment="1">
      <alignment horizontal="centerContinuous"/>
    </xf>
    <xf numFmtId="0" fontId="7" fillId="0" borderId="5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/>
    </xf>
    <xf numFmtId="14" fontId="0" fillId="0" borderId="125" xfId="0" applyNumberFormat="1" applyBorder="1" applyAlignment="1">
      <alignment horizontal="left"/>
    </xf>
    <xf numFmtId="0" fontId="0" fillId="0" borderId="126" xfId="0" applyBorder="1" applyAlignment="1">
      <alignment/>
    </xf>
    <xf numFmtId="3" fontId="0" fillId="0" borderId="116" xfId="0" applyNumberFormat="1" applyBorder="1" applyAlignment="1">
      <alignment/>
    </xf>
    <xf numFmtId="3" fontId="0" fillId="0" borderId="115" xfId="0" applyNumberFormat="1" applyBorder="1" applyAlignment="1">
      <alignment/>
    </xf>
    <xf numFmtId="0" fontId="0" fillId="0" borderId="127" xfId="0" applyBorder="1" applyAlignment="1">
      <alignment/>
    </xf>
    <xf numFmtId="3" fontId="0" fillId="0" borderId="82" xfId="0" applyNumberFormat="1" applyBorder="1" applyAlignment="1" applyProtection="1">
      <alignment horizontal="center"/>
      <protection/>
    </xf>
    <xf numFmtId="3" fontId="0" fillId="0" borderId="78" xfId="0" applyNumberFormat="1" applyBorder="1" applyAlignment="1" applyProtection="1">
      <alignment/>
      <protection/>
    </xf>
    <xf numFmtId="0" fontId="0" fillId="0" borderId="56" xfId="0" applyBorder="1" applyAlignment="1" applyProtection="1">
      <alignment horizontal="left"/>
      <protection/>
    </xf>
    <xf numFmtId="3" fontId="0" fillId="0" borderId="40" xfId="0" applyNumberFormat="1" applyBorder="1" applyAlignment="1" applyProtection="1">
      <alignment horizontal="right"/>
      <protection/>
    </xf>
    <xf numFmtId="3" fontId="0" fillId="0" borderId="114" xfId="0" applyNumberFormat="1" applyBorder="1" applyAlignment="1">
      <alignment horizontal="right"/>
    </xf>
    <xf numFmtId="0" fontId="0" fillId="0" borderId="56" xfId="0" applyFont="1" applyBorder="1" applyAlignment="1" applyProtection="1">
      <alignment horizontal="left"/>
      <protection/>
    </xf>
    <xf numFmtId="3" fontId="0" fillId="0" borderId="41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 applyProtection="1">
      <alignment horizontal="center"/>
      <protection/>
    </xf>
    <xf numFmtId="3" fontId="0" fillId="0" borderId="40" xfId="0" applyNumberFormat="1" applyBorder="1" applyAlignment="1" applyProtection="1">
      <alignment horizontal="center"/>
      <protection/>
    </xf>
    <xf numFmtId="4" fontId="0" fillId="0" borderId="56" xfId="0" applyNumberFormat="1" applyBorder="1" applyAlignment="1" applyProtection="1">
      <alignment horizontal="center"/>
      <protection/>
    </xf>
    <xf numFmtId="3" fontId="0" fillId="0" borderId="41" xfId="0" applyNumberFormat="1" applyBorder="1" applyAlignment="1">
      <alignment/>
    </xf>
    <xf numFmtId="0" fontId="0" fillId="0" borderId="56" xfId="0" applyFont="1" applyBorder="1" applyAlignment="1">
      <alignment/>
    </xf>
    <xf numFmtId="3" fontId="0" fillId="0" borderId="40" xfId="0" applyNumberFormat="1" applyBorder="1" applyAlignment="1">
      <alignment horizontal="center"/>
    </xf>
    <xf numFmtId="0" fontId="0" fillId="0" borderId="97" xfId="0" applyFont="1" applyBorder="1" applyAlignment="1">
      <alignment/>
    </xf>
    <xf numFmtId="3" fontId="0" fillId="0" borderId="114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128" xfId="0" applyBorder="1" applyAlignment="1" applyProtection="1">
      <alignment horizontal="center"/>
      <protection/>
    </xf>
    <xf numFmtId="0" fontId="0" fillId="0" borderId="129" xfId="0" applyBorder="1" applyAlignment="1" applyProtection="1">
      <alignment horizontal="center"/>
      <protection/>
    </xf>
    <xf numFmtId="0" fontId="7" fillId="0" borderId="68" xfId="0" applyFont="1" applyBorder="1" applyAlignment="1">
      <alignment/>
    </xf>
    <xf numFmtId="0" fontId="0" fillId="0" borderId="130" xfId="0" applyBorder="1" applyAlignment="1">
      <alignment/>
    </xf>
    <xf numFmtId="4" fontId="32" fillId="0" borderId="92" xfId="0" applyNumberFormat="1" applyFont="1" applyBorder="1" applyAlignment="1" applyProtection="1">
      <alignment/>
      <protection/>
    </xf>
    <xf numFmtId="0" fontId="13" fillId="0" borderId="131" xfId="0" applyFont="1" applyBorder="1" applyAlignment="1">
      <alignment/>
    </xf>
    <xf numFmtId="0" fontId="13" fillId="0" borderId="70" xfId="0" applyFont="1" applyBorder="1" applyAlignment="1">
      <alignment/>
    </xf>
    <xf numFmtId="0" fontId="14" fillId="0" borderId="132" xfId="0" applyFont="1" applyBorder="1" applyAlignment="1" applyProtection="1">
      <alignment/>
      <protection/>
    </xf>
    <xf numFmtId="0" fontId="14" fillId="0" borderId="133" xfId="0" applyFont="1" applyBorder="1" applyAlignment="1" applyProtection="1">
      <alignment/>
      <protection/>
    </xf>
    <xf numFmtId="0" fontId="0" fillId="0" borderId="134" xfId="0" applyBorder="1" applyAlignment="1">
      <alignment/>
    </xf>
    <xf numFmtId="3" fontId="0" fillId="0" borderId="95" xfId="0" applyNumberFormat="1" applyBorder="1" applyAlignment="1">
      <alignment horizontal="right"/>
    </xf>
    <xf numFmtId="0" fontId="0" fillId="0" borderId="97" xfId="0" applyFont="1" applyBorder="1" applyAlignment="1" applyProtection="1">
      <alignment horizontal="left"/>
      <protection/>
    </xf>
    <xf numFmtId="0" fontId="0" fillId="0" borderId="40" xfId="0" applyNumberFormat="1" applyBorder="1" applyAlignment="1" applyProtection="1">
      <alignment horizontal="right"/>
      <protection/>
    </xf>
    <xf numFmtId="3" fontId="0" fillId="0" borderId="114" xfId="0" applyNumberFormat="1" applyBorder="1" applyAlignment="1">
      <alignment horizontal="centerContinuous"/>
    </xf>
    <xf numFmtId="3" fontId="0" fillId="0" borderId="135" xfId="0" applyNumberFormat="1" applyBorder="1" applyAlignment="1" applyProtection="1">
      <alignment horizontal="right"/>
      <protection/>
    </xf>
    <xf numFmtId="4" fontId="30" fillId="0" borderId="136" xfId="0" applyNumberFormat="1" applyFont="1" applyBorder="1" applyAlignment="1" applyProtection="1">
      <alignment/>
      <protection/>
    </xf>
    <xf numFmtId="0" fontId="0" fillId="0" borderId="71" xfId="0" applyBorder="1" applyAlignment="1">
      <alignment/>
    </xf>
    <xf numFmtId="0" fontId="14" fillId="0" borderId="95" xfId="0" applyFont="1" applyBorder="1" applyAlignment="1">
      <alignment/>
    </xf>
    <xf numFmtId="0" fontId="14" fillId="0" borderId="114" xfId="0" applyFont="1" applyBorder="1" applyAlignment="1" applyProtection="1">
      <alignment/>
      <protection/>
    </xf>
    <xf numFmtId="165" fontId="27" fillId="0" borderId="114" xfId="0" applyNumberFormat="1" applyFont="1" applyBorder="1" applyAlignment="1" applyProtection="1">
      <alignment/>
      <protection/>
    </xf>
    <xf numFmtId="165" fontId="16" fillId="0" borderId="114" xfId="0" applyNumberFormat="1" applyFont="1" applyBorder="1" applyAlignment="1" applyProtection="1">
      <alignment/>
      <protection/>
    </xf>
    <xf numFmtId="165" fontId="16" fillId="0" borderId="137" xfId="0" applyNumberFormat="1" applyFont="1" applyBorder="1" applyAlignment="1" applyProtection="1">
      <alignment/>
      <protection/>
    </xf>
    <xf numFmtId="0" fontId="0" fillId="0" borderId="138" xfId="0" applyBorder="1" applyAlignment="1">
      <alignment/>
    </xf>
    <xf numFmtId="7" fontId="16" fillId="0" borderId="114" xfId="0" applyNumberFormat="1" applyFont="1" applyBorder="1" applyAlignment="1" applyProtection="1">
      <alignment/>
      <protection/>
    </xf>
    <xf numFmtId="0" fontId="14" fillId="0" borderId="139" xfId="0" applyFont="1" applyBorder="1" applyAlignment="1" applyProtection="1">
      <alignment horizontal="left"/>
      <protection/>
    </xf>
    <xf numFmtId="0" fontId="14" fillId="0" borderId="138" xfId="0" applyFont="1" applyBorder="1" applyAlignment="1" applyProtection="1">
      <alignment/>
      <protection/>
    </xf>
    <xf numFmtId="0" fontId="0" fillId="0" borderId="127" xfId="0" applyFont="1" applyBorder="1" applyAlignment="1">
      <alignment/>
    </xf>
    <xf numFmtId="0" fontId="0" fillId="0" borderId="125" xfId="0" applyBorder="1" applyAlignment="1" applyProtection="1">
      <alignment horizontal="center"/>
      <protection/>
    </xf>
    <xf numFmtId="0" fontId="0" fillId="0" borderId="115" xfId="0" applyBorder="1" applyAlignment="1" applyProtection="1">
      <alignment/>
      <protection/>
    </xf>
    <xf numFmtId="3" fontId="0" fillId="0" borderId="140" xfId="0" applyNumberFormat="1" applyBorder="1" applyAlignment="1" applyProtection="1">
      <alignment/>
      <protection/>
    </xf>
    <xf numFmtId="3" fontId="0" fillId="0" borderId="141" xfId="0" applyNumberFormat="1" applyBorder="1" applyAlignment="1" applyProtection="1">
      <alignment/>
      <protection/>
    </xf>
    <xf numFmtId="4" fontId="0" fillId="0" borderId="126" xfId="0" applyNumberFormat="1" applyBorder="1" applyAlignment="1">
      <alignment/>
    </xf>
    <xf numFmtId="4" fontId="0" fillId="0" borderId="142" xfId="0" applyNumberFormat="1" applyBorder="1" applyAlignment="1" applyProtection="1">
      <alignment/>
      <protection/>
    </xf>
    <xf numFmtId="165" fontId="0" fillId="0" borderId="141" xfId="0" applyNumberForma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17" xfId="0" applyFont="1" applyBorder="1" applyAlignment="1">
      <alignment horizontal="centerContinuous"/>
    </xf>
    <xf numFmtId="0" fontId="0" fillId="0" borderId="117" xfId="0" applyFont="1" applyBorder="1" applyAlignment="1">
      <alignment/>
    </xf>
    <xf numFmtId="0" fontId="1" fillId="0" borderId="52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3" fontId="0" fillId="0" borderId="39" xfId="0" applyNumberFormat="1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6" xfId="0" applyBorder="1" applyAlignment="1">
      <alignment/>
    </xf>
    <xf numFmtId="0" fontId="0" fillId="34" borderId="143" xfId="0" applyFill="1" applyBorder="1" applyAlignment="1">
      <alignment/>
    </xf>
    <xf numFmtId="0" fontId="0" fillId="0" borderId="70" xfId="0" applyBorder="1" applyAlignment="1">
      <alignment/>
    </xf>
    <xf numFmtId="0" fontId="0" fillId="0" borderId="67" xfId="0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/>
    </xf>
    <xf numFmtId="3" fontId="0" fillId="0" borderId="114" xfId="0" applyNumberForma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3" fontId="0" fillId="0" borderId="39" xfId="0" applyNumberFormat="1" applyFont="1" applyBorder="1" applyAlignment="1" applyProtection="1">
      <alignment horizontal="center"/>
      <protection/>
    </xf>
    <xf numFmtId="165" fontId="0" fillId="0" borderId="107" xfId="0" applyNumberFormat="1" applyBorder="1" applyAlignment="1" applyProtection="1">
      <alignment/>
      <protection/>
    </xf>
    <xf numFmtId="3" fontId="0" fillId="0" borderId="95" xfId="0" applyNumberFormat="1" applyFont="1" applyBorder="1" applyAlignment="1" applyProtection="1">
      <alignment horizontal="center"/>
      <protection/>
    </xf>
    <xf numFmtId="0" fontId="0" fillId="0" borderId="95" xfId="0" applyFont="1" applyBorder="1" applyAlignment="1" applyProtection="1">
      <alignment horizontal="left"/>
      <protection/>
    </xf>
    <xf numFmtId="0" fontId="14" fillId="0" borderId="121" xfId="0" applyFont="1" applyBorder="1" applyAlignment="1" applyProtection="1">
      <alignment/>
      <protection/>
    </xf>
    <xf numFmtId="7" fontId="16" fillId="0" borderId="134" xfId="0" applyNumberFormat="1" applyFont="1" applyBorder="1" applyAlignment="1" applyProtection="1">
      <alignment/>
      <protection/>
    </xf>
    <xf numFmtId="0" fontId="14" fillId="0" borderId="144" xfId="0" applyFont="1" applyBorder="1" applyAlignment="1">
      <alignment/>
    </xf>
    <xf numFmtId="0" fontId="14" fillId="0" borderId="134" xfId="0" applyFont="1" applyBorder="1" applyAlignment="1">
      <alignment/>
    </xf>
    <xf numFmtId="165" fontId="27" fillId="0" borderId="134" xfId="0" applyNumberFormat="1" applyFont="1" applyBorder="1" applyAlignment="1" applyProtection="1">
      <alignment/>
      <protection/>
    </xf>
    <xf numFmtId="0" fontId="0" fillId="0" borderId="144" xfId="0" applyBorder="1" applyAlignment="1">
      <alignment/>
    </xf>
    <xf numFmtId="0" fontId="14" fillId="0" borderId="134" xfId="0" applyFont="1" applyBorder="1" applyAlignment="1" applyProtection="1">
      <alignment/>
      <protection/>
    </xf>
    <xf numFmtId="0" fontId="0" fillId="0" borderId="145" xfId="0" applyBorder="1" applyAlignment="1">
      <alignment/>
    </xf>
    <xf numFmtId="0" fontId="29" fillId="0" borderId="146" xfId="0" applyFont="1" applyBorder="1" applyAlignment="1">
      <alignment horizontal="centerContinuous"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34" borderId="147" xfId="0" applyFill="1" applyBorder="1" applyAlignment="1">
      <alignment/>
    </xf>
    <xf numFmtId="0" fontId="13" fillId="0" borderId="148" xfId="0" applyFont="1" applyBorder="1" applyAlignment="1" applyProtection="1">
      <alignment horizontal="centerContinuous"/>
      <protection/>
    </xf>
    <xf numFmtId="0" fontId="14" fillId="0" borderId="53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139" xfId="0" applyFont="1" applyBorder="1" applyAlignment="1">
      <alignment/>
    </xf>
    <xf numFmtId="14" fontId="0" fillId="0" borderId="149" xfId="0" applyNumberFormat="1" applyBorder="1" applyAlignment="1" applyProtection="1">
      <alignment horizontal="left"/>
      <protection/>
    </xf>
    <xf numFmtId="0" fontId="0" fillId="0" borderId="150" xfId="0" applyBorder="1" applyAlignment="1" applyProtection="1">
      <alignment horizontal="left"/>
      <protection/>
    </xf>
    <xf numFmtId="0" fontId="1" fillId="0" borderId="150" xfId="0" applyFont="1" applyBorder="1" applyAlignment="1" applyProtection="1">
      <alignment horizontal="centerContinuous"/>
      <protection/>
    </xf>
    <xf numFmtId="0" fontId="0" fillId="0" borderId="150" xfId="0" applyBorder="1" applyAlignment="1" applyProtection="1">
      <alignment horizontal="center"/>
      <protection/>
    </xf>
    <xf numFmtId="3" fontId="0" fillId="0" borderId="149" xfId="0" applyNumberFormat="1" applyBorder="1" applyAlignment="1" applyProtection="1">
      <alignment/>
      <protection/>
    </xf>
    <xf numFmtId="3" fontId="0" fillId="0" borderId="150" xfId="0" applyNumberFormat="1" applyBorder="1" applyAlignment="1" applyProtection="1">
      <alignment/>
      <protection/>
    </xf>
    <xf numFmtId="165" fontId="0" fillId="0" borderId="150" xfId="0" applyNumberFormat="1" applyBorder="1" applyAlignment="1" applyProtection="1">
      <alignment/>
      <protection/>
    </xf>
    <xf numFmtId="165" fontId="0" fillId="0" borderId="151" xfId="0" applyNumberFormat="1" applyBorder="1" applyAlignment="1" applyProtection="1">
      <alignment/>
      <protection/>
    </xf>
    <xf numFmtId="3" fontId="0" fillId="0" borderId="152" xfId="0" applyNumberFormat="1" applyBorder="1" applyAlignment="1" applyProtection="1">
      <alignment/>
      <protection/>
    </xf>
    <xf numFmtId="14" fontId="0" fillId="0" borderId="139" xfId="0" applyNumberFormat="1" applyBorder="1" applyAlignment="1">
      <alignment horizontal="left"/>
    </xf>
    <xf numFmtId="0" fontId="0" fillId="0" borderId="145" xfId="0" applyFont="1" applyBorder="1" applyAlignment="1">
      <alignment/>
    </xf>
    <xf numFmtId="3" fontId="0" fillId="0" borderId="134" xfId="0" applyNumberFormat="1" applyBorder="1" applyAlignment="1">
      <alignment horizontal="right"/>
    </xf>
    <xf numFmtId="3" fontId="0" fillId="0" borderId="144" xfId="0" applyNumberFormat="1" applyBorder="1" applyAlignment="1">
      <alignment horizontal="right"/>
    </xf>
    <xf numFmtId="2" fontId="0" fillId="0" borderId="145" xfId="0" applyNumberFormat="1" applyBorder="1" applyAlignment="1">
      <alignment horizontal="right"/>
    </xf>
    <xf numFmtId="4" fontId="0" fillId="0" borderId="23" xfId="0" applyNumberFormat="1" applyBorder="1" applyAlignment="1">
      <alignment/>
    </xf>
    <xf numFmtId="3" fontId="0" fillId="0" borderId="153" xfId="0" applyNumberFormat="1" applyBorder="1" applyAlignment="1" applyProtection="1">
      <alignment horizontal="center"/>
      <protection/>
    </xf>
    <xf numFmtId="0" fontId="0" fillId="0" borderId="84" xfId="0" applyFont="1" applyFill="1" applyBorder="1" applyAlignment="1">
      <alignment/>
    </xf>
    <xf numFmtId="3" fontId="0" fillId="0" borderId="104" xfId="0" applyNumberFormat="1" applyBorder="1" applyAlignment="1" applyProtection="1">
      <alignment horizontal="right"/>
      <protection/>
    </xf>
    <xf numFmtId="0" fontId="0" fillId="0" borderId="78" xfId="0" applyFont="1" applyBorder="1" applyAlignment="1" applyProtection="1">
      <alignment horizontal="left"/>
      <protection/>
    </xf>
    <xf numFmtId="0" fontId="0" fillId="0" borderId="95" xfId="0" applyFont="1" applyBorder="1" applyAlignment="1" applyProtection="1">
      <alignment horizontal="centerContinuous"/>
      <protection/>
    </xf>
    <xf numFmtId="0" fontId="0" fillId="0" borderId="95" xfId="0" applyFont="1" applyBorder="1" applyAlignment="1" applyProtection="1">
      <alignment horizontal="center"/>
      <protection/>
    </xf>
    <xf numFmtId="0" fontId="21" fillId="0" borderId="95" xfId="0" applyFont="1" applyBorder="1" applyAlignment="1" applyProtection="1">
      <alignment horizontal="center"/>
      <protection/>
    </xf>
    <xf numFmtId="0" fontId="0" fillId="0" borderId="91" xfId="0" applyFont="1" applyBorder="1" applyAlignment="1">
      <alignment/>
    </xf>
    <xf numFmtId="0" fontId="0" fillId="0" borderId="137" xfId="0" applyFont="1" applyBorder="1" applyAlignment="1">
      <alignment/>
    </xf>
    <xf numFmtId="3" fontId="0" fillId="0" borderId="153" xfId="0" applyNumberFormat="1" applyBorder="1" applyAlignment="1">
      <alignment/>
    </xf>
    <xf numFmtId="14" fontId="0" fillId="0" borderId="154" xfId="0" applyNumberFormat="1" applyBorder="1" applyAlignment="1" applyProtection="1">
      <alignment horizontal="left"/>
      <protection/>
    </xf>
    <xf numFmtId="0" fontId="0" fillId="0" borderId="144" xfId="0" applyFont="1" applyBorder="1" applyAlignment="1" applyProtection="1">
      <alignment horizontal="left"/>
      <protection/>
    </xf>
    <xf numFmtId="0" fontId="26" fillId="0" borderId="144" xfId="0" applyFont="1" applyBorder="1" applyAlignment="1" applyProtection="1">
      <alignment horizontal="centerContinuous"/>
      <protection/>
    </xf>
    <xf numFmtId="0" fontId="0" fillId="0" borderId="144" xfId="0" applyFont="1" applyBorder="1" applyAlignment="1" applyProtection="1">
      <alignment horizontal="center"/>
      <protection/>
    </xf>
    <xf numFmtId="0" fontId="0" fillId="0" borderId="144" xfId="0" applyBorder="1" applyAlignment="1" applyProtection="1">
      <alignment horizontal="center"/>
      <protection/>
    </xf>
    <xf numFmtId="3" fontId="0" fillId="0" borderId="154" xfId="0" applyNumberFormat="1" applyBorder="1" applyAlignment="1" applyProtection="1">
      <alignment/>
      <protection/>
    </xf>
    <xf numFmtId="3" fontId="0" fillId="0" borderId="144" xfId="0" applyNumberFormat="1" applyBorder="1" applyAlignment="1" applyProtection="1">
      <alignment/>
      <protection/>
    </xf>
    <xf numFmtId="165" fontId="0" fillId="0" borderId="144" xfId="0" applyNumberFormat="1" applyBorder="1" applyAlignment="1" applyProtection="1">
      <alignment/>
      <protection/>
    </xf>
    <xf numFmtId="3" fontId="0" fillId="0" borderId="139" xfId="0" applyNumberFormat="1" applyBorder="1" applyAlignment="1">
      <alignment/>
    </xf>
    <xf numFmtId="3" fontId="0" fillId="0" borderId="144" xfId="0" applyNumberFormat="1" applyBorder="1" applyAlignment="1">
      <alignment/>
    </xf>
    <xf numFmtId="0" fontId="1" fillId="0" borderId="144" xfId="0" applyFont="1" applyBorder="1" applyAlignment="1" applyProtection="1">
      <alignment horizontal="center"/>
      <protection/>
    </xf>
    <xf numFmtId="14" fontId="0" fillId="0" borderId="139" xfId="0" applyNumberFormat="1" applyBorder="1" applyAlignment="1" applyProtection="1">
      <alignment horizontal="left"/>
      <protection/>
    </xf>
    <xf numFmtId="0" fontId="1" fillId="0" borderId="155" xfId="0" applyFont="1" applyBorder="1" applyAlignment="1" applyProtection="1">
      <alignment horizontal="center"/>
      <protection/>
    </xf>
    <xf numFmtId="0" fontId="1" fillId="0" borderId="144" xfId="0" applyFont="1" applyBorder="1" applyAlignment="1" applyProtection="1">
      <alignment horizontal="centerContinuous"/>
      <protection/>
    </xf>
    <xf numFmtId="3" fontId="0" fillId="0" borderId="144" xfId="0" applyNumberFormat="1" applyFont="1" applyBorder="1" applyAlignment="1" applyProtection="1">
      <alignment horizontal="center"/>
      <protection/>
    </xf>
    <xf numFmtId="165" fontId="0" fillId="0" borderId="145" xfId="0" applyNumberFormat="1" applyBorder="1" applyAlignment="1" applyProtection="1">
      <alignment/>
      <protection/>
    </xf>
    <xf numFmtId="0" fontId="0" fillId="0" borderId="145" xfId="0" applyFont="1" applyBorder="1" applyAlignment="1" applyProtection="1">
      <alignment horizontal="left"/>
      <protection/>
    </xf>
    <xf numFmtId="3" fontId="0" fillId="0" borderId="134" xfId="0" applyNumberFormat="1" applyBorder="1" applyAlignment="1" applyProtection="1">
      <alignment horizontal="right"/>
      <protection/>
    </xf>
    <xf numFmtId="3" fontId="0" fillId="0" borderId="144" xfId="0" applyNumberFormat="1" applyBorder="1" applyAlignment="1" applyProtection="1">
      <alignment horizontal="right"/>
      <protection/>
    </xf>
    <xf numFmtId="4" fontId="0" fillId="0" borderId="145" xfId="0" applyNumberFormat="1" applyBorder="1" applyAlignment="1" applyProtection="1">
      <alignment horizontal="right"/>
      <protection/>
    </xf>
    <xf numFmtId="3" fontId="0" fillId="0" borderId="106" xfId="0" applyNumberFormat="1" applyBorder="1" applyAlignment="1">
      <alignment/>
    </xf>
    <xf numFmtId="3" fontId="0" fillId="0" borderId="156" xfId="0" applyNumberFormat="1" applyBorder="1" applyAlignment="1">
      <alignment/>
    </xf>
    <xf numFmtId="4" fontId="0" fillId="0" borderId="145" xfId="0" applyNumberFormat="1" applyBorder="1" applyAlignment="1">
      <alignment/>
    </xf>
    <xf numFmtId="3" fontId="0" fillId="0" borderId="157" xfId="0" applyNumberFormat="1" applyBorder="1" applyAlignment="1">
      <alignment/>
    </xf>
    <xf numFmtId="4" fontId="0" fillId="0" borderId="108" xfId="0" applyNumberFormat="1" applyBorder="1" applyAlignment="1">
      <alignment/>
    </xf>
    <xf numFmtId="14" fontId="0" fillId="0" borderId="158" xfId="0" applyNumberFormat="1" applyBorder="1" applyAlignment="1">
      <alignment horizontal="left"/>
    </xf>
    <xf numFmtId="0" fontId="0" fillId="0" borderId="159" xfId="0" applyBorder="1" applyAlignment="1">
      <alignment/>
    </xf>
    <xf numFmtId="3" fontId="0" fillId="0" borderId="160" xfId="0" applyNumberFormat="1" applyBorder="1" applyAlignment="1">
      <alignment/>
    </xf>
    <xf numFmtId="4" fontId="0" fillId="0" borderId="159" xfId="0" applyNumberFormat="1" applyBorder="1" applyAlignment="1">
      <alignment/>
    </xf>
    <xf numFmtId="0" fontId="1" fillId="0" borderId="144" xfId="0" applyFont="1" applyBorder="1" applyAlignment="1" applyProtection="1">
      <alignment horizontal="centerContinuous"/>
      <protection/>
    </xf>
    <xf numFmtId="0" fontId="1" fillId="0" borderId="144" xfId="0" applyFont="1" applyBorder="1" applyAlignment="1" applyProtection="1">
      <alignment horizontal="center"/>
      <protection/>
    </xf>
    <xf numFmtId="4" fontId="0" fillId="0" borderId="144" xfId="0" applyNumberFormat="1" applyBorder="1" applyAlignment="1" applyProtection="1">
      <alignment/>
      <protection/>
    </xf>
    <xf numFmtId="0" fontId="1" fillId="0" borderId="107" xfId="0" applyFont="1" applyBorder="1" applyAlignment="1">
      <alignment horizontal="centerContinuous"/>
    </xf>
    <xf numFmtId="14" fontId="0" fillId="0" borderId="161" xfId="0" applyNumberFormat="1" applyBorder="1" applyAlignment="1" applyProtection="1">
      <alignment horizontal="left"/>
      <protection/>
    </xf>
    <xf numFmtId="0" fontId="0" fillId="0" borderId="162" xfId="0" applyBorder="1" applyAlignment="1" applyProtection="1">
      <alignment horizontal="left"/>
      <protection/>
    </xf>
    <xf numFmtId="0" fontId="1" fillId="0" borderId="163" xfId="0" applyFont="1" applyBorder="1" applyAlignment="1" applyProtection="1">
      <alignment horizontal="centerContinuous"/>
      <protection/>
    </xf>
    <xf numFmtId="0" fontId="0" fillId="0" borderId="162" xfId="0" applyBorder="1" applyAlignment="1" applyProtection="1">
      <alignment horizontal="center"/>
      <protection/>
    </xf>
    <xf numFmtId="3" fontId="0" fillId="0" borderId="161" xfId="0" applyNumberFormat="1" applyBorder="1" applyAlignment="1">
      <alignment/>
    </xf>
    <xf numFmtId="3" fontId="0" fillId="0" borderId="162" xfId="0" applyNumberFormat="1" applyBorder="1" applyAlignment="1">
      <alignment/>
    </xf>
    <xf numFmtId="0" fontId="0" fillId="0" borderId="162" xfId="0" applyBorder="1" applyAlignment="1">
      <alignment/>
    </xf>
    <xf numFmtId="2" fontId="0" fillId="0" borderId="162" xfId="0" applyNumberFormat="1" applyBorder="1" applyAlignment="1">
      <alignment/>
    </xf>
    <xf numFmtId="3" fontId="0" fillId="0" borderId="164" xfId="0" applyNumberFormat="1" applyBorder="1" applyAlignment="1" applyProtection="1">
      <alignment/>
      <protection/>
    </xf>
    <xf numFmtId="3" fontId="0" fillId="0" borderId="162" xfId="0" applyNumberFormat="1" applyBorder="1" applyAlignment="1" applyProtection="1">
      <alignment/>
      <protection/>
    </xf>
    <xf numFmtId="165" fontId="0" fillId="0" borderId="162" xfId="0" applyNumberFormat="1" applyBorder="1" applyAlignment="1" applyProtection="1">
      <alignment/>
      <protection/>
    </xf>
    <xf numFmtId="165" fontId="0" fillId="0" borderId="165" xfId="0" applyNumberFormat="1" applyBorder="1" applyAlignment="1" applyProtection="1">
      <alignment/>
      <protection/>
    </xf>
    <xf numFmtId="165" fontId="0" fillId="0" borderId="39" xfId="0" applyNumberFormat="1" applyFont="1" applyBorder="1" applyAlignment="1" applyProtection="1">
      <alignment horizontal="right"/>
      <protection/>
    </xf>
    <xf numFmtId="0" fontId="0" fillId="0" borderId="162" xfId="0" applyFont="1" applyBorder="1" applyAlignment="1" applyProtection="1">
      <alignment horizontal="left"/>
      <protection/>
    </xf>
    <xf numFmtId="0" fontId="26" fillId="0" borderId="162" xfId="0" applyFont="1" applyBorder="1" applyAlignment="1" applyProtection="1">
      <alignment horizontal="center"/>
      <protection/>
    </xf>
    <xf numFmtId="0" fontId="0" fillId="0" borderId="162" xfId="0" applyFont="1" applyBorder="1" applyAlignment="1" applyProtection="1">
      <alignment horizontal="centerContinuous"/>
      <protection/>
    </xf>
    <xf numFmtId="0" fontId="0" fillId="0" borderId="162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Continuous"/>
    </xf>
    <xf numFmtId="3" fontId="0" fillId="0" borderId="82" xfId="0" applyNumberFormat="1" applyBorder="1" applyAlignment="1" applyProtection="1">
      <alignment horizontal="right"/>
      <protection/>
    </xf>
    <xf numFmtId="3" fontId="0" fillId="0" borderId="82" xfId="0" applyNumberFormat="1" applyBorder="1" applyAlignment="1">
      <alignment horizontal="right"/>
    </xf>
    <xf numFmtId="3" fontId="0" fillId="0" borderId="104" xfId="0" applyNumberFormat="1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78" xfId="0" applyFont="1" applyBorder="1" applyAlignment="1">
      <alignment horizontal="centerContinuous"/>
    </xf>
    <xf numFmtId="0" fontId="1" fillId="0" borderId="107" xfId="0" applyFont="1" applyBorder="1" applyAlignment="1" applyProtection="1">
      <alignment horizontal="center"/>
      <protection/>
    </xf>
    <xf numFmtId="0" fontId="26" fillId="0" borderId="155" xfId="0" applyFont="1" applyBorder="1" applyAlignment="1" applyProtection="1">
      <alignment horizontal="centerContinuous"/>
      <protection/>
    </xf>
    <xf numFmtId="0" fontId="0" fillId="0" borderId="144" xfId="0" applyFont="1" applyBorder="1" applyAlignment="1">
      <alignment horizontal="centerContinuous"/>
    </xf>
    <xf numFmtId="0" fontId="0" fillId="0" borderId="144" xfId="0" applyBorder="1" applyAlignment="1">
      <alignment horizontal="centerContinuous"/>
    </xf>
    <xf numFmtId="3" fontId="0" fillId="0" borderId="106" xfId="0" applyNumberFormat="1" applyBorder="1" applyAlignment="1" applyProtection="1">
      <alignment horizontal="right"/>
      <protection/>
    </xf>
    <xf numFmtId="3" fontId="0" fillId="0" borderId="156" xfId="0" applyNumberFormat="1" applyBorder="1" applyAlignment="1" applyProtection="1">
      <alignment/>
      <protection/>
    </xf>
    <xf numFmtId="4" fontId="0" fillId="0" borderId="145" xfId="0" applyNumberFormat="1" applyBorder="1" applyAlignment="1" applyProtection="1">
      <alignment/>
      <protection/>
    </xf>
    <xf numFmtId="3" fontId="0" fillId="0" borderId="154" xfId="0" applyNumberFormat="1" applyBorder="1" applyAlignment="1">
      <alignment/>
    </xf>
    <xf numFmtId="3" fontId="0" fillId="0" borderId="155" xfId="0" applyNumberFormat="1" applyBorder="1" applyAlignment="1">
      <alignment/>
    </xf>
    <xf numFmtId="2" fontId="0" fillId="0" borderId="166" xfId="0" applyNumberFormat="1" applyBorder="1" applyAlignment="1">
      <alignment/>
    </xf>
    <xf numFmtId="0" fontId="0" fillId="0" borderId="126" xfId="0" applyFont="1" applyBorder="1" applyAlignment="1">
      <alignment/>
    </xf>
    <xf numFmtId="0" fontId="26" fillId="0" borderId="162" xfId="0" applyFont="1" applyBorder="1" applyAlignment="1" applyProtection="1">
      <alignment horizontal="centerContinuous"/>
      <protection/>
    </xf>
    <xf numFmtId="3" fontId="0" fillId="0" borderId="161" xfId="0" applyNumberFormat="1" applyBorder="1" applyAlignment="1" applyProtection="1">
      <alignment/>
      <protection/>
    </xf>
    <xf numFmtId="3" fontId="0" fillId="0" borderId="72" xfId="0" applyNumberFormat="1" applyBorder="1" applyAlignment="1">
      <alignment horizontal="right"/>
    </xf>
    <xf numFmtId="4" fontId="0" fillId="0" borderId="84" xfId="0" applyNumberFormat="1" applyBorder="1" applyAlignment="1">
      <alignment horizontal="right"/>
    </xf>
    <xf numFmtId="3" fontId="0" fillId="0" borderId="106" xfId="0" applyNumberFormat="1" applyBorder="1" applyAlignment="1">
      <alignment horizontal="right"/>
    </xf>
    <xf numFmtId="0" fontId="0" fillId="0" borderId="167" xfId="0" applyFont="1" applyBorder="1" applyAlignment="1">
      <alignment/>
    </xf>
    <xf numFmtId="3" fontId="0" fillId="0" borderId="138" xfId="0" applyNumberFormat="1" applyBorder="1" applyAlignment="1">
      <alignment horizontal="right"/>
    </xf>
    <xf numFmtId="0" fontId="0" fillId="0" borderId="108" xfId="0" applyBorder="1" applyAlignment="1">
      <alignment horizontal="right"/>
    </xf>
    <xf numFmtId="3" fontId="0" fillId="0" borderId="138" xfId="0" applyNumberFormat="1" applyBorder="1" applyAlignment="1" applyProtection="1">
      <alignment horizontal="center"/>
      <protection/>
    </xf>
    <xf numFmtId="3" fontId="0" fillId="0" borderId="106" xfId="0" applyNumberFormat="1" applyBorder="1" applyAlignment="1" applyProtection="1">
      <alignment horizontal="center"/>
      <protection/>
    </xf>
    <xf numFmtId="0" fontId="0" fillId="0" borderId="144" xfId="0" applyBorder="1" applyAlignment="1" applyProtection="1">
      <alignment horizontal="left"/>
      <protection/>
    </xf>
    <xf numFmtId="0" fontId="0" fillId="0" borderId="167" xfId="0" applyBorder="1" applyAlignment="1">
      <alignment/>
    </xf>
    <xf numFmtId="3" fontId="0" fillId="0" borderId="138" xfId="0" applyNumberFormat="1" applyBorder="1" applyAlignment="1">
      <alignment/>
    </xf>
    <xf numFmtId="0" fontId="0" fillId="0" borderId="145" xfId="0" applyBorder="1" applyAlignment="1">
      <alignment horizontal="right"/>
    </xf>
    <xf numFmtId="14" fontId="0" fillId="0" borderId="164" xfId="0" applyNumberFormat="1" applyBorder="1" applyAlignment="1" applyProtection="1">
      <alignment horizontal="left"/>
      <protection/>
    </xf>
    <xf numFmtId="0" fontId="0" fillId="0" borderId="165" xfId="0" applyFont="1" applyBorder="1" applyAlignment="1" applyProtection="1">
      <alignment horizontal="left"/>
      <protection/>
    </xf>
    <xf numFmtId="3" fontId="0" fillId="0" borderId="168" xfId="0" applyNumberFormat="1" applyBorder="1" applyAlignment="1" applyProtection="1">
      <alignment horizontal="right"/>
      <protection/>
    </xf>
    <xf numFmtId="3" fontId="0" fillId="0" borderId="162" xfId="0" applyNumberFormat="1" applyBorder="1" applyAlignment="1" applyProtection="1">
      <alignment horizontal="right"/>
      <protection/>
    </xf>
    <xf numFmtId="4" fontId="0" fillId="0" borderId="165" xfId="0" applyNumberFormat="1" applyBorder="1" applyAlignment="1" applyProtection="1">
      <alignment horizontal="right"/>
      <protection/>
    </xf>
    <xf numFmtId="4" fontId="0" fillId="0" borderId="56" xfId="0" applyNumberFormat="1" applyBorder="1" applyAlignment="1">
      <alignment horizontal="right"/>
    </xf>
    <xf numFmtId="4" fontId="0" fillId="0" borderId="145" xfId="0" applyNumberFormat="1" applyBorder="1" applyAlignment="1">
      <alignment horizontal="right"/>
    </xf>
    <xf numFmtId="2" fontId="0" fillId="0" borderId="56" xfId="0" applyNumberFormat="1" applyBorder="1" applyAlignment="1">
      <alignment horizontal="right" indent="1"/>
    </xf>
    <xf numFmtId="0" fontId="0" fillId="0" borderId="40" xfId="0" applyBorder="1" applyAlignment="1">
      <alignment horizontal="right"/>
    </xf>
    <xf numFmtId="0" fontId="0" fillId="0" borderId="114" xfId="0" applyBorder="1" applyAlignment="1">
      <alignment horizontal="right"/>
    </xf>
    <xf numFmtId="2" fontId="0" fillId="0" borderId="95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0" fontId="0" fillId="0" borderId="123" xfId="0" applyFont="1" applyBorder="1" applyAlignment="1" applyProtection="1">
      <alignment horizontal="left"/>
      <protection/>
    </xf>
    <xf numFmtId="0" fontId="0" fillId="0" borderId="99" xfId="0" applyFont="1" applyBorder="1" applyAlignment="1" applyProtection="1">
      <alignment horizontal="center"/>
      <protection/>
    </xf>
    <xf numFmtId="0" fontId="1" fillId="0" borderId="162" xfId="0" applyFont="1" applyBorder="1" applyAlignment="1" applyProtection="1">
      <alignment horizontal="centerContinuous"/>
      <protection/>
    </xf>
    <xf numFmtId="3" fontId="0" fillId="0" borderId="164" xfId="0" applyNumberFormat="1" applyBorder="1" applyAlignment="1">
      <alignment/>
    </xf>
    <xf numFmtId="0" fontId="0" fillId="0" borderId="144" xfId="0" applyBorder="1" applyAlignment="1" applyProtection="1">
      <alignment horizontal="centerContinuous"/>
      <protection/>
    </xf>
    <xf numFmtId="0" fontId="0" fillId="0" borderId="155" xfId="0" applyFont="1" applyBorder="1" applyAlignment="1" applyProtection="1">
      <alignment horizontal="left"/>
      <protection/>
    </xf>
    <xf numFmtId="0" fontId="0" fillId="0" borderId="154" xfId="0" applyBorder="1" applyAlignment="1">
      <alignment/>
    </xf>
    <xf numFmtId="0" fontId="0" fillId="0" borderId="166" xfId="0" applyBorder="1" applyAlignment="1">
      <alignment/>
    </xf>
    <xf numFmtId="0" fontId="0" fillId="0" borderId="134" xfId="0" applyBorder="1" applyAlignment="1">
      <alignment horizontal="right"/>
    </xf>
    <xf numFmtId="2" fontId="0" fillId="0" borderId="144" xfId="0" applyNumberFormat="1" applyBorder="1" applyAlignment="1">
      <alignment horizontal="right"/>
    </xf>
    <xf numFmtId="2" fontId="0" fillId="0" borderId="108" xfId="0" applyNumberFormat="1" applyBorder="1" applyAlignment="1">
      <alignment/>
    </xf>
    <xf numFmtId="165" fontId="0" fillId="0" borderId="165" xfId="0" applyNumberFormat="1" applyBorder="1" applyAlignment="1" applyProtection="1">
      <alignment horizontal="right"/>
      <protection/>
    </xf>
    <xf numFmtId="0" fontId="0" fillId="0" borderId="99" xfId="0" applyFont="1" applyBorder="1" applyAlignment="1" applyProtection="1">
      <alignment horizontal="left"/>
      <protection/>
    </xf>
    <xf numFmtId="0" fontId="35" fillId="0" borderId="95" xfId="0" applyFont="1" applyBorder="1" applyAlignment="1" applyProtection="1">
      <alignment horizontal="center"/>
      <protection/>
    </xf>
    <xf numFmtId="0" fontId="25" fillId="0" borderId="144" xfId="0" applyFont="1" applyBorder="1" applyAlignment="1" applyProtection="1">
      <alignment horizontal="center"/>
      <protection/>
    </xf>
    <xf numFmtId="3" fontId="0" fillId="0" borderId="139" xfId="0" applyNumberFormat="1" applyBorder="1" applyAlignment="1" applyProtection="1">
      <alignment/>
      <protection/>
    </xf>
    <xf numFmtId="0" fontId="0" fillId="0" borderId="154" xfId="0" applyBorder="1" applyAlignment="1" applyProtection="1">
      <alignment/>
      <protection/>
    </xf>
    <xf numFmtId="165" fontId="0" fillId="0" borderId="166" xfId="0" applyNumberFormat="1" applyBorder="1" applyAlignment="1" applyProtection="1">
      <alignment/>
      <protection/>
    </xf>
    <xf numFmtId="4" fontId="0" fillId="0" borderId="56" xfId="0" applyNumberFormat="1" applyBorder="1" applyAlignment="1">
      <alignment/>
    </xf>
    <xf numFmtId="4" fontId="0" fillId="0" borderId="97" xfId="0" applyNumberFormat="1" applyBorder="1" applyAlignment="1">
      <alignment/>
    </xf>
    <xf numFmtId="0" fontId="21" fillId="0" borderId="39" xfId="0" applyFont="1" applyBorder="1" applyAlignment="1" applyProtection="1">
      <alignment horizontal="center"/>
      <protection/>
    </xf>
    <xf numFmtId="2" fontId="0" fillId="0" borderId="145" xfId="0" applyNumberFormat="1" applyBorder="1" applyAlignment="1">
      <alignment/>
    </xf>
    <xf numFmtId="4" fontId="0" fillId="0" borderId="144" xfId="42" applyNumberFormat="1" applyFont="1" applyBorder="1" applyAlignment="1">
      <alignment/>
    </xf>
    <xf numFmtId="3" fontId="0" fillId="0" borderId="144" xfId="42" applyNumberFormat="1" applyFont="1" applyBorder="1" applyAlignment="1">
      <alignment/>
    </xf>
    <xf numFmtId="3" fontId="25" fillId="0" borderId="157" xfId="0" applyNumberFormat="1" applyFont="1" applyBorder="1" applyAlignment="1">
      <alignment/>
    </xf>
    <xf numFmtId="4" fontId="25" fillId="0" borderId="108" xfId="0" applyNumberFormat="1" applyFont="1" applyBorder="1" applyAlignment="1">
      <alignment/>
    </xf>
    <xf numFmtId="0" fontId="28" fillId="0" borderId="144" xfId="0" applyFont="1" applyBorder="1" applyAlignment="1" applyProtection="1">
      <alignment horizontal="centerContinuous"/>
      <protection/>
    </xf>
    <xf numFmtId="0" fontId="0" fillId="0" borderId="161" xfId="0" applyBorder="1" applyAlignment="1">
      <alignment/>
    </xf>
    <xf numFmtId="164" fontId="0" fillId="0" borderId="162" xfId="0" applyNumberFormat="1" applyBorder="1" applyAlignment="1" applyProtection="1">
      <alignment/>
      <protection/>
    </xf>
    <xf numFmtId="0" fontId="0" fillId="0" borderId="169" xfId="0" applyBorder="1" applyAlignment="1">
      <alignment/>
    </xf>
    <xf numFmtId="164" fontId="0" fillId="0" borderId="144" xfId="0" applyNumberFormat="1" applyBorder="1" applyAlignment="1" applyProtection="1">
      <alignment/>
      <protection/>
    </xf>
    <xf numFmtId="4" fontId="0" fillId="0" borderId="144" xfId="0" applyNumberFormat="1" applyBorder="1" applyAlignment="1">
      <alignment/>
    </xf>
    <xf numFmtId="3" fontId="0" fillId="0" borderId="145" xfId="0" applyNumberFormat="1" applyBorder="1" applyAlignment="1">
      <alignment/>
    </xf>
    <xf numFmtId="14" fontId="0" fillId="0" borderId="152" xfId="0" applyNumberFormat="1" applyBorder="1" applyAlignment="1">
      <alignment horizontal="left"/>
    </xf>
    <xf numFmtId="0" fontId="0" fillId="0" borderId="150" xfId="0" applyFont="1" applyBorder="1" applyAlignment="1">
      <alignment/>
    </xf>
    <xf numFmtId="0" fontId="0" fillId="0" borderId="170" xfId="0" applyFont="1" applyBorder="1" applyAlignment="1">
      <alignment horizontal="centerContinuous"/>
    </xf>
    <xf numFmtId="0" fontId="0" fillId="0" borderId="170" xfId="0" applyFont="1" applyBorder="1" applyAlignment="1">
      <alignment/>
    </xf>
    <xf numFmtId="0" fontId="0" fillId="0" borderId="170" xfId="0" applyBorder="1" applyAlignment="1">
      <alignment horizontal="centerContinuous"/>
    </xf>
    <xf numFmtId="0" fontId="21" fillId="0" borderId="170" xfId="0" applyFont="1" applyBorder="1" applyAlignment="1">
      <alignment horizontal="centerContinuous"/>
    </xf>
    <xf numFmtId="3" fontId="0" fillId="0" borderId="152" xfId="0" applyNumberFormat="1" applyBorder="1" applyAlignment="1">
      <alignment/>
    </xf>
    <xf numFmtId="3" fontId="0" fillId="0" borderId="150" xfId="0" applyNumberFormat="1" applyBorder="1" applyAlignment="1">
      <alignment/>
    </xf>
    <xf numFmtId="0" fontId="0" fillId="0" borderId="150" xfId="0" applyBorder="1" applyAlignment="1">
      <alignment/>
    </xf>
    <xf numFmtId="2" fontId="0" fillId="0" borderId="150" xfId="0" applyNumberFormat="1" applyBorder="1" applyAlignment="1">
      <alignment/>
    </xf>
    <xf numFmtId="0" fontId="0" fillId="0" borderId="152" xfId="0" applyBorder="1" applyAlignment="1">
      <alignment/>
    </xf>
    <xf numFmtId="37" fontId="0" fillId="0" borderId="150" xfId="42" applyNumberFormat="1" applyFont="1" applyBorder="1" applyAlignment="1">
      <alignment/>
    </xf>
    <xf numFmtId="165" fontId="0" fillId="0" borderId="171" xfId="0" applyNumberFormat="1" applyBorder="1" applyAlignment="1" applyProtection="1">
      <alignment/>
      <protection/>
    </xf>
    <xf numFmtId="14" fontId="0" fillId="0" borderId="164" xfId="0" applyNumberFormat="1" applyBorder="1" applyAlignment="1">
      <alignment horizontal="left"/>
    </xf>
    <xf numFmtId="0" fontId="0" fillId="0" borderId="165" xfId="0" applyFont="1" applyBorder="1" applyAlignment="1">
      <alignment/>
    </xf>
    <xf numFmtId="0" fontId="0" fillId="0" borderId="168" xfId="0" applyBorder="1" applyAlignment="1">
      <alignment/>
    </xf>
    <xf numFmtId="2" fontId="0" fillId="0" borderId="165" xfId="0" applyNumberFormat="1" applyBorder="1" applyAlignment="1">
      <alignment/>
    </xf>
    <xf numFmtId="3" fontId="0" fillId="0" borderId="172" xfId="0" applyNumberFormat="1" applyBorder="1" applyAlignment="1">
      <alignment/>
    </xf>
    <xf numFmtId="3" fontId="0" fillId="0" borderId="173" xfId="0" applyNumberFormat="1" applyBorder="1" applyAlignment="1">
      <alignment/>
    </xf>
    <xf numFmtId="4" fontId="0" fillId="0" borderId="165" xfId="0" applyNumberFormat="1" applyBorder="1" applyAlignment="1">
      <alignment/>
    </xf>
    <xf numFmtId="4" fontId="0" fillId="0" borderId="162" xfId="42" applyNumberFormat="1" applyFont="1" applyBorder="1" applyAlignment="1">
      <alignment/>
    </xf>
    <xf numFmtId="3" fontId="0" fillId="0" borderId="174" xfId="0" applyNumberFormat="1" applyBorder="1" applyAlignment="1">
      <alignment/>
    </xf>
    <xf numFmtId="0" fontId="0" fillId="0" borderId="175" xfId="0" applyBorder="1" applyAlignment="1">
      <alignment/>
    </xf>
    <xf numFmtId="3" fontId="0" fillId="0" borderId="162" xfId="42" applyNumberFormat="1" applyFont="1" applyBorder="1" applyAlignment="1">
      <alignment/>
    </xf>
    <xf numFmtId="3" fontId="25" fillId="0" borderId="174" xfId="0" applyNumberFormat="1" applyFont="1" applyBorder="1" applyAlignment="1">
      <alignment/>
    </xf>
    <xf numFmtId="4" fontId="25" fillId="0" borderId="175" xfId="0" applyNumberFormat="1" applyFont="1" applyBorder="1" applyAlignment="1">
      <alignment/>
    </xf>
    <xf numFmtId="0" fontId="28" fillId="0" borderId="162" xfId="0" applyFont="1" applyBorder="1" applyAlignment="1" applyProtection="1">
      <alignment horizontal="centerContinuous"/>
      <protection/>
    </xf>
    <xf numFmtId="0" fontId="0" fillId="0" borderId="150" xfId="0" applyFont="1" applyBorder="1" applyAlignment="1" applyProtection="1">
      <alignment horizontal="left"/>
      <protection/>
    </xf>
    <xf numFmtId="0" fontId="1" fillId="0" borderId="150" xfId="0" applyFont="1" applyBorder="1" applyAlignment="1" applyProtection="1">
      <alignment horizontal="centerContinuous"/>
      <protection/>
    </xf>
    <xf numFmtId="0" fontId="0" fillId="0" borderId="150" xfId="0" applyFont="1" applyBorder="1" applyAlignment="1" applyProtection="1">
      <alignment horizontal="center"/>
      <protection/>
    </xf>
    <xf numFmtId="0" fontId="1" fillId="0" borderId="162" xfId="0" applyFont="1" applyBorder="1" applyAlignment="1" applyProtection="1">
      <alignment horizontal="centerContinuous"/>
      <protection/>
    </xf>
    <xf numFmtId="0" fontId="21" fillId="0" borderId="162" xfId="0" applyFont="1" applyBorder="1" applyAlignment="1" applyProtection="1">
      <alignment horizontal="center"/>
      <protection/>
    </xf>
    <xf numFmtId="1" fontId="0" fillId="0" borderId="156" xfId="0" applyNumberFormat="1" applyBorder="1" applyAlignment="1">
      <alignment/>
    </xf>
    <xf numFmtId="0" fontId="0" fillId="0" borderId="165" xfId="0" applyBorder="1" applyAlignment="1">
      <alignment/>
    </xf>
    <xf numFmtId="0" fontId="35" fillId="0" borderId="162" xfId="0" applyFont="1" applyBorder="1" applyAlignment="1" applyProtection="1">
      <alignment horizontal="center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Continuous"/>
    </xf>
    <xf numFmtId="1" fontId="0" fillId="0" borderId="103" xfId="44" applyNumberFormat="1" applyFont="1" applyBorder="1" applyAlignment="1">
      <alignment horizontal="centerContinuous"/>
    </xf>
    <xf numFmtId="165" fontId="21" fillId="0" borderId="0" xfId="0" applyNumberFormat="1" applyFont="1" applyBorder="1" applyAlignment="1" applyProtection="1">
      <alignment/>
      <protection/>
    </xf>
    <xf numFmtId="0" fontId="20" fillId="0" borderId="144" xfId="0" applyFont="1" applyBorder="1" applyAlignment="1" applyProtection="1">
      <alignment horizontal="left"/>
      <protection/>
    </xf>
    <xf numFmtId="0" fontId="20" fillId="0" borderId="144" xfId="0" applyFont="1" applyBorder="1" applyAlignment="1" applyProtection="1">
      <alignment horizontal="centerContinuous"/>
      <protection/>
    </xf>
    <xf numFmtId="0" fontId="20" fillId="0" borderId="162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1.7109375" style="0" customWidth="1"/>
    <col min="8" max="8" width="10.140625" style="0" customWidth="1"/>
    <col min="9" max="9" width="11.57421875" style="0" customWidth="1"/>
    <col min="12" max="12" width="10.28125" style="0" customWidth="1"/>
    <col min="13" max="13" width="10.57421875" style="0" customWidth="1"/>
    <col min="17" max="17" width="17.57421875" style="0" customWidth="1"/>
    <col min="18" max="18" width="17.8515625" style="0" customWidth="1"/>
  </cols>
  <sheetData>
    <row r="2" spans="2:9" ht="30.75">
      <c r="B2" s="1" t="s">
        <v>84</v>
      </c>
      <c r="C2" s="1"/>
      <c r="I2" s="2"/>
    </row>
    <row r="3" spans="2:14" ht="18">
      <c r="B3" s="3"/>
      <c r="C3" s="3"/>
      <c r="H3" s="138"/>
      <c r="I3" s="138"/>
      <c r="J3" s="138"/>
      <c r="K3" s="138"/>
      <c r="L3" s="138"/>
      <c r="M3" s="138"/>
      <c r="N3" s="139"/>
    </row>
    <row r="4" spans="1:8" ht="19.5">
      <c r="A4" s="4" t="s">
        <v>1</v>
      </c>
      <c r="B4" s="3"/>
      <c r="C4" s="3"/>
      <c r="H4" s="3"/>
    </row>
    <row r="5" spans="1:8" ht="16.5" thickBot="1">
      <c r="A5" s="3"/>
      <c r="B5" s="3"/>
      <c r="C5" s="453"/>
      <c r="D5" s="198"/>
      <c r="E5" s="5"/>
      <c r="F5" s="5"/>
      <c r="G5" s="5"/>
      <c r="H5" s="3"/>
    </row>
    <row r="6" spans="1:15" ht="15.75">
      <c r="A6" s="6"/>
      <c r="B6" s="7"/>
      <c r="C6" s="8"/>
      <c r="D6" s="457"/>
      <c r="E6" s="454"/>
      <c r="F6" s="8"/>
      <c r="G6" s="8"/>
      <c r="H6" s="9"/>
      <c r="I6" s="10" t="s">
        <v>2</v>
      </c>
      <c r="J6" s="11"/>
      <c r="K6" s="12"/>
      <c r="L6" s="154"/>
      <c r="M6" s="155" t="s">
        <v>3</v>
      </c>
      <c r="N6" s="156"/>
      <c r="O6" s="157"/>
    </row>
    <row r="7" spans="1:32" ht="68.25">
      <c r="A7" s="14" t="s">
        <v>4</v>
      </c>
      <c r="B7" s="15" t="s">
        <v>5</v>
      </c>
      <c r="C7" s="459" t="s">
        <v>59</v>
      </c>
      <c r="D7" s="460" t="s">
        <v>59</v>
      </c>
      <c r="E7" s="455" t="s">
        <v>7</v>
      </c>
      <c r="F7" s="15" t="s">
        <v>8</v>
      </c>
      <c r="G7" s="15" t="s">
        <v>9</v>
      </c>
      <c r="H7" s="88" t="s">
        <v>10</v>
      </c>
      <c r="I7" s="89" t="s">
        <v>11</v>
      </c>
      <c r="J7" s="89" t="s">
        <v>11</v>
      </c>
      <c r="K7" s="89" t="s">
        <v>12</v>
      </c>
      <c r="L7" s="158" t="s">
        <v>10</v>
      </c>
      <c r="M7" s="89" t="s">
        <v>11</v>
      </c>
      <c r="N7" s="89" t="s">
        <v>11</v>
      </c>
      <c r="O7" s="159" t="s">
        <v>12</v>
      </c>
      <c r="S7" s="96"/>
      <c r="T7" s="251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4" t="s">
        <v>13</v>
      </c>
      <c r="B8" s="15" t="s">
        <v>14</v>
      </c>
      <c r="C8" s="15"/>
      <c r="D8" s="458"/>
      <c r="E8" s="455" t="s">
        <v>15</v>
      </c>
      <c r="F8" s="15" t="s">
        <v>16</v>
      </c>
      <c r="G8" s="15" t="s">
        <v>17</v>
      </c>
      <c r="H8" s="88" t="s">
        <v>18</v>
      </c>
      <c r="I8" s="89" t="s">
        <v>19</v>
      </c>
      <c r="J8" s="89" t="s">
        <v>18</v>
      </c>
      <c r="K8" s="89" t="s">
        <v>18</v>
      </c>
      <c r="L8" s="158" t="s">
        <v>18</v>
      </c>
      <c r="M8" s="89" t="s">
        <v>19</v>
      </c>
      <c r="N8" s="89" t="s">
        <v>18</v>
      </c>
      <c r="O8" s="159" t="s">
        <v>18</v>
      </c>
      <c r="S8" s="96"/>
      <c r="T8" s="252"/>
      <c r="U8" s="253"/>
      <c r="V8" s="252"/>
      <c r="W8" s="253"/>
      <c r="X8" s="252"/>
      <c r="Y8" s="253"/>
      <c r="Z8" s="252"/>
      <c r="AA8" s="253"/>
      <c r="AB8" s="252"/>
      <c r="AC8" s="253"/>
      <c r="AD8" s="252"/>
      <c r="AE8" s="253"/>
      <c r="AF8" s="96"/>
    </row>
    <row r="9" spans="1:32" ht="15.75">
      <c r="A9" s="18"/>
      <c r="B9" s="411"/>
      <c r="C9" s="461" t="s">
        <v>58</v>
      </c>
      <c r="D9" s="462" t="s">
        <v>60</v>
      </c>
      <c r="E9" s="456"/>
      <c r="F9" s="19"/>
      <c r="G9" s="19"/>
      <c r="H9" s="92"/>
      <c r="I9" s="90" t="s">
        <v>20</v>
      </c>
      <c r="J9" s="90" t="s">
        <v>19</v>
      </c>
      <c r="K9" s="90" t="s">
        <v>19</v>
      </c>
      <c r="L9" s="160"/>
      <c r="M9" s="90" t="s">
        <v>20</v>
      </c>
      <c r="N9" s="90" t="s">
        <v>19</v>
      </c>
      <c r="O9" s="161" t="s">
        <v>19</v>
      </c>
      <c r="Q9" s="21" t="s">
        <v>21</v>
      </c>
      <c r="R9" s="21" t="s">
        <v>22</v>
      </c>
      <c r="S9" s="96"/>
      <c r="T9" s="254"/>
      <c r="U9" s="255"/>
      <c r="V9" s="254"/>
      <c r="W9" s="255"/>
      <c r="X9" s="254"/>
      <c r="Y9" s="255"/>
      <c r="Z9" s="254"/>
      <c r="AA9" s="255"/>
      <c r="AB9" s="254"/>
      <c r="AC9" s="255"/>
      <c r="AD9" s="254"/>
      <c r="AE9" s="255"/>
      <c r="AF9" s="96"/>
    </row>
    <row r="10" spans="1:32" ht="3.75" customHeight="1">
      <c r="A10" s="22"/>
      <c r="B10" s="466"/>
      <c r="C10" s="39"/>
      <c r="D10" s="23"/>
      <c r="E10" s="23"/>
      <c r="F10" s="23"/>
      <c r="G10" s="23"/>
      <c r="H10" s="22"/>
      <c r="I10" s="23"/>
      <c r="J10" s="23"/>
      <c r="K10" s="23"/>
      <c r="L10" s="186"/>
      <c r="M10" s="23"/>
      <c r="N10" s="23"/>
      <c r="O10" s="187"/>
      <c r="P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147">
        <v>41681</v>
      </c>
      <c r="B11" s="658" t="s">
        <v>117</v>
      </c>
      <c r="C11" s="490"/>
      <c r="D11" s="618" t="s">
        <v>87</v>
      </c>
      <c r="E11" s="121"/>
      <c r="F11" s="121">
        <v>1</v>
      </c>
      <c r="G11" s="618" t="s">
        <v>118</v>
      </c>
      <c r="H11" s="205"/>
      <c r="I11" s="151"/>
      <c r="J11" s="115"/>
      <c r="K11" s="115"/>
      <c r="L11" s="239">
        <v>4056</v>
      </c>
      <c r="M11" s="148">
        <v>516713.44</v>
      </c>
      <c r="N11" s="143">
        <v>127.39</v>
      </c>
      <c r="O11" s="240">
        <v>62.06</v>
      </c>
      <c r="P11" s="96"/>
      <c r="Q11" s="31">
        <f aca="true" t="shared" si="0" ref="Q11:Q26">H11*K11</f>
        <v>0</v>
      </c>
      <c r="R11" s="31">
        <f aca="true" t="shared" si="1" ref="R11:R26">L11*O11</f>
        <v>251715.36000000002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348"/>
      <c r="B12" s="623" t="s">
        <v>119</v>
      </c>
      <c r="C12" s="528"/>
      <c r="D12" s="659" t="s">
        <v>87</v>
      </c>
      <c r="E12" s="660" t="s">
        <v>120</v>
      </c>
      <c r="F12" s="351">
        <v>3</v>
      </c>
      <c r="G12" s="660" t="s">
        <v>121</v>
      </c>
      <c r="H12" s="352">
        <v>6969</v>
      </c>
      <c r="I12" s="353">
        <v>985861.15</v>
      </c>
      <c r="J12" s="354">
        <v>141.46</v>
      </c>
      <c r="K12" s="354">
        <v>60.54</v>
      </c>
      <c r="L12" s="355"/>
      <c r="M12" s="507"/>
      <c r="N12" s="361"/>
      <c r="O12" s="441"/>
      <c r="Q12" s="31">
        <f t="shared" si="0"/>
        <v>421903.26</v>
      </c>
      <c r="R12" s="31">
        <f t="shared" si="1"/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348"/>
      <c r="B13" s="623" t="s">
        <v>122</v>
      </c>
      <c r="C13" s="359"/>
      <c r="D13" s="659" t="s">
        <v>87</v>
      </c>
      <c r="E13" s="364"/>
      <c r="F13" s="351">
        <v>1</v>
      </c>
      <c r="G13" s="661" t="s">
        <v>123</v>
      </c>
      <c r="H13" s="352"/>
      <c r="I13" s="353"/>
      <c r="J13" s="354"/>
      <c r="K13" s="354"/>
      <c r="L13" s="355">
        <v>2102</v>
      </c>
      <c r="M13" s="450">
        <v>258567.58</v>
      </c>
      <c r="N13" s="357">
        <v>123.03</v>
      </c>
      <c r="O13" s="358">
        <v>64.84</v>
      </c>
      <c r="Q13" s="31">
        <f t="shared" si="0"/>
        <v>0</v>
      </c>
      <c r="R13" s="31">
        <f t="shared" si="1"/>
        <v>136293.68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3.5" thickBot="1">
      <c r="A14" s="665">
        <v>41681</v>
      </c>
      <c r="B14" s="666" t="s">
        <v>128</v>
      </c>
      <c r="C14" s="667"/>
      <c r="D14" s="668" t="s">
        <v>87</v>
      </c>
      <c r="E14" s="668" t="s">
        <v>129</v>
      </c>
      <c r="F14" s="669">
        <v>3</v>
      </c>
      <c r="G14" s="668" t="s">
        <v>130</v>
      </c>
      <c r="H14" s="670">
        <v>8818</v>
      </c>
      <c r="I14" s="671">
        <v>990811.4</v>
      </c>
      <c r="J14" s="672">
        <v>112.37</v>
      </c>
      <c r="K14" s="672">
        <v>64.83</v>
      </c>
      <c r="L14" s="673"/>
      <c r="M14" s="674"/>
      <c r="N14" s="629"/>
      <c r="O14" s="631"/>
      <c r="Q14" s="31">
        <f t="shared" si="0"/>
        <v>571670.94</v>
      </c>
      <c r="R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3.5" thickBot="1">
      <c r="A15" s="698">
        <v>41709</v>
      </c>
      <c r="B15" s="711" t="s">
        <v>139</v>
      </c>
      <c r="C15" s="712"/>
      <c r="D15" s="713" t="s">
        <v>87</v>
      </c>
      <c r="E15" s="701"/>
      <c r="F15" s="701">
        <v>1</v>
      </c>
      <c r="G15" s="714" t="s">
        <v>140</v>
      </c>
      <c r="H15" s="702">
        <v>5404</v>
      </c>
      <c r="I15" s="703">
        <v>769451.75</v>
      </c>
      <c r="J15" s="708">
        <v>142.38</v>
      </c>
      <c r="K15" s="708">
        <v>79.78</v>
      </c>
      <c r="L15" s="706"/>
      <c r="M15" s="707"/>
      <c r="N15" s="708"/>
      <c r="O15" s="709"/>
      <c r="Q15" s="31">
        <f t="shared" si="0"/>
        <v>431131.12</v>
      </c>
      <c r="R15" s="31">
        <f t="shared" si="1"/>
        <v>0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147">
        <v>41737</v>
      </c>
      <c r="B16" s="617" t="s">
        <v>145</v>
      </c>
      <c r="C16" s="224"/>
      <c r="D16" s="618" t="s">
        <v>87</v>
      </c>
      <c r="E16" s="121"/>
      <c r="F16" s="121">
        <v>1</v>
      </c>
      <c r="G16" s="618" t="s">
        <v>146</v>
      </c>
      <c r="H16" s="205"/>
      <c r="I16" s="151"/>
      <c r="J16" s="115"/>
      <c r="K16" s="710"/>
      <c r="L16" s="239">
        <v>3851</v>
      </c>
      <c r="M16" s="152">
        <v>432933.32</v>
      </c>
      <c r="N16" s="143">
        <v>112.41</v>
      </c>
      <c r="O16" s="164">
        <v>66.91</v>
      </c>
      <c r="Q16" s="31">
        <f t="shared" si="0"/>
        <v>0</v>
      </c>
      <c r="R16" s="31">
        <f t="shared" si="1"/>
        <v>257670.40999999997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3.5" thickBot="1">
      <c r="A17" s="665">
        <v>41737</v>
      </c>
      <c r="B17" s="666" t="s">
        <v>158</v>
      </c>
      <c r="C17" s="667"/>
      <c r="D17" s="668" t="s">
        <v>87</v>
      </c>
      <c r="E17" s="669"/>
      <c r="F17" s="669">
        <v>1</v>
      </c>
      <c r="G17" s="668" t="s">
        <v>157</v>
      </c>
      <c r="H17" s="670"/>
      <c r="I17" s="671"/>
      <c r="J17" s="672"/>
      <c r="K17" s="672"/>
      <c r="L17" s="673">
        <v>2256</v>
      </c>
      <c r="M17" s="674">
        <v>287364.9</v>
      </c>
      <c r="N17" s="629">
        <v>127.38</v>
      </c>
      <c r="O17" s="631">
        <v>73.15</v>
      </c>
      <c r="Q17" s="31">
        <f t="shared" si="0"/>
        <v>0</v>
      </c>
      <c r="R17" s="31">
        <f t="shared" si="1"/>
        <v>165026.40000000002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147">
        <v>41772</v>
      </c>
      <c r="B18" s="120" t="s">
        <v>168</v>
      </c>
      <c r="C18" s="224"/>
      <c r="D18" s="618" t="s">
        <v>87</v>
      </c>
      <c r="E18" s="121"/>
      <c r="F18" s="121">
        <v>1</v>
      </c>
      <c r="G18" s="121" t="s">
        <v>123</v>
      </c>
      <c r="H18" s="153"/>
      <c r="I18" s="152"/>
      <c r="J18" s="112"/>
      <c r="K18" s="112"/>
      <c r="L18" s="222">
        <v>2096</v>
      </c>
      <c r="M18" s="529">
        <v>259701.65</v>
      </c>
      <c r="N18" s="115">
        <v>123.89</v>
      </c>
      <c r="O18" s="165">
        <v>67.1</v>
      </c>
      <c r="Q18" s="31">
        <f t="shared" si="0"/>
        <v>0</v>
      </c>
      <c r="R18" s="31">
        <f t="shared" si="1"/>
        <v>140641.59999999998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348"/>
      <c r="B19" s="349" t="s">
        <v>173</v>
      </c>
      <c r="C19" s="359"/>
      <c r="D19" s="660" t="s">
        <v>87</v>
      </c>
      <c r="E19" s="351" t="s">
        <v>133</v>
      </c>
      <c r="F19" s="351">
        <v>3</v>
      </c>
      <c r="G19" s="661" t="s">
        <v>174</v>
      </c>
      <c r="H19" s="360"/>
      <c r="I19" s="356"/>
      <c r="J19" s="357"/>
      <c r="K19" s="361"/>
      <c r="L19" s="362">
        <v>6855</v>
      </c>
      <c r="M19" s="508">
        <v>1124600.4</v>
      </c>
      <c r="N19" s="354">
        <v>164.07</v>
      </c>
      <c r="O19" s="363">
        <v>55.94</v>
      </c>
      <c r="Q19" s="31">
        <f t="shared" si="0"/>
        <v>0</v>
      </c>
      <c r="R19" s="31">
        <f t="shared" si="1"/>
        <v>383468.7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147"/>
      <c r="B20" s="617" t="s">
        <v>176</v>
      </c>
      <c r="C20" s="224"/>
      <c r="D20" s="618" t="s">
        <v>87</v>
      </c>
      <c r="E20" s="121"/>
      <c r="F20" s="121">
        <v>1</v>
      </c>
      <c r="G20" s="618" t="s">
        <v>177</v>
      </c>
      <c r="H20" s="205"/>
      <c r="I20" s="151"/>
      <c r="J20" s="115"/>
      <c r="K20" s="115"/>
      <c r="L20" s="222">
        <v>1502</v>
      </c>
      <c r="M20" s="151">
        <v>228727.59</v>
      </c>
      <c r="N20" s="115">
        <v>152.31</v>
      </c>
      <c r="O20" s="165">
        <v>88.08</v>
      </c>
      <c r="Q20" s="31">
        <f t="shared" si="0"/>
        <v>0</v>
      </c>
      <c r="R20" s="31">
        <f t="shared" si="1"/>
        <v>132296.16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47"/>
      <c r="B21" s="617" t="s">
        <v>179</v>
      </c>
      <c r="C21" s="224" t="s">
        <v>58</v>
      </c>
      <c r="D21" s="332"/>
      <c r="E21" s="121"/>
      <c r="F21" s="121">
        <v>1</v>
      </c>
      <c r="G21" s="618" t="s">
        <v>180</v>
      </c>
      <c r="H21" s="205"/>
      <c r="I21" s="151"/>
      <c r="J21" s="115"/>
      <c r="K21" s="115"/>
      <c r="L21" s="239">
        <v>1328</v>
      </c>
      <c r="M21" s="152">
        <v>202132.7</v>
      </c>
      <c r="N21" s="143">
        <v>152.25</v>
      </c>
      <c r="O21" s="164">
        <v>82.26</v>
      </c>
      <c r="Q21" s="31">
        <f t="shared" si="0"/>
        <v>0</v>
      </c>
      <c r="R21" s="31">
        <f t="shared" si="1"/>
        <v>109241.28000000001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47"/>
      <c r="B22" s="617" t="s">
        <v>181</v>
      </c>
      <c r="C22" s="224"/>
      <c r="D22" s="618" t="s">
        <v>87</v>
      </c>
      <c r="E22" s="618" t="s">
        <v>133</v>
      </c>
      <c r="F22" s="121">
        <v>2</v>
      </c>
      <c r="G22" s="618" t="s">
        <v>182</v>
      </c>
      <c r="H22" s="153">
        <v>8597</v>
      </c>
      <c r="I22" s="152">
        <v>962606.5</v>
      </c>
      <c r="J22" s="112">
        <v>111.97</v>
      </c>
      <c r="K22" s="143">
        <v>56.3</v>
      </c>
      <c r="L22" s="222"/>
      <c r="M22" s="151"/>
      <c r="N22" s="115"/>
      <c r="O22" s="165"/>
      <c r="Q22" s="31">
        <f t="shared" si="0"/>
        <v>484011.1</v>
      </c>
      <c r="R22" s="31">
        <f t="shared" si="1"/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3.5" thickBot="1">
      <c r="A23" s="665">
        <v>41772</v>
      </c>
      <c r="B23" s="666" t="s">
        <v>183</v>
      </c>
      <c r="C23" s="667"/>
      <c r="D23" s="668" t="s">
        <v>87</v>
      </c>
      <c r="E23" s="669"/>
      <c r="F23" s="669">
        <v>1</v>
      </c>
      <c r="G23" s="668" t="s">
        <v>184</v>
      </c>
      <c r="H23" s="670"/>
      <c r="I23" s="671"/>
      <c r="J23" s="672"/>
      <c r="K23" s="672"/>
      <c r="L23" s="673">
        <v>2516</v>
      </c>
      <c r="M23" s="674">
        <v>261820.43</v>
      </c>
      <c r="N23" s="629">
        <v>104.05</v>
      </c>
      <c r="O23" s="631">
        <v>64.65</v>
      </c>
      <c r="Q23" s="31">
        <f t="shared" si="0"/>
        <v>0</v>
      </c>
      <c r="R23" s="31">
        <f t="shared" si="1"/>
        <v>162659.40000000002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47">
        <v>41828</v>
      </c>
      <c r="B24" s="617" t="s">
        <v>215</v>
      </c>
      <c r="C24" s="224"/>
      <c r="D24" s="618" t="s">
        <v>87</v>
      </c>
      <c r="E24" s="618" t="s">
        <v>120</v>
      </c>
      <c r="F24" s="121">
        <v>14</v>
      </c>
      <c r="G24" s="618" t="s">
        <v>156</v>
      </c>
      <c r="H24" s="205">
        <v>98690</v>
      </c>
      <c r="I24" s="151">
        <v>11770884.42</v>
      </c>
      <c r="J24" s="115">
        <v>119.27</v>
      </c>
      <c r="K24" s="115">
        <v>60.14</v>
      </c>
      <c r="L24" s="239"/>
      <c r="M24" s="451"/>
      <c r="N24" s="112"/>
      <c r="O24" s="165"/>
      <c r="Q24" s="31">
        <f t="shared" si="0"/>
        <v>5935216.6</v>
      </c>
      <c r="R24" s="31">
        <f t="shared" si="1"/>
        <v>0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3.5" thickBot="1">
      <c r="A25" s="665">
        <v>41828</v>
      </c>
      <c r="B25" s="666" t="s">
        <v>235</v>
      </c>
      <c r="C25" s="667"/>
      <c r="D25" s="668" t="s">
        <v>87</v>
      </c>
      <c r="E25" s="669"/>
      <c r="F25" s="669">
        <v>1</v>
      </c>
      <c r="G25" s="668" t="s">
        <v>177</v>
      </c>
      <c r="H25" s="670"/>
      <c r="I25" s="671"/>
      <c r="J25" s="672"/>
      <c r="K25" s="672"/>
      <c r="L25" s="673">
        <v>2062</v>
      </c>
      <c r="M25" s="729">
        <v>319131.31</v>
      </c>
      <c r="N25" s="672">
        <v>154.75</v>
      </c>
      <c r="O25" s="680">
        <v>77.79</v>
      </c>
      <c r="Q25" s="31">
        <f t="shared" si="0"/>
        <v>0</v>
      </c>
      <c r="R25" s="31">
        <f t="shared" si="1"/>
        <v>160402.98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47">
        <v>41863</v>
      </c>
      <c r="B26" s="120" t="s">
        <v>249</v>
      </c>
      <c r="C26" s="224"/>
      <c r="D26" s="618" t="s">
        <v>87</v>
      </c>
      <c r="E26" s="121"/>
      <c r="F26" s="121">
        <v>1</v>
      </c>
      <c r="G26" s="618" t="s">
        <v>250</v>
      </c>
      <c r="H26" s="153"/>
      <c r="I26" s="152"/>
      <c r="J26" s="143"/>
      <c r="K26" s="112"/>
      <c r="L26" s="222">
        <v>4906</v>
      </c>
      <c r="M26" s="151">
        <v>484619.87</v>
      </c>
      <c r="N26" s="115">
        <v>98.79</v>
      </c>
      <c r="O26" s="165">
        <v>67.75</v>
      </c>
      <c r="Q26" s="31">
        <f t="shared" si="0"/>
        <v>0</v>
      </c>
      <c r="R26" s="31">
        <f t="shared" si="1"/>
        <v>332381.5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2.75">
      <c r="A27" s="348"/>
      <c r="B27" s="623" t="s">
        <v>254</v>
      </c>
      <c r="C27" s="359"/>
      <c r="D27" s="660" t="s">
        <v>87</v>
      </c>
      <c r="E27" s="660" t="s">
        <v>133</v>
      </c>
      <c r="F27" s="351">
        <v>4</v>
      </c>
      <c r="G27" s="771" t="s">
        <v>255</v>
      </c>
      <c r="H27" s="360"/>
      <c r="I27" s="356"/>
      <c r="J27" s="357"/>
      <c r="K27" s="357"/>
      <c r="L27" s="362">
        <v>21016</v>
      </c>
      <c r="M27" s="353">
        <v>2600388.01</v>
      </c>
      <c r="N27" s="354">
        <v>123.74</v>
      </c>
      <c r="O27" s="363">
        <v>41.13</v>
      </c>
      <c r="Q27" s="31">
        <f>H27*K27</f>
        <v>0</v>
      </c>
      <c r="R27" s="31">
        <f>L27*O27</f>
        <v>864388.0800000001</v>
      </c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3.5" thickBot="1">
      <c r="A28" s="665">
        <v>41863</v>
      </c>
      <c r="B28" s="742" t="s">
        <v>256</v>
      </c>
      <c r="C28" s="694"/>
      <c r="D28" s="668" t="s">
        <v>195</v>
      </c>
      <c r="E28" s="669" t="s">
        <v>120</v>
      </c>
      <c r="F28" s="669">
        <v>22</v>
      </c>
      <c r="G28" s="772" t="s">
        <v>156</v>
      </c>
      <c r="H28" s="728">
        <v>270374</v>
      </c>
      <c r="I28" s="674">
        <v>29414274.99</v>
      </c>
      <c r="J28" s="672">
        <v>108.79</v>
      </c>
      <c r="K28" s="672">
        <v>49.51</v>
      </c>
      <c r="L28" s="773"/>
      <c r="M28" s="671"/>
      <c r="N28" s="672"/>
      <c r="O28" s="680"/>
      <c r="Q28" s="31">
        <f>H28*K28</f>
        <v>13386216.74</v>
      </c>
      <c r="R28" s="31">
        <f>L28*O28</f>
        <v>0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3.5" thickBot="1">
      <c r="A29" s="698">
        <v>41954</v>
      </c>
      <c r="B29" s="699" t="s">
        <v>304</v>
      </c>
      <c r="C29" s="821"/>
      <c r="D29" s="714" t="s">
        <v>87</v>
      </c>
      <c r="E29" s="701"/>
      <c r="F29" s="701">
        <v>1</v>
      </c>
      <c r="G29" s="822" t="s">
        <v>305</v>
      </c>
      <c r="H29" s="702">
        <v>2771</v>
      </c>
      <c r="I29" s="703">
        <v>332357.74</v>
      </c>
      <c r="J29" s="708">
        <v>119.95</v>
      </c>
      <c r="K29" s="708">
        <v>67.6</v>
      </c>
      <c r="L29" s="706"/>
      <c r="M29" s="707"/>
      <c r="N29" s="708"/>
      <c r="O29" s="709"/>
      <c r="Q29" s="31">
        <f>H29*K29</f>
        <v>187319.59999999998</v>
      </c>
      <c r="R29" s="31">
        <f>L29*O29</f>
        <v>0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3.5" thickBot="1">
      <c r="A30" s="698">
        <v>41982</v>
      </c>
      <c r="B30" s="711" t="s">
        <v>335</v>
      </c>
      <c r="C30" s="821"/>
      <c r="D30" s="714" t="s">
        <v>87</v>
      </c>
      <c r="E30" s="701"/>
      <c r="F30" s="701">
        <v>1</v>
      </c>
      <c r="G30" s="822" t="s">
        <v>336</v>
      </c>
      <c r="H30" s="702"/>
      <c r="I30" s="703"/>
      <c r="J30" s="708"/>
      <c r="K30" s="708"/>
      <c r="L30" s="706">
        <v>1368</v>
      </c>
      <c r="M30" s="707">
        <v>221918.36</v>
      </c>
      <c r="N30" s="708">
        <v>162.22</v>
      </c>
      <c r="O30" s="709">
        <v>75.64</v>
      </c>
      <c r="Q30" s="31">
        <f>H30*K30</f>
        <v>0</v>
      </c>
      <c r="R30" s="31">
        <f>L30*O30</f>
        <v>103475.52</v>
      </c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11"/>
      <c r="B31" s="112"/>
      <c r="C31" s="235"/>
      <c r="D31" s="113"/>
      <c r="E31" s="130"/>
      <c r="F31" s="113"/>
      <c r="G31" s="113"/>
      <c r="H31" s="153"/>
      <c r="I31" s="152"/>
      <c r="J31" s="115"/>
      <c r="K31" s="115"/>
      <c r="L31" s="239"/>
      <c r="M31" s="152"/>
      <c r="N31" s="115"/>
      <c r="O31" s="165"/>
      <c r="Q31" s="116"/>
      <c r="R31" s="11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114"/>
      <c r="B32" s="112"/>
      <c r="C32" s="140"/>
      <c r="D32" s="112"/>
      <c r="E32" s="112"/>
      <c r="F32" s="112"/>
      <c r="G32" s="112"/>
      <c r="H32" s="114"/>
      <c r="I32" s="112"/>
      <c r="J32" s="112"/>
      <c r="K32" s="112"/>
      <c r="L32" s="166"/>
      <c r="M32" s="112"/>
      <c r="N32" s="112"/>
      <c r="O32" s="164"/>
      <c r="Q32" s="829"/>
      <c r="R32" s="829"/>
      <c r="S32" s="9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96"/>
    </row>
    <row r="33" spans="1:32" ht="3.75" customHeight="1">
      <c r="A33" s="22"/>
      <c r="B33" s="23"/>
      <c r="C33" s="23"/>
      <c r="D33" s="23"/>
      <c r="E33" s="23"/>
      <c r="F33" s="23"/>
      <c r="G33" s="23"/>
      <c r="H33" s="22"/>
      <c r="I33" s="39"/>
      <c r="J33" s="40"/>
      <c r="K33" s="40"/>
      <c r="L33" s="186"/>
      <c r="M33" s="39"/>
      <c r="N33" s="39"/>
      <c r="O33" s="243"/>
      <c r="Q33" s="31"/>
      <c r="R33" s="31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12.75">
      <c r="A34" s="42"/>
      <c r="B34" s="8"/>
      <c r="C34" s="16" t="s">
        <v>61</v>
      </c>
      <c r="D34" s="16" t="s">
        <v>61</v>
      </c>
      <c r="E34" s="180"/>
      <c r="F34" s="8"/>
      <c r="G34" s="8"/>
      <c r="H34" s="16" t="s">
        <v>11</v>
      </c>
      <c r="I34" s="17" t="s">
        <v>11</v>
      </c>
      <c r="J34" s="8"/>
      <c r="L34" s="244" t="s">
        <v>11</v>
      </c>
      <c r="M34" s="17" t="s">
        <v>11</v>
      </c>
      <c r="N34" s="8"/>
      <c r="O34" s="175"/>
      <c r="Q34" s="417">
        <f>SUM(Q11:Q32)</f>
        <v>21417469.36</v>
      </c>
      <c r="R34" s="417">
        <f>SUM(R11:R32)</f>
        <v>3199661.07</v>
      </c>
      <c r="S34" s="96"/>
      <c r="T34" s="177"/>
      <c r="U34" s="96"/>
      <c r="V34" s="177"/>
      <c r="W34" s="96"/>
      <c r="X34" s="177"/>
      <c r="Y34" s="96"/>
      <c r="Z34" s="177"/>
      <c r="AA34" s="96"/>
      <c r="AB34" s="177"/>
      <c r="AC34" s="96"/>
      <c r="AD34" s="177"/>
      <c r="AE34" s="96"/>
      <c r="AF34" s="96"/>
    </row>
    <row r="35" spans="1:32" ht="12.75">
      <c r="A35" s="42"/>
      <c r="B35" s="8"/>
      <c r="C35" s="44" t="s">
        <v>62</v>
      </c>
      <c r="D35" s="44" t="s">
        <v>62</v>
      </c>
      <c r="E35" s="8"/>
      <c r="F35" s="8"/>
      <c r="G35" s="8"/>
      <c r="H35" s="44" t="s">
        <v>10</v>
      </c>
      <c r="I35" s="20" t="s">
        <v>19</v>
      </c>
      <c r="J35" s="8"/>
      <c r="L35" s="245" t="s">
        <v>10</v>
      </c>
      <c r="M35" s="20" t="s">
        <v>19</v>
      </c>
      <c r="N35" s="8"/>
      <c r="O35" s="175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15.75">
      <c r="A36" s="45"/>
      <c r="B36" s="19"/>
      <c r="C36" s="261">
        <f>COUNTA(C11:C32)</f>
        <v>1</v>
      </c>
      <c r="D36" s="261">
        <f>COUNTA(D11:D32)</f>
        <v>19</v>
      </c>
      <c r="E36" s="112"/>
      <c r="F36" s="19"/>
      <c r="G36" s="19"/>
      <c r="H36" s="261">
        <f>SUM(H11:H32)</f>
        <v>401623</v>
      </c>
      <c r="I36" s="266">
        <f>SUM(I11:I32)</f>
        <v>45226247.949999996</v>
      </c>
      <c r="J36" s="264"/>
      <c r="K36" s="265"/>
      <c r="L36" s="342">
        <f>SUM(L11:L32)</f>
        <v>55914</v>
      </c>
      <c r="M36" s="266">
        <f>SUM(M11:M32)</f>
        <v>7198619.5600000005</v>
      </c>
      <c r="N36" s="47"/>
      <c r="O36" s="214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6" customHeight="1" thickBot="1">
      <c r="A37" s="50"/>
      <c r="B37" s="51"/>
      <c r="C37" s="51">
        <v>0</v>
      </c>
      <c r="D37" s="52"/>
      <c r="E37" s="52"/>
      <c r="F37" s="52"/>
      <c r="G37" s="52"/>
      <c r="H37" s="50"/>
      <c r="I37" s="51"/>
      <c r="J37" s="51"/>
      <c r="K37" s="51"/>
      <c r="L37" s="246"/>
      <c r="M37" s="247"/>
      <c r="N37" s="247"/>
      <c r="O37" s="24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15" ht="16.5" thickBot="1">
      <c r="A38" s="54" t="s">
        <v>24</v>
      </c>
      <c r="B38" s="55"/>
      <c r="C38" s="55"/>
      <c r="D38" s="56"/>
      <c r="E38" s="249"/>
      <c r="F38" s="56"/>
      <c r="G38" s="56"/>
      <c r="H38" s="101" t="s">
        <v>25</v>
      </c>
      <c r="I38" s="102"/>
      <c r="J38" s="103" t="s">
        <v>26</v>
      </c>
      <c r="K38" s="104"/>
      <c r="L38" s="105"/>
      <c r="M38" s="57" t="s">
        <v>27</v>
      </c>
      <c r="N38" s="55"/>
      <c r="O38" s="58"/>
    </row>
    <row r="39" spans="1:15" ht="16.5" thickTop="1">
      <c r="A39" s="59" t="s">
        <v>28</v>
      </c>
      <c r="B39" s="60"/>
      <c r="C39" s="60"/>
      <c r="D39" s="61"/>
      <c r="E39" s="173"/>
      <c r="F39" s="61"/>
      <c r="G39" s="61"/>
      <c r="H39" s="62"/>
      <c r="I39" s="63">
        <f>COUNTA(H11:H32)</f>
        <v>7</v>
      </c>
      <c r="J39" s="19"/>
      <c r="K39" s="64">
        <f>I36/H36</f>
        <v>112.60871003403689</v>
      </c>
      <c r="L39" s="64"/>
      <c r="M39" s="65"/>
      <c r="N39" s="64">
        <f>Q34/H36</f>
        <v>53.327297888816126</v>
      </c>
      <c r="O39" s="66"/>
    </row>
    <row r="40" spans="1:15" ht="15.75">
      <c r="A40" s="59" t="s">
        <v>29</v>
      </c>
      <c r="B40" s="60"/>
      <c r="C40" s="60"/>
      <c r="D40" s="61"/>
      <c r="E40" s="61"/>
      <c r="F40" s="61"/>
      <c r="G40" s="61"/>
      <c r="H40" s="62"/>
      <c r="I40" s="63">
        <f>COUNTA(L11:L32)</f>
        <v>13</v>
      </c>
      <c r="J40" s="19"/>
      <c r="K40" s="64">
        <f>M36/L36</f>
        <v>128.7444926136567</v>
      </c>
      <c r="L40" s="67"/>
      <c r="M40" s="65"/>
      <c r="N40" s="64">
        <f>R34/L36</f>
        <v>57.22468558858246</v>
      </c>
      <c r="O40" s="68"/>
    </row>
    <row r="41" spans="1:15" ht="16.5" thickBot="1">
      <c r="A41" s="69" t="s">
        <v>30</v>
      </c>
      <c r="B41" s="70"/>
      <c r="C41" s="70"/>
      <c r="D41" s="5"/>
      <c r="E41" s="198"/>
      <c r="F41" s="5"/>
      <c r="G41" s="5"/>
      <c r="H41" s="71"/>
      <c r="I41" s="72">
        <f>SUM(I39:I40)</f>
        <v>20</v>
      </c>
      <c r="J41" s="32"/>
      <c r="K41" s="73">
        <f>(I36+M36)/(H36+L36)</f>
        <v>114.58060771041467</v>
      </c>
      <c r="L41" s="74"/>
      <c r="M41" s="75"/>
      <c r="N41" s="73">
        <f>(Q34+R34)/(H36+L36)</f>
        <v>53.803584038012225</v>
      </c>
      <c r="O41" s="76"/>
    </row>
    <row r="42" ht="12.75">
      <c r="E42" s="96"/>
    </row>
    <row r="53" ht="30.75">
      <c r="AI53" s="2"/>
    </row>
    <row r="54" ht="15.75">
      <c r="AD54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10.7109375" style="0" customWidth="1"/>
    <col min="6" max="6" width="20.7109375" style="0" customWidth="1"/>
    <col min="12" max="12" width="11.7109375" style="0" customWidth="1"/>
  </cols>
  <sheetData>
    <row r="2" spans="2:8" ht="30.75">
      <c r="B2" s="1" t="s">
        <v>84</v>
      </c>
      <c r="H2" s="2"/>
    </row>
    <row r="3" ht="15.75">
      <c r="B3" s="3"/>
    </row>
    <row r="4" spans="1:7" ht="19.5">
      <c r="A4" s="4" t="s">
        <v>45</v>
      </c>
      <c r="B4" s="3"/>
      <c r="G4" s="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2</v>
      </c>
      <c r="I6" s="11"/>
      <c r="J6" s="12"/>
      <c r="K6" s="9"/>
      <c r="L6" s="10" t="s">
        <v>3</v>
      </c>
      <c r="M6" s="11"/>
      <c r="N6" s="13"/>
    </row>
    <row r="7" spans="1:14" ht="15.75">
      <c r="A7" s="14" t="s">
        <v>4</v>
      </c>
      <c r="B7" s="15" t="s">
        <v>5</v>
      </c>
      <c r="C7" s="126" t="s">
        <v>6</v>
      </c>
      <c r="D7" s="126" t="s">
        <v>7</v>
      </c>
      <c r="E7" s="15" t="s">
        <v>8</v>
      </c>
      <c r="F7" s="15" t="s">
        <v>9</v>
      </c>
      <c r="G7" s="88" t="s">
        <v>10</v>
      </c>
      <c r="H7" s="89" t="s">
        <v>11</v>
      </c>
      <c r="I7" s="89" t="s">
        <v>11</v>
      </c>
      <c r="J7" s="89" t="s">
        <v>12</v>
      </c>
      <c r="K7" s="88" t="s">
        <v>10</v>
      </c>
      <c r="L7" s="89" t="s">
        <v>11</v>
      </c>
      <c r="M7" s="89" t="s">
        <v>11</v>
      </c>
      <c r="N7" s="94" t="s">
        <v>12</v>
      </c>
    </row>
    <row r="8" spans="1:14" ht="15.75">
      <c r="A8" s="14" t="s">
        <v>13</v>
      </c>
      <c r="B8" s="15" t="s">
        <v>14</v>
      </c>
      <c r="C8" s="126" t="s">
        <v>15</v>
      </c>
      <c r="D8" s="126" t="s">
        <v>15</v>
      </c>
      <c r="E8" s="15" t="s">
        <v>16</v>
      </c>
      <c r="F8" s="15" t="s">
        <v>17</v>
      </c>
      <c r="G8" s="88" t="s">
        <v>18</v>
      </c>
      <c r="H8" s="89" t="s">
        <v>19</v>
      </c>
      <c r="I8" s="89" t="s">
        <v>18</v>
      </c>
      <c r="J8" s="89" t="s">
        <v>18</v>
      </c>
      <c r="K8" s="88" t="s">
        <v>18</v>
      </c>
      <c r="L8" s="89" t="s">
        <v>19</v>
      </c>
      <c r="M8" s="89" t="s">
        <v>34</v>
      </c>
      <c r="N8" s="94" t="s">
        <v>18</v>
      </c>
    </row>
    <row r="9" spans="1:17" ht="15.75">
      <c r="A9" s="18"/>
      <c r="B9" s="19"/>
      <c r="C9" s="19"/>
      <c r="D9" s="19"/>
      <c r="E9" s="19"/>
      <c r="F9" s="19"/>
      <c r="G9" s="92"/>
      <c r="H9" s="90" t="s">
        <v>20</v>
      </c>
      <c r="I9" s="90" t="s">
        <v>19</v>
      </c>
      <c r="J9" s="90" t="s">
        <v>19</v>
      </c>
      <c r="K9" s="92"/>
      <c r="L9" s="90" t="s">
        <v>20</v>
      </c>
      <c r="M9" s="90" t="s">
        <v>19</v>
      </c>
      <c r="N9" s="95" t="s">
        <v>19</v>
      </c>
      <c r="P9" s="21" t="s">
        <v>21</v>
      </c>
      <c r="Q9" s="21" t="s">
        <v>22</v>
      </c>
    </row>
    <row r="10" spans="1:17" ht="3.75" customHeight="1">
      <c r="A10" s="22"/>
      <c r="B10" s="23"/>
      <c r="C10" s="23"/>
      <c r="D10" s="23"/>
      <c r="E10" s="150"/>
      <c r="F10" s="23"/>
      <c r="G10" s="22"/>
      <c r="H10" s="23"/>
      <c r="I10" s="23"/>
      <c r="J10" s="23"/>
      <c r="K10" s="22"/>
      <c r="L10" s="23"/>
      <c r="M10" s="23"/>
      <c r="N10" s="24"/>
      <c r="O10" s="96"/>
      <c r="P10" s="96"/>
      <c r="Q10" s="96"/>
    </row>
    <row r="11" spans="1:17" ht="12.75">
      <c r="A11" s="379"/>
      <c r="B11" s="380"/>
      <c r="C11" s="382"/>
      <c r="D11" s="482"/>
      <c r="E11" s="482"/>
      <c r="F11" s="482"/>
      <c r="G11" s="383"/>
      <c r="H11" s="483"/>
      <c r="I11" s="385"/>
      <c r="J11" s="385"/>
      <c r="K11" s="390"/>
      <c r="L11" s="384"/>
      <c r="M11" s="484"/>
      <c r="N11" s="485"/>
      <c r="O11" s="96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147"/>
      <c r="B12" s="120"/>
      <c r="C12" s="121"/>
      <c r="D12" s="121"/>
      <c r="E12" s="121"/>
      <c r="F12" s="121"/>
      <c r="G12" s="122"/>
      <c r="H12" s="123"/>
      <c r="I12" s="115"/>
      <c r="J12" s="115"/>
      <c r="K12" s="153"/>
      <c r="L12" s="152"/>
      <c r="M12" s="207"/>
      <c r="N12" s="208"/>
      <c r="P12" s="31">
        <f t="shared" si="0"/>
        <v>0</v>
      </c>
      <c r="Q12" s="31">
        <f t="shared" si="1"/>
        <v>0</v>
      </c>
    </row>
    <row r="13" spans="1:17" ht="12.75">
      <c r="A13" s="147"/>
      <c r="B13" s="275"/>
      <c r="C13" s="118"/>
      <c r="D13" s="118"/>
      <c r="E13" s="118"/>
      <c r="F13" s="117"/>
      <c r="G13" s="122"/>
      <c r="H13" s="123"/>
      <c r="I13" s="115"/>
      <c r="J13" s="115"/>
      <c r="K13" s="153"/>
      <c r="L13" s="152"/>
      <c r="M13" s="207"/>
      <c r="N13" s="208"/>
      <c r="P13" s="31">
        <f t="shared" si="0"/>
        <v>0</v>
      </c>
      <c r="Q13" s="31">
        <f t="shared" si="1"/>
        <v>0</v>
      </c>
    </row>
    <row r="14" spans="1:17" ht="12.75">
      <c r="A14" s="119"/>
      <c r="B14" s="120"/>
      <c r="C14" s="121"/>
      <c r="D14" s="121"/>
      <c r="E14" s="121"/>
      <c r="F14" s="121"/>
      <c r="G14" s="114"/>
      <c r="H14" s="112"/>
      <c r="I14" s="115"/>
      <c r="J14" s="115"/>
      <c r="K14" s="153"/>
      <c r="L14" s="151"/>
      <c r="M14" s="206"/>
      <c r="N14" s="341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34"/>
      <c r="I15" s="29"/>
      <c r="J15" s="29"/>
      <c r="K15" s="210"/>
      <c r="L15" s="179"/>
      <c r="M15" s="229"/>
      <c r="N15" s="2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28"/>
      <c r="I16" s="29"/>
      <c r="J16" s="29"/>
      <c r="K16" s="210"/>
      <c r="L16" s="179"/>
      <c r="M16" s="229"/>
      <c r="N16" s="230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9"/>
      <c r="I17" s="19"/>
      <c r="J17" s="19"/>
      <c r="K17" s="339"/>
      <c r="L17" s="340"/>
      <c r="M17" s="232"/>
      <c r="N17" s="231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9"/>
      <c r="I18" s="19"/>
      <c r="J18" s="19"/>
      <c r="K18" s="339"/>
      <c r="L18" s="340"/>
      <c r="M18" s="232"/>
      <c r="N18" s="231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28"/>
      <c r="I19" s="29"/>
      <c r="J19" s="29"/>
      <c r="K19" s="210"/>
      <c r="L19" s="179"/>
      <c r="M19" s="229"/>
      <c r="N19" s="230"/>
      <c r="P19" s="31">
        <f t="shared" si="0"/>
        <v>0</v>
      </c>
      <c r="Q19" s="31">
        <f t="shared" si="1"/>
        <v>0</v>
      </c>
    </row>
    <row r="20" spans="1:17" ht="12.75">
      <c r="A20" s="119"/>
      <c r="B20" s="120"/>
      <c r="C20" s="121"/>
      <c r="D20" s="121"/>
      <c r="E20" s="121"/>
      <c r="F20" s="121"/>
      <c r="G20" s="122"/>
      <c r="H20" s="123"/>
      <c r="I20" s="115"/>
      <c r="J20" s="115"/>
      <c r="K20" s="153"/>
      <c r="L20" s="152"/>
      <c r="M20" s="207"/>
      <c r="N20" s="208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9"/>
      <c r="I21" s="19"/>
      <c r="J21" s="19"/>
      <c r="K21" s="339"/>
      <c r="L21" s="340"/>
      <c r="M21" s="232"/>
      <c r="N21" s="231"/>
      <c r="P21" s="31">
        <f t="shared" si="0"/>
        <v>0</v>
      </c>
      <c r="Q21" s="31">
        <f t="shared" si="1"/>
        <v>0</v>
      </c>
    </row>
    <row r="22" spans="1:17" ht="12.75">
      <c r="A22" s="25"/>
      <c r="B22" s="35"/>
      <c r="C22" s="20"/>
      <c r="D22" s="20"/>
      <c r="E22" s="20"/>
      <c r="F22" s="20"/>
      <c r="G22" s="27"/>
      <c r="H22" s="28"/>
      <c r="I22" s="29"/>
      <c r="J22" s="29"/>
      <c r="K22" s="210"/>
      <c r="L22" s="179"/>
      <c r="M22" s="229"/>
      <c r="N22" s="2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9"/>
      <c r="I23" s="19"/>
      <c r="J23" s="19"/>
      <c r="K23" s="339"/>
      <c r="L23" s="340"/>
      <c r="M23" s="232"/>
      <c r="N23" s="231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28"/>
      <c r="I24" s="29"/>
      <c r="J24" s="29"/>
      <c r="K24" s="210"/>
      <c r="L24" s="179"/>
      <c r="M24" s="229"/>
      <c r="N24" s="231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210"/>
      <c r="L25" s="179"/>
      <c r="M25" s="232"/>
      <c r="N25" s="231"/>
      <c r="P25" s="31">
        <f t="shared" si="0"/>
        <v>0</v>
      </c>
      <c r="Q25" s="31">
        <f t="shared" si="1"/>
        <v>0</v>
      </c>
    </row>
    <row r="26" spans="1:17" ht="12.75">
      <c r="A26" s="25"/>
      <c r="B26" s="26"/>
      <c r="C26" s="20"/>
      <c r="D26" s="20"/>
      <c r="E26" s="20"/>
      <c r="F26" s="20"/>
      <c r="G26" s="18"/>
      <c r="H26" s="19"/>
      <c r="I26" s="19"/>
      <c r="J26" s="19"/>
      <c r="K26" s="339"/>
      <c r="L26" s="340"/>
      <c r="M26" s="232"/>
      <c r="N26" s="231"/>
      <c r="P26" s="31">
        <f t="shared" si="0"/>
        <v>0</v>
      </c>
      <c r="Q26" s="31">
        <f t="shared" si="1"/>
        <v>0</v>
      </c>
    </row>
    <row r="27" spans="1:17" ht="15.75">
      <c r="A27" s="25"/>
      <c r="B27" s="36"/>
      <c r="C27" s="20"/>
      <c r="D27" s="20"/>
      <c r="E27" s="20"/>
      <c r="F27" s="20"/>
      <c r="G27" s="18"/>
      <c r="H27" s="19"/>
      <c r="I27" s="19"/>
      <c r="J27" s="19"/>
      <c r="K27" s="339"/>
      <c r="L27" s="340"/>
      <c r="M27" s="232"/>
      <c r="N27" s="231"/>
      <c r="P27" s="31">
        <f>G27*J27</f>
        <v>0</v>
      </c>
      <c r="Q27" s="31">
        <f>K27*N27</f>
        <v>0</v>
      </c>
    </row>
    <row r="28" spans="1:17" ht="15.75">
      <c r="A28" s="25"/>
      <c r="B28" s="36"/>
      <c r="C28" s="20"/>
      <c r="D28" s="20"/>
      <c r="E28" s="20"/>
      <c r="F28" s="20"/>
      <c r="G28" s="27"/>
      <c r="H28" s="28"/>
      <c r="I28" s="29"/>
      <c r="J28" s="29"/>
      <c r="K28" s="210"/>
      <c r="L28" s="179"/>
      <c r="M28" s="232"/>
      <c r="N28" s="231"/>
      <c r="P28" s="31">
        <f>G28*J28</f>
        <v>0</v>
      </c>
      <c r="Q28" s="31">
        <f>K28*N28</f>
        <v>0</v>
      </c>
    </row>
    <row r="29" spans="1:17" ht="15.75">
      <c r="A29" s="25"/>
      <c r="B29" s="36"/>
      <c r="C29" s="20"/>
      <c r="D29" s="20"/>
      <c r="E29" s="20"/>
      <c r="F29" s="20"/>
      <c r="G29" s="27"/>
      <c r="H29" s="28"/>
      <c r="I29" s="29"/>
      <c r="J29" s="29"/>
      <c r="K29" s="210"/>
      <c r="L29" s="179"/>
      <c r="M29" s="340"/>
      <c r="N29" s="231"/>
      <c r="P29" s="116">
        <f>G29*J29</f>
        <v>0</v>
      </c>
      <c r="Q29" s="116">
        <f>K29*N29</f>
        <v>0</v>
      </c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30"/>
      <c r="P30" s="38"/>
      <c r="Q30" s="38"/>
    </row>
    <row r="31" spans="1:17" ht="3.75" customHeight="1" thickBot="1">
      <c r="A31" s="22"/>
      <c r="B31" s="23"/>
      <c r="C31" s="23"/>
      <c r="D31" s="23"/>
      <c r="E31" s="23"/>
      <c r="F31" s="23"/>
      <c r="G31" s="22"/>
      <c r="H31" s="39"/>
      <c r="I31" s="40"/>
      <c r="J31" s="40"/>
      <c r="K31" s="22"/>
      <c r="L31" s="39"/>
      <c r="M31" s="39"/>
      <c r="N31" s="41"/>
      <c r="P31" s="100"/>
      <c r="Q31" s="100"/>
    </row>
    <row r="32" spans="1:17" ht="13.5" thickTop="1">
      <c r="A32" s="42"/>
      <c r="B32" s="8"/>
      <c r="C32" s="8"/>
      <c r="D32" s="8"/>
      <c r="E32" s="8"/>
      <c r="F32" s="8"/>
      <c r="G32" s="16" t="s">
        <v>11</v>
      </c>
      <c r="H32" s="17" t="s">
        <v>11</v>
      </c>
      <c r="I32" s="8"/>
      <c r="K32" s="16" t="s">
        <v>11</v>
      </c>
      <c r="L32" s="17" t="s">
        <v>11</v>
      </c>
      <c r="M32" s="8"/>
      <c r="N32" s="43"/>
      <c r="P32" s="31">
        <f>SUM(P11:P29)</f>
        <v>0</v>
      </c>
      <c r="Q32" s="31">
        <f>SUM(Q11:Q29)</f>
        <v>0</v>
      </c>
    </row>
    <row r="33" spans="1:14" ht="12.75">
      <c r="A33" s="42"/>
      <c r="B33" s="8"/>
      <c r="C33" s="8"/>
      <c r="D33" s="8"/>
      <c r="E33" s="8"/>
      <c r="F33" s="8"/>
      <c r="G33" s="44" t="s">
        <v>10</v>
      </c>
      <c r="H33" s="20" t="s">
        <v>19</v>
      </c>
      <c r="I33" s="8"/>
      <c r="K33" s="44" t="s">
        <v>10</v>
      </c>
      <c r="L33" s="20" t="s">
        <v>19</v>
      </c>
      <c r="M33" s="8"/>
      <c r="N33" s="43"/>
    </row>
    <row r="34" spans="1:14" ht="15.75">
      <c r="A34" s="45"/>
      <c r="B34" s="19"/>
      <c r="C34" s="19"/>
      <c r="D34" s="19"/>
      <c r="E34" s="19"/>
      <c r="F34" s="19"/>
      <c r="G34" s="262">
        <f>SUM(G11:G30)</f>
        <v>0</v>
      </c>
      <c r="H34" s="263">
        <f>SUM(H11:H30)</f>
        <v>0</v>
      </c>
      <c r="I34" s="269"/>
      <c r="J34" s="270"/>
      <c r="K34" s="262">
        <f>SUM(K11:K30)</f>
        <v>0</v>
      </c>
      <c r="L34" s="263">
        <f>SUM(L11:L30)</f>
        <v>0</v>
      </c>
      <c r="M34" s="47"/>
      <c r="N34" s="49"/>
    </row>
    <row r="35" spans="1:14" ht="6" customHeight="1" thickBot="1">
      <c r="A35" s="50"/>
      <c r="B35" s="51"/>
      <c r="C35" s="52"/>
      <c r="D35" s="52"/>
      <c r="E35" s="52"/>
      <c r="F35" s="52"/>
      <c r="G35" s="50"/>
      <c r="H35" s="51"/>
      <c r="I35" s="51"/>
      <c r="J35" s="51"/>
      <c r="K35" s="50"/>
      <c r="L35" s="51"/>
      <c r="M35" s="51"/>
      <c r="N35" s="53"/>
    </row>
    <row r="36" spans="1:14" ht="16.5" thickBot="1">
      <c r="A36" s="54" t="s">
        <v>24</v>
      </c>
      <c r="B36" s="55"/>
      <c r="C36" s="56"/>
      <c r="D36" s="56"/>
      <c r="E36" s="56"/>
      <c r="F36" s="56"/>
      <c r="G36" s="101" t="s">
        <v>25</v>
      </c>
      <c r="H36" s="102"/>
      <c r="I36" s="103" t="s">
        <v>26</v>
      </c>
      <c r="J36" s="104"/>
      <c r="K36" s="105"/>
      <c r="L36" s="57" t="s">
        <v>27</v>
      </c>
      <c r="M36" s="55"/>
      <c r="N36" s="58"/>
    </row>
    <row r="37" spans="1:14" ht="16.5" thickTop="1">
      <c r="A37" s="59" t="s">
        <v>28</v>
      </c>
      <c r="B37" s="60"/>
      <c r="C37" s="61"/>
      <c r="D37" s="61"/>
      <c r="E37" s="61"/>
      <c r="F37" s="61"/>
      <c r="G37" s="62"/>
      <c r="H37" s="63">
        <f>COUNTA(G11:G30)</f>
        <v>0</v>
      </c>
      <c r="I37" s="19"/>
      <c r="J37" s="64" t="e">
        <f>H34/G34</f>
        <v>#DIV/0!</v>
      </c>
      <c r="K37" s="64"/>
      <c r="L37" s="65"/>
      <c r="M37" s="64" t="e">
        <f>P32/G34</f>
        <v>#DIV/0!</v>
      </c>
      <c r="N37" s="66"/>
    </row>
    <row r="38" spans="1:14" ht="15.75">
      <c r="A38" s="59" t="s">
        <v>29</v>
      </c>
      <c r="B38" s="60"/>
      <c r="C38" s="61"/>
      <c r="D38" s="61"/>
      <c r="E38" s="61"/>
      <c r="F38" s="61"/>
      <c r="G38" s="62"/>
      <c r="H38" s="63">
        <f>COUNTA(K11:K30)</f>
        <v>0</v>
      </c>
      <c r="I38" s="19"/>
      <c r="J38" s="226" t="e">
        <f>L34/K34</f>
        <v>#DIV/0!</v>
      </c>
      <c r="K38" s="67"/>
      <c r="L38" s="65"/>
      <c r="M38" s="64" t="e">
        <f>Q32/K34</f>
        <v>#DIV/0!</v>
      </c>
      <c r="N38" s="68"/>
    </row>
    <row r="39" spans="1:14" ht="16.5" thickBot="1">
      <c r="A39" s="69" t="s">
        <v>30</v>
      </c>
      <c r="B39" s="70"/>
      <c r="C39" s="5"/>
      <c r="D39" s="5"/>
      <c r="E39" s="5"/>
      <c r="F39" s="5"/>
      <c r="G39" s="71"/>
      <c r="H39" s="72">
        <f>SUM(H37:H38)</f>
        <v>0</v>
      </c>
      <c r="I39" s="32"/>
      <c r="J39" s="227" t="e">
        <f>(H34+L34)/(G34+K34)</f>
        <v>#DIV/0!</v>
      </c>
      <c r="K39" s="74"/>
      <c r="L39" s="75"/>
      <c r="M39" s="73" t="e">
        <f>(P32+Q32)/(G34+K34)</f>
        <v>#DIV/0!</v>
      </c>
      <c r="N39" s="76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2.7109375" style="0" customWidth="1"/>
    <col min="5" max="6" width="9.28125" style="0" customWidth="1"/>
    <col min="7" max="7" width="12.7109375" style="0" customWidth="1"/>
    <col min="8" max="9" width="9.28125" style="0" customWidth="1"/>
    <col min="10" max="10" width="12.7109375" style="0" customWidth="1"/>
    <col min="11" max="11" width="9.28125" style="0" customWidth="1"/>
    <col min="13" max="13" width="10.00390625" style="0" customWidth="1"/>
    <col min="16" max="16" width="10.00390625" style="0" customWidth="1"/>
  </cols>
  <sheetData>
    <row r="1" spans="2:8" ht="30.75">
      <c r="B1" s="1" t="s">
        <v>84</v>
      </c>
      <c r="H1" s="2"/>
    </row>
    <row r="2" ht="15.75">
      <c r="B2" s="3"/>
    </row>
    <row r="3" spans="1:7" ht="19.5">
      <c r="A3" s="4" t="s">
        <v>46</v>
      </c>
      <c r="B3" s="3"/>
      <c r="G3" s="3"/>
    </row>
    <row r="4" spans="1:7" ht="16.5" thickBot="1">
      <c r="A4" s="3"/>
      <c r="B4" s="3"/>
      <c r="C4" s="96"/>
      <c r="D4" s="96"/>
      <c r="E4" s="96"/>
      <c r="F4" s="96"/>
      <c r="G4" s="3"/>
    </row>
    <row r="5" spans="1:17" ht="15.75">
      <c r="A5" s="182"/>
      <c r="B5" s="530"/>
      <c r="C5" s="531" t="s">
        <v>71</v>
      </c>
      <c r="D5" s="301"/>
      <c r="E5" s="302"/>
      <c r="F5" s="532" t="s">
        <v>72</v>
      </c>
      <c r="G5" s="303"/>
      <c r="H5" s="304"/>
      <c r="I5" s="305" t="s">
        <v>47</v>
      </c>
      <c r="J5" s="303"/>
      <c r="K5" s="306"/>
      <c r="L5" s="323" t="s">
        <v>48</v>
      </c>
      <c r="M5" s="303"/>
      <c r="N5" s="306"/>
      <c r="O5" s="323" t="s">
        <v>49</v>
      </c>
      <c r="P5" s="303"/>
      <c r="Q5" s="306"/>
    </row>
    <row r="6" spans="1:19" ht="15.75">
      <c r="A6" s="185" t="s">
        <v>4</v>
      </c>
      <c r="B6" s="533" t="s">
        <v>5</v>
      </c>
      <c r="C6" s="534" t="s">
        <v>10</v>
      </c>
      <c r="D6" s="89" t="s">
        <v>11</v>
      </c>
      <c r="E6" s="159" t="s">
        <v>11</v>
      </c>
      <c r="F6" s="290" t="s">
        <v>10</v>
      </c>
      <c r="G6" s="283" t="s">
        <v>11</v>
      </c>
      <c r="H6" s="159" t="s">
        <v>11</v>
      </c>
      <c r="I6" s="88" t="s">
        <v>10</v>
      </c>
      <c r="J6" s="277" t="s">
        <v>11</v>
      </c>
      <c r="K6" s="159" t="s">
        <v>11</v>
      </c>
      <c r="L6" s="158" t="s">
        <v>10</v>
      </c>
      <c r="M6" s="277" t="s">
        <v>11</v>
      </c>
      <c r="N6" s="159" t="s">
        <v>11</v>
      </c>
      <c r="O6" s="158" t="s">
        <v>10</v>
      </c>
      <c r="P6" s="277" t="s">
        <v>11</v>
      </c>
      <c r="Q6" s="159" t="s">
        <v>11</v>
      </c>
      <c r="R6" s="96"/>
      <c r="S6" s="96"/>
    </row>
    <row r="7" spans="1:19" ht="15.75">
      <c r="A7" s="185" t="s">
        <v>13</v>
      </c>
      <c r="B7" s="533" t="s">
        <v>14</v>
      </c>
      <c r="C7" s="534" t="s">
        <v>18</v>
      </c>
      <c r="D7" s="89" t="s">
        <v>19</v>
      </c>
      <c r="E7" s="159" t="s">
        <v>18</v>
      </c>
      <c r="F7" s="290" t="s">
        <v>18</v>
      </c>
      <c r="G7" s="283" t="s">
        <v>19</v>
      </c>
      <c r="H7" s="159" t="s">
        <v>18</v>
      </c>
      <c r="I7" s="88" t="s">
        <v>18</v>
      </c>
      <c r="J7" s="277" t="s">
        <v>19</v>
      </c>
      <c r="K7" s="159" t="s">
        <v>18</v>
      </c>
      <c r="L7" s="158" t="s">
        <v>18</v>
      </c>
      <c r="M7" s="277" t="s">
        <v>19</v>
      </c>
      <c r="N7" s="159" t="s">
        <v>18</v>
      </c>
      <c r="O7" s="158" t="s">
        <v>18</v>
      </c>
      <c r="P7" s="277" t="s">
        <v>19</v>
      </c>
      <c r="Q7" s="159" t="s">
        <v>18</v>
      </c>
      <c r="R7" s="96"/>
      <c r="S7" s="96"/>
    </row>
    <row r="8" spans="1:19" ht="12.75">
      <c r="A8" s="167"/>
      <c r="B8" s="168"/>
      <c r="C8" s="535"/>
      <c r="D8" s="90" t="s">
        <v>20</v>
      </c>
      <c r="E8" s="161" t="s">
        <v>19</v>
      </c>
      <c r="F8" s="291"/>
      <c r="G8" s="284" t="s">
        <v>20</v>
      </c>
      <c r="H8" s="161" t="s">
        <v>19</v>
      </c>
      <c r="I8" s="92"/>
      <c r="J8" s="278" t="s">
        <v>20</v>
      </c>
      <c r="K8" s="161" t="s">
        <v>19</v>
      </c>
      <c r="L8" s="160"/>
      <c r="M8" s="278" t="s">
        <v>20</v>
      </c>
      <c r="N8" s="161" t="s">
        <v>19</v>
      </c>
      <c r="O8" s="160"/>
      <c r="P8" s="278" t="s">
        <v>20</v>
      </c>
      <c r="Q8" s="161" t="s">
        <v>19</v>
      </c>
      <c r="R8" s="96"/>
      <c r="S8" s="96"/>
    </row>
    <row r="9" spans="1:19" ht="3.75" customHeight="1">
      <c r="A9" s="186"/>
      <c r="B9" s="187"/>
      <c r="C9" s="39"/>
      <c r="D9" s="23"/>
      <c r="E9" s="187"/>
      <c r="F9" s="292"/>
      <c r="G9" s="285"/>
      <c r="H9" s="187"/>
      <c r="I9" s="23"/>
      <c r="J9" s="279"/>
      <c r="K9" s="187"/>
      <c r="L9" s="186"/>
      <c r="M9" s="279"/>
      <c r="N9" s="187"/>
      <c r="O9" s="186"/>
      <c r="P9" s="279"/>
      <c r="Q9" s="187"/>
      <c r="R9" s="96"/>
      <c r="S9" s="96"/>
    </row>
    <row r="10" spans="1:19" ht="12.75">
      <c r="A10" s="536">
        <v>41681</v>
      </c>
      <c r="B10" s="586" t="s">
        <v>96</v>
      </c>
      <c r="C10" s="468"/>
      <c r="D10" s="467"/>
      <c r="E10" s="540"/>
      <c r="F10" s="587"/>
      <c r="G10" s="588"/>
      <c r="H10" s="589"/>
      <c r="I10" s="384"/>
      <c r="J10" s="590"/>
      <c r="K10" s="591"/>
      <c r="L10" s="592"/>
      <c r="M10" s="593"/>
      <c r="N10" s="537"/>
      <c r="O10" s="592">
        <v>3640</v>
      </c>
      <c r="P10" s="593">
        <v>590682.49</v>
      </c>
      <c r="Q10" s="537">
        <v>162.28</v>
      </c>
      <c r="R10" s="96"/>
      <c r="S10" s="96"/>
    </row>
    <row r="11" spans="1:19" ht="12.75">
      <c r="A11" s="188"/>
      <c r="B11" s="543" t="s">
        <v>97</v>
      </c>
      <c r="C11" s="572"/>
      <c r="D11" s="491"/>
      <c r="E11" s="492"/>
      <c r="F11" s="436">
        <v>4650</v>
      </c>
      <c r="G11" s="437">
        <v>491439.55</v>
      </c>
      <c r="H11" s="242">
        <v>105.69</v>
      </c>
      <c r="I11" s="152"/>
      <c r="J11" s="317"/>
      <c r="K11" s="318"/>
      <c r="L11" s="336"/>
      <c r="M11" s="337"/>
      <c r="N11" s="338"/>
      <c r="O11" s="336"/>
      <c r="P11" s="337"/>
      <c r="Q11" s="338"/>
      <c r="R11" s="96"/>
      <c r="S11" s="96"/>
    </row>
    <row r="12" spans="1:19" ht="12.75">
      <c r="A12" s="368"/>
      <c r="B12" s="555" t="s">
        <v>107</v>
      </c>
      <c r="C12" s="573"/>
      <c r="D12" s="474"/>
      <c r="E12" s="475"/>
      <c r="F12" s="657">
        <v>18000</v>
      </c>
      <c r="G12" s="479">
        <v>1261378.64</v>
      </c>
      <c r="H12" s="373">
        <v>70.08</v>
      </c>
      <c r="I12" s="353"/>
      <c r="J12" s="408"/>
      <c r="K12" s="401"/>
      <c r="L12" s="476"/>
      <c r="M12" s="477"/>
      <c r="N12" s="401"/>
      <c r="O12" s="476"/>
      <c r="P12" s="477"/>
      <c r="Q12" s="401"/>
      <c r="R12" s="96"/>
      <c r="S12" s="96"/>
    </row>
    <row r="13" spans="1:19" ht="12.75">
      <c r="A13" s="430"/>
      <c r="B13" s="656" t="s">
        <v>108</v>
      </c>
      <c r="C13" s="173"/>
      <c r="D13" s="431"/>
      <c r="E13" s="338"/>
      <c r="F13" s="436">
        <v>4200</v>
      </c>
      <c r="G13" s="437">
        <v>251797.16</v>
      </c>
      <c r="H13" s="242">
        <v>59.95</v>
      </c>
      <c r="I13" s="152"/>
      <c r="J13" s="316"/>
      <c r="K13" s="318"/>
      <c r="L13" s="239"/>
      <c r="M13" s="316"/>
      <c r="N13" s="318"/>
      <c r="O13" s="239"/>
      <c r="P13" s="316"/>
      <c r="Q13" s="318"/>
      <c r="R13" s="96"/>
      <c r="S13" s="96"/>
    </row>
    <row r="14" spans="1:19" ht="12.75">
      <c r="A14" s="188"/>
      <c r="B14" s="546" t="s">
        <v>109</v>
      </c>
      <c r="C14" s="544"/>
      <c r="D14" s="493"/>
      <c r="E14" s="492"/>
      <c r="F14" s="425">
        <v>1820</v>
      </c>
      <c r="G14" s="422">
        <v>130820.07</v>
      </c>
      <c r="H14" s="375">
        <v>71.88</v>
      </c>
      <c r="I14" s="356"/>
      <c r="J14" s="408"/>
      <c r="K14" s="401"/>
      <c r="L14" s="355"/>
      <c r="M14" s="408"/>
      <c r="N14" s="401"/>
      <c r="O14" s="355"/>
      <c r="P14" s="408"/>
      <c r="Q14" s="401"/>
      <c r="R14" s="96"/>
      <c r="S14" s="96"/>
    </row>
    <row r="15" spans="1:19" ht="12.75">
      <c r="A15" s="378"/>
      <c r="B15" s="555" t="s">
        <v>110</v>
      </c>
      <c r="C15" s="545"/>
      <c r="D15" s="494"/>
      <c r="E15" s="495"/>
      <c r="F15" s="657">
        <v>2215</v>
      </c>
      <c r="G15" s="479">
        <v>154306.23</v>
      </c>
      <c r="H15" s="373">
        <v>69.66</v>
      </c>
      <c r="I15" s="353"/>
      <c r="J15" s="404"/>
      <c r="K15" s="401"/>
      <c r="L15" s="362"/>
      <c r="M15" s="404"/>
      <c r="N15" s="401"/>
      <c r="O15" s="362"/>
      <c r="P15" s="404"/>
      <c r="Q15" s="401"/>
      <c r="R15" s="96"/>
      <c r="S15" s="96"/>
    </row>
    <row r="16" spans="1:19" ht="12.75">
      <c r="A16" s="368"/>
      <c r="B16" s="571" t="s">
        <v>124</v>
      </c>
      <c r="C16" s="574">
        <v>830</v>
      </c>
      <c r="D16" s="496">
        <v>39871.11</v>
      </c>
      <c r="E16" s="497">
        <v>48.04</v>
      </c>
      <c r="F16" s="478"/>
      <c r="G16" s="479"/>
      <c r="H16" s="373"/>
      <c r="I16" s="353"/>
      <c r="J16" s="404"/>
      <c r="K16" s="401"/>
      <c r="L16" s="362"/>
      <c r="M16" s="404"/>
      <c r="N16" s="401"/>
      <c r="O16" s="362"/>
      <c r="P16" s="404"/>
      <c r="Q16" s="401"/>
      <c r="R16" s="96"/>
      <c r="S16" s="96"/>
    </row>
    <row r="17" spans="1:19" ht="12.75">
      <c r="A17" s="430"/>
      <c r="B17" s="662" t="s">
        <v>125</v>
      </c>
      <c r="C17" s="547">
        <v>1650</v>
      </c>
      <c r="D17" s="548">
        <v>54313.54</v>
      </c>
      <c r="E17" s="498">
        <v>32.92</v>
      </c>
      <c r="F17" s="549"/>
      <c r="G17" s="542"/>
      <c r="H17" s="241"/>
      <c r="I17" s="151"/>
      <c r="J17" s="316"/>
      <c r="K17" s="318"/>
      <c r="L17" s="222"/>
      <c r="M17" s="316"/>
      <c r="N17" s="318"/>
      <c r="O17" s="222"/>
      <c r="P17" s="316"/>
      <c r="Q17" s="318"/>
      <c r="R17" s="96"/>
      <c r="S17" s="96"/>
    </row>
    <row r="18" spans="1:19" ht="12.75">
      <c r="A18" s="427"/>
      <c r="B18" s="663" t="s">
        <v>126</v>
      </c>
      <c r="C18" s="664">
        <v>1690</v>
      </c>
      <c r="D18" s="501">
        <v>83780.3</v>
      </c>
      <c r="E18" s="443">
        <v>49.57</v>
      </c>
      <c r="F18" s="655"/>
      <c r="G18" s="479"/>
      <c r="H18" s="373"/>
      <c r="I18" s="353"/>
      <c r="J18" s="404"/>
      <c r="K18" s="401"/>
      <c r="L18" s="362"/>
      <c r="M18" s="404"/>
      <c r="N18" s="401"/>
      <c r="O18" s="362"/>
      <c r="P18" s="404"/>
      <c r="Q18" s="401"/>
      <c r="R18" s="96"/>
      <c r="S18" s="96"/>
    </row>
    <row r="19" spans="1:19" ht="13.5" thickBot="1">
      <c r="A19" s="676">
        <v>41681</v>
      </c>
      <c r="B19" s="681" t="s">
        <v>127</v>
      </c>
      <c r="C19" s="682">
        <v>310</v>
      </c>
      <c r="D19" s="683">
        <v>19997.15</v>
      </c>
      <c r="E19" s="684">
        <v>64.51</v>
      </c>
      <c r="F19" s="685"/>
      <c r="G19" s="686"/>
      <c r="H19" s="687"/>
      <c r="I19" s="674"/>
      <c r="J19" s="688"/>
      <c r="K19" s="689"/>
      <c r="L19" s="673"/>
      <c r="M19" s="688"/>
      <c r="N19" s="689"/>
      <c r="O19" s="673"/>
      <c r="P19" s="688"/>
      <c r="Q19" s="689"/>
      <c r="R19" s="96"/>
      <c r="S19" s="96"/>
    </row>
    <row r="20" spans="1:19" ht="12.75">
      <c r="A20" s="188">
        <v>41737</v>
      </c>
      <c r="B20" s="546" t="s">
        <v>150</v>
      </c>
      <c r="C20" s="550"/>
      <c r="D20" s="178"/>
      <c r="E20" s="551"/>
      <c r="F20" s="716">
        <v>995</v>
      </c>
      <c r="G20" s="542">
        <v>121118</v>
      </c>
      <c r="H20" s="241">
        <v>121.67</v>
      </c>
      <c r="I20" s="151"/>
      <c r="J20" s="316"/>
      <c r="K20" s="318"/>
      <c r="L20" s="222"/>
      <c r="M20" s="316"/>
      <c r="N20" s="318"/>
      <c r="O20" s="222"/>
      <c r="P20" s="316"/>
      <c r="Q20" s="318"/>
      <c r="R20" s="96"/>
      <c r="S20" s="96"/>
    </row>
    <row r="21" spans="1:19" ht="12.75">
      <c r="A21" s="430"/>
      <c r="B21" s="662" t="s">
        <v>151</v>
      </c>
      <c r="C21" s="552"/>
      <c r="D21" s="437"/>
      <c r="E21" s="338"/>
      <c r="F21" s="716">
        <v>996</v>
      </c>
      <c r="G21" s="542">
        <v>119865.87</v>
      </c>
      <c r="H21" s="241">
        <v>120.35</v>
      </c>
      <c r="I21" s="151"/>
      <c r="J21" s="316"/>
      <c r="K21" s="318"/>
      <c r="L21" s="222"/>
      <c r="M21" s="316"/>
      <c r="N21" s="318"/>
      <c r="O21" s="222"/>
      <c r="P21" s="316"/>
      <c r="Q21" s="318"/>
      <c r="R21" s="96"/>
      <c r="S21" s="96"/>
    </row>
    <row r="22" spans="1:19" ht="12.75">
      <c r="A22" s="188"/>
      <c r="B22" s="553" t="s">
        <v>152</v>
      </c>
      <c r="C22" s="554"/>
      <c r="D22" s="346"/>
      <c r="E22" s="347"/>
      <c r="F22" s="717">
        <v>2282</v>
      </c>
      <c r="G22" s="437">
        <v>207365.06</v>
      </c>
      <c r="H22" s="242">
        <v>90.87</v>
      </c>
      <c r="I22" s="152"/>
      <c r="J22" s="316"/>
      <c r="K22" s="318"/>
      <c r="L22" s="239"/>
      <c r="M22" s="316"/>
      <c r="N22" s="318"/>
      <c r="O22" s="239"/>
      <c r="P22" s="316"/>
      <c r="Q22" s="318"/>
      <c r="R22" s="96"/>
      <c r="S22" s="96"/>
    </row>
    <row r="23" spans="1:19" ht="12.75">
      <c r="A23" s="188"/>
      <c r="B23" s="553" t="s">
        <v>153</v>
      </c>
      <c r="C23" s="554"/>
      <c r="D23" s="346"/>
      <c r="E23" s="347"/>
      <c r="F23" s="717">
        <v>1800</v>
      </c>
      <c r="G23" s="437">
        <v>171867.62</v>
      </c>
      <c r="H23" s="242">
        <v>95.48</v>
      </c>
      <c r="I23" s="152"/>
      <c r="J23" s="316"/>
      <c r="K23" s="318"/>
      <c r="L23" s="239"/>
      <c r="M23" s="316"/>
      <c r="N23" s="318"/>
      <c r="O23" s="239"/>
      <c r="P23" s="316"/>
      <c r="Q23" s="318"/>
      <c r="R23" s="96"/>
      <c r="S23" s="96"/>
    </row>
    <row r="24" spans="1:19" ht="12.75">
      <c r="A24" s="204"/>
      <c r="B24" s="553" t="s">
        <v>161</v>
      </c>
      <c r="C24" s="548">
        <v>1087</v>
      </c>
      <c r="D24" s="607">
        <v>81557</v>
      </c>
      <c r="E24" s="751">
        <v>75.03</v>
      </c>
      <c r="F24" s="717"/>
      <c r="G24" s="437"/>
      <c r="H24" s="242"/>
      <c r="I24" s="152"/>
      <c r="J24" s="316"/>
      <c r="K24" s="318"/>
      <c r="L24" s="239"/>
      <c r="M24" s="316"/>
      <c r="N24" s="318"/>
      <c r="O24" s="239"/>
      <c r="P24" s="316"/>
      <c r="Q24" s="318"/>
      <c r="R24" s="96"/>
      <c r="S24" s="96"/>
    </row>
    <row r="25" spans="1:19" ht="13.5" thickBot="1">
      <c r="A25" s="649">
        <v>41737</v>
      </c>
      <c r="B25" s="650" t="s">
        <v>162</v>
      </c>
      <c r="C25" s="651">
        <v>1358</v>
      </c>
      <c r="D25" s="652">
        <v>95776</v>
      </c>
      <c r="E25" s="752">
        <v>70.53</v>
      </c>
      <c r="F25" s="725"/>
      <c r="G25" s="726"/>
      <c r="H25" s="727"/>
      <c r="I25" s="674"/>
      <c r="J25" s="688"/>
      <c r="K25" s="689"/>
      <c r="L25" s="673"/>
      <c r="M25" s="688"/>
      <c r="N25" s="689"/>
      <c r="O25" s="673"/>
      <c r="P25" s="688"/>
      <c r="Q25" s="689"/>
      <c r="R25" s="96"/>
      <c r="S25" s="96"/>
    </row>
    <row r="26" spans="1:19" ht="12.75">
      <c r="A26" s="204">
        <v>41772</v>
      </c>
      <c r="B26" s="553" t="s">
        <v>175</v>
      </c>
      <c r="C26" s="548"/>
      <c r="D26" s="607"/>
      <c r="E26" s="751"/>
      <c r="F26" s="717"/>
      <c r="G26" s="437"/>
      <c r="H26" s="242"/>
      <c r="I26" s="152"/>
      <c r="J26" s="316"/>
      <c r="K26" s="318"/>
      <c r="L26" s="239">
        <v>200</v>
      </c>
      <c r="M26" s="316">
        <v>26886.5</v>
      </c>
      <c r="N26" s="318">
        <v>134.43</v>
      </c>
      <c r="O26" s="239"/>
      <c r="P26" s="316"/>
      <c r="Q26" s="318"/>
      <c r="R26" s="96"/>
      <c r="S26" s="96"/>
    </row>
    <row r="27" spans="1:19" ht="12.75">
      <c r="A27" s="378"/>
      <c r="B27" s="555" t="s">
        <v>191</v>
      </c>
      <c r="C27" s="545"/>
      <c r="D27" s="570"/>
      <c r="E27" s="495"/>
      <c r="F27" s="718">
        <v>6230</v>
      </c>
      <c r="G27" s="422">
        <v>725656.56</v>
      </c>
      <c r="H27" s="375">
        <v>116.48</v>
      </c>
      <c r="I27" s="356"/>
      <c r="J27" s="404"/>
      <c r="K27" s="401"/>
      <c r="L27" s="355"/>
      <c r="M27" s="404"/>
      <c r="N27" s="401"/>
      <c r="O27" s="355"/>
      <c r="P27" s="404"/>
      <c r="Q27" s="401"/>
      <c r="R27" s="96"/>
      <c r="S27" s="96"/>
    </row>
    <row r="28" spans="1:19" ht="12.75">
      <c r="A28" s="204"/>
      <c r="B28" s="553" t="s">
        <v>192</v>
      </c>
      <c r="C28" s="548"/>
      <c r="D28" s="607"/>
      <c r="E28" s="751"/>
      <c r="F28" s="717">
        <v>2640</v>
      </c>
      <c r="G28" s="437">
        <v>438629.23</v>
      </c>
      <c r="H28" s="242">
        <v>166.15</v>
      </c>
      <c r="I28" s="152"/>
      <c r="J28" s="316"/>
      <c r="K28" s="318"/>
      <c r="L28" s="239"/>
      <c r="M28" s="316"/>
      <c r="N28" s="318"/>
      <c r="O28" s="239"/>
      <c r="P28" s="316"/>
      <c r="Q28" s="318"/>
      <c r="R28" s="96"/>
      <c r="S28" s="96"/>
    </row>
    <row r="29" spans="1:19" ht="13.5" thickBot="1">
      <c r="A29" s="649">
        <v>41772</v>
      </c>
      <c r="B29" s="650" t="s">
        <v>193</v>
      </c>
      <c r="C29" s="651"/>
      <c r="D29" s="652"/>
      <c r="E29" s="752"/>
      <c r="F29" s="736">
        <v>3213</v>
      </c>
      <c r="G29" s="686">
        <v>344581.73</v>
      </c>
      <c r="H29" s="687">
        <v>107.25</v>
      </c>
      <c r="I29" s="674"/>
      <c r="J29" s="688"/>
      <c r="K29" s="689"/>
      <c r="L29" s="674"/>
      <c r="M29" s="688"/>
      <c r="N29" s="689"/>
      <c r="O29" s="674"/>
      <c r="P29" s="688"/>
      <c r="Q29" s="689"/>
      <c r="R29" s="96"/>
      <c r="S29" s="96"/>
    </row>
    <row r="30" spans="1:19" ht="12.75">
      <c r="A30" s="204">
        <v>41828</v>
      </c>
      <c r="B30" s="553" t="s">
        <v>211</v>
      </c>
      <c r="C30" s="548"/>
      <c r="D30" s="607"/>
      <c r="E30" s="609"/>
      <c r="F30" s="717"/>
      <c r="G30" s="437"/>
      <c r="H30" s="242"/>
      <c r="I30" s="152"/>
      <c r="J30" s="734"/>
      <c r="K30" s="735"/>
      <c r="L30" s="152">
        <v>988</v>
      </c>
      <c r="M30" s="316">
        <v>146894.85</v>
      </c>
      <c r="N30" s="318">
        <v>148.68</v>
      </c>
      <c r="O30" s="152"/>
      <c r="P30" s="316"/>
      <c r="Q30" s="318"/>
      <c r="R30" s="96"/>
      <c r="S30" s="96"/>
    </row>
    <row r="31" spans="1:19" ht="12.75">
      <c r="A31" s="378"/>
      <c r="B31" s="555" t="s">
        <v>212</v>
      </c>
      <c r="C31" s="545"/>
      <c r="D31" s="570"/>
      <c r="E31" s="608"/>
      <c r="F31" s="718"/>
      <c r="G31" s="422"/>
      <c r="H31" s="375"/>
      <c r="I31" s="356"/>
      <c r="J31" s="480"/>
      <c r="K31" s="481"/>
      <c r="L31" s="356">
        <v>1309</v>
      </c>
      <c r="M31" s="404">
        <v>137755.82</v>
      </c>
      <c r="N31" s="401">
        <v>105.25</v>
      </c>
      <c r="O31" s="374"/>
      <c r="P31" s="404"/>
      <c r="Q31" s="401"/>
      <c r="R31" s="96"/>
      <c r="S31" s="96"/>
    </row>
    <row r="32" spans="1:19" ht="12.75">
      <c r="A32" s="204"/>
      <c r="B32" s="553" t="s">
        <v>213</v>
      </c>
      <c r="C32" s="548">
        <v>1050</v>
      </c>
      <c r="D32" s="607">
        <v>75515.42</v>
      </c>
      <c r="E32" s="609">
        <v>71.92</v>
      </c>
      <c r="F32" s="717"/>
      <c r="G32" s="437"/>
      <c r="H32" s="242"/>
      <c r="I32" s="152"/>
      <c r="J32" s="316"/>
      <c r="K32" s="318"/>
      <c r="L32" s="152"/>
      <c r="M32" s="316"/>
      <c r="N32" s="299"/>
      <c r="O32" s="207"/>
      <c r="P32" s="316"/>
      <c r="Q32" s="299"/>
      <c r="R32" s="96"/>
      <c r="S32" s="96"/>
    </row>
    <row r="33" spans="1:19" ht="12.75">
      <c r="A33" s="378"/>
      <c r="B33" s="555" t="s">
        <v>214</v>
      </c>
      <c r="C33" s="545">
        <v>985</v>
      </c>
      <c r="D33" s="570">
        <v>70871.5</v>
      </c>
      <c r="E33" s="608">
        <v>71.95</v>
      </c>
      <c r="F33" s="718"/>
      <c r="G33" s="422"/>
      <c r="H33" s="375"/>
      <c r="I33" s="355"/>
      <c r="J33" s="356"/>
      <c r="K33" s="375"/>
      <c r="L33" s="355"/>
      <c r="M33" s="356"/>
      <c r="N33" s="358"/>
      <c r="O33" s="355"/>
      <c r="P33" s="356"/>
      <c r="Q33" s="358"/>
      <c r="R33" s="96"/>
      <c r="S33" s="96"/>
    </row>
    <row r="34" spans="1:19" ht="12.75">
      <c r="A34" s="204"/>
      <c r="B34" s="553" t="s">
        <v>216</v>
      </c>
      <c r="C34" s="548"/>
      <c r="D34" s="607"/>
      <c r="E34" s="609"/>
      <c r="F34" s="717">
        <v>28800</v>
      </c>
      <c r="G34" s="437">
        <v>3473528.36</v>
      </c>
      <c r="H34" s="242">
        <v>120.61</v>
      </c>
      <c r="I34" s="221"/>
      <c r="J34" s="152"/>
      <c r="K34" s="318"/>
      <c r="L34" s="221"/>
      <c r="M34" s="152"/>
      <c r="N34" s="299"/>
      <c r="O34" s="221"/>
      <c r="P34" s="152"/>
      <c r="Q34" s="299"/>
      <c r="R34" s="96"/>
      <c r="S34" s="96"/>
    </row>
    <row r="35" spans="1:19" ht="12.75">
      <c r="A35" s="378"/>
      <c r="B35" s="555" t="s">
        <v>217</v>
      </c>
      <c r="C35" s="545"/>
      <c r="D35" s="570"/>
      <c r="E35" s="608"/>
      <c r="F35" s="718">
        <v>23000</v>
      </c>
      <c r="G35" s="422">
        <v>2841450</v>
      </c>
      <c r="H35" s="375">
        <v>123.54</v>
      </c>
      <c r="I35" s="501"/>
      <c r="J35" s="356"/>
      <c r="K35" s="401"/>
      <c r="L35" s="501"/>
      <c r="M35" s="356"/>
      <c r="N35" s="443"/>
      <c r="O35" s="501"/>
      <c r="P35" s="356"/>
      <c r="Q35" s="443"/>
      <c r="R35" s="96"/>
      <c r="S35" s="96"/>
    </row>
    <row r="36" spans="1:19" ht="12.75">
      <c r="A36" s="204"/>
      <c r="B36" s="553" t="s">
        <v>218</v>
      </c>
      <c r="C36" s="548"/>
      <c r="D36" s="607"/>
      <c r="E36" s="753"/>
      <c r="F36" s="719">
        <v>1200</v>
      </c>
      <c r="G36" s="437">
        <v>153185.12</v>
      </c>
      <c r="H36" s="242">
        <v>127.65</v>
      </c>
      <c r="I36" s="152"/>
      <c r="J36" s="316"/>
      <c r="K36" s="299"/>
      <c r="L36" s="152"/>
      <c r="M36" s="316"/>
      <c r="N36" s="299"/>
      <c r="O36" s="152"/>
      <c r="P36" s="316"/>
      <c r="Q36" s="299"/>
      <c r="R36" s="96"/>
      <c r="S36" s="96"/>
    </row>
    <row r="37" spans="1:19" ht="12.75">
      <c r="A37" s="378"/>
      <c r="B37" s="555" t="s">
        <v>219</v>
      </c>
      <c r="C37" s="545"/>
      <c r="D37" s="570"/>
      <c r="E37" s="608"/>
      <c r="F37" s="402">
        <v>550</v>
      </c>
      <c r="G37" s="422">
        <v>64359.12</v>
      </c>
      <c r="H37" s="375">
        <v>117.02</v>
      </c>
      <c r="I37" s="356"/>
      <c r="J37" s="404"/>
      <c r="K37" s="443"/>
      <c r="L37" s="356"/>
      <c r="M37" s="404"/>
      <c r="N37" s="443"/>
      <c r="O37" s="356"/>
      <c r="P37" s="404"/>
      <c r="Q37" s="443"/>
      <c r="R37" s="96"/>
      <c r="S37" s="96"/>
    </row>
    <row r="38" spans="1:19" ht="12.75">
      <c r="A38" s="204"/>
      <c r="B38" s="553" t="s">
        <v>220</v>
      </c>
      <c r="C38" s="754"/>
      <c r="D38" s="607"/>
      <c r="E38" s="609"/>
      <c r="F38" s="294">
        <v>1400</v>
      </c>
      <c r="G38" s="437">
        <v>155876.3</v>
      </c>
      <c r="H38" s="242">
        <v>111.34</v>
      </c>
      <c r="I38" s="152"/>
      <c r="J38" s="316"/>
      <c r="K38" s="299"/>
      <c r="L38" s="152"/>
      <c r="M38" s="316"/>
      <c r="N38" s="299"/>
      <c r="O38" s="152"/>
      <c r="P38" s="316"/>
      <c r="Q38" s="299"/>
      <c r="R38" s="96"/>
      <c r="S38" s="96"/>
    </row>
    <row r="39" spans="1:19" ht="12.75">
      <c r="A39" s="378"/>
      <c r="B39" s="555" t="s">
        <v>228</v>
      </c>
      <c r="C39" s="755"/>
      <c r="D39" s="494"/>
      <c r="E39" s="608"/>
      <c r="F39" s="402"/>
      <c r="G39" s="422"/>
      <c r="H39" s="375"/>
      <c r="I39" s="356"/>
      <c r="J39" s="404"/>
      <c r="K39" s="443"/>
      <c r="L39" s="356">
        <v>2727</v>
      </c>
      <c r="M39" s="404">
        <v>534210.11</v>
      </c>
      <c r="N39" s="443">
        <v>195.93</v>
      </c>
      <c r="O39" s="356"/>
      <c r="P39" s="404"/>
      <c r="Q39" s="443"/>
      <c r="R39" s="96"/>
      <c r="S39" s="96"/>
    </row>
    <row r="40" spans="1:19" ht="12.75">
      <c r="A40" s="378"/>
      <c r="B40" s="555" t="s">
        <v>229</v>
      </c>
      <c r="C40" s="755"/>
      <c r="D40" s="756"/>
      <c r="E40" s="608"/>
      <c r="F40" s="402"/>
      <c r="G40" s="422"/>
      <c r="H40" s="375"/>
      <c r="I40" s="356"/>
      <c r="J40" s="404"/>
      <c r="K40" s="443"/>
      <c r="L40" s="356">
        <v>2488</v>
      </c>
      <c r="M40" s="404">
        <v>273771.62</v>
      </c>
      <c r="N40" s="443">
        <v>110.04</v>
      </c>
      <c r="O40" s="356"/>
      <c r="P40" s="404"/>
      <c r="Q40" s="443"/>
      <c r="R40" s="96"/>
      <c r="S40" s="96"/>
    </row>
    <row r="41" spans="1:19" ht="13.5" thickBot="1">
      <c r="A41" s="649">
        <v>41828</v>
      </c>
      <c r="B41" s="650" t="s">
        <v>230</v>
      </c>
      <c r="C41" s="766"/>
      <c r="D41" s="767"/>
      <c r="E41" s="653"/>
      <c r="F41" s="409"/>
      <c r="G41" s="686"/>
      <c r="H41" s="687"/>
      <c r="I41" s="674"/>
      <c r="J41" s="688"/>
      <c r="K41" s="413"/>
      <c r="L41" s="674">
        <v>1955</v>
      </c>
      <c r="M41" s="688">
        <v>268577.05</v>
      </c>
      <c r="N41" s="768">
        <v>137.4</v>
      </c>
      <c r="O41" s="674"/>
      <c r="P41" s="688"/>
      <c r="Q41" s="299"/>
      <c r="R41" s="96"/>
      <c r="S41" s="96"/>
    </row>
    <row r="42" spans="1:19" ht="12.75">
      <c r="A42" s="204">
        <v>41877</v>
      </c>
      <c r="B42" s="553" t="s">
        <v>280</v>
      </c>
      <c r="C42" s="754"/>
      <c r="D42" s="757"/>
      <c r="E42" s="609"/>
      <c r="F42" s="294">
        <v>1051</v>
      </c>
      <c r="G42" s="437">
        <v>73517.51</v>
      </c>
      <c r="H42" s="242">
        <v>69.75</v>
      </c>
      <c r="I42" s="148"/>
      <c r="J42" s="316"/>
      <c r="K42" s="299"/>
      <c r="L42" s="148"/>
      <c r="M42" s="316"/>
      <c r="N42" s="318"/>
      <c r="O42" s="148"/>
      <c r="P42" s="316"/>
      <c r="Q42" s="318"/>
      <c r="R42" s="96"/>
      <c r="S42" s="96"/>
    </row>
    <row r="43" spans="1:19" ht="12.75">
      <c r="A43" s="204"/>
      <c r="B43" s="553" t="s">
        <v>281</v>
      </c>
      <c r="C43" s="754"/>
      <c r="D43" s="757"/>
      <c r="E43" s="609"/>
      <c r="F43" s="436">
        <v>22661</v>
      </c>
      <c r="G43" s="437">
        <v>540040.91</v>
      </c>
      <c r="H43" s="242">
        <v>23.83</v>
      </c>
      <c r="I43" s="148"/>
      <c r="J43" s="316"/>
      <c r="K43" s="299"/>
      <c r="L43" s="148"/>
      <c r="M43" s="316"/>
      <c r="N43" s="318"/>
      <c r="O43" s="148"/>
      <c r="P43" s="316"/>
      <c r="Q43" s="318"/>
      <c r="R43" s="96"/>
      <c r="S43" s="96"/>
    </row>
    <row r="44" spans="1:19" ht="12.75">
      <c r="A44" s="204"/>
      <c r="B44" s="553" t="s">
        <v>283</v>
      </c>
      <c r="C44" s="754"/>
      <c r="D44" s="757"/>
      <c r="E44" s="609"/>
      <c r="F44" s="436">
        <v>40049</v>
      </c>
      <c r="G44" s="437">
        <v>2324240.79</v>
      </c>
      <c r="H44" s="242">
        <v>58.03</v>
      </c>
      <c r="I44" s="148"/>
      <c r="J44" s="316"/>
      <c r="K44" s="299"/>
      <c r="L44" s="148"/>
      <c r="M44" s="316"/>
      <c r="N44" s="318"/>
      <c r="O44" s="148"/>
      <c r="P44" s="316"/>
      <c r="Q44" s="318"/>
      <c r="R44" s="96"/>
      <c r="S44" s="96"/>
    </row>
    <row r="45" spans="1:19" ht="12.75">
      <c r="A45" s="204"/>
      <c r="B45" s="553" t="s">
        <v>282</v>
      </c>
      <c r="C45" s="754"/>
      <c r="D45" s="757"/>
      <c r="E45" s="609"/>
      <c r="F45" s="436">
        <v>10005</v>
      </c>
      <c r="G45" s="437">
        <v>676279.26</v>
      </c>
      <c r="H45" s="242">
        <v>67.59</v>
      </c>
      <c r="I45" s="148"/>
      <c r="J45" s="316"/>
      <c r="K45" s="299"/>
      <c r="L45" s="148"/>
      <c r="M45" s="316"/>
      <c r="N45" s="318"/>
      <c r="O45" s="148"/>
      <c r="P45" s="316"/>
      <c r="Q45" s="318"/>
      <c r="R45" s="96"/>
      <c r="S45" s="96"/>
    </row>
    <row r="46" spans="1:19" ht="12.75">
      <c r="A46" s="204"/>
      <c r="B46" s="553" t="s">
        <v>284</v>
      </c>
      <c r="C46" s="754"/>
      <c r="D46" s="757"/>
      <c r="E46" s="609"/>
      <c r="F46" s="436">
        <v>2220</v>
      </c>
      <c r="G46" s="437">
        <v>151289.96</v>
      </c>
      <c r="H46" s="242">
        <v>68.15</v>
      </c>
      <c r="I46" s="148"/>
      <c r="J46" s="316"/>
      <c r="K46" s="299"/>
      <c r="L46" s="148"/>
      <c r="M46" s="316"/>
      <c r="N46" s="318"/>
      <c r="O46" s="148"/>
      <c r="P46" s="316"/>
      <c r="Q46" s="318"/>
      <c r="R46" s="96"/>
      <c r="S46" s="96"/>
    </row>
    <row r="47" spans="1:19" ht="12.75">
      <c r="A47" s="378"/>
      <c r="B47" s="555" t="s">
        <v>285</v>
      </c>
      <c r="C47" s="755"/>
      <c r="D47" s="756"/>
      <c r="E47" s="608"/>
      <c r="F47" s="425">
        <v>755</v>
      </c>
      <c r="G47" s="422">
        <v>72276.85</v>
      </c>
      <c r="H47" s="375">
        <v>95.73</v>
      </c>
      <c r="I47" s="442"/>
      <c r="J47" s="404"/>
      <c r="K47" s="443"/>
      <c r="L47" s="442"/>
      <c r="M47" s="404"/>
      <c r="N47" s="401"/>
      <c r="O47" s="442"/>
      <c r="P47" s="404"/>
      <c r="Q47" s="401"/>
      <c r="R47" s="96"/>
      <c r="S47" s="96"/>
    </row>
    <row r="48" spans="1:19" ht="12.75">
      <c r="A48" s="204"/>
      <c r="B48" s="553" t="s">
        <v>286</v>
      </c>
      <c r="C48" s="173"/>
      <c r="D48" s="143"/>
      <c r="E48" s="240"/>
      <c r="F48" s="436">
        <v>4050</v>
      </c>
      <c r="G48" s="437">
        <v>178484.19</v>
      </c>
      <c r="H48" s="242">
        <v>44.07</v>
      </c>
      <c r="I48" s="148"/>
      <c r="J48" s="316"/>
      <c r="K48" s="299"/>
      <c r="L48" s="148"/>
      <c r="M48" s="316"/>
      <c r="N48" s="318"/>
      <c r="O48" s="148"/>
      <c r="P48" s="316"/>
      <c r="Q48" s="318"/>
      <c r="R48" s="96"/>
      <c r="S48" s="96"/>
    </row>
    <row r="49" spans="1:19" ht="12.75">
      <c r="A49" s="204"/>
      <c r="B49" s="553" t="s">
        <v>287</v>
      </c>
      <c r="C49" s="173"/>
      <c r="D49" s="143"/>
      <c r="E49" s="240"/>
      <c r="F49" s="436">
        <v>19289</v>
      </c>
      <c r="G49" s="437">
        <v>1205283.48</v>
      </c>
      <c r="H49" s="242">
        <v>62.49</v>
      </c>
      <c r="I49" s="148"/>
      <c r="J49" s="316"/>
      <c r="K49" s="299"/>
      <c r="L49" s="148"/>
      <c r="M49" s="316"/>
      <c r="N49" s="318"/>
      <c r="O49" s="148"/>
      <c r="P49" s="316"/>
      <c r="Q49" s="318"/>
      <c r="R49" s="96"/>
      <c r="S49" s="96"/>
    </row>
    <row r="50" spans="1:19" ht="12.75">
      <c r="A50" s="378"/>
      <c r="B50" s="555" t="s">
        <v>289</v>
      </c>
      <c r="C50" s="471"/>
      <c r="D50" s="361"/>
      <c r="E50" s="441"/>
      <c r="F50" s="402"/>
      <c r="G50" s="422"/>
      <c r="H50" s="375"/>
      <c r="I50" s="442"/>
      <c r="J50" s="404"/>
      <c r="K50" s="443"/>
      <c r="L50" s="442">
        <v>48571</v>
      </c>
      <c r="M50" s="404">
        <v>7216651.37</v>
      </c>
      <c r="N50" s="401">
        <v>148.58</v>
      </c>
      <c r="O50" s="442"/>
      <c r="P50" s="404"/>
      <c r="Q50" s="401"/>
      <c r="R50" s="96"/>
      <c r="S50" s="96"/>
    </row>
    <row r="51" spans="1:19" ht="12.75">
      <c r="A51" s="378"/>
      <c r="B51" s="555" t="s">
        <v>290</v>
      </c>
      <c r="C51" s="471"/>
      <c r="D51" s="361"/>
      <c r="E51" s="441"/>
      <c r="F51" s="425">
        <v>14145</v>
      </c>
      <c r="G51" s="422">
        <v>982948.17</v>
      </c>
      <c r="H51" s="375">
        <v>69.49</v>
      </c>
      <c r="I51" s="446"/>
      <c r="J51" s="404"/>
      <c r="K51" s="443"/>
      <c r="L51" s="442"/>
      <c r="M51" s="447"/>
      <c r="N51" s="448"/>
      <c r="O51" s="442"/>
      <c r="P51" s="447"/>
      <c r="Q51" s="448"/>
      <c r="R51" s="96"/>
      <c r="S51" s="96"/>
    </row>
    <row r="52" spans="1:19" ht="12.75">
      <c r="A52" s="204"/>
      <c r="B52" s="553" t="s">
        <v>291</v>
      </c>
      <c r="C52" s="173"/>
      <c r="D52" s="143"/>
      <c r="E52" s="240"/>
      <c r="F52" s="436">
        <v>31380</v>
      </c>
      <c r="G52" s="437">
        <v>2639360.92</v>
      </c>
      <c r="H52" s="242">
        <v>84.11</v>
      </c>
      <c r="I52" s="223"/>
      <c r="J52" s="316"/>
      <c r="K52" s="299"/>
      <c r="L52" s="148"/>
      <c r="M52" s="330"/>
      <c r="N52" s="331"/>
      <c r="O52" s="148"/>
      <c r="P52" s="330"/>
      <c r="Q52" s="331"/>
      <c r="R52" s="96"/>
      <c r="S52" s="96"/>
    </row>
    <row r="53" spans="1:19" ht="12.75">
      <c r="A53" s="378"/>
      <c r="B53" s="555" t="s">
        <v>294</v>
      </c>
      <c r="C53" s="471"/>
      <c r="D53" s="361"/>
      <c r="E53" s="441"/>
      <c r="F53" s="425">
        <v>22230</v>
      </c>
      <c r="G53" s="422">
        <v>849531.38</v>
      </c>
      <c r="H53" s="375">
        <v>38.22</v>
      </c>
      <c r="I53" s="446"/>
      <c r="J53" s="404"/>
      <c r="K53" s="443"/>
      <c r="L53" s="442"/>
      <c r="M53" s="447"/>
      <c r="N53" s="448"/>
      <c r="O53" s="442"/>
      <c r="P53" s="447"/>
      <c r="Q53" s="448"/>
      <c r="R53" s="96"/>
      <c r="S53" s="96"/>
    </row>
    <row r="54" spans="1:19" ht="12.75">
      <c r="A54" s="204"/>
      <c r="B54" s="553" t="s">
        <v>295</v>
      </c>
      <c r="C54" s="173"/>
      <c r="D54" s="112"/>
      <c r="E54" s="240"/>
      <c r="F54" s="436">
        <v>18990</v>
      </c>
      <c r="G54" s="437">
        <v>782526.37</v>
      </c>
      <c r="H54" s="242">
        <v>41.21</v>
      </c>
      <c r="I54" s="223"/>
      <c r="J54" s="316"/>
      <c r="K54" s="299"/>
      <c r="L54" s="148"/>
      <c r="M54" s="330"/>
      <c r="N54" s="331"/>
      <c r="O54" s="148"/>
      <c r="P54" s="330"/>
      <c r="Q54" s="331"/>
      <c r="R54" s="96"/>
      <c r="S54" s="96"/>
    </row>
    <row r="55" spans="1:19" ht="13.5" thickBot="1">
      <c r="A55" s="649">
        <v>41877</v>
      </c>
      <c r="B55" s="650" t="s">
        <v>300</v>
      </c>
      <c r="C55" s="569">
        <v>1825</v>
      </c>
      <c r="D55" s="674">
        <v>89928.76</v>
      </c>
      <c r="E55" s="779">
        <v>49.28</v>
      </c>
      <c r="F55" s="685"/>
      <c r="G55" s="686"/>
      <c r="H55" s="687"/>
      <c r="I55" s="780"/>
      <c r="J55" s="688"/>
      <c r="K55" s="413"/>
      <c r="L55" s="781"/>
      <c r="M55" s="782"/>
      <c r="N55" s="783"/>
      <c r="O55" s="781"/>
      <c r="P55" s="782"/>
      <c r="Q55" s="783"/>
      <c r="R55" s="96"/>
      <c r="S55" s="96"/>
    </row>
    <row r="56" spans="1:19" ht="13.5" thickBot="1">
      <c r="A56" s="804">
        <v>41891</v>
      </c>
      <c r="B56" s="805" t="s">
        <v>301</v>
      </c>
      <c r="C56" s="806">
        <v>1140</v>
      </c>
      <c r="D56" s="703">
        <v>79696.07</v>
      </c>
      <c r="E56" s="807">
        <v>69.91</v>
      </c>
      <c r="F56" s="808"/>
      <c r="G56" s="809"/>
      <c r="H56" s="810"/>
      <c r="I56" s="811"/>
      <c r="J56" s="812"/>
      <c r="K56" s="813"/>
      <c r="L56" s="814"/>
      <c r="M56" s="815"/>
      <c r="N56" s="816"/>
      <c r="O56" s="814"/>
      <c r="P56" s="815"/>
      <c r="Q56" s="816"/>
      <c r="R56" s="96"/>
      <c r="S56" s="96"/>
    </row>
    <row r="57" spans="1:19" ht="13.5" thickBot="1">
      <c r="A57" s="804">
        <v>41954</v>
      </c>
      <c r="B57" s="824" t="s">
        <v>309</v>
      </c>
      <c r="C57" s="806"/>
      <c r="D57" s="703"/>
      <c r="E57" s="807"/>
      <c r="F57" s="808">
        <v>1145</v>
      </c>
      <c r="G57" s="809">
        <v>158206.77</v>
      </c>
      <c r="H57" s="810">
        <v>138.17</v>
      </c>
      <c r="I57" s="811"/>
      <c r="J57" s="812"/>
      <c r="K57" s="813"/>
      <c r="L57" s="814"/>
      <c r="M57" s="815"/>
      <c r="N57" s="816"/>
      <c r="O57" s="814"/>
      <c r="P57" s="815"/>
      <c r="Q57" s="816"/>
      <c r="R57" s="96"/>
      <c r="S57" s="96"/>
    </row>
    <row r="58" spans="1:19" ht="12.75">
      <c r="A58" s="204">
        <v>41982</v>
      </c>
      <c r="B58" s="553" t="s">
        <v>322</v>
      </c>
      <c r="C58" s="173"/>
      <c r="D58" s="152"/>
      <c r="E58" s="240"/>
      <c r="F58" s="436">
        <v>1800</v>
      </c>
      <c r="G58" s="437">
        <v>137165.48</v>
      </c>
      <c r="H58" s="242">
        <v>76.2</v>
      </c>
      <c r="I58" s="223"/>
      <c r="J58" s="316"/>
      <c r="K58" s="299"/>
      <c r="L58" s="148"/>
      <c r="M58" s="330"/>
      <c r="N58" s="331"/>
      <c r="O58" s="148"/>
      <c r="P58" s="330"/>
      <c r="Q58" s="331"/>
      <c r="R58" s="96"/>
      <c r="S58" s="96"/>
    </row>
    <row r="59" spans="1:19" ht="12.75">
      <c r="A59" s="204"/>
      <c r="B59" s="553" t="s">
        <v>323</v>
      </c>
      <c r="C59" s="173"/>
      <c r="D59" s="152"/>
      <c r="E59" s="240"/>
      <c r="F59" s="436">
        <v>2760</v>
      </c>
      <c r="G59" s="437">
        <v>201884.43</v>
      </c>
      <c r="H59" s="242">
        <v>73.15</v>
      </c>
      <c r="I59" s="223"/>
      <c r="J59" s="316"/>
      <c r="K59" s="299"/>
      <c r="L59" s="148"/>
      <c r="M59" s="330"/>
      <c r="N59" s="331"/>
      <c r="O59" s="148"/>
      <c r="P59" s="330"/>
      <c r="Q59" s="331"/>
      <c r="R59" s="96"/>
      <c r="S59" s="96"/>
    </row>
    <row r="60" spans="1:19" ht="12.75">
      <c r="A60" s="204"/>
      <c r="B60" s="553" t="s">
        <v>324</v>
      </c>
      <c r="C60" s="173"/>
      <c r="D60" s="152"/>
      <c r="E60" s="240"/>
      <c r="F60" s="436">
        <v>870</v>
      </c>
      <c r="G60" s="437">
        <v>66450.4</v>
      </c>
      <c r="H60" s="242">
        <v>76.38</v>
      </c>
      <c r="I60" s="223"/>
      <c r="J60" s="316"/>
      <c r="K60" s="299"/>
      <c r="L60" s="148"/>
      <c r="M60" s="330"/>
      <c r="N60" s="331"/>
      <c r="O60" s="148"/>
      <c r="P60" s="330"/>
      <c r="Q60" s="331"/>
      <c r="R60" s="96"/>
      <c r="S60" s="96"/>
    </row>
    <row r="61" spans="1:19" ht="12.75">
      <c r="A61" s="204"/>
      <c r="B61" s="553" t="s">
        <v>328</v>
      </c>
      <c r="C61" s="173"/>
      <c r="D61" s="152"/>
      <c r="E61" s="240"/>
      <c r="F61" s="436">
        <v>14876</v>
      </c>
      <c r="G61" s="437">
        <v>1207504.82</v>
      </c>
      <c r="H61" s="242">
        <v>81.17</v>
      </c>
      <c r="I61" s="223"/>
      <c r="J61" s="316"/>
      <c r="K61" s="299"/>
      <c r="L61" s="148"/>
      <c r="M61" s="330"/>
      <c r="N61" s="331"/>
      <c r="O61" s="148"/>
      <c r="P61" s="330"/>
      <c r="Q61" s="331"/>
      <c r="R61" s="96"/>
      <c r="S61" s="96"/>
    </row>
    <row r="62" spans="1:19" ht="12.75">
      <c r="A62" s="204"/>
      <c r="B62" s="553" t="s">
        <v>329</v>
      </c>
      <c r="C62" s="173"/>
      <c r="D62" s="152"/>
      <c r="E62" s="240"/>
      <c r="F62" s="436">
        <v>3453</v>
      </c>
      <c r="G62" s="437">
        <v>294801.44</v>
      </c>
      <c r="H62" s="242">
        <v>85.38</v>
      </c>
      <c r="I62" s="223"/>
      <c r="J62" s="316"/>
      <c r="K62" s="299"/>
      <c r="L62" s="148"/>
      <c r="M62" s="330"/>
      <c r="N62" s="331"/>
      <c r="O62" s="148"/>
      <c r="P62" s="330"/>
      <c r="Q62" s="331"/>
      <c r="R62" s="96"/>
      <c r="S62" s="96"/>
    </row>
    <row r="63" spans="1:19" ht="12.75">
      <c r="A63" s="204"/>
      <c r="B63" s="553" t="s">
        <v>330</v>
      </c>
      <c r="C63" s="173"/>
      <c r="D63" s="152"/>
      <c r="E63" s="240"/>
      <c r="F63" s="436">
        <v>3743</v>
      </c>
      <c r="G63" s="437">
        <v>315426.4</v>
      </c>
      <c r="H63" s="242">
        <v>84.27</v>
      </c>
      <c r="I63" s="223"/>
      <c r="J63" s="316"/>
      <c r="K63" s="299"/>
      <c r="L63" s="148"/>
      <c r="M63" s="330"/>
      <c r="N63" s="331"/>
      <c r="O63" s="148"/>
      <c r="P63" s="330"/>
      <c r="Q63" s="331"/>
      <c r="R63" s="96"/>
      <c r="S63" s="96"/>
    </row>
    <row r="64" spans="1:19" ht="13.5" thickBot="1">
      <c r="A64" s="649">
        <v>41982</v>
      </c>
      <c r="B64" s="650" t="s">
        <v>331</v>
      </c>
      <c r="C64" s="569">
        <v>1931</v>
      </c>
      <c r="D64" s="674">
        <v>64604.34</v>
      </c>
      <c r="E64" s="779">
        <v>33.46</v>
      </c>
      <c r="F64" s="685"/>
      <c r="G64" s="686"/>
      <c r="H64" s="687"/>
      <c r="I64" s="780"/>
      <c r="J64" s="688"/>
      <c r="K64" s="413"/>
      <c r="L64" s="781"/>
      <c r="M64" s="782"/>
      <c r="N64" s="783"/>
      <c r="O64" s="781"/>
      <c r="P64" s="782"/>
      <c r="Q64" s="783"/>
      <c r="R64" s="96"/>
      <c r="S64" s="96"/>
    </row>
    <row r="65" spans="1:19" ht="12.75">
      <c r="A65" s="204"/>
      <c r="B65" s="164"/>
      <c r="C65" s="173"/>
      <c r="D65" s="152"/>
      <c r="E65" s="240"/>
      <c r="F65" s="436"/>
      <c r="G65" s="437"/>
      <c r="H65" s="242"/>
      <c r="I65" s="223"/>
      <c r="J65" s="316"/>
      <c r="K65" s="299"/>
      <c r="L65" s="148"/>
      <c r="M65" s="330"/>
      <c r="N65" s="331"/>
      <c r="O65" s="148"/>
      <c r="P65" s="330"/>
      <c r="Q65" s="331"/>
      <c r="R65" s="96"/>
      <c r="S65" s="96"/>
    </row>
    <row r="66" spans="1:19" ht="12.75">
      <c r="A66" s="204"/>
      <c r="B66" s="164"/>
      <c r="C66" s="173"/>
      <c r="D66" s="152"/>
      <c r="E66" s="240"/>
      <c r="F66" s="436"/>
      <c r="G66" s="437"/>
      <c r="H66" s="242"/>
      <c r="I66" s="223"/>
      <c r="J66" s="316"/>
      <c r="K66" s="299"/>
      <c r="L66" s="148"/>
      <c r="M66" s="330"/>
      <c r="N66" s="331"/>
      <c r="O66" s="148"/>
      <c r="P66" s="330"/>
      <c r="Q66" s="331"/>
      <c r="R66" s="96"/>
      <c r="S66" s="96"/>
    </row>
    <row r="67" spans="1:19" ht="3.75" customHeight="1">
      <c r="A67" s="186"/>
      <c r="B67" s="187"/>
      <c r="C67" s="39"/>
      <c r="D67" s="23"/>
      <c r="E67" s="187"/>
      <c r="F67" s="292"/>
      <c r="G67" s="285"/>
      <c r="H67" s="187"/>
      <c r="I67" s="77"/>
      <c r="J67" s="280"/>
      <c r="K67" s="189"/>
      <c r="L67" s="77"/>
      <c r="M67" s="280"/>
      <c r="N67" s="189"/>
      <c r="O67" s="77"/>
      <c r="P67" s="280"/>
      <c r="Q67" s="189"/>
      <c r="R67" s="96"/>
      <c r="S67" s="96"/>
    </row>
    <row r="68" spans="1:19" ht="12.75">
      <c r="A68" s="174"/>
      <c r="B68" s="559"/>
      <c r="C68" s="560" t="s">
        <v>11</v>
      </c>
      <c r="D68" s="287" t="s">
        <v>11</v>
      </c>
      <c r="E68" s="276"/>
      <c r="F68" s="287" t="s">
        <v>11</v>
      </c>
      <c r="G68" s="314" t="s">
        <v>11</v>
      </c>
      <c r="H68" s="296"/>
      <c r="I68" s="287" t="s">
        <v>11</v>
      </c>
      <c r="J68" s="314" t="s">
        <v>11</v>
      </c>
      <c r="K68" s="296"/>
      <c r="L68" s="287" t="s">
        <v>11</v>
      </c>
      <c r="M68" s="314" t="s">
        <v>11</v>
      </c>
      <c r="N68" s="296"/>
      <c r="O68" s="287" t="s">
        <v>11</v>
      </c>
      <c r="P68" s="314" t="s">
        <v>11</v>
      </c>
      <c r="Q68" s="296"/>
      <c r="R68" s="96"/>
      <c r="S68" s="96"/>
    </row>
    <row r="69" spans="1:19" ht="12.75">
      <c r="A69" s="174"/>
      <c r="B69" s="559"/>
      <c r="C69" s="561" t="s">
        <v>10</v>
      </c>
      <c r="D69" s="288" t="s">
        <v>19</v>
      </c>
      <c r="E69" s="313"/>
      <c r="F69" s="288" t="s">
        <v>10</v>
      </c>
      <c r="G69" s="315" t="s">
        <v>19</v>
      </c>
      <c r="H69" s="297"/>
      <c r="I69" s="288" t="s">
        <v>10</v>
      </c>
      <c r="J69" s="315" t="s">
        <v>19</v>
      </c>
      <c r="K69" s="297"/>
      <c r="L69" s="288" t="s">
        <v>10</v>
      </c>
      <c r="M69" s="315" t="s">
        <v>19</v>
      </c>
      <c r="N69" s="297"/>
      <c r="O69" s="288" t="s">
        <v>10</v>
      </c>
      <c r="P69" s="315" t="s">
        <v>19</v>
      </c>
      <c r="Q69" s="297"/>
      <c r="R69" s="96"/>
      <c r="S69" s="96"/>
    </row>
    <row r="70" spans="1:19" ht="16.5" thickBot="1">
      <c r="A70" s="562"/>
      <c r="B70" s="563"/>
      <c r="C70" s="575">
        <f>SUM(C10:C66)</f>
        <v>13856</v>
      </c>
      <c r="D70" s="298">
        <f>SUM(D10:D66)</f>
        <v>755911.1899999998</v>
      </c>
      <c r="E70" s="307"/>
      <c r="F70" s="298">
        <f>SUM(F10:F66)</f>
        <v>319463</v>
      </c>
      <c r="G70" s="298">
        <f>SUM(G10:G66)</f>
        <v>23964444.149999995</v>
      </c>
      <c r="H70" s="307"/>
      <c r="I70" s="298">
        <f>SUM(I10:I66)</f>
        <v>0</v>
      </c>
      <c r="J70" s="298">
        <f>SUM(J10:J66)</f>
        <v>0</v>
      </c>
      <c r="K70" s="307"/>
      <c r="L70" s="298">
        <f>SUM(L10:L66)</f>
        <v>58238</v>
      </c>
      <c r="M70" s="334">
        <f>SUM(M10:M66)</f>
        <v>8604747.32</v>
      </c>
      <c r="N70" s="307"/>
      <c r="O70" s="298">
        <f>SUM(O10:O66)</f>
        <v>3640</v>
      </c>
      <c r="P70" s="334">
        <f>SUM(P10:P66)</f>
        <v>590682.49</v>
      </c>
      <c r="Q70" s="307"/>
      <c r="R70" s="96"/>
      <c r="S70" s="96"/>
    </row>
    <row r="71" spans="1:19" ht="6" customHeight="1" thickBot="1">
      <c r="A71" s="191"/>
      <c r="B71" s="51"/>
      <c r="C71" s="52"/>
      <c r="D71" s="52"/>
      <c r="E71" s="52"/>
      <c r="F71" s="289"/>
      <c r="G71" s="289"/>
      <c r="H71" s="51"/>
      <c r="I71" s="51"/>
      <c r="J71" s="281"/>
      <c r="K71" s="192"/>
      <c r="L71" s="51"/>
      <c r="M71" s="281"/>
      <c r="N71" s="192"/>
      <c r="O71" s="51"/>
      <c r="P71" s="281"/>
      <c r="Q71" s="192"/>
      <c r="R71" s="96"/>
      <c r="S71" s="96"/>
    </row>
    <row r="72" spans="1:19" ht="16.5" thickBot="1">
      <c r="A72" s="193" t="s">
        <v>24</v>
      </c>
      <c r="B72" s="55"/>
      <c r="C72" s="56"/>
      <c r="D72" s="56"/>
      <c r="E72" s="56"/>
      <c r="F72" s="101" t="s">
        <v>50</v>
      </c>
      <c r="G72" s="102"/>
      <c r="H72" s="181" t="s">
        <v>51</v>
      </c>
      <c r="I72" s="104"/>
      <c r="J72" s="282"/>
      <c r="K72" s="300"/>
      <c r="L72" s="104"/>
      <c r="M72" s="282"/>
      <c r="N72" s="300"/>
      <c r="O72" s="104"/>
      <c r="P72" s="282"/>
      <c r="Q72" s="300"/>
      <c r="R72" s="96"/>
      <c r="S72" s="96"/>
    </row>
    <row r="73" spans="1:17" ht="16.5" thickTop="1">
      <c r="A73" s="201" t="s">
        <v>73</v>
      </c>
      <c r="B73" s="202"/>
      <c r="C73" s="61"/>
      <c r="D73" s="61"/>
      <c r="E73" s="61"/>
      <c r="F73" s="62"/>
      <c r="G73" s="63">
        <f>COUNTA(C10:C66)</f>
        <v>11</v>
      </c>
      <c r="H73" s="19"/>
      <c r="I73" s="226">
        <f>D70/C70</f>
        <v>54.55479142609698</v>
      </c>
      <c r="J73" s="308"/>
      <c r="K73" s="310"/>
      <c r="L73" s="226"/>
      <c r="M73" s="308"/>
      <c r="N73" s="310"/>
      <c r="O73" s="226"/>
      <c r="P73" s="308"/>
      <c r="Q73" s="310"/>
    </row>
    <row r="74" spans="1:17" ht="15.75">
      <c r="A74" s="201" t="s">
        <v>74</v>
      </c>
      <c r="B74" s="60"/>
      <c r="C74" s="61"/>
      <c r="D74" s="61"/>
      <c r="E74" s="61"/>
      <c r="F74" s="62"/>
      <c r="G74" s="63">
        <f>COUNTA(F10:F66)</f>
        <v>36</v>
      </c>
      <c r="H74" s="19"/>
      <c r="I74" s="226" t="e">
        <f>D71/C71</f>
        <v>#DIV/0!</v>
      </c>
      <c r="J74" s="309"/>
      <c r="K74" s="311"/>
      <c r="L74" s="226"/>
      <c r="M74" s="309"/>
      <c r="N74" s="311"/>
      <c r="O74" s="226"/>
      <c r="P74" s="309"/>
      <c r="Q74" s="311"/>
    </row>
    <row r="75" spans="1:17" ht="15.75">
      <c r="A75" s="194" t="s">
        <v>52</v>
      </c>
      <c r="B75" s="324"/>
      <c r="C75" s="173"/>
      <c r="D75" s="173"/>
      <c r="E75" s="173"/>
      <c r="F75" s="325"/>
      <c r="G75" s="326">
        <f>COUNTA(I10:I66)</f>
        <v>0</v>
      </c>
      <c r="H75" s="112"/>
      <c r="I75" s="327" t="e">
        <f>J70/I70</f>
        <v>#DIV/0!</v>
      </c>
      <c r="J75" s="328"/>
      <c r="K75" s="329"/>
      <c r="L75" s="327"/>
      <c r="M75" s="328"/>
      <c r="N75" s="329"/>
      <c r="O75" s="327"/>
      <c r="P75" s="328"/>
      <c r="Q75" s="329"/>
    </row>
    <row r="76" spans="1:17" ht="15.75">
      <c r="A76" s="201" t="s">
        <v>53</v>
      </c>
      <c r="B76" s="583"/>
      <c r="C76" s="471"/>
      <c r="D76" s="471"/>
      <c r="E76" s="471"/>
      <c r="F76" s="577"/>
      <c r="G76" s="578">
        <f>COUNTA(L10:L66)</f>
        <v>7</v>
      </c>
      <c r="H76" s="357"/>
      <c r="I76" s="579">
        <f>M70/L70</f>
        <v>147.751422095539</v>
      </c>
      <c r="J76" s="580"/>
      <c r="K76" s="581"/>
      <c r="L76" s="579"/>
      <c r="M76" s="580"/>
      <c r="N76" s="581"/>
      <c r="O76" s="579"/>
      <c r="P76" s="580"/>
      <c r="Q76" s="581"/>
    </row>
    <row r="77" spans="1:17" ht="16.5" thickBot="1">
      <c r="A77" s="584" t="s">
        <v>54</v>
      </c>
      <c r="B77" s="198"/>
      <c r="C77" s="198"/>
      <c r="D77" s="198"/>
      <c r="E77" s="582"/>
      <c r="F77" s="198"/>
      <c r="G77" s="585">
        <f>COUNTA(O10:O66)</f>
        <v>1</v>
      </c>
      <c r="H77" s="198"/>
      <c r="I77" s="579">
        <f>P70/O70</f>
        <v>162.27540934065934</v>
      </c>
      <c r="J77" s="198"/>
      <c r="K77" s="582"/>
      <c r="L77" s="198"/>
      <c r="M77" s="198"/>
      <c r="N77" s="582"/>
      <c r="O77" s="198"/>
      <c r="P77" s="198"/>
      <c r="Q77" s="576"/>
    </row>
  </sheetData>
  <sheetProtection/>
  <printOptions horizontalCentered="1" verticalCentered="1"/>
  <pageMargins left="0.25" right="0.25" top="0.25" bottom="0.25" header="0.5" footer="0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4" max="4" width="11.8515625" style="0" customWidth="1"/>
    <col min="7" max="7" width="14.28125" style="0" customWidth="1"/>
  </cols>
  <sheetData>
    <row r="1" spans="2:17" ht="30.75">
      <c r="B1" s="1" t="s">
        <v>84</v>
      </c>
      <c r="H1" s="2"/>
      <c r="K1" s="2"/>
      <c r="N1" s="2"/>
      <c r="Q1" s="2"/>
    </row>
    <row r="2" ht="15.75">
      <c r="B2" s="3"/>
    </row>
    <row r="3" spans="1:16" ht="19.5">
      <c r="A3" s="4" t="s">
        <v>46</v>
      </c>
      <c r="B3" s="3"/>
      <c r="G3" s="3"/>
      <c r="J3" s="3"/>
      <c r="M3" s="3"/>
      <c r="P3" s="3"/>
    </row>
    <row r="4" spans="1:16" ht="16.5" thickBot="1">
      <c r="A4" s="3"/>
      <c r="B4" s="3"/>
      <c r="C4" s="96"/>
      <c r="D4" s="96"/>
      <c r="E4" s="96"/>
      <c r="F4" s="96"/>
      <c r="G4" s="3"/>
      <c r="I4" s="96"/>
      <c r="J4" s="3"/>
      <c r="L4" s="96"/>
      <c r="M4" s="3"/>
      <c r="O4" s="96"/>
      <c r="P4" s="3"/>
    </row>
    <row r="5" spans="1:17" ht="15.75">
      <c r="A5" s="182"/>
      <c r="B5" s="530"/>
      <c r="C5" s="531" t="s">
        <v>63</v>
      </c>
      <c r="D5" s="301"/>
      <c r="E5" s="302"/>
      <c r="F5" s="532" t="s">
        <v>64</v>
      </c>
      <c r="G5" s="303"/>
      <c r="H5" s="304"/>
      <c r="I5" s="532" t="s">
        <v>65</v>
      </c>
      <c r="J5" s="303"/>
      <c r="K5" s="304"/>
      <c r="L5" s="532" t="s">
        <v>66</v>
      </c>
      <c r="M5" s="303"/>
      <c r="N5" s="304"/>
      <c r="O5" s="632" t="s">
        <v>82</v>
      </c>
      <c r="P5" s="303"/>
      <c r="Q5" s="304"/>
    </row>
    <row r="6" spans="1:17" ht="15.75">
      <c r="A6" s="185" t="s">
        <v>4</v>
      </c>
      <c r="B6" s="533" t="s">
        <v>5</v>
      </c>
      <c r="C6" s="534" t="s">
        <v>10</v>
      </c>
      <c r="D6" s="89" t="s">
        <v>11</v>
      </c>
      <c r="E6" s="159" t="s">
        <v>11</v>
      </c>
      <c r="F6" s="290" t="s">
        <v>10</v>
      </c>
      <c r="G6" s="283" t="s">
        <v>11</v>
      </c>
      <c r="H6" s="159" t="s">
        <v>11</v>
      </c>
      <c r="I6" s="290" t="s">
        <v>10</v>
      </c>
      <c r="J6" s="283" t="s">
        <v>11</v>
      </c>
      <c r="K6" s="159" t="s">
        <v>11</v>
      </c>
      <c r="L6" s="290" t="s">
        <v>10</v>
      </c>
      <c r="M6" s="283" t="s">
        <v>11</v>
      </c>
      <c r="N6" s="159" t="s">
        <v>11</v>
      </c>
      <c r="O6" s="290" t="s">
        <v>10</v>
      </c>
      <c r="P6" s="283" t="s">
        <v>11</v>
      </c>
      <c r="Q6" s="159" t="s">
        <v>11</v>
      </c>
    </row>
    <row r="7" spans="1:17" ht="15.75">
      <c r="A7" s="185" t="s">
        <v>13</v>
      </c>
      <c r="B7" s="533" t="s">
        <v>14</v>
      </c>
      <c r="C7" s="534" t="s">
        <v>18</v>
      </c>
      <c r="D7" s="89" t="s">
        <v>19</v>
      </c>
      <c r="E7" s="159" t="s">
        <v>18</v>
      </c>
      <c r="F7" s="290" t="s">
        <v>18</v>
      </c>
      <c r="G7" s="283" t="s">
        <v>19</v>
      </c>
      <c r="H7" s="159" t="s">
        <v>18</v>
      </c>
      <c r="I7" s="290" t="s">
        <v>18</v>
      </c>
      <c r="J7" s="283" t="s">
        <v>19</v>
      </c>
      <c r="K7" s="159" t="s">
        <v>18</v>
      </c>
      <c r="L7" s="290" t="s">
        <v>18</v>
      </c>
      <c r="M7" s="283" t="s">
        <v>19</v>
      </c>
      <c r="N7" s="159" t="s">
        <v>18</v>
      </c>
      <c r="O7" s="290" t="s">
        <v>18</v>
      </c>
      <c r="P7" s="283" t="s">
        <v>19</v>
      </c>
      <c r="Q7" s="159" t="s">
        <v>18</v>
      </c>
    </row>
    <row r="8" spans="1:17" ht="13.5" customHeight="1">
      <c r="A8" s="167"/>
      <c r="B8" s="168"/>
      <c r="C8" s="535"/>
      <c r="D8" s="90" t="s">
        <v>20</v>
      </c>
      <c r="E8" s="161" t="s">
        <v>19</v>
      </c>
      <c r="F8" s="291"/>
      <c r="G8" s="284" t="s">
        <v>20</v>
      </c>
      <c r="H8" s="161" t="s">
        <v>19</v>
      </c>
      <c r="I8" s="291"/>
      <c r="J8" s="284" t="s">
        <v>20</v>
      </c>
      <c r="K8" s="161" t="s">
        <v>19</v>
      </c>
      <c r="L8" s="291"/>
      <c r="M8" s="284" t="s">
        <v>20</v>
      </c>
      <c r="N8" s="161" t="s">
        <v>19</v>
      </c>
      <c r="O8" s="291"/>
      <c r="P8" s="284" t="s">
        <v>20</v>
      </c>
      <c r="Q8" s="161" t="s">
        <v>19</v>
      </c>
    </row>
    <row r="9" spans="1:17" ht="3.75" customHeight="1">
      <c r="A9" s="186"/>
      <c r="B9" s="187"/>
      <c r="C9" s="39"/>
      <c r="D9" s="23"/>
      <c r="E9" s="187"/>
      <c r="F9" s="292"/>
      <c r="G9" s="285"/>
      <c r="H9" s="187"/>
      <c r="I9" s="292"/>
      <c r="J9" s="285"/>
      <c r="K9" s="187"/>
      <c r="L9" s="292"/>
      <c r="M9" s="285"/>
      <c r="N9" s="187"/>
      <c r="O9" s="292"/>
      <c r="P9" s="285"/>
      <c r="Q9" s="187"/>
    </row>
    <row r="10" spans="1:17" ht="12.75">
      <c r="A10" s="536">
        <v>41772</v>
      </c>
      <c r="B10" s="731" t="s">
        <v>189</v>
      </c>
      <c r="C10" s="538"/>
      <c r="D10" s="539"/>
      <c r="E10" s="540"/>
      <c r="F10" s="541">
        <v>1823</v>
      </c>
      <c r="G10" s="542">
        <v>272417</v>
      </c>
      <c r="H10" s="241">
        <v>149.43</v>
      </c>
      <c r="I10" s="541"/>
      <c r="J10" s="542"/>
      <c r="K10" s="293"/>
      <c r="L10" s="541"/>
      <c r="M10" s="542"/>
      <c r="N10" s="293"/>
      <c r="O10" s="541"/>
      <c r="P10" s="542"/>
      <c r="Q10" s="293"/>
    </row>
    <row r="11" spans="1:17" ht="13.5" thickBot="1">
      <c r="A11" s="429">
        <v>41772</v>
      </c>
      <c r="B11" s="737" t="s">
        <v>190</v>
      </c>
      <c r="C11" s="738"/>
      <c r="D11" s="651"/>
      <c r="E11" s="739"/>
      <c r="F11" s="740">
        <v>1924</v>
      </c>
      <c r="G11" s="726">
        <v>264756.19</v>
      </c>
      <c r="H11" s="727">
        <v>137.61</v>
      </c>
      <c r="I11" s="740"/>
      <c r="J11" s="726"/>
      <c r="K11" s="727"/>
      <c r="L11" s="740"/>
      <c r="M11" s="726"/>
      <c r="N11" s="727"/>
      <c r="O11" s="741"/>
      <c r="P11" s="726"/>
      <c r="Q11" s="727"/>
    </row>
    <row r="12" spans="1:17" ht="12.75">
      <c r="A12" s="188">
        <v>41800</v>
      </c>
      <c r="B12" s="546" t="s">
        <v>207</v>
      </c>
      <c r="C12" s="550"/>
      <c r="D12" s="178"/>
      <c r="E12" s="551"/>
      <c r="F12" s="541"/>
      <c r="G12" s="542"/>
      <c r="H12" s="241"/>
      <c r="I12" s="541"/>
      <c r="J12" s="542"/>
      <c r="K12" s="241"/>
      <c r="L12" s="541"/>
      <c r="M12" s="542"/>
      <c r="N12" s="241"/>
      <c r="O12" s="541">
        <v>1466</v>
      </c>
      <c r="P12" s="542">
        <v>67068.4</v>
      </c>
      <c r="Q12" s="241">
        <v>45.75</v>
      </c>
    </row>
    <row r="13" spans="1:17" ht="13.5" thickBot="1">
      <c r="A13" s="429">
        <v>41800</v>
      </c>
      <c r="B13" s="743" t="s">
        <v>208</v>
      </c>
      <c r="C13" s="744"/>
      <c r="D13" s="686"/>
      <c r="E13" s="743"/>
      <c r="F13" s="741"/>
      <c r="G13" s="726"/>
      <c r="H13" s="727"/>
      <c r="I13" s="741"/>
      <c r="J13" s="726"/>
      <c r="K13" s="727"/>
      <c r="L13" s="741"/>
      <c r="M13" s="726"/>
      <c r="N13" s="727"/>
      <c r="O13" s="741">
        <v>2029</v>
      </c>
      <c r="P13" s="726">
        <v>92729.6</v>
      </c>
      <c r="Q13" s="727">
        <v>45.7</v>
      </c>
    </row>
    <row r="14" spans="1:17" ht="12.75">
      <c r="A14" s="188">
        <v>41877</v>
      </c>
      <c r="B14" s="553" t="s">
        <v>288</v>
      </c>
      <c r="C14" s="554"/>
      <c r="D14" s="346"/>
      <c r="E14" s="347"/>
      <c r="F14" s="436"/>
      <c r="G14" s="437"/>
      <c r="H14" s="242"/>
      <c r="I14" s="436">
        <v>68326</v>
      </c>
      <c r="J14" s="437">
        <v>7488657.98</v>
      </c>
      <c r="K14" s="242">
        <v>109.6</v>
      </c>
      <c r="L14" s="436"/>
      <c r="M14" s="437"/>
      <c r="N14" s="242"/>
      <c r="O14" s="436"/>
      <c r="P14" s="437"/>
      <c r="Q14" s="242"/>
    </row>
    <row r="15" spans="1:17" ht="12.75">
      <c r="A15" s="188"/>
      <c r="B15" s="553" t="s">
        <v>292</v>
      </c>
      <c r="C15" s="554"/>
      <c r="D15" s="346"/>
      <c r="E15" s="347"/>
      <c r="F15" s="436"/>
      <c r="G15" s="437"/>
      <c r="H15" s="242"/>
      <c r="I15" s="436"/>
      <c r="J15" s="437"/>
      <c r="K15" s="242"/>
      <c r="L15" s="436">
        <v>4950</v>
      </c>
      <c r="M15" s="437">
        <v>627739.43</v>
      </c>
      <c r="N15" s="242">
        <v>126.82</v>
      </c>
      <c r="O15" s="436"/>
      <c r="P15" s="437"/>
      <c r="Q15" s="242"/>
    </row>
    <row r="16" spans="1:17" ht="12.75">
      <c r="A16" s="204"/>
      <c r="B16" s="553" t="s">
        <v>293</v>
      </c>
      <c r="C16" s="554"/>
      <c r="D16" s="346"/>
      <c r="E16" s="347"/>
      <c r="F16" s="436"/>
      <c r="G16" s="437"/>
      <c r="H16" s="242"/>
      <c r="I16" s="436"/>
      <c r="J16" s="437"/>
      <c r="K16" s="242"/>
      <c r="L16" s="436">
        <v>2960</v>
      </c>
      <c r="M16" s="437">
        <v>443190.63</v>
      </c>
      <c r="N16" s="242">
        <v>149.71</v>
      </c>
      <c r="O16" s="436"/>
      <c r="P16" s="437"/>
      <c r="Q16" s="242"/>
    </row>
    <row r="17" spans="1:17" ht="12.75">
      <c r="A17" s="378"/>
      <c r="B17" s="555" t="s">
        <v>296</v>
      </c>
      <c r="C17" s="556"/>
      <c r="D17" s="406"/>
      <c r="E17" s="412"/>
      <c r="F17" s="478"/>
      <c r="G17" s="479"/>
      <c r="H17" s="373"/>
      <c r="I17" s="478"/>
      <c r="J17" s="479"/>
      <c r="K17" s="373"/>
      <c r="L17" s="657">
        <v>13425</v>
      </c>
      <c r="M17" s="479">
        <v>1584586.4</v>
      </c>
      <c r="N17" s="373">
        <v>118.03</v>
      </c>
      <c r="O17" s="478"/>
      <c r="P17" s="479"/>
      <c r="Q17" s="373"/>
    </row>
    <row r="18" spans="1:17" ht="12.75">
      <c r="A18" s="204"/>
      <c r="B18" s="553" t="s">
        <v>297</v>
      </c>
      <c r="C18" s="557"/>
      <c r="D18" s="500"/>
      <c r="E18" s="499"/>
      <c r="F18" s="436"/>
      <c r="G18" s="437"/>
      <c r="H18" s="242"/>
      <c r="I18" s="436"/>
      <c r="J18" s="437"/>
      <c r="K18" s="295"/>
      <c r="L18" s="436">
        <v>1088</v>
      </c>
      <c r="M18" s="437">
        <v>135483.51</v>
      </c>
      <c r="N18" s="242">
        <v>124.53</v>
      </c>
      <c r="O18" s="436"/>
      <c r="P18" s="437"/>
      <c r="Q18" s="295"/>
    </row>
    <row r="19" spans="1:17" ht="12.75">
      <c r="A19" s="378"/>
      <c r="B19" s="555" t="s">
        <v>298</v>
      </c>
      <c r="C19" s="558"/>
      <c r="D19" s="526"/>
      <c r="E19" s="473"/>
      <c r="F19" s="425"/>
      <c r="G19" s="422"/>
      <c r="H19" s="375"/>
      <c r="I19" s="425"/>
      <c r="J19" s="422"/>
      <c r="K19" s="403"/>
      <c r="L19" s="425">
        <v>1396</v>
      </c>
      <c r="M19" s="422">
        <v>171947.95</v>
      </c>
      <c r="N19" s="375">
        <v>123.17</v>
      </c>
      <c r="O19" s="425"/>
      <c r="P19" s="422"/>
      <c r="Q19" s="403"/>
    </row>
    <row r="20" spans="1:17" ht="13.5" thickBot="1">
      <c r="A20" s="649">
        <v>41877</v>
      </c>
      <c r="B20" s="650" t="s">
        <v>299</v>
      </c>
      <c r="C20" s="569"/>
      <c r="D20" s="789"/>
      <c r="E20" s="631"/>
      <c r="F20" s="685"/>
      <c r="G20" s="686"/>
      <c r="H20" s="687"/>
      <c r="I20" s="685"/>
      <c r="J20" s="686"/>
      <c r="K20" s="790"/>
      <c r="L20" s="685">
        <v>2051</v>
      </c>
      <c r="M20" s="686">
        <v>241189.73</v>
      </c>
      <c r="N20" s="687">
        <v>117.62</v>
      </c>
      <c r="O20" s="685"/>
      <c r="P20" s="686"/>
      <c r="Q20" s="790"/>
    </row>
    <row r="21" spans="1:17" ht="12.75">
      <c r="A21" s="204">
        <v>41954</v>
      </c>
      <c r="B21" s="164" t="s">
        <v>310</v>
      </c>
      <c r="C21" s="173"/>
      <c r="D21" s="207"/>
      <c r="E21" s="164"/>
      <c r="F21" s="436"/>
      <c r="G21" s="437"/>
      <c r="H21" s="242"/>
      <c r="I21" s="436"/>
      <c r="J21" s="437"/>
      <c r="K21" s="295"/>
      <c r="L21" s="436">
        <v>1744</v>
      </c>
      <c r="M21" s="437">
        <v>257920.29</v>
      </c>
      <c r="N21" s="242">
        <v>147.91</v>
      </c>
      <c r="O21" s="436"/>
      <c r="P21" s="437"/>
      <c r="Q21" s="295"/>
    </row>
    <row r="22" spans="1:17" ht="12.75">
      <c r="A22" s="204"/>
      <c r="B22" s="164" t="s">
        <v>311</v>
      </c>
      <c r="C22" s="173"/>
      <c r="D22" s="112"/>
      <c r="E22" s="240"/>
      <c r="F22" s="294"/>
      <c r="G22" s="286"/>
      <c r="H22" s="242"/>
      <c r="I22" s="294"/>
      <c r="J22" s="286"/>
      <c r="K22" s="295"/>
      <c r="L22" s="436">
        <v>2456</v>
      </c>
      <c r="M22" s="437">
        <v>393301.05</v>
      </c>
      <c r="N22" s="242">
        <v>160.14</v>
      </c>
      <c r="O22" s="294"/>
      <c r="P22" s="286"/>
      <c r="Q22" s="295"/>
    </row>
    <row r="23" spans="1:17" ht="13.5" thickBot="1">
      <c r="A23" s="649">
        <v>41954</v>
      </c>
      <c r="B23" s="631" t="s">
        <v>312</v>
      </c>
      <c r="C23" s="569"/>
      <c r="D23" s="629"/>
      <c r="E23" s="779"/>
      <c r="F23" s="409"/>
      <c r="G23" s="823"/>
      <c r="H23" s="687"/>
      <c r="I23" s="409"/>
      <c r="J23" s="823"/>
      <c r="K23" s="790"/>
      <c r="L23" s="685">
        <v>3857</v>
      </c>
      <c r="M23" s="686">
        <v>615549.2</v>
      </c>
      <c r="N23" s="687">
        <v>159.59</v>
      </c>
      <c r="O23" s="409"/>
      <c r="P23" s="823"/>
      <c r="Q23" s="790"/>
    </row>
    <row r="24" spans="1:17" ht="12.75">
      <c r="A24" s="204"/>
      <c r="B24" s="164"/>
      <c r="C24" s="173"/>
      <c r="D24" s="112"/>
      <c r="E24" s="164"/>
      <c r="F24" s="294"/>
      <c r="G24" s="286"/>
      <c r="H24" s="242"/>
      <c r="I24" s="294"/>
      <c r="J24" s="286"/>
      <c r="K24" s="295"/>
      <c r="L24" s="436"/>
      <c r="M24" s="437"/>
      <c r="N24" s="295"/>
      <c r="O24" s="294"/>
      <c r="P24" s="286"/>
      <c r="Q24" s="295"/>
    </row>
    <row r="25" spans="1:17" ht="12.75">
      <c r="A25" s="166"/>
      <c r="B25" s="164"/>
      <c r="C25" s="173"/>
      <c r="D25" s="112"/>
      <c r="E25" s="164"/>
      <c r="F25" s="294"/>
      <c r="G25" s="286"/>
      <c r="H25" s="164"/>
      <c r="I25" s="294"/>
      <c r="J25" s="286"/>
      <c r="K25" s="164"/>
      <c r="L25" s="436"/>
      <c r="M25" s="437"/>
      <c r="N25" s="164"/>
      <c r="O25" s="294"/>
      <c r="P25" s="286"/>
      <c r="Q25" s="164"/>
    </row>
    <row r="26" spans="1:17" ht="6.75" customHeight="1">
      <c r="A26" s="186"/>
      <c r="B26" s="187"/>
      <c r="C26" s="39"/>
      <c r="D26" s="23"/>
      <c r="E26" s="187"/>
      <c r="F26" s="292"/>
      <c r="G26" s="285"/>
      <c r="H26" s="187"/>
      <c r="I26" s="292"/>
      <c r="J26" s="285"/>
      <c r="K26" s="187"/>
      <c r="L26" s="292"/>
      <c r="M26" s="285"/>
      <c r="N26" s="187"/>
      <c r="O26" s="292"/>
      <c r="P26" s="285"/>
      <c r="Q26" s="187"/>
    </row>
    <row r="27" spans="1:17" ht="12.75">
      <c r="A27" s="174"/>
      <c r="B27" s="559"/>
      <c r="C27" s="560" t="s">
        <v>11</v>
      </c>
      <c r="D27" s="287" t="s">
        <v>11</v>
      </c>
      <c r="E27" s="276"/>
      <c r="F27" s="287" t="s">
        <v>11</v>
      </c>
      <c r="G27" s="314" t="s">
        <v>11</v>
      </c>
      <c r="H27" s="296"/>
      <c r="I27" s="287" t="s">
        <v>11</v>
      </c>
      <c r="J27" s="314" t="s">
        <v>11</v>
      </c>
      <c r="K27" s="296"/>
      <c r="L27" s="287" t="s">
        <v>11</v>
      </c>
      <c r="M27" s="314" t="s">
        <v>11</v>
      </c>
      <c r="N27" s="296"/>
      <c r="O27" s="633" t="s">
        <v>11</v>
      </c>
      <c r="P27" s="314" t="s">
        <v>11</v>
      </c>
      <c r="Q27" s="296"/>
    </row>
    <row r="28" spans="1:17" ht="12.75">
      <c r="A28" s="174"/>
      <c r="B28" s="559"/>
      <c r="C28" s="561" t="s">
        <v>10</v>
      </c>
      <c r="D28" s="288" t="s">
        <v>19</v>
      </c>
      <c r="E28" s="313"/>
      <c r="F28" s="288" t="s">
        <v>10</v>
      </c>
      <c r="G28" s="315" t="s">
        <v>19</v>
      </c>
      <c r="H28" s="297"/>
      <c r="I28" s="288" t="s">
        <v>10</v>
      </c>
      <c r="J28" s="315" t="s">
        <v>19</v>
      </c>
      <c r="K28" s="297"/>
      <c r="L28" s="288" t="s">
        <v>10</v>
      </c>
      <c r="M28" s="315" t="s">
        <v>19</v>
      </c>
      <c r="N28" s="297"/>
      <c r="O28" s="634" t="s">
        <v>10</v>
      </c>
      <c r="P28" s="315" t="s">
        <v>19</v>
      </c>
      <c r="Q28" s="297"/>
    </row>
    <row r="29" spans="1:17" ht="16.5" thickBot="1">
      <c r="A29" s="562"/>
      <c r="B29" s="563"/>
      <c r="C29" s="312">
        <f>SUM(C10:C25)</f>
        <v>0</v>
      </c>
      <c r="D29" s="564">
        <f>SUM(D10:D25)</f>
        <v>0</v>
      </c>
      <c r="E29" s="307"/>
      <c r="F29" s="312">
        <f>SUM(F10:F25)</f>
        <v>3747</v>
      </c>
      <c r="G29" s="564">
        <f>SUM(G10:G25)</f>
        <v>537173.19</v>
      </c>
      <c r="H29" s="307"/>
      <c r="I29" s="312">
        <f>SUM(I10:I25)</f>
        <v>68326</v>
      </c>
      <c r="J29" s="564">
        <f>SUM(J10:J25)</f>
        <v>7488657.98</v>
      </c>
      <c r="K29" s="307"/>
      <c r="L29" s="312">
        <f>SUM(L10:L25)</f>
        <v>33927</v>
      </c>
      <c r="M29" s="564">
        <f>SUM(M10:M25)</f>
        <v>4470908.1899999995</v>
      </c>
      <c r="N29" s="307"/>
      <c r="O29" s="312">
        <f>SUM(O10:O25)</f>
        <v>3495</v>
      </c>
      <c r="P29" s="564">
        <f>SUM(P10:P25)</f>
        <v>159798</v>
      </c>
      <c r="Q29" s="307"/>
    </row>
    <row r="30" spans="1:17" ht="13.5" thickBot="1">
      <c r="A30" s="191"/>
      <c r="B30" s="51"/>
      <c r="C30" s="52"/>
      <c r="D30" s="52"/>
      <c r="E30" s="52"/>
      <c r="F30" s="289"/>
      <c r="G30" s="289"/>
      <c r="H30" s="51"/>
      <c r="I30" s="289"/>
      <c r="J30" s="289"/>
      <c r="K30" s="51"/>
      <c r="L30" s="289"/>
      <c r="M30" s="289"/>
      <c r="N30" s="192"/>
      <c r="O30" s="635"/>
      <c r="P30" s="289"/>
      <c r="Q30" s="192"/>
    </row>
    <row r="31" spans="1:17" ht="16.5" thickBot="1">
      <c r="A31" s="193" t="s">
        <v>24</v>
      </c>
      <c r="B31" s="55"/>
      <c r="C31" s="56"/>
      <c r="D31" s="56"/>
      <c r="E31" s="56"/>
      <c r="F31" s="101" t="s">
        <v>50</v>
      </c>
      <c r="G31" s="102"/>
      <c r="H31" s="565" t="s">
        <v>51</v>
      </c>
      <c r="I31" s="101"/>
      <c r="J31" s="102"/>
      <c r="K31" s="181"/>
      <c r="L31" s="101"/>
      <c r="M31" s="102"/>
      <c r="N31" s="566"/>
      <c r="O31" s="636"/>
      <c r="P31" s="102"/>
      <c r="Q31" s="566"/>
    </row>
    <row r="32" spans="1:17" ht="16.5" thickTop="1">
      <c r="A32" s="201" t="s">
        <v>67</v>
      </c>
      <c r="B32" s="202"/>
      <c r="C32" s="61"/>
      <c r="D32" s="61"/>
      <c r="E32" s="61"/>
      <c r="F32" s="62"/>
      <c r="G32" s="567">
        <f>COUNTA(C10:C25)</f>
        <v>0</v>
      </c>
      <c r="H32" s="173"/>
      <c r="I32" s="60"/>
      <c r="J32" s="226" t="e">
        <f>D29/C29</f>
        <v>#DIV/0!</v>
      </c>
      <c r="K32" s="19"/>
      <c r="L32" s="62"/>
      <c r="M32" s="63"/>
      <c r="N32" s="168"/>
      <c r="O32" s="637"/>
      <c r="P32" s="63"/>
      <c r="Q32" s="168"/>
    </row>
    <row r="33" spans="1:17" ht="15.75">
      <c r="A33" s="194" t="s">
        <v>68</v>
      </c>
      <c r="B33" s="60"/>
      <c r="C33" s="61"/>
      <c r="D33" s="61"/>
      <c r="E33" s="61"/>
      <c r="F33" s="62"/>
      <c r="G33" s="568">
        <f>COUNTA(F10:F25)</f>
        <v>2</v>
      </c>
      <c r="H33" s="471"/>
      <c r="I33" s="60"/>
      <c r="J33" s="226">
        <f>G29/F29</f>
        <v>143.36087269815852</v>
      </c>
      <c r="K33" s="19"/>
      <c r="L33" s="62"/>
      <c r="M33" s="63"/>
      <c r="N33" s="168"/>
      <c r="O33" s="637"/>
      <c r="P33" s="63"/>
      <c r="Q33" s="168"/>
    </row>
    <row r="34" spans="1:17" ht="15.75">
      <c r="A34" s="201" t="s">
        <v>69</v>
      </c>
      <c r="B34" s="324"/>
      <c r="C34" s="173"/>
      <c r="D34" s="173"/>
      <c r="E34" s="173"/>
      <c r="F34" s="325"/>
      <c r="G34" s="568">
        <f>COUNTA(I10:I25)</f>
        <v>1</v>
      </c>
      <c r="H34" s="471"/>
      <c r="I34" s="202"/>
      <c r="J34" s="327">
        <f>J29/I29</f>
        <v>109.60187893334896</v>
      </c>
      <c r="K34" s="112"/>
      <c r="L34" s="325"/>
      <c r="M34" s="326"/>
      <c r="N34" s="164"/>
      <c r="O34" s="638"/>
      <c r="P34" s="326"/>
      <c r="Q34" s="164"/>
    </row>
    <row r="35" spans="1:17" ht="15.75">
      <c r="A35" s="201" t="s">
        <v>70</v>
      </c>
      <c r="B35" s="324"/>
      <c r="C35" s="173"/>
      <c r="D35" s="173"/>
      <c r="E35" s="173"/>
      <c r="F35" s="325"/>
      <c r="G35" s="624">
        <f>COUNTA(L10:L25)</f>
        <v>9</v>
      </c>
      <c r="H35" s="471"/>
      <c r="I35" s="202"/>
      <c r="J35" s="327">
        <f>M29/L29</f>
        <v>131.78023963215136</v>
      </c>
      <c r="K35" s="112"/>
      <c r="L35" s="325"/>
      <c r="M35" s="326"/>
      <c r="N35" s="164"/>
      <c r="O35" s="638"/>
      <c r="P35" s="326"/>
      <c r="Q35" s="164"/>
    </row>
    <row r="36" spans="1:17" ht="16.5" thickBot="1">
      <c r="A36" s="584" t="s">
        <v>83</v>
      </c>
      <c r="B36" s="625"/>
      <c r="C36" s="569"/>
      <c r="D36" s="569"/>
      <c r="E36" s="569"/>
      <c r="F36" s="626"/>
      <c r="G36" s="585">
        <f>COUNTA(O10:O25)</f>
        <v>2</v>
      </c>
      <c r="H36" s="569"/>
      <c r="I36" s="627"/>
      <c r="J36" s="628">
        <f>P29/O29</f>
        <v>45.721888412017165</v>
      </c>
      <c r="K36" s="629"/>
      <c r="L36" s="626"/>
      <c r="M36" s="630"/>
      <c r="N36" s="631"/>
      <c r="O36" s="639"/>
      <c r="P36" s="630"/>
      <c r="Q36" s="631"/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9.421875" style="0" customWidth="1"/>
    <col min="12" max="12" width="11.8515625" style="0" customWidth="1"/>
    <col min="15" max="15" width="8.28125" style="0" customWidth="1"/>
    <col min="17" max="17" width="12.140625" style="0" customWidth="1"/>
  </cols>
  <sheetData>
    <row r="1" spans="2:8" ht="30.75">
      <c r="B1" s="1" t="s">
        <v>84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55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395"/>
      <c r="B10" s="387"/>
      <c r="C10" s="396"/>
      <c r="D10" s="397"/>
      <c r="E10" s="396"/>
      <c r="F10" s="396"/>
      <c r="G10" s="398"/>
      <c r="H10" s="399"/>
      <c r="I10" s="387"/>
      <c r="J10" s="407"/>
      <c r="K10" s="386"/>
      <c r="L10" s="400"/>
      <c r="M10" s="387"/>
      <c r="N10" s="388"/>
      <c r="P10" s="31">
        <f>J10*G10</f>
        <v>0</v>
      </c>
      <c r="Q10" s="31">
        <f>N10*K10</f>
        <v>0</v>
      </c>
    </row>
    <row r="11" spans="1:17" ht="12.75">
      <c r="A11" s="111"/>
      <c r="B11" s="112"/>
      <c r="C11" s="144"/>
      <c r="D11" s="146"/>
      <c r="E11" s="144"/>
      <c r="F11" s="144"/>
      <c r="G11" s="153"/>
      <c r="H11" s="152"/>
      <c r="I11" s="112"/>
      <c r="J11" s="112"/>
      <c r="K11" s="114"/>
      <c r="L11" s="152"/>
      <c r="M11" s="115"/>
      <c r="N11" s="124"/>
      <c r="P11" s="31">
        <f aca="true" t="shared" si="0" ref="P11:P26">J11*G11</f>
        <v>0</v>
      </c>
      <c r="Q11" s="31">
        <f aca="true" t="shared" si="1" ref="Q11:Q26">N11*K11</f>
        <v>0</v>
      </c>
    </row>
    <row r="12" spans="1:17" ht="12.75">
      <c r="A12" s="111"/>
      <c r="B12" s="112"/>
      <c r="C12" s="144"/>
      <c r="D12" s="146"/>
      <c r="E12" s="144"/>
      <c r="F12" s="144"/>
      <c r="G12" s="153"/>
      <c r="H12" s="152"/>
      <c r="I12" s="112"/>
      <c r="J12" s="112"/>
      <c r="K12" s="114"/>
      <c r="L12" s="152"/>
      <c r="M12" s="112"/>
      <c r="N12" s="124"/>
      <c r="P12" s="31">
        <f t="shared" si="0"/>
        <v>0</v>
      </c>
      <c r="Q12" s="31">
        <f t="shared" si="1"/>
        <v>0</v>
      </c>
    </row>
    <row r="13" spans="1:17" ht="12.75">
      <c r="A13" s="111"/>
      <c r="B13" s="112"/>
      <c r="C13" s="113"/>
      <c r="D13" s="130"/>
      <c r="E13" s="113"/>
      <c r="F13" s="113"/>
      <c r="G13" s="153"/>
      <c r="H13" s="152"/>
      <c r="I13" s="206"/>
      <c r="J13" s="206"/>
      <c r="K13" s="153"/>
      <c r="L13" s="152"/>
      <c r="M13" s="207"/>
      <c r="N13" s="208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4"/>
      <c r="D14" s="146"/>
      <c r="E14" s="144"/>
      <c r="F14" s="144"/>
      <c r="G14" s="153"/>
      <c r="H14" s="151"/>
      <c r="I14" s="112"/>
      <c r="J14" s="112"/>
      <c r="K14" s="114"/>
      <c r="L14" s="152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8"/>
      <c r="B15" s="19"/>
      <c r="C15" s="133"/>
      <c r="D15" s="133"/>
      <c r="E15" s="133"/>
      <c r="F15" s="133"/>
      <c r="G15" s="210"/>
      <c r="H15" s="179"/>
      <c r="I15" s="1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0"/>
      <c r="H16" s="179"/>
      <c r="I16" s="19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0"/>
      <c r="H17" s="179"/>
      <c r="I17" s="19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0"/>
      <c r="H18" s="179"/>
      <c r="I18" s="19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0"/>
      <c r="H19" s="19"/>
      <c r="I19" s="19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0"/>
      <c r="H20" s="19"/>
      <c r="I20" s="19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18"/>
      <c r="H21" s="19"/>
      <c r="I21" s="29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18"/>
      <c r="H22" s="19"/>
      <c r="I22" s="19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18"/>
      <c r="H23" s="19"/>
      <c r="I23" s="29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18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18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79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18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31">
        <f>SUM(P10:P28)</f>
        <v>0</v>
      </c>
      <c r="Q31" s="31">
        <f>SUM(Q10:Q28)</f>
        <v>0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61">
        <f>SUM(G10:G29)</f>
        <v>0</v>
      </c>
      <c r="H33" s="343">
        <f>SUM(H10:H29)</f>
        <v>0</v>
      </c>
      <c r="I33" s="264"/>
      <c r="J33" s="265"/>
      <c r="K33" s="260">
        <f>SUM(K10:K29)</f>
        <v>0</v>
      </c>
      <c r="L33" s="267">
        <f>SUM(L10:L29)</f>
        <v>0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51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0</v>
      </c>
      <c r="I36" s="62"/>
      <c r="J36" s="64" t="e">
        <f>H33/G33</f>
        <v>#DIV/0!</v>
      </c>
      <c r="K36" s="64"/>
      <c r="L36" s="65"/>
      <c r="M36" s="64" t="e">
        <f>P31/G33</f>
        <v>#DIV/0!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0</v>
      </c>
      <c r="I37" s="62"/>
      <c r="J37" s="226" t="e">
        <f>L33/K33</f>
        <v>#DIV/0!</v>
      </c>
      <c r="K37" s="67"/>
      <c r="L37" s="65"/>
      <c r="M37" s="64" t="e">
        <f>Q31/K33</f>
        <v>#DIV/0!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0</v>
      </c>
      <c r="I38" s="71"/>
      <c r="J38" s="227" t="e">
        <f>(H33+L33)/(G33+K33)</f>
        <v>#DIV/0!</v>
      </c>
      <c r="K38" s="74"/>
      <c r="L38" s="75"/>
      <c r="M38" s="73" t="e">
        <f>(P31+Q31)/(G33+K33)</f>
        <v>#DIV/0!</v>
      </c>
      <c r="N38" s="84"/>
    </row>
    <row r="40" ht="3.75" customHeight="1"/>
    <row r="44" ht="6" customHeight="1"/>
  </sheetData>
  <sheetProtection/>
  <printOptions horizontalCentered="1" verticalCentered="1"/>
  <pageMargins left="0.25" right="0.25" top="0.25" bottom="0.25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2.28125" style="0" customWidth="1"/>
    <col min="11" max="11" width="10.28125" style="0" customWidth="1"/>
    <col min="12" max="12" width="13.00390625" style="0" customWidth="1"/>
    <col min="16" max="16" width="14.140625" style="0" customWidth="1"/>
    <col min="17" max="17" width="14.57421875" style="0" customWidth="1"/>
  </cols>
  <sheetData>
    <row r="1" spans="2:8" ht="30.75">
      <c r="B1" s="1" t="s">
        <v>84</v>
      </c>
      <c r="H1" s="2"/>
    </row>
    <row r="2" spans="2:13" ht="18">
      <c r="B2" s="3"/>
      <c r="G2" s="138"/>
      <c r="H2" s="138"/>
      <c r="I2" s="138"/>
      <c r="J2" s="138"/>
      <c r="K2" s="138"/>
      <c r="L2" s="138"/>
      <c r="M2" s="139"/>
    </row>
    <row r="3" spans="1:7" ht="19.5">
      <c r="A3" s="4" t="s">
        <v>56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4" ht="15.75">
      <c r="A5" s="6"/>
      <c r="B5" s="7"/>
      <c r="C5" s="8"/>
      <c r="D5" s="8"/>
      <c r="E5" s="8"/>
      <c r="F5" s="8"/>
      <c r="G5" s="9"/>
      <c r="H5" s="10" t="s">
        <v>2</v>
      </c>
      <c r="I5" s="11"/>
      <c r="J5" s="12"/>
      <c r="K5" s="154"/>
      <c r="L5" s="155" t="s">
        <v>3</v>
      </c>
      <c r="M5" s="156"/>
      <c r="N5" s="157"/>
    </row>
    <row r="6" spans="1:30" ht="22.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158" t="s">
        <v>10</v>
      </c>
      <c r="L6" s="89" t="s">
        <v>11</v>
      </c>
      <c r="M6" s="89" t="s">
        <v>11</v>
      </c>
      <c r="N6" s="159" t="s">
        <v>12</v>
      </c>
      <c r="S6" s="251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5" t="s">
        <v>17</v>
      </c>
      <c r="G7" s="88" t="s">
        <v>18</v>
      </c>
      <c r="H7" s="89" t="s">
        <v>19</v>
      </c>
      <c r="I7" s="89" t="s">
        <v>18</v>
      </c>
      <c r="J7" s="89" t="s">
        <v>18</v>
      </c>
      <c r="K7" s="158" t="s">
        <v>18</v>
      </c>
      <c r="L7" s="89" t="s">
        <v>19</v>
      </c>
      <c r="M7" s="89" t="s">
        <v>18</v>
      </c>
      <c r="N7" s="159" t="s">
        <v>18</v>
      </c>
      <c r="S7" s="252"/>
      <c r="T7" s="253"/>
      <c r="U7" s="252"/>
      <c r="V7" s="253"/>
      <c r="W7" s="252"/>
      <c r="X7" s="253"/>
      <c r="Y7" s="252"/>
      <c r="Z7" s="253"/>
      <c r="AA7" s="252"/>
      <c r="AB7" s="253"/>
      <c r="AC7" s="252"/>
      <c r="AD7" s="253"/>
    </row>
    <row r="8" spans="1:30" ht="15.75">
      <c r="A8" s="14"/>
      <c r="B8" s="19"/>
      <c r="C8" s="19"/>
      <c r="D8" s="19"/>
      <c r="E8" s="19"/>
      <c r="F8" s="19"/>
      <c r="G8" s="92"/>
      <c r="H8" s="90" t="s">
        <v>20</v>
      </c>
      <c r="I8" s="90" t="s">
        <v>19</v>
      </c>
      <c r="J8" s="90" t="s">
        <v>19</v>
      </c>
      <c r="K8" s="160"/>
      <c r="L8" s="90" t="s">
        <v>20</v>
      </c>
      <c r="M8" s="90" t="s">
        <v>19</v>
      </c>
      <c r="N8" s="161" t="s">
        <v>19</v>
      </c>
      <c r="P8" s="21" t="s">
        <v>21</v>
      </c>
      <c r="Q8" s="21" t="s">
        <v>22</v>
      </c>
      <c r="S8" s="254"/>
      <c r="T8" s="255"/>
      <c r="U8" s="254"/>
      <c r="V8" s="255"/>
      <c r="W8" s="254"/>
      <c r="X8" s="255"/>
      <c r="Y8" s="254"/>
      <c r="Z8" s="255"/>
      <c r="AA8" s="254"/>
      <c r="AB8" s="255"/>
      <c r="AC8" s="254"/>
      <c r="AD8" s="255"/>
    </row>
    <row r="9" spans="1:30" ht="3.75" customHeight="1">
      <c r="A9" s="129"/>
      <c r="B9" s="128"/>
      <c r="C9" s="128"/>
      <c r="D9" s="128"/>
      <c r="E9" s="128"/>
      <c r="F9" s="128"/>
      <c r="G9" s="127"/>
      <c r="H9" s="128"/>
      <c r="I9" s="128"/>
      <c r="J9" s="128"/>
      <c r="K9" s="162"/>
      <c r="L9" s="128"/>
      <c r="M9" s="128"/>
      <c r="N9" s="16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3.5" thickBot="1">
      <c r="A10" s="665">
        <v>41737</v>
      </c>
      <c r="B10" s="666" t="s">
        <v>154</v>
      </c>
      <c r="C10" s="668" t="s">
        <v>155</v>
      </c>
      <c r="D10" s="668" t="s">
        <v>120</v>
      </c>
      <c r="E10" s="669">
        <v>16</v>
      </c>
      <c r="F10" s="668" t="s">
        <v>156</v>
      </c>
      <c r="G10" s="670"/>
      <c r="H10" s="671"/>
      <c r="I10" s="672"/>
      <c r="J10" s="672"/>
      <c r="K10" s="728">
        <v>11480</v>
      </c>
      <c r="L10" s="729">
        <v>1793770.07</v>
      </c>
      <c r="M10" s="629">
        <v>156.25</v>
      </c>
      <c r="N10" s="730">
        <v>86.43</v>
      </c>
      <c r="P10" s="31">
        <f>J10*G10</f>
        <v>0</v>
      </c>
      <c r="Q10" s="31">
        <f>M10*K10</f>
        <v>1793750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3.5" thickBot="1">
      <c r="A11" s="698">
        <v>41828</v>
      </c>
      <c r="B11" s="711" t="s">
        <v>225</v>
      </c>
      <c r="C11" s="714" t="s">
        <v>155</v>
      </c>
      <c r="D11" s="714" t="s">
        <v>120</v>
      </c>
      <c r="E11" s="701">
        <v>14</v>
      </c>
      <c r="F11" s="714" t="s">
        <v>156</v>
      </c>
      <c r="G11" s="702"/>
      <c r="H11" s="703"/>
      <c r="I11" s="704"/>
      <c r="J11" s="704"/>
      <c r="K11" s="706">
        <v>12368</v>
      </c>
      <c r="L11" s="707">
        <v>3087063.65</v>
      </c>
      <c r="M11" s="708">
        <v>249.6</v>
      </c>
      <c r="N11" s="769">
        <v>67.51</v>
      </c>
      <c r="P11" s="31">
        <f>J11*G11</f>
        <v>0</v>
      </c>
      <c r="Q11" s="31">
        <f>M11*K11</f>
        <v>3087052.8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3.5" thickBot="1">
      <c r="A12" s="698">
        <v>41863</v>
      </c>
      <c r="B12" s="832" t="s">
        <v>247</v>
      </c>
      <c r="C12" s="701" t="s">
        <v>248</v>
      </c>
      <c r="D12" s="701" t="s">
        <v>120</v>
      </c>
      <c r="E12" s="701">
        <v>11</v>
      </c>
      <c r="F12" s="714" t="s">
        <v>156</v>
      </c>
      <c r="G12" s="733"/>
      <c r="H12" s="707"/>
      <c r="I12" s="708"/>
      <c r="J12" s="708"/>
      <c r="K12" s="761">
        <v>11743</v>
      </c>
      <c r="L12" s="703">
        <v>2555595.21</v>
      </c>
      <c r="M12" s="708">
        <v>217.64</v>
      </c>
      <c r="N12" s="709">
        <v>72.8</v>
      </c>
      <c r="P12" s="31">
        <f>J12*G12</f>
        <v>0</v>
      </c>
      <c r="Q12" s="31">
        <f>M12*K12</f>
        <v>2555746.52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2.75">
      <c r="A13" s="147"/>
      <c r="B13" s="142"/>
      <c r="C13" s="121"/>
      <c r="D13" s="121"/>
      <c r="E13" s="121"/>
      <c r="F13" s="332"/>
      <c r="G13" s="205"/>
      <c r="H13" s="151"/>
      <c r="I13" s="115"/>
      <c r="J13" s="115"/>
      <c r="K13" s="239"/>
      <c r="L13" s="152"/>
      <c r="M13" s="115"/>
      <c r="N13" s="165"/>
      <c r="P13" s="31">
        <f>J13*G13</f>
        <v>0</v>
      </c>
      <c r="Q13" s="31">
        <f>M13*K13</f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3.5" thickBot="1">
      <c r="A14" s="147"/>
      <c r="B14" s="142"/>
      <c r="C14" s="121"/>
      <c r="D14" s="121"/>
      <c r="E14" s="121"/>
      <c r="F14" s="332"/>
      <c r="G14" s="205"/>
      <c r="H14" s="151"/>
      <c r="I14" s="115"/>
      <c r="J14" s="115"/>
      <c r="K14" s="239"/>
      <c r="L14" s="152"/>
      <c r="M14" s="115"/>
      <c r="N14" s="165"/>
      <c r="P14" s="31">
        <f>J14*G14</f>
        <v>0</v>
      </c>
      <c r="Q14" s="31">
        <f>M14*K14</f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3.75" customHeight="1" thickBot="1">
      <c r="A15" s="22"/>
      <c r="B15" s="23"/>
      <c r="C15" s="23"/>
      <c r="D15" s="23"/>
      <c r="E15" s="23"/>
      <c r="F15" s="23"/>
      <c r="G15" s="22"/>
      <c r="H15" s="39"/>
      <c r="I15" s="40"/>
      <c r="J15" s="40"/>
      <c r="K15" s="169"/>
      <c r="L15" s="170" t="s">
        <v>3</v>
      </c>
      <c r="M15" s="171"/>
      <c r="N15" s="172"/>
      <c r="P15" s="257"/>
      <c r="Q15" s="25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.75">
      <c r="A16" s="42"/>
      <c r="B16" s="8"/>
      <c r="C16" s="8"/>
      <c r="D16" s="8"/>
      <c r="E16" s="8"/>
      <c r="F16" s="8"/>
      <c r="G16" s="16" t="s">
        <v>11</v>
      </c>
      <c r="H16" s="17" t="s">
        <v>11</v>
      </c>
      <c r="I16" s="8"/>
      <c r="K16" s="16" t="s">
        <v>11</v>
      </c>
      <c r="L16" s="17" t="s">
        <v>11</v>
      </c>
      <c r="M16" s="8"/>
      <c r="N16" s="43"/>
      <c r="P16" s="220">
        <f>SUM(P10:P14)</f>
        <v>0</v>
      </c>
      <c r="Q16" s="220">
        <f>SUM(Q10:Q14)</f>
        <v>7436549.32</v>
      </c>
      <c r="S16" s="177"/>
      <c r="T16" s="96"/>
      <c r="U16" s="177"/>
      <c r="V16" s="96"/>
      <c r="W16" s="177"/>
      <c r="X16" s="96"/>
      <c r="Y16" s="177"/>
      <c r="Z16" s="96"/>
      <c r="AA16" s="177"/>
      <c r="AB16" s="96"/>
      <c r="AC16" s="177"/>
      <c r="AD16" s="96"/>
    </row>
    <row r="17" spans="1:30" ht="12.75">
      <c r="A17" s="42"/>
      <c r="B17" s="8"/>
      <c r="C17" s="8"/>
      <c r="D17" s="8"/>
      <c r="E17" s="8"/>
      <c r="F17" s="8"/>
      <c r="G17" s="44" t="s">
        <v>10</v>
      </c>
      <c r="H17" s="20" t="s">
        <v>19</v>
      </c>
      <c r="I17" s="8"/>
      <c r="K17" s="44" t="s">
        <v>10</v>
      </c>
      <c r="L17" s="20" t="s">
        <v>19</v>
      </c>
      <c r="M17" s="8"/>
      <c r="N17" s="43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</row>
    <row r="18" spans="1:30" ht="15.75">
      <c r="A18" s="45"/>
      <c r="B18" s="19"/>
      <c r="C18" s="19"/>
      <c r="D18" s="19"/>
      <c r="E18" s="19"/>
      <c r="F18" s="19"/>
      <c r="G18" s="261">
        <f>SUM(G10:G14)</f>
        <v>0</v>
      </c>
      <c r="H18" s="261">
        <f>SUM(H10:H14)</f>
        <v>0</v>
      </c>
      <c r="I18" s="47"/>
      <c r="J18" s="48"/>
      <c r="K18" s="262">
        <f>SUM(K10:K14)</f>
        <v>35591</v>
      </c>
      <c r="L18" s="261">
        <f>SUM(L10:L14)</f>
        <v>7436428.93</v>
      </c>
      <c r="M18" s="47"/>
      <c r="N18" s="49"/>
      <c r="P18" s="8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6" customHeight="1" thickBot="1">
      <c r="A19" s="50"/>
      <c r="B19" s="51"/>
      <c r="C19" s="52"/>
      <c r="D19" s="52"/>
      <c r="E19" s="52"/>
      <c r="F19" s="52"/>
      <c r="G19" s="50"/>
      <c r="H19" s="51"/>
      <c r="I19" s="51"/>
      <c r="J19" s="51"/>
      <c r="K19" s="50"/>
      <c r="L19" s="51"/>
      <c r="M19" s="51"/>
      <c r="N19" s="53"/>
      <c r="S19" s="177"/>
      <c r="T19" s="96"/>
      <c r="U19" s="177"/>
      <c r="V19" s="96"/>
      <c r="W19" s="177"/>
      <c r="X19" s="96"/>
      <c r="Y19" s="177"/>
      <c r="Z19" s="96"/>
      <c r="AA19" s="177"/>
      <c r="AB19" s="96"/>
      <c r="AC19" s="177"/>
      <c r="AD19" s="96"/>
    </row>
    <row r="20" spans="1:30" ht="16.5" thickBot="1">
      <c r="A20" s="54" t="s">
        <v>24</v>
      </c>
      <c r="B20" s="55"/>
      <c r="C20" s="56"/>
      <c r="D20" s="56"/>
      <c r="E20" s="56"/>
      <c r="F20" s="56"/>
      <c r="G20" s="101" t="s">
        <v>25</v>
      </c>
      <c r="H20" s="102"/>
      <c r="I20" s="103" t="s">
        <v>26</v>
      </c>
      <c r="J20" s="104"/>
      <c r="K20" s="105"/>
      <c r="L20" s="57" t="s">
        <v>27</v>
      </c>
      <c r="M20" s="55"/>
      <c r="N20" s="58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</row>
    <row r="21" spans="1:30" ht="16.5" thickTop="1">
      <c r="A21" s="59" t="s">
        <v>28</v>
      </c>
      <c r="B21" s="60"/>
      <c r="C21" s="61"/>
      <c r="D21" s="61"/>
      <c r="E21" s="61"/>
      <c r="F21" s="61"/>
      <c r="G21" s="62"/>
      <c r="H21" s="63">
        <f>COUNTA(G10:G14)</f>
        <v>0</v>
      </c>
      <c r="I21" s="62"/>
      <c r="J21" s="64" t="e">
        <f>H18/G18</f>
        <v>#DIV/0!</v>
      </c>
      <c r="K21" s="64"/>
      <c r="L21" s="65"/>
      <c r="M21" s="64" t="e">
        <f>P16/G18</f>
        <v>#DIV/0!</v>
      </c>
      <c r="N21" s="6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5.75">
      <c r="A22" s="59" t="s">
        <v>29</v>
      </c>
      <c r="B22" s="60"/>
      <c r="C22" s="61"/>
      <c r="D22" s="61"/>
      <c r="E22" s="61"/>
      <c r="F22" s="61"/>
      <c r="G22" s="62"/>
      <c r="H22" s="63">
        <f>COUNTA(K10:K14)</f>
        <v>3</v>
      </c>
      <c r="I22" s="62"/>
      <c r="J22" s="64">
        <f>L18/K18</f>
        <v>208.94127532241296</v>
      </c>
      <c r="K22" s="67"/>
      <c r="L22" s="65"/>
      <c r="M22" s="64">
        <f>Q16/K18</f>
        <v>208.94465791913686</v>
      </c>
      <c r="N22" s="68"/>
      <c r="S22" s="177"/>
      <c r="T22" s="96"/>
      <c r="U22" s="177"/>
      <c r="V22" s="96"/>
      <c r="W22" s="177"/>
      <c r="X22" s="96"/>
      <c r="Y22" s="177"/>
      <c r="Z22" s="96"/>
      <c r="AA22" s="177"/>
      <c r="AB22" s="96"/>
      <c r="AC22" s="177"/>
      <c r="AD22" s="96"/>
    </row>
    <row r="23" spans="1:14" ht="16.5" thickBot="1">
      <c r="A23" s="69" t="s">
        <v>30</v>
      </c>
      <c r="B23" s="70"/>
      <c r="C23" s="5"/>
      <c r="D23" s="5"/>
      <c r="E23" s="5"/>
      <c r="F23" s="5"/>
      <c r="G23" s="71"/>
      <c r="H23" s="72">
        <f>SUM(H21+H22)</f>
        <v>3</v>
      </c>
      <c r="I23" s="71"/>
      <c r="J23" s="73">
        <f>(H18+L18)/(G18+K18)</f>
        <v>208.94127532241296</v>
      </c>
      <c r="K23" s="74"/>
      <c r="L23" s="75"/>
      <c r="M23" s="73">
        <f>(P16+Q16)/(G18+K18)</f>
        <v>208.94465791913686</v>
      </c>
      <c r="N23" s="76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2.28125" style="0" customWidth="1"/>
    <col min="11" max="11" width="10.28125" style="0" customWidth="1"/>
    <col min="12" max="12" width="13.00390625" style="0" customWidth="1"/>
    <col min="16" max="16" width="14.140625" style="0" customWidth="1"/>
    <col min="17" max="17" width="14.57421875" style="0" customWidth="1"/>
  </cols>
  <sheetData>
    <row r="1" spans="2:8" ht="30.75">
      <c r="B1" s="1" t="s">
        <v>84</v>
      </c>
      <c r="H1" s="2"/>
    </row>
    <row r="2" spans="2:13" ht="18">
      <c r="B2" s="3"/>
      <c r="G2" s="138"/>
      <c r="H2" s="138"/>
      <c r="I2" s="138"/>
      <c r="J2" s="138"/>
      <c r="K2" s="138"/>
      <c r="L2" s="138"/>
      <c r="M2" s="139"/>
    </row>
    <row r="3" spans="1:7" ht="19.5">
      <c r="A3" s="4" t="s">
        <v>80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4" ht="15.75">
      <c r="A5" s="6"/>
      <c r="B5" s="7"/>
      <c r="C5" s="8"/>
      <c r="D5" s="8"/>
      <c r="E5" s="8"/>
      <c r="F5" s="8"/>
      <c r="G5" s="9"/>
      <c r="H5" s="10" t="s">
        <v>2</v>
      </c>
      <c r="I5" s="11"/>
      <c r="J5" s="12"/>
      <c r="K5" s="154"/>
      <c r="L5" s="155" t="s">
        <v>3</v>
      </c>
      <c r="M5" s="156"/>
      <c r="N5" s="157"/>
    </row>
    <row r="6" spans="1:30" ht="22.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158" t="s">
        <v>10</v>
      </c>
      <c r="L6" s="89" t="s">
        <v>11</v>
      </c>
      <c r="M6" s="89" t="s">
        <v>11</v>
      </c>
      <c r="N6" s="159" t="s">
        <v>12</v>
      </c>
      <c r="S6" s="251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5" t="s">
        <v>17</v>
      </c>
      <c r="G7" s="88" t="s">
        <v>18</v>
      </c>
      <c r="H7" s="89" t="s">
        <v>19</v>
      </c>
      <c r="I7" s="89" t="s">
        <v>18</v>
      </c>
      <c r="J7" s="89" t="s">
        <v>18</v>
      </c>
      <c r="K7" s="158" t="s">
        <v>18</v>
      </c>
      <c r="L7" s="89" t="s">
        <v>19</v>
      </c>
      <c r="M7" s="89" t="s">
        <v>18</v>
      </c>
      <c r="N7" s="159" t="s">
        <v>18</v>
      </c>
      <c r="S7" s="252"/>
      <c r="T7" s="253"/>
      <c r="U7" s="252"/>
      <c r="V7" s="253"/>
      <c r="W7" s="252"/>
      <c r="X7" s="253"/>
      <c r="Y7" s="252"/>
      <c r="Z7" s="253"/>
      <c r="AA7" s="252"/>
      <c r="AB7" s="253"/>
      <c r="AC7" s="252"/>
      <c r="AD7" s="253"/>
    </row>
    <row r="8" spans="1:30" ht="15.75">
      <c r="A8" s="14"/>
      <c r="B8" s="19"/>
      <c r="C8" s="19"/>
      <c r="D8" s="19"/>
      <c r="E8" s="19"/>
      <c r="F8" s="19"/>
      <c r="G8" s="92"/>
      <c r="H8" s="90" t="s">
        <v>20</v>
      </c>
      <c r="I8" s="90" t="s">
        <v>19</v>
      </c>
      <c r="J8" s="90" t="s">
        <v>19</v>
      </c>
      <c r="K8" s="160"/>
      <c r="L8" s="90" t="s">
        <v>20</v>
      </c>
      <c r="M8" s="90" t="s">
        <v>19</v>
      </c>
      <c r="N8" s="161" t="s">
        <v>19</v>
      </c>
      <c r="P8" s="21" t="s">
        <v>21</v>
      </c>
      <c r="Q8" s="21" t="s">
        <v>22</v>
      </c>
      <c r="S8" s="254"/>
      <c r="T8" s="255"/>
      <c r="U8" s="254"/>
      <c r="V8" s="255"/>
      <c r="W8" s="254"/>
      <c r="X8" s="255"/>
      <c r="Y8" s="254"/>
      <c r="Z8" s="255"/>
      <c r="AA8" s="254"/>
      <c r="AB8" s="255"/>
      <c r="AC8" s="254"/>
      <c r="AD8" s="255"/>
    </row>
    <row r="9" spans="1:30" ht="3.75" customHeight="1">
      <c r="A9" s="129"/>
      <c r="B9" s="128"/>
      <c r="C9" s="128"/>
      <c r="D9" s="128"/>
      <c r="E9" s="128"/>
      <c r="F9" s="128"/>
      <c r="G9" s="127"/>
      <c r="H9" s="128"/>
      <c r="I9" s="128"/>
      <c r="J9" s="128"/>
      <c r="K9" s="162"/>
      <c r="L9" s="128"/>
      <c r="M9" s="128"/>
      <c r="N9" s="16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2.75">
      <c r="A10" s="348"/>
      <c r="B10" s="349"/>
      <c r="C10" s="351"/>
      <c r="D10" s="351"/>
      <c r="E10" s="351"/>
      <c r="F10" s="364"/>
      <c r="G10" s="352"/>
      <c r="H10" s="353"/>
      <c r="I10" s="354"/>
      <c r="J10" s="354"/>
      <c r="K10" s="360"/>
      <c r="L10" s="450"/>
      <c r="M10" s="357"/>
      <c r="N10" s="527"/>
      <c r="P10" s="31">
        <f aca="true" t="shared" si="0" ref="P10:P25">J10*G10</f>
        <v>0</v>
      </c>
      <c r="Q10" s="31">
        <f aca="true" t="shared" si="1" ref="Q10:Q25">M10*K10</f>
        <v>0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2.75">
      <c r="A11" s="147"/>
      <c r="B11" s="120"/>
      <c r="C11" s="121"/>
      <c r="D11" s="121"/>
      <c r="E11" s="121"/>
      <c r="F11" s="121"/>
      <c r="G11" s="153"/>
      <c r="H11" s="152"/>
      <c r="I11" s="112"/>
      <c r="J11" s="112"/>
      <c r="K11" s="222"/>
      <c r="L11" s="151"/>
      <c r="M11" s="115"/>
      <c r="N11" s="165"/>
      <c r="P11" s="31">
        <f t="shared" si="0"/>
        <v>0</v>
      </c>
      <c r="Q11" s="31">
        <f t="shared" si="1"/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2.75">
      <c r="A12" s="147"/>
      <c r="B12" s="142"/>
      <c r="C12" s="121"/>
      <c r="D12" s="121"/>
      <c r="E12" s="121"/>
      <c r="F12" s="332"/>
      <c r="G12" s="205"/>
      <c r="H12" s="151"/>
      <c r="I12" s="115"/>
      <c r="J12" s="115"/>
      <c r="K12" s="239"/>
      <c r="L12" s="152"/>
      <c r="M12" s="115"/>
      <c r="N12" s="165"/>
      <c r="P12" s="31">
        <f t="shared" si="0"/>
        <v>0</v>
      </c>
      <c r="Q12" s="31">
        <f t="shared" si="1"/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2.75">
      <c r="A13" s="147"/>
      <c r="B13" s="142"/>
      <c r="C13" s="121"/>
      <c r="D13" s="121"/>
      <c r="E13" s="121"/>
      <c r="F13" s="332"/>
      <c r="G13" s="205"/>
      <c r="H13" s="151"/>
      <c r="I13" s="115"/>
      <c r="J13" s="115"/>
      <c r="K13" s="239"/>
      <c r="L13" s="152"/>
      <c r="M13" s="115"/>
      <c r="N13" s="165"/>
      <c r="P13" s="31">
        <f t="shared" si="0"/>
        <v>0</v>
      </c>
      <c r="Q13" s="31">
        <f t="shared" si="1"/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2.75">
      <c r="A14" s="147"/>
      <c r="B14" s="142"/>
      <c r="C14" s="121"/>
      <c r="D14" s="121"/>
      <c r="E14" s="121"/>
      <c r="F14" s="332"/>
      <c r="G14" s="205"/>
      <c r="H14" s="151"/>
      <c r="I14" s="115"/>
      <c r="J14" s="115"/>
      <c r="K14" s="239"/>
      <c r="L14" s="152"/>
      <c r="M14" s="115"/>
      <c r="N14" s="165"/>
      <c r="P14" s="31">
        <f t="shared" si="0"/>
        <v>0</v>
      </c>
      <c r="Q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2.75">
      <c r="A15" s="147"/>
      <c r="B15" s="142"/>
      <c r="C15" s="121"/>
      <c r="D15" s="121"/>
      <c r="E15" s="121"/>
      <c r="F15" s="332"/>
      <c r="G15" s="205"/>
      <c r="H15" s="151"/>
      <c r="I15" s="115"/>
      <c r="J15" s="115"/>
      <c r="K15" s="239"/>
      <c r="L15" s="152"/>
      <c r="M15" s="115"/>
      <c r="N15" s="165"/>
      <c r="P15" s="31">
        <f t="shared" si="0"/>
        <v>0</v>
      </c>
      <c r="Q15" s="31">
        <f t="shared" si="1"/>
        <v>0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.75">
      <c r="A16" s="147"/>
      <c r="B16" s="142"/>
      <c r="C16" s="121"/>
      <c r="D16" s="121"/>
      <c r="E16" s="121"/>
      <c r="F16" s="274"/>
      <c r="G16" s="205"/>
      <c r="H16" s="151"/>
      <c r="I16" s="115"/>
      <c r="J16" s="115"/>
      <c r="K16" s="239"/>
      <c r="L16" s="152"/>
      <c r="M16" s="115"/>
      <c r="N16" s="165"/>
      <c r="P16" s="31">
        <f t="shared" si="0"/>
        <v>0</v>
      </c>
      <c r="Q16" s="31">
        <f t="shared" si="1"/>
        <v>0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2.75">
      <c r="A17" s="348"/>
      <c r="B17" s="365"/>
      <c r="C17" s="351"/>
      <c r="D17" s="351"/>
      <c r="E17" s="351"/>
      <c r="F17" s="366"/>
      <c r="G17" s="352"/>
      <c r="H17" s="353"/>
      <c r="I17" s="354"/>
      <c r="J17" s="354"/>
      <c r="K17" s="355"/>
      <c r="L17" s="356"/>
      <c r="M17" s="354"/>
      <c r="N17" s="363"/>
      <c r="P17" s="31">
        <f t="shared" si="0"/>
        <v>0</v>
      </c>
      <c r="Q17" s="31">
        <f t="shared" si="1"/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2.75">
      <c r="A18" s="147"/>
      <c r="B18" s="142"/>
      <c r="C18" s="121"/>
      <c r="D18" s="121"/>
      <c r="E18" s="121"/>
      <c r="F18" s="274"/>
      <c r="G18" s="205"/>
      <c r="H18" s="151"/>
      <c r="I18" s="115"/>
      <c r="J18" s="115"/>
      <c r="K18" s="239"/>
      <c r="L18" s="152"/>
      <c r="M18" s="115"/>
      <c r="N18" s="165"/>
      <c r="P18" s="31">
        <f t="shared" si="0"/>
        <v>0</v>
      </c>
      <c r="Q18" s="31">
        <f t="shared" si="1"/>
        <v>0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2.75">
      <c r="A19" s="147"/>
      <c r="B19" s="142"/>
      <c r="C19" s="121"/>
      <c r="D19" s="121"/>
      <c r="E19" s="121"/>
      <c r="F19" s="274"/>
      <c r="G19" s="205"/>
      <c r="H19" s="151"/>
      <c r="I19" s="115"/>
      <c r="J19" s="115"/>
      <c r="K19" s="239"/>
      <c r="L19" s="152"/>
      <c r="M19" s="115"/>
      <c r="N19" s="165"/>
      <c r="P19" s="31">
        <f t="shared" si="0"/>
        <v>0</v>
      </c>
      <c r="Q19" s="31">
        <f t="shared" si="1"/>
        <v>0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2.75">
      <c r="A20" s="348"/>
      <c r="B20" s="365"/>
      <c r="C20" s="351"/>
      <c r="D20" s="351"/>
      <c r="E20" s="351"/>
      <c r="F20" s="376"/>
      <c r="G20" s="352"/>
      <c r="H20" s="353"/>
      <c r="I20" s="354"/>
      <c r="J20" s="354"/>
      <c r="K20" s="355"/>
      <c r="L20" s="356"/>
      <c r="M20" s="354"/>
      <c r="N20" s="363"/>
      <c r="P20" s="31">
        <f t="shared" si="0"/>
        <v>0</v>
      </c>
      <c r="Q20" s="31">
        <f t="shared" si="1"/>
        <v>0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2.75">
      <c r="A21" s="147"/>
      <c r="B21" s="142"/>
      <c r="C21" s="121"/>
      <c r="D21" s="121"/>
      <c r="E21" s="121"/>
      <c r="F21" s="274"/>
      <c r="G21" s="205"/>
      <c r="H21" s="151"/>
      <c r="I21" s="115"/>
      <c r="J21" s="115"/>
      <c r="K21" s="239"/>
      <c r="L21" s="152"/>
      <c r="M21" s="115"/>
      <c r="N21" s="165"/>
      <c r="P21" s="31">
        <f t="shared" si="0"/>
        <v>0</v>
      </c>
      <c r="Q21" s="31">
        <f t="shared" si="1"/>
        <v>0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2.75">
      <c r="A22" s="348"/>
      <c r="B22" s="365"/>
      <c r="C22" s="351"/>
      <c r="D22" s="351"/>
      <c r="E22" s="351"/>
      <c r="F22" s="366"/>
      <c r="G22" s="352"/>
      <c r="H22" s="353"/>
      <c r="I22" s="354"/>
      <c r="J22" s="354"/>
      <c r="K22" s="355"/>
      <c r="L22" s="356"/>
      <c r="M22" s="354"/>
      <c r="N22" s="363"/>
      <c r="P22" s="31">
        <f t="shared" si="0"/>
        <v>0</v>
      </c>
      <c r="Q22" s="31">
        <f t="shared" si="1"/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2.75">
      <c r="A23" s="147"/>
      <c r="B23" s="142"/>
      <c r="C23" s="121"/>
      <c r="D23" s="121"/>
      <c r="E23" s="121"/>
      <c r="F23" s="274"/>
      <c r="G23" s="205"/>
      <c r="H23" s="151"/>
      <c r="I23" s="115"/>
      <c r="J23" s="115"/>
      <c r="K23" s="239"/>
      <c r="L23" s="152"/>
      <c r="M23" s="115"/>
      <c r="N23" s="165"/>
      <c r="P23" s="31">
        <f t="shared" si="0"/>
        <v>0</v>
      </c>
      <c r="Q23" s="31">
        <f t="shared" si="1"/>
        <v>0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2.75">
      <c r="A24" s="147"/>
      <c r="B24" s="142"/>
      <c r="C24" s="121"/>
      <c r="D24" s="121"/>
      <c r="E24" s="121"/>
      <c r="F24" s="332"/>
      <c r="G24" s="205"/>
      <c r="H24" s="151"/>
      <c r="I24" s="115"/>
      <c r="J24" s="115"/>
      <c r="K24" s="239"/>
      <c r="L24" s="152"/>
      <c r="M24" s="115"/>
      <c r="N24" s="165"/>
      <c r="P24" s="31">
        <f t="shared" si="0"/>
        <v>0</v>
      </c>
      <c r="Q24" s="31">
        <f t="shared" si="1"/>
        <v>0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3.5" thickBot="1">
      <c r="A25" s="109"/>
      <c r="B25" s="19"/>
      <c r="C25" s="108"/>
      <c r="D25" s="108"/>
      <c r="E25" s="108"/>
      <c r="F25" s="333"/>
      <c r="G25" s="18"/>
      <c r="H25" s="19"/>
      <c r="I25" s="29"/>
      <c r="J25" s="29"/>
      <c r="K25" s="167"/>
      <c r="L25" s="19"/>
      <c r="M25" s="19"/>
      <c r="N25" s="168"/>
      <c r="P25" s="31">
        <f t="shared" si="0"/>
        <v>0</v>
      </c>
      <c r="Q25" s="31">
        <f t="shared" si="1"/>
        <v>0</v>
      </c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1:30" ht="3.75" customHeight="1" thickBot="1">
      <c r="A26" s="22"/>
      <c r="B26" s="23"/>
      <c r="C26" s="23"/>
      <c r="D26" s="23"/>
      <c r="E26" s="23"/>
      <c r="F26" s="23"/>
      <c r="G26" s="22"/>
      <c r="H26" s="39"/>
      <c r="I26" s="40"/>
      <c r="J26" s="40"/>
      <c r="K26" s="169"/>
      <c r="L26" s="170" t="s">
        <v>3</v>
      </c>
      <c r="M26" s="171"/>
      <c r="N26" s="172"/>
      <c r="P26" s="257"/>
      <c r="Q26" s="25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2.75">
      <c r="A27" s="42"/>
      <c r="B27" s="8"/>
      <c r="C27" s="8"/>
      <c r="D27" s="8"/>
      <c r="E27" s="8"/>
      <c r="F27" s="8"/>
      <c r="G27" s="16" t="s">
        <v>11</v>
      </c>
      <c r="H27" s="17" t="s">
        <v>11</v>
      </c>
      <c r="I27" s="8"/>
      <c r="K27" s="16" t="s">
        <v>11</v>
      </c>
      <c r="L27" s="17" t="s">
        <v>11</v>
      </c>
      <c r="M27" s="8"/>
      <c r="N27" s="43"/>
      <c r="P27" s="220">
        <f>SUM(P10:P24)</f>
        <v>0</v>
      </c>
      <c r="Q27" s="220">
        <f>SUM(Q10:Q24)</f>
        <v>0</v>
      </c>
      <c r="S27" s="177"/>
      <c r="T27" s="96"/>
      <c r="U27" s="177"/>
      <c r="V27" s="96"/>
      <c r="W27" s="177"/>
      <c r="X27" s="96"/>
      <c r="Y27" s="177"/>
      <c r="Z27" s="96"/>
      <c r="AA27" s="177"/>
      <c r="AB27" s="96"/>
      <c r="AC27" s="177"/>
      <c r="AD27" s="96"/>
    </row>
    <row r="28" spans="1:30" ht="12.75">
      <c r="A28" s="42"/>
      <c r="B28" s="8"/>
      <c r="C28" s="8"/>
      <c r="D28" s="8"/>
      <c r="E28" s="8"/>
      <c r="F28" s="8"/>
      <c r="G28" s="44" t="s">
        <v>10</v>
      </c>
      <c r="H28" s="20" t="s">
        <v>19</v>
      </c>
      <c r="I28" s="8"/>
      <c r="K28" s="44" t="s">
        <v>10</v>
      </c>
      <c r="L28" s="20" t="s">
        <v>19</v>
      </c>
      <c r="M28" s="8"/>
      <c r="N28" s="43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</row>
    <row r="29" spans="1:30" ht="15.75">
      <c r="A29" s="45"/>
      <c r="B29" s="19"/>
      <c r="C29" s="19"/>
      <c r="D29" s="19"/>
      <c r="E29" s="19"/>
      <c r="F29" s="19"/>
      <c r="G29" s="261">
        <f>SUM(G10:G25)</f>
        <v>0</v>
      </c>
      <c r="H29" s="261">
        <f>SUM(H10:H25)</f>
        <v>0</v>
      </c>
      <c r="I29" s="47"/>
      <c r="J29" s="48"/>
      <c r="K29" s="262">
        <f>SUM(K10:K25)</f>
        <v>0</v>
      </c>
      <c r="L29" s="261">
        <f>SUM(L10:L25)</f>
        <v>0</v>
      </c>
      <c r="M29" s="47"/>
      <c r="N29" s="49"/>
      <c r="P29" s="8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6" customHeight="1" thickBot="1">
      <c r="A30" s="50"/>
      <c r="B30" s="51"/>
      <c r="C30" s="52"/>
      <c r="D30" s="52"/>
      <c r="E30" s="52"/>
      <c r="F30" s="52"/>
      <c r="G30" s="50"/>
      <c r="H30" s="51"/>
      <c r="I30" s="51"/>
      <c r="J30" s="51"/>
      <c r="K30" s="50"/>
      <c r="L30" s="51"/>
      <c r="M30" s="51"/>
      <c r="N30" s="53"/>
      <c r="S30" s="177"/>
      <c r="T30" s="96"/>
      <c r="U30" s="177"/>
      <c r="V30" s="96"/>
      <c r="W30" s="177"/>
      <c r="X30" s="96"/>
      <c r="Y30" s="177"/>
      <c r="Z30" s="96"/>
      <c r="AA30" s="177"/>
      <c r="AB30" s="96"/>
      <c r="AC30" s="177"/>
      <c r="AD30" s="96"/>
    </row>
    <row r="31" spans="1:30" ht="16.5" thickBot="1">
      <c r="A31" s="54" t="s">
        <v>24</v>
      </c>
      <c r="B31" s="55"/>
      <c r="C31" s="56"/>
      <c r="D31" s="56"/>
      <c r="E31" s="56"/>
      <c r="F31" s="56"/>
      <c r="G31" s="101" t="s">
        <v>25</v>
      </c>
      <c r="H31" s="102"/>
      <c r="I31" s="103" t="s">
        <v>26</v>
      </c>
      <c r="J31" s="104"/>
      <c r="K31" s="105"/>
      <c r="L31" s="57" t="s">
        <v>27</v>
      </c>
      <c r="M31" s="55"/>
      <c r="N31" s="58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</row>
    <row r="32" spans="1:30" ht="16.5" thickTop="1">
      <c r="A32" s="59" t="s">
        <v>28</v>
      </c>
      <c r="B32" s="60"/>
      <c r="C32" s="61"/>
      <c r="D32" s="61"/>
      <c r="E32" s="61"/>
      <c r="F32" s="61"/>
      <c r="G32" s="62"/>
      <c r="H32" s="63">
        <f>COUNTA(G10:G25)</f>
        <v>0</v>
      </c>
      <c r="I32" s="62"/>
      <c r="J32" s="64" t="e">
        <f>H29/G29</f>
        <v>#DIV/0!</v>
      </c>
      <c r="K32" s="64"/>
      <c r="L32" s="65"/>
      <c r="M32" s="64" t="e">
        <f>P27/G29</f>
        <v>#DIV/0!</v>
      </c>
      <c r="N32" s="6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.75">
      <c r="A33" s="59" t="s">
        <v>29</v>
      </c>
      <c r="B33" s="60"/>
      <c r="C33" s="61"/>
      <c r="D33" s="61"/>
      <c r="E33" s="61"/>
      <c r="F33" s="61"/>
      <c r="G33" s="62"/>
      <c r="H33" s="63">
        <f>COUNTA(K10:K25)</f>
        <v>0</v>
      </c>
      <c r="I33" s="62"/>
      <c r="J33" s="64" t="e">
        <f>L29/K29</f>
        <v>#DIV/0!</v>
      </c>
      <c r="K33" s="67"/>
      <c r="L33" s="65"/>
      <c r="M33" s="64" t="e">
        <f>Q27/K29</f>
        <v>#DIV/0!</v>
      </c>
      <c r="N33" s="68"/>
      <c r="S33" s="177"/>
      <c r="T33" s="96"/>
      <c r="U33" s="177"/>
      <c r="V33" s="96"/>
      <c r="W33" s="177"/>
      <c r="X33" s="96"/>
      <c r="Y33" s="177"/>
      <c r="Z33" s="96"/>
      <c r="AA33" s="177"/>
      <c r="AB33" s="96"/>
      <c r="AC33" s="177"/>
      <c r="AD33" s="96"/>
    </row>
    <row r="34" spans="1:14" ht="16.5" thickBot="1">
      <c r="A34" s="69" t="s">
        <v>30</v>
      </c>
      <c r="B34" s="70"/>
      <c r="C34" s="5"/>
      <c r="D34" s="5"/>
      <c r="E34" s="5"/>
      <c r="F34" s="5"/>
      <c r="G34" s="71"/>
      <c r="H34" s="72">
        <f>SUM(H32+H33)</f>
        <v>0</v>
      </c>
      <c r="I34" s="71"/>
      <c r="J34" s="73" t="e">
        <f>(H29+L29)/(G29+K29)</f>
        <v>#DIV/0!</v>
      </c>
      <c r="K34" s="74"/>
      <c r="L34" s="75"/>
      <c r="M34" s="73" t="e">
        <f>(P27+Q27)/(G29+K29)</f>
        <v>#DIV/0!</v>
      </c>
      <c r="N34" s="76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1.7109375" style="0" customWidth="1"/>
    <col min="10" max="10" width="10.140625" style="0" bestFit="1" customWidth="1"/>
    <col min="13" max="13" width="12.140625" style="0" customWidth="1"/>
    <col min="17" max="18" width="13.7109375" style="0" customWidth="1"/>
  </cols>
  <sheetData>
    <row r="2" spans="2:14" ht="30.75">
      <c r="B2" s="1" t="s">
        <v>84</v>
      </c>
      <c r="C2" s="1"/>
      <c r="G2" s="209"/>
      <c r="I2" s="2"/>
      <c r="N2" s="31"/>
    </row>
    <row r="3" spans="2:14" ht="18">
      <c r="B3" s="3"/>
      <c r="C3" s="3"/>
      <c r="G3" s="209"/>
      <c r="H3" s="138"/>
      <c r="I3" s="138"/>
      <c r="J3" s="138"/>
      <c r="K3" s="138"/>
      <c r="L3" s="138"/>
      <c r="M3" s="138"/>
      <c r="N3" s="139"/>
    </row>
    <row r="4" spans="1:14" ht="19.5">
      <c r="A4" s="4" t="s">
        <v>78</v>
      </c>
      <c r="B4" s="3"/>
      <c r="C4" s="3"/>
      <c r="H4" s="3"/>
      <c r="N4" s="31"/>
    </row>
    <row r="5" spans="1:14" ht="16.5" thickBot="1">
      <c r="A5" s="3"/>
      <c r="B5" s="3"/>
      <c r="C5" s="3"/>
      <c r="D5" s="5"/>
      <c r="E5" s="5"/>
      <c r="F5" s="5"/>
      <c r="G5" s="5"/>
      <c r="H5" s="3"/>
      <c r="N5" s="31"/>
    </row>
    <row r="6" spans="1:15" ht="15.75">
      <c r="A6" s="182"/>
      <c r="B6" s="183"/>
      <c r="C6" s="183"/>
      <c r="D6" s="183"/>
      <c r="E6" s="183"/>
      <c r="F6" s="183"/>
      <c r="G6" s="183"/>
      <c r="H6" s="154"/>
      <c r="I6" s="155" t="s">
        <v>2</v>
      </c>
      <c r="J6" s="156"/>
      <c r="K6" s="157"/>
      <c r="L6" s="184"/>
      <c r="M6" s="155" t="s">
        <v>3</v>
      </c>
      <c r="N6" s="211"/>
      <c r="O6" s="157"/>
    </row>
    <row r="7" spans="1:32" ht="68.25">
      <c r="A7" s="185" t="s">
        <v>4</v>
      </c>
      <c r="B7" s="15" t="s">
        <v>5</v>
      </c>
      <c r="C7" s="459" t="s">
        <v>59</v>
      </c>
      <c r="D7" s="463" t="s">
        <v>59</v>
      </c>
      <c r="E7" s="15" t="s">
        <v>7</v>
      </c>
      <c r="F7" s="15" t="s">
        <v>8</v>
      </c>
      <c r="G7" s="15" t="s">
        <v>9</v>
      </c>
      <c r="H7" s="158" t="s">
        <v>10</v>
      </c>
      <c r="I7" s="89" t="s">
        <v>11</v>
      </c>
      <c r="J7" s="89" t="s">
        <v>11</v>
      </c>
      <c r="K7" s="159" t="s">
        <v>12</v>
      </c>
      <c r="L7" s="88" t="s">
        <v>10</v>
      </c>
      <c r="M7" s="89" t="s">
        <v>11</v>
      </c>
      <c r="N7" s="91" t="s">
        <v>11</v>
      </c>
      <c r="O7" s="159" t="s">
        <v>12</v>
      </c>
      <c r="T7" s="251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85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158" t="s">
        <v>18</v>
      </c>
      <c r="I8" s="89" t="s">
        <v>19</v>
      </c>
      <c r="J8" s="89" t="s">
        <v>18</v>
      </c>
      <c r="K8" s="159" t="s">
        <v>18</v>
      </c>
      <c r="L8" s="88" t="s">
        <v>18</v>
      </c>
      <c r="M8" s="89" t="s">
        <v>19</v>
      </c>
      <c r="N8" s="91" t="s">
        <v>18</v>
      </c>
      <c r="O8" s="159" t="s">
        <v>18</v>
      </c>
      <c r="T8" s="252"/>
      <c r="U8" s="253"/>
      <c r="V8" s="252"/>
      <c r="W8" s="253"/>
      <c r="X8" s="252"/>
      <c r="Y8" s="253"/>
      <c r="Z8" s="252"/>
      <c r="AA8" s="253"/>
      <c r="AB8" s="252"/>
      <c r="AC8" s="253"/>
      <c r="AD8" s="252"/>
      <c r="AE8" s="253"/>
      <c r="AF8" s="96"/>
    </row>
    <row r="9" spans="1:32" ht="15.75">
      <c r="A9" s="167"/>
      <c r="B9" s="19"/>
      <c r="C9" s="461" t="s">
        <v>58</v>
      </c>
      <c r="D9" s="464" t="s">
        <v>60</v>
      </c>
      <c r="E9" s="19"/>
      <c r="F9" s="19"/>
      <c r="G9" s="19"/>
      <c r="H9" s="167"/>
      <c r="I9" s="90" t="s">
        <v>20</v>
      </c>
      <c r="J9" s="90" t="s">
        <v>19</v>
      </c>
      <c r="K9" s="161" t="s">
        <v>19</v>
      </c>
      <c r="L9" s="92"/>
      <c r="M9" s="90" t="s">
        <v>20</v>
      </c>
      <c r="N9" s="93" t="s">
        <v>19</v>
      </c>
      <c r="O9" s="161" t="s">
        <v>19</v>
      </c>
      <c r="Q9" s="21" t="s">
        <v>21</v>
      </c>
      <c r="R9" s="21" t="s">
        <v>22</v>
      </c>
      <c r="T9" s="254"/>
      <c r="U9" s="255"/>
      <c r="V9" s="254"/>
      <c r="W9" s="255"/>
      <c r="X9" s="254"/>
      <c r="Y9" s="255"/>
      <c r="Z9" s="254"/>
      <c r="AA9" s="255"/>
      <c r="AB9" s="254"/>
      <c r="AC9" s="255"/>
      <c r="AD9" s="254"/>
      <c r="AE9" s="255"/>
      <c r="AF9" s="96"/>
    </row>
    <row r="10" spans="1:32" ht="3.75" customHeight="1">
      <c r="A10" s="186"/>
      <c r="B10" s="23"/>
      <c r="C10" s="23"/>
      <c r="D10" s="23"/>
      <c r="E10" s="23"/>
      <c r="F10" s="23"/>
      <c r="G10" s="23"/>
      <c r="H10" s="186"/>
      <c r="I10" s="23"/>
      <c r="J10" s="23"/>
      <c r="K10" s="187"/>
      <c r="L10" s="22"/>
      <c r="M10" s="23"/>
      <c r="N10" s="77"/>
      <c r="O10" s="187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3.5" thickBot="1">
      <c r="A11" s="640">
        <v>41954</v>
      </c>
      <c r="B11" s="818" t="s">
        <v>308</v>
      </c>
      <c r="C11" s="819"/>
      <c r="D11" s="819"/>
      <c r="E11" s="643"/>
      <c r="F11" s="643">
        <v>1</v>
      </c>
      <c r="G11" s="820" t="s">
        <v>313</v>
      </c>
      <c r="H11" s="644">
        <v>4019.67</v>
      </c>
      <c r="I11" s="645">
        <v>198583.45</v>
      </c>
      <c r="J11" s="646">
        <v>49.4</v>
      </c>
      <c r="K11" s="647">
        <v>11.63</v>
      </c>
      <c r="L11" s="648"/>
      <c r="M11" s="645"/>
      <c r="N11" s="646"/>
      <c r="O11" s="647"/>
      <c r="P11" s="619"/>
      <c r="Q11" s="116">
        <f>(K11*H11)</f>
        <v>46748.76210000001</v>
      </c>
      <c r="R11" s="116">
        <f>(O11*L11)</f>
        <v>0</v>
      </c>
      <c r="S11" s="96"/>
      <c r="T11" s="96"/>
      <c r="U11" s="25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88"/>
      <c r="B12" s="617"/>
      <c r="C12" s="319"/>
      <c r="D12" s="121"/>
      <c r="E12" s="121"/>
      <c r="F12" s="121"/>
      <c r="G12" s="620"/>
      <c r="H12" s="239"/>
      <c r="I12" s="152"/>
      <c r="J12" s="115"/>
      <c r="K12" s="165"/>
      <c r="L12" s="205"/>
      <c r="M12" s="151"/>
      <c r="N12" s="115"/>
      <c r="O12" s="165"/>
      <c r="Q12" s="31">
        <f>(K12*H12)</f>
        <v>0</v>
      </c>
      <c r="R12" s="31">
        <f>(O12*L12)</f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188"/>
      <c r="B13" s="617"/>
      <c r="C13" s="319"/>
      <c r="D13" s="319"/>
      <c r="E13" s="121"/>
      <c r="F13" s="121"/>
      <c r="G13" s="620"/>
      <c r="H13" s="239"/>
      <c r="I13" s="152"/>
      <c r="J13" s="115"/>
      <c r="K13" s="165"/>
      <c r="L13" s="205"/>
      <c r="M13" s="151"/>
      <c r="N13" s="621"/>
      <c r="O13" s="165"/>
      <c r="Q13" s="31">
        <f>(K13*H13)</f>
        <v>0</v>
      </c>
      <c r="R13" s="31">
        <f>(O13*L13)</f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1" ht="3.75" customHeight="1" thickBot="1">
      <c r="A14" s="186"/>
      <c r="B14" s="23"/>
      <c r="C14" s="23"/>
      <c r="D14" s="23"/>
      <c r="E14" s="23"/>
      <c r="F14" s="23"/>
      <c r="G14" s="23"/>
      <c r="H14" s="186"/>
      <c r="I14" s="39"/>
      <c r="J14" s="40"/>
      <c r="K14" s="212"/>
      <c r="L14" s="22"/>
      <c r="M14" s="39"/>
      <c r="N14" s="40"/>
      <c r="O14" s="212"/>
      <c r="Q14" s="259"/>
      <c r="R14" s="259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3.5" thickTop="1">
      <c r="A15" s="174"/>
      <c r="B15" s="8"/>
      <c r="C15" s="244" t="s">
        <v>61</v>
      </c>
      <c r="D15" s="244" t="s">
        <v>61</v>
      </c>
      <c r="E15" s="8"/>
      <c r="F15" s="8"/>
      <c r="G15" s="8"/>
      <c r="H15" s="244" t="s">
        <v>11</v>
      </c>
      <c r="I15" s="17" t="s">
        <v>11</v>
      </c>
      <c r="J15" s="8"/>
      <c r="K15" s="175"/>
      <c r="L15" s="16" t="s">
        <v>11</v>
      </c>
      <c r="M15" s="17" t="s">
        <v>11</v>
      </c>
      <c r="N15" s="78"/>
      <c r="O15" s="213"/>
      <c r="Q15" s="445">
        <f>SUM(Q11:Q13)</f>
        <v>46748.76210000001</v>
      </c>
      <c r="R15" s="445">
        <f>SUM(R11:R13)</f>
        <v>0</v>
      </c>
      <c r="T15" s="177"/>
      <c r="U15" s="96"/>
      <c r="V15" s="177"/>
      <c r="W15" s="96"/>
      <c r="X15" s="177"/>
      <c r="Y15" s="96"/>
      <c r="Z15" s="177"/>
      <c r="AA15" s="96"/>
      <c r="AB15" s="177"/>
      <c r="AC15" s="96"/>
      <c r="AD15" s="177"/>
      <c r="AE15" s="96"/>
    </row>
    <row r="16" spans="1:31" ht="12.75">
      <c r="A16" s="174"/>
      <c r="B16" s="8"/>
      <c r="C16" s="245" t="s">
        <v>62</v>
      </c>
      <c r="D16" s="245" t="s">
        <v>62</v>
      </c>
      <c r="E16" s="8"/>
      <c r="F16" s="8"/>
      <c r="G16" s="8"/>
      <c r="H16" s="245" t="s">
        <v>10</v>
      </c>
      <c r="I16" s="20" t="s">
        <v>19</v>
      </c>
      <c r="J16" s="8"/>
      <c r="K16" s="175"/>
      <c r="L16" s="44" t="s">
        <v>10</v>
      </c>
      <c r="M16" s="20" t="s">
        <v>19</v>
      </c>
      <c r="N16" s="8"/>
      <c r="O16" s="175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5.75">
      <c r="A17" s="190"/>
      <c r="B17" s="19"/>
      <c r="C17" s="342">
        <f>COUNTA(C11:C13)</f>
        <v>0</v>
      </c>
      <c r="D17" s="342">
        <f>COUNTA(D11:D13)</f>
        <v>0</v>
      </c>
      <c r="E17" s="19"/>
      <c r="F17" s="19"/>
      <c r="G17" s="19"/>
      <c r="H17" s="342">
        <f>SUM(H11:H13)</f>
        <v>4019.67</v>
      </c>
      <c r="I17" s="263">
        <f>SUM(I11:I13)</f>
        <v>198583.45</v>
      </c>
      <c r="J17" s="264"/>
      <c r="K17" s="268"/>
      <c r="L17" s="261">
        <f>SUM(L11:L13)</f>
        <v>0</v>
      </c>
      <c r="M17" s="266">
        <f>SUM(M11:M13)</f>
        <v>0</v>
      </c>
      <c r="N17" s="47"/>
      <c r="O17" s="214"/>
      <c r="T17" s="177"/>
      <c r="U17" s="96"/>
      <c r="V17" s="177"/>
      <c r="W17" s="96"/>
      <c r="X17" s="177"/>
      <c r="Y17" s="96"/>
      <c r="Z17" s="177"/>
      <c r="AA17" s="96"/>
      <c r="AB17" s="177"/>
      <c r="AC17" s="96"/>
      <c r="AD17" s="177"/>
      <c r="AE17" s="96"/>
    </row>
    <row r="18" spans="1:15" ht="6" customHeight="1" thickBot="1">
      <c r="A18" s="191"/>
      <c r="B18" s="51"/>
      <c r="C18" s="51"/>
      <c r="D18" s="52"/>
      <c r="E18" s="52"/>
      <c r="F18" s="52"/>
      <c r="G18" s="52"/>
      <c r="H18" s="246"/>
      <c r="I18" s="247"/>
      <c r="J18" s="247"/>
      <c r="K18" s="248"/>
      <c r="L18" s="50"/>
      <c r="M18" s="51"/>
      <c r="N18" s="51"/>
      <c r="O18" s="192"/>
    </row>
    <row r="19" spans="1:15" ht="16.5" thickBot="1">
      <c r="A19" s="193" t="s">
        <v>24</v>
      </c>
      <c r="B19" s="55"/>
      <c r="C19" s="55"/>
      <c r="D19" s="56"/>
      <c r="E19" s="56"/>
      <c r="F19" s="56"/>
      <c r="G19" s="56"/>
      <c r="H19" s="101" t="s">
        <v>25</v>
      </c>
      <c r="I19" s="102"/>
      <c r="J19" s="103" t="s">
        <v>26</v>
      </c>
      <c r="K19" s="104"/>
      <c r="L19" s="105"/>
      <c r="M19" s="57" t="s">
        <v>27</v>
      </c>
      <c r="N19" s="55"/>
      <c r="O19" s="215"/>
    </row>
    <row r="20" spans="1:15" ht="16.5" thickTop="1">
      <c r="A20" s="194" t="s">
        <v>28</v>
      </c>
      <c r="B20" s="60"/>
      <c r="C20" s="60"/>
      <c r="D20" s="61"/>
      <c r="E20" s="61"/>
      <c r="F20" s="61"/>
      <c r="G20" s="61"/>
      <c r="H20" s="62"/>
      <c r="I20" s="63">
        <f>COUNTA(H11:H13)</f>
        <v>1</v>
      </c>
      <c r="J20" s="62"/>
      <c r="K20" s="64">
        <f>I17/H17</f>
        <v>49.40292362308349</v>
      </c>
      <c r="L20" s="60"/>
      <c r="M20" s="62"/>
      <c r="N20" s="64">
        <f>Q15/H17</f>
        <v>11.63</v>
      </c>
      <c r="O20" s="216"/>
    </row>
    <row r="21" spans="1:15" ht="15.75">
      <c r="A21" s="194" t="s">
        <v>29</v>
      </c>
      <c r="B21" s="60"/>
      <c r="C21" s="60"/>
      <c r="D21" s="61"/>
      <c r="E21" s="61"/>
      <c r="F21" s="61"/>
      <c r="G21" s="61"/>
      <c r="H21" s="62"/>
      <c r="I21" s="63">
        <f>COUNTA(L11:L13)</f>
        <v>0</v>
      </c>
      <c r="J21" s="62"/>
      <c r="K21" s="64" t="e">
        <f>M17/L17</f>
        <v>#DIV/0!</v>
      </c>
      <c r="L21" s="67"/>
      <c r="M21" s="65"/>
      <c r="N21" s="64" t="e">
        <f>R15/L17</f>
        <v>#DIV/0!</v>
      </c>
      <c r="O21" s="195"/>
    </row>
    <row r="22" spans="1:15" ht="16.5" thickBot="1">
      <c r="A22" s="196" t="s">
        <v>30</v>
      </c>
      <c r="B22" s="197"/>
      <c r="C22" s="197"/>
      <c r="D22" s="198"/>
      <c r="E22" s="198"/>
      <c r="F22" s="198"/>
      <c r="G22" s="198"/>
      <c r="H22" s="199"/>
      <c r="I22" s="200">
        <f>SUM(I20:I21)</f>
        <v>1</v>
      </c>
      <c r="J22" s="199"/>
      <c r="K22" s="97">
        <f>(I17+M17)/(H17+L17)</f>
        <v>49.40292362308349</v>
      </c>
      <c r="L22" s="217"/>
      <c r="M22" s="218"/>
      <c r="N22" s="97">
        <f>(Q15+R15)/(H17+L17)</f>
        <v>11.63</v>
      </c>
      <c r="O22" s="219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9.421875" style="0" customWidth="1"/>
    <col min="12" max="12" width="11.8515625" style="0" customWidth="1"/>
    <col min="15" max="15" width="8.28125" style="0" customWidth="1"/>
    <col min="16" max="16" width="9.7109375" style="0" bestFit="1" customWidth="1"/>
    <col min="17" max="17" width="12.140625" style="0" customWidth="1"/>
  </cols>
  <sheetData>
    <row r="1" spans="2:8" ht="30.75">
      <c r="B1" s="1" t="s">
        <v>84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75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594" t="s">
        <v>10</v>
      </c>
      <c r="H6" s="595" t="s">
        <v>11</v>
      </c>
      <c r="I6" s="595" t="s">
        <v>11</v>
      </c>
      <c r="J6" s="595" t="s">
        <v>12</v>
      </c>
      <c r="K6" s="594" t="s">
        <v>10</v>
      </c>
      <c r="L6" s="595" t="s">
        <v>11</v>
      </c>
      <c r="M6" s="595" t="s">
        <v>11</v>
      </c>
      <c r="N6" s="596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594" t="s">
        <v>18</v>
      </c>
      <c r="H7" s="595" t="s">
        <v>19</v>
      </c>
      <c r="I7" s="595" t="s">
        <v>18</v>
      </c>
      <c r="J7" s="595" t="s">
        <v>18</v>
      </c>
      <c r="K7" s="594" t="s">
        <v>18</v>
      </c>
      <c r="L7" s="595" t="s">
        <v>19</v>
      </c>
      <c r="M7" s="595" t="s">
        <v>18</v>
      </c>
      <c r="N7" s="596" t="s">
        <v>18</v>
      </c>
    </row>
    <row r="8" spans="1:17" ht="15.75">
      <c r="A8" s="18"/>
      <c r="B8" s="19"/>
      <c r="C8" s="133"/>
      <c r="D8" s="133"/>
      <c r="E8" s="133"/>
      <c r="F8" s="133"/>
      <c r="G8" s="597"/>
      <c r="H8" s="598" t="s">
        <v>20</v>
      </c>
      <c r="I8" s="598" t="s">
        <v>19</v>
      </c>
      <c r="J8" s="598" t="s">
        <v>19</v>
      </c>
      <c r="K8" s="597"/>
      <c r="L8" s="598" t="s">
        <v>20</v>
      </c>
      <c r="M8" s="598" t="s">
        <v>19</v>
      </c>
      <c r="N8" s="599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3.5" thickBot="1">
      <c r="A10" s="791">
        <v>41877</v>
      </c>
      <c r="B10" s="792" t="s">
        <v>268</v>
      </c>
      <c r="C10" s="793" t="s">
        <v>195</v>
      </c>
      <c r="D10" s="794" t="s">
        <v>120</v>
      </c>
      <c r="E10" s="795">
        <v>8</v>
      </c>
      <c r="F10" s="796" t="s">
        <v>156</v>
      </c>
      <c r="G10" s="797"/>
      <c r="H10" s="798"/>
      <c r="I10" s="799"/>
      <c r="J10" s="800"/>
      <c r="K10" s="801">
        <v>59128</v>
      </c>
      <c r="L10" s="802">
        <v>9007288.87</v>
      </c>
      <c r="M10" s="799">
        <v>152.34</v>
      </c>
      <c r="N10" s="803">
        <v>121</v>
      </c>
      <c r="P10" s="31">
        <f>J10*G10</f>
        <v>0</v>
      </c>
      <c r="Q10" s="31">
        <f>N10*K10</f>
        <v>7154488</v>
      </c>
    </row>
    <row r="11" spans="1:17" ht="12.75">
      <c r="A11" s="111"/>
      <c r="B11" s="237"/>
      <c r="C11" s="600"/>
      <c r="D11" s="601"/>
      <c r="E11" s="144"/>
      <c r="F11" s="600"/>
      <c r="G11" s="153"/>
      <c r="H11" s="152"/>
      <c r="I11" s="112"/>
      <c r="J11" s="143"/>
      <c r="K11" s="114"/>
      <c r="L11" s="152"/>
      <c r="M11" s="115"/>
      <c r="N11" s="124"/>
      <c r="P11" s="228">
        <f>J11*G11</f>
        <v>0</v>
      </c>
      <c r="Q11" s="31">
        <f>N11*K11</f>
        <v>0</v>
      </c>
    </row>
    <row r="12" spans="1:17" ht="12.75">
      <c r="A12" s="370"/>
      <c r="B12" s="602"/>
      <c r="C12" s="603"/>
      <c r="D12" s="604"/>
      <c r="E12" s="518"/>
      <c r="F12" s="603"/>
      <c r="G12" s="360"/>
      <c r="H12" s="356"/>
      <c r="I12" s="357"/>
      <c r="J12" s="357"/>
      <c r="K12" s="389"/>
      <c r="L12" s="356"/>
      <c r="M12" s="357"/>
      <c r="N12" s="392"/>
      <c r="P12" s="228">
        <f>J12*G12</f>
        <v>0</v>
      </c>
      <c r="Q12" s="31">
        <f>N12*K12</f>
        <v>0</v>
      </c>
    </row>
    <row r="13" spans="1:17" ht="3.75" customHeight="1" thickBot="1">
      <c r="A13" s="22"/>
      <c r="B13" s="23"/>
      <c r="C13" s="39"/>
      <c r="D13" s="39"/>
      <c r="E13" s="39"/>
      <c r="F13" s="39"/>
      <c r="G13" s="22"/>
      <c r="H13" s="39"/>
      <c r="I13" s="40"/>
      <c r="J13" s="40"/>
      <c r="K13" s="22"/>
      <c r="L13" s="39"/>
      <c r="M13" s="39"/>
      <c r="N13" s="41"/>
      <c r="P13" s="100"/>
      <c r="Q13" s="100"/>
    </row>
    <row r="14" spans="1:17" ht="13.5" thickTop="1">
      <c r="A14" s="42"/>
      <c r="B14" s="8"/>
      <c r="C14" s="96"/>
      <c r="D14" s="96"/>
      <c r="E14" s="96"/>
      <c r="F14" s="96"/>
      <c r="G14" s="16" t="s">
        <v>11</v>
      </c>
      <c r="H14" s="17" t="s">
        <v>11</v>
      </c>
      <c r="I14" s="8"/>
      <c r="K14" s="16" t="s">
        <v>11</v>
      </c>
      <c r="L14" s="17" t="s">
        <v>11</v>
      </c>
      <c r="M14" s="8"/>
      <c r="N14" s="43"/>
      <c r="P14" s="228">
        <f>SUM(P10:P12)</f>
        <v>0</v>
      </c>
      <c r="Q14" s="31">
        <f>SUM(Q10:Q12)</f>
        <v>7154488</v>
      </c>
    </row>
    <row r="15" spans="1:14" ht="12.75">
      <c r="A15" s="42"/>
      <c r="B15" s="8"/>
      <c r="C15" s="96"/>
      <c r="D15" s="96"/>
      <c r="E15" s="96"/>
      <c r="F15" s="96"/>
      <c r="G15" s="44" t="s">
        <v>10</v>
      </c>
      <c r="H15" s="20" t="s">
        <v>19</v>
      </c>
      <c r="I15" s="8"/>
      <c r="K15" s="44" t="s">
        <v>10</v>
      </c>
      <c r="L15" s="20" t="s">
        <v>19</v>
      </c>
      <c r="M15" s="8"/>
      <c r="N15" s="43"/>
    </row>
    <row r="16" spans="1:14" ht="15.75">
      <c r="A16" s="45"/>
      <c r="B16" s="19"/>
      <c r="C16" s="61"/>
      <c r="D16" s="61"/>
      <c r="E16" s="61"/>
      <c r="F16" s="61"/>
      <c r="G16" s="261">
        <f>SUM(G10:G12)</f>
        <v>0</v>
      </c>
      <c r="H16" s="343">
        <f>SUM(H10:H12)</f>
        <v>0</v>
      </c>
      <c r="I16" s="264"/>
      <c r="J16" s="265"/>
      <c r="K16" s="261">
        <f>SUM(K10:K12)</f>
        <v>59128</v>
      </c>
      <c r="L16" s="266">
        <f>SUM(L10:L12)</f>
        <v>9007288.87</v>
      </c>
      <c r="M16" s="47"/>
      <c r="N16" s="49"/>
    </row>
    <row r="17" spans="1:14" ht="6" customHeight="1" thickBot="1">
      <c r="A17" s="50"/>
      <c r="B17" s="51"/>
      <c r="C17" s="51"/>
      <c r="D17" s="51"/>
      <c r="E17" s="51"/>
      <c r="F17" s="51"/>
      <c r="G17" s="50"/>
      <c r="H17" s="51"/>
      <c r="I17" s="51"/>
      <c r="J17" s="51"/>
      <c r="K17" s="50"/>
      <c r="L17" s="51"/>
      <c r="M17" s="51"/>
      <c r="N17" s="53"/>
    </row>
    <row r="18" spans="1:16" ht="16.5" thickBot="1">
      <c r="A18" s="54" t="s">
        <v>24</v>
      </c>
      <c r="B18" s="55"/>
      <c r="C18" s="55"/>
      <c r="D18" s="55"/>
      <c r="E18" s="55"/>
      <c r="F18" s="55"/>
      <c r="G18" s="106" t="s">
        <v>25</v>
      </c>
      <c r="H18" s="104"/>
      <c r="I18" s="106" t="s">
        <v>26</v>
      </c>
      <c r="J18" s="104"/>
      <c r="K18" s="104"/>
      <c r="L18" s="106" t="s">
        <v>41</v>
      </c>
      <c r="M18" s="104"/>
      <c r="N18" s="107"/>
      <c r="P18" s="31"/>
    </row>
    <row r="19" spans="1:14" ht="16.5" thickTop="1">
      <c r="A19" s="59" t="s">
        <v>28</v>
      </c>
      <c r="B19" s="60"/>
      <c r="C19" s="60"/>
      <c r="D19" s="60"/>
      <c r="E19" s="60"/>
      <c r="F19" s="60"/>
      <c r="G19" s="62"/>
      <c r="H19" s="63">
        <f>COUNTA(G10:G12)</f>
        <v>0</v>
      </c>
      <c r="I19" s="62"/>
      <c r="J19" s="64" t="e">
        <f>H16/G16</f>
        <v>#DIV/0!</v>
      </c>
      <c r="K19" s="64"/>
      <c r="L19" s="65"/>
      <c r="M19" s="64" t="e">
        <f>P14/G16</f>
        <v>#DIV/0!</v>
      </c>
      <c r="N19" s="68"/>
    </row>
    <row r="20" spans="1:14" ht="15.75">
      <c r="A20" s="59" t="s">
        <v>29</v>
      </c>
      <c r="B20" s="60"/>
      <c r="C20" s="60"/>
      <c r="D20" s="60"/>
      <c r="E20" s="60"/>
      <c r="F20" s="60"/>
      <c r="G20" s="62"/>
      <c r="H20" s="63">
        <f>COUNTA(K10:K12)</f>
        <v>1</v>
      </c>
      <c r="I20" s="62"/>
      <c r="J20" s="226">
        <f>L16/K16</f>
        <v>152.3354226424029</v>
      </c>
      <c r="K20" s="67"/>
      <c r="L20" s="65"/>
      <c r="M20" s="64">
        <f>Q14/K16</f>
        <v>121</v>
      </c>
      <c r="N20" s="68"/>
    </row>
    <row r="21" spans="1:14" ht="16.5" thickBot="1">
      <c r="A21" s="69" t="s">
        <v>30</v>
      </c>
      <c r="B21" s="70"/>
      <c r="C21" s="70"/>
      <c r="D21" s="70"/>
      <c r="E21" s="70"/>
      <c r="F21" s="70"/>
      <c r="G21" s="71"/>
      <c r="H21" s="72">
        <f>SUM(H19:H20)</f>
        <v>1</v>
      </c>
      <c r="I21" s="71"/>
      <c r="J21" s="227">
        <f>(H16+L16)/(G16+K16)</f>
        <v>152.3354226424029</v>
      </c>
      <c r="K21" s="74"/>
      <c r="L21" s="75"/>
      <c r="M21" s="73">
        <f>(P14+Q14)/(G16+K16)</f>
        <v>121</v>
      </c>
      <c r="N21" s="84"/>
    </row>
    <row r="23" ht="3.75" customHeight="1"/>
    <row r="27" ht="6" customHeight="1"/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2.7109375" style="0" customWidth="1"/>
    <col min="5" max="5" width="15.421875" style="0" customWidth="1"/>
  </cols>
  <sheetData>
    <row r="1" ht="30.75">
      <c r="B1" s="1" t="s">
        <v>84</v>
      </c>
    </row>
    <row r="2" ht="15.75">
      <c r="B2" s="3"/>
    </row>
    <row r="3" spans="1:2" ht="19.5">
      <c r="A3" s="4" t="s">
        <v>76</v>
      </c>
      <c r="B3" s="3"/>
    </row>
    <row r="4" spans="1:5" ht="16.5" thickBot="1">
      <c r="A4" s="3"/>
      <c r="B4" s="3"/>
      <c r="C4" s="96"/>
      <c r="D4" s="96"/>
      <c r="E4" s="96"/>
    </row>
    <row r="5" spans="1:5" ht="15.75">
      <c r="A5" s="182"/>
      <c r="B5" s="530"/>
      <c r="C5" s="531" t="s">
        <v>77</v>
      </c>
      <c r="D5" s="301"/>
      <c r="E5" s="302"/>
    </row>
    <row r="6" spans="1:7" ht="15.75">
      <c r="A6" s="185" t="s">
        <v>4</v>
      </c>
      <c r="B6" s="533" t="s">
        <v>5</v>
      </c>
      <c r="C6" s="614" t="s">
        <v>10</v>
      </c>
      <c r="D6" s="595" t="s">
        <v>11</v>
      </c>
      <c r="E6" s="605" t="s">
        <v>11</v>
      </c>
      <c r="F6" s="96"/>
      <c r="G6" s="96"/>
    </row>
    <row r="7" spans="1:7" ht="15.75">
      <c r="A7" s="185" t="s">
        <v>13</v>
      </c>
      <c r="B7" s="533" t="s">
        <v>14</v>
      </c>
      <c r="C7" s="614" t="s">
        <v>18</v>
      </c>
      <c r="D7" s="595" t="s">
        <v>19</v>
      </c>
      <c r="E7" s="605" t="s">
        <v>18</v>
      </c>
      <c r="F7" s="96"/>
      <c r="G7" s="96"/>
    </row>
    <row r="8" spans="1:7" ht="12.75">
      <c r="A8" s="167"/>
      <c r="B8" s="168"/>
      <c r="C8" s="615"/>
      <c r="D8" s="598" t="s">
        <v>20</v>
      </c>
      <c r="E8" s="606" t="s">
        <v>19</v>
      </c>
      <c r="F8" s="96"/>
      <c r="G8" s="96"/>
    </row>
    <row r="9" spans="1:7" ht="3.75" customHeight="1">
      <c r="A9" s="186"/>
      <c r="B9" s="187"/>
      <c r="C9" s="39"/>
      <c r="D9" s="23"/>
      <c r="E9" s="187"/>
      <c r="F9" s="96"/>
      <c r="G9" s="96"/>
    </row>
    <row r="10" spans="1:7" ht="13.5" thickBot="1">
      <c r="A10" s="690">
        <v>41681</v>
      </c>
      <c r="B10" s="691" t="s">
        <v>85</v>
      </c>
      <c r="C10" s="692">
        <v>82500</v>
      </c>
      <c r="D10" s="693">
        <v>2272875</v>
      </c>
      <c r="E10" s="693">
        <v>27.55</v>
      </c>
      <c r="F10" s="96"/>
      <c r="G10" s="96"/>
    </row>
    <row r="11" spans="1:7" ht="13.5" thickBot="1">
      <c r="A11" s="746">
        <v>41828</v>
      </c>
      <c r="B11" s="747" t="s">
        <v>197</v>
      </c>
      <c r="C11" s="748">
        <v>16860</v>
      </c>
      <c r="D11" s="749">
        <v>590100</v>
      </c>
      <c r="E11" s="750">
        <v>35</v>
      </c>
      <c r="F11" s="96"/>
      <c r="G11" s="96"/>
    </row>
    <row r="12" spans="1:7" ht="12.75">
      <c r="A12" s="204">
        <v>41877</v>
      </c>
      <c r="B12" s="164" t="s">
        <v>236</v>
      </c>
      <c r="C12" s="548">
        <v>13870</v>
      </c>
      <c r="D12" s="607">
        <v>388360</v>
      </c>
      <c r="E12" s="751">
        <v>28</v>
      </c>
      <c r="F12" s="96"/>
      <c r="G12" s="96"/>
    </row>
    <row r="13" spans="1:7" ht="12.75">
      <c r="A13" s="204"/>
      <c r="B13" s="553" t="s">
        <v>237</v>
      </c>
      <c r="C13" s="548">
        <v>20600</v>
      </c>
      <c r="D13" s="607">
        <v>556200</v>
      </c>
      <c r="E13" s="751">
        <v>27</v>
      </c>
      <c r="F13" s="96"/>
      <c r="G13" s="96"/>
    </row>
    <row r="14" spans="1:7" ht="12.75">
      <c r="A14" s="204"/>
      <c r="B14" s="553" t="s">
        <v>238</v>
      </c>
      <c r="C14" s="548">
        <v>58270</v>
      </c>
      <c r="D14" s="607">
        <v>1608252</v>
      </c>
      <c r="E14" s="751">
        <v>27.6</v>
      </c>
      <c r="F14" s="96"/>
      <c r="G14" s="96"/>
    </row>
    <row r="15" spans="1:7" ht="12.75">
      <c r="A15" s="378"/>
      <c r="B15" s="555" t="s">
        <v>239</v>
      </c>
      <c r="C15" s="545">
        <v>9670</v>
      </c>
      <c r="D15" s="570">
        <v>270760</v>
      </c>
      <c r="E15" s="495">
        <v>28</v>
      </c>
      <c r="F15" s="96"/>
      <c r="G15" s="96"/>
    </row>
    <row r="16" spans="1:7" ht="12.75">
      <c r="A16" s="204"/>
      <c r="B16" s="553" t="s">
        <v>240</v>
      </c>
      <c r="C16" s="548">
        <v>15170</v>
      </c>
      <c r="D16" s="607">
        <v>422484</v>
      </c>
      <c r="E16" s="776">
        <v>27.85</v>
      </c>
      <c r="F16" s="96"/>
      <c r="G16" s="96"/>
    </row>
    <row r="17" spans="1:7" ht="12.75">
      <c r="A17" s="204"/>
      <c r="B17" s="553" t="s">
        <v>241</v>
      </c>
      <c r="C17" s="548">
        <v>19220</v>
      </c>
      <c r="D17" s="607">
        <v>538160</v>
      </c>
      <c r="E17" s="776">
        <v>27.2</v>
      </c>
      <c r="F17" s="96"/>
      <c r="G17" s="96"/>
    </row>
    <row r="18" spans="1:7" ht="12.75">
      <c r="A18" s="204"/>
      <c r="B18" s="553" t="s">
        <v>242</v>
      </c>
      <c r="C18" s="548">
        <v>17090</v>
      </c>
      <c r="D18" s="607">
        <v>464848</v>
      </c>
      <c r="E18" s="776">
        <v>27.2</v>
      </c>
      <c r="F18" s="96"/>
      <c r="G18" s="96"/>
    </row>
    <row r="19" spans="1:7" ht="12.75">
      <c r="A19" s="378"/>
      <c r="B19" s="555" t="s">
        <v>243</v>
      </c>
      <c r="C19" s="545">
        <v>6600</v>
      </c>
      <c r="D19" s="570">
        <v>178200</v>
      </c>
      <c r="E19" s="777">
        <v>27</v>
      </c>
      <c r="F19" s="96"/>
      <c r="G19" s="96"/>
    </row>
    <row r="20" spans="1:7" ht="12.75">
      <c r="A20" s="204"/>
      <c r="B20" s="164" t="s">
        <v>244</v>
      </c>
      <c r="C20" s="548">
        <v>14250</v>
      </c>
      <c r="D20" s="607">
        <v>388312.5</v>
      </c>
      <c r="E20" s="776">
        <v>27.25</v>
      </c>
      <c r="F20" s="96"/>
      <c r="G20" s="96"/>
    </row>
    <row r="21" spans="1:7" ht="12.75">
      <c r="A21" s="378"/>
      <c r="B21" s="358" t="s">
        <v>245</v>
      </c>
      <c r="C21" s="545">
        <v>14930</v>
      </c>
      <c r="D21" s="570">
        <v>415054</v>
      </c>
      <c r="E21" s="777">
        <v>27.8</v>
      </c>
      <c r="F21" s="96"/>
      <c r="G21" s="96"/>
    </row>
    <row r="22" spans="1:7" ht="13.5" thickBot="1">
      <c r="A22" s="649">
        <v>41877</v>
      </c>
      <c r="B22" s="631" t="s">
        <v>246</v>
      </c>
      <c r="C22" s="569">
        <v>11080</v>
      </c>
      <c r="D22" s="629">
        <v>311902</v>
      </c>
      <c r="E22" s="687">
        <v>28.15</v>
      </c>
      <c r="F22" s="96"/>
      <c r="G22" s="96"/>
    </row>
    <row r="23" spans="1:7" ht="12.75">
      <c r="A23" s="204"/>
      <c r="B23" s="164"/>
      <c r="C23" s="173"/>
      <c r="D23" s="112"/>
      <c r="E23" s="240"/>
      <c r="F23" s="96"/>
      <c r="G23" s="96"/>
    </row>
    <row r="24" spans="1:7" ht="12.75">
      <c r="A24" s="204"/>
      <c r="B24" s="164"/>
      <c r="C24" s="173"/>
      <c r="D24" s="112"/>
      <c r="E24" s="240"/>
      <c r="F24" s="96"/>
      <c r="G24" s="96"/>
    </row>
    <row r="25" spans="1:7" ht="3.75" customHeight="1">
      <c r="A25" s="186"/>
      <c r="B25" s="187"/>
      <c r="C25" s="39"/>
      <c r="D25" s="23"/>
      <c r="E25" s="187"/>
      <c r="F25" s="96"/>
      <c r="G25" s="96"/>
    </row>
    <row r="26" spans="1:7" ht="12.75">
      <c r="A26" s="174"/>
      <c r="B26" s="559"/>
      <c r="C26" s="560" t="s">
        <v>11</v>
      </c>
      <c r="D26" s="287" t="s">
        <v>11</v>
      </c>
      <c r="E26" s="276"/>
      <c r="F26" s="96"/>
      <c r="G26" s="96"/>
    </row>
    <row r="27" spans="1:7" ht="12.75">
      <c r="A27" s="174"/>
      <c r="B27" s="559"/>
      <c r="C27" s="561" t="s">
        <v>10</v>
      </c>
      <c r="D27" s="288" t="s">
        <v>19</v>
      </c>
      <c r="E27" s="313"/>
      <c r="F27" s="96"/>
      <c r="G27" s="96"/>
    </row>
    <row r="28" spans="1:7" ht="16.5" thickBot="1">
      <c r="A28" s="562"/>
      <c r="B28" s="563"/>
      <c r="C28" s="575">
        <f>SUM(C12:C24)</f>
        <v>200750</v>
      </c>
      <c r="D28" s="298">
        <f>SUM(D12:D24)</f>
        <v>5542532.5</v>
      </c>
      <c r="E28" s="307"/>
      <c r="F28" s="96"/>
      <c r="G28" s="96"/>
    </row>
    <row r="29" spans="1:7" ht="6" customHeight="1" thickBot="1">
      <c r="A29" s="191"/>
      <c r="B29" s="51"/>
      <c r="C29" s="52"/>
      <c r="D29" s="52"/>
      <c r="E29" s="611"/>
      <c r="F29" s="96"/>
      <c r="G29" s="96"/>
    </row>
    <row r="30" spans="1:7" ht="16.5" thickBot="1">
      <c r="A30" s="193" t="s">
        <v>24</v>
      </c>
      <c r="B30" s="55"/>
      <c r="C30" s="56"/>
      <c r="D30" s="56"/>
      <c r="E30" s="612"/>
      <c r="F30" s="96"/>
      <c r="G30" s="96"/>
    </row>
    <row r="31" spans="1:5" ht="16.5" thickTop="1">
      <c r="A31" s="201" t="s">
        <v>79</v>
      </c>
      <c r="B31" s="202"/>
      <c r="C31" s="61"/>
      <c r="D31" s="61">
        <f>COUNTA(B10:B24)</f>
        <v>13</v>
      </c>
      <c r="E31" s="613"/>
    </row>
    <row r="32" spans="1:5" ht="15.75">
      <c r="A32" s="194"/>
      <c r="B32" s="60"/>
      <c r="C32" s="61"/>
      <c r="D32" s="61"/>
      <c r="E32" s="613"/>
    </row>
    <row r="33" spans="1:5" ht="15.75">
      <c r="A33" s="201"/>
      <c r="B33" s="324"/>
      <c r="C33" s="173"/>
      <c r="D33" s="173"/>
      <c r="E33" s="338"/>
    </row>
    <row r="34" spans="1:5" ht="16.5" thickBot="1">
      <c r="A34" s="196"/>
      <c r="B34" s="197"/>
      <c r="C34" s="198"/>
      <c r="D34" s="198"/>
      <c r="E34" s="57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2.28125" style="0" customWidth="1"/>
    <col min="11" max="11" width="10.28125" style="0" customWidth="1"/>
    <col min="12" max="12" width="13.00390625" style="0" customWidth="1"/>
    <col min="16" max="16" width="14.140625" style="0" customWidth="1"/>
    <col min="17" max="17" width="14.57421875" style="0" customWidth="1"/>
  </cols>
  <sheetData>
    <row r="1" spans="2:8" ht="30.75">
      <c r="B1" s="1" t="s">
        <v>84</v>
      </c>
      <c r="H1" s="2"/>
    </row>
    <row r="2" spans="2:13" ht="18">
      <c r="B2" s="3"/>
      <c r="G2" s="138" t="s">
        <v>0</v>
      </c>
      <c r="H2" s="138"/>
      <c r="I2" s="138"/>
      <c r="J2" s="138"/>
      <c r="K2" s="138"/>
      <c r="L2" s="138"/>
      <c r="M2" s="139"/>
    </row>
    <row r="3" spans="1:7" ht="19.5">
      <c r="A3" s="4" t="s">
        <v>81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4" ht="15.75">
      <c r="A5" s="6"/>
      <c r="B5" s="7"/>
      <c r="C5" s="8"/>
      <c r="D5" s="8"/>
      <c r="E5" s="8"/>
      <c r="F5" s="8"/>
      <c r="G5" s="9"/>
      <c r="H5" s="10" t="s">
        <v>2</v>
      </c>
      <c r="I5" s="11"/>
      <c r="J5" s="12"/>
      <c r="K5" s="154"/>
      <c r="L5" s="155" t="s">
        <v>3</v>
      </c>
      <c r="M5" s="156"/>
      <c r="N5" s="157"/>
    </row>
    <row r="6" spans="1:30" ht="22.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158" t="s">
        <v>10</v>
      </c>
      <c r="L6" s="89" t="s">
        <v>11</v>
      </c>
      <c r="M6" s="89" t="s">
        <v>11</v>
      </c>
      <c r="N6" s="159" t="s">
        <v>12</v>
      </c>
      <c r="S6" s="251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5" t="s">
        <v>17</v>
      </c>
      <c r="G7" s="88" t="s">
        <v>18</v>
      </c>
      <c r="H7" s="89" t="s">
        <v>19</v>
      </c>
      <c r="I7" s="89" t="s">
        <v>18</v>
      </c>
      <c r="J7" s="89" t="s">
        <v>18</v>
      </c>
      <c r="K7" s="158" t="s">
        <v>18</v>
      </c>
      <c r="L7" s="89" t="s">
        <v>19</v>
      </c>
      <c r="M7" s="89" t="s">
        <v>18</v>
      </c>
      <c r="N7" s="159" t="s">
        <v>18</v>
      </c>
      <c r="S7" s="252"/>
      <c r="T7" s="253"/>
      <c r="U7" s="252"/>
      <c r="V7" s="253"/>
      <c r="W7" s="252"/>
      <c r="X7" s="253"/>
      <c r="Y7" s="252"/>
      <c r="Z7" s="253"/>
      <c r="AA7" s="252"/>
      <c r="AB7" s="253"/>
      <c r="AC7" s="252"/>
      <c r="AD7" s="253"/>
    </row>
    <row r="8" spans="1:30" ht="15.75">
      <c r="A8" s="14"/>
      <c r="B8" s="19"/>
      <c r="C8" s="19"/>
      <c r="D8" s="19"/>
      <c r="E8" s="19"/>
      <c r="F8" s="19"/>
      <c r="G8" s="92"/>
      <c r="H8" s="90" t="s">
        <v>20</v>
      </c>
      <c r="I8" s="90" t="s">
        <v>19</v>
      </c>
      <c r="J8" s="90" t="s">
        <v>19</v>
      </c>
      <c r="K8" s="160"/>
      <c r="L8" s="90" t="s">
        <v>20</v>
      </c>
      <c r="M8" s="90" t="s">
        <v>19</v>
      </c>
      <c r="N8" s="161" t="s">
        <v>19</v>
      </c>
      <c r="P8" s="21" t="s">
        <v>21</v>
      </c>
      <c r="Q8" s="21" t="s">
        <v>22</v>
      </c>
      <c r="S8" s="254"/>
      <c r="T8" s="255"/>
      <c r="U8" s="254"/>
      <c r="V8" s="255"/>
      <c r="W8" s="254"/>
      <c r="X8" s="255"/>
      <c r="Y8" s="254"/>
      <c r="Z8" s="255"/>
      <c r="AA8" s="254"/>
      <c r="AB8" s="255"/>
      <c r="AC8" s="254"/>
      <c r="AD8" s="255"/>
    </row>
    <row r="9" spans="1:30" ht="3.75" customHeight="1">
      <c r="A9" s="129"/>
      <c r="B9" s="128"/>
      <c r="C9" s="128"/>
      <c r="D9" s="128"/>
      <c r="E9" s="128"/>
      <c r="F9" s="128"/>
      <c r="G9" s="127"/>
      <c r="H9" s="128"/>
      <c r="I9" s="128"/>
      <c r="J9" s="128"/>
      <c r="K9" s="162"/>
      <c r="L9" s="128"/>
      <c r="M9" s="128"/>
      <c r="N9" s="16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2.75">
      <c r="A10" s="348"/>
      <c r="B10" s="349"/>
      <c r="C10" s="351"/>
      <c r="D10" s="351"/>
      <c r="E10" s="351"/>
      <c r="F10" s="364"/>
      <c r="G10" s="352"/>
      <c r="H10" s="353"/>
      <c r="I10" s="354"/>
      <c r="J10" s="354"/>
      <c r="K10" s="360"/>
      <c r="L10" s="450"/>
      <c r="M10" s="357"/>
      <c r="N10" s="527"/>
      <c r="P10" s="31">
        <f aca="true" t="shared" si="0" ref="P10:P25">J10*G10</f>
        <v>0</v>
      </c>
      <c r="Q10" s="31">
        <f aca="true" t="shared" si="1" ref="Q10:Q25">M10*K10</f>
        <v>0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2.75">
      <c r="A11" s="147"/>
      <c r="B11" s="120"/>
      <c r="C11" s="121"/>
      <c r="D11" s="121"/>
      <c r="E11" s="121"/>
      <c r="F11" s="121"/>
      <c r="G11" s="153"/>
      <c r="H11" s="152"/>
      <c r="I11" s="112"/>
      <c r="J11" s="112"/>
      <c r="K11" s="222"/>
      <c r="L11" s="151"/>
      <c r="M11" s="115"/>
      <c r="N11" s="165"/>
      <c r="P11" s="31">
        <f t="shared" si="0"/>
        <v>0</v>
      </c>
      <c r="Q11" s="31">
        <f t="shared" si="1"/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2.75">
      <c r="A12" s="147"/>
      <c r="B12" s="142"/>
      <c r="C12" s="121"/>
      <c r="D12" s="121"/>
      <c r="E12" s="121"/>
      <c r="F12" s="332"/>
      <c r="G12" s="205"/>
      <c r="H12" s="151"/>
      <c r="I12" s="115"/>
      <c r="J12" s="115"/>
      <c r="K12" s="239"/>
      <c r="L12" s="152"/>
      <c r="M12" s="115"/>
      <c r="N12" s="165"/>
      <c r="P12" s="31">
        <f t="shared" si="0"/>
        <v>0</v>
      </c>
      <c r="Q12" s="31">
        <f t="shared" si="1"/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2.75">
      <c r="A13" s="147"/>
      <c r="B13" s="142"/>
      <c r="C13" s="121"/>
      <c r="D13" s="121"/>
      <c r="E13" s="121"/>
      <c r="F13" s="332"/>
      <c r="G13" s="205"/>
      <c r="H13" s="151"/>
      <c r="I13" s="115"/>
      <c r="J13" s="115"/>
      <c r="K13" s="239"/>
      <c r="L13" s="152"/>
      <c r="M13" s="115"/>
      <c r="N13" s="165"/>
      <c r="P13" s="31">
        <f t="shared" si="0"/>
        <v>0</v>
      </c>
      <c r="Q13" s="31">
        <f t="shared" si="1"/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2.75">
      <c r="A14" s="147"/>
      <c r="B14" s="142"/>
      <c r="C14" s="121"/>
      <c r="D14" s="121"/>
      <c r="E14" s="121"/>
      <c r="F14" s="332"/>
      <c r="G14" s="205"/>
      <c r="H14" s="151"/>
      <c r="I14" s="115"/>
      <c r="J14" s="115"/>
      <c r="K14" s="239"/>
      <c r="L14" s="152"/>
      <c r="M14" s="115"/>
      <c r="N14" s="165"/>
      <c r="P14" s="31">
        <f t="shared" si="0"/>
        <v>0</v>
      </c>
      <c r="Q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2.75">
      <c r="A15" s="147"/>
      <c r="B15" s="142"/>
      <c r="C15" s="121"/>
      <c r="D15" s="121"/>
      <c r="E15" s="121"/>
      <c r="F15" s="332"/>
      <c r="G15" s="205"/>
      <c r="H15" s="151"/>
      <c r="I15" s="115"/>
      <c r="J15" s="115"/>
      <c r="K15" s="239"/>
      <c r="L15" s="152"/>
      <c r="M15" s="115"/>
      <c r="N15" s="165"/>
      <c r="P15" s="31">
        <f t="shared" si="0"/>
        <v>0</v>
      </c>
      <c r="Q15" s="31">
        <f t="shared" si="1"/>
        <v>0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.75">
      <c r="A16" s="147"/>
      <c r="B16" s="142"/>
      <c r="C16" s="121"/>
      <c r="D16" s="121"/>
      <c r="E16" s="121"/>
      <c r="F16" s="274"/>
      <c r="G16" s="205"/>
      <c r="H16" s="151"/>
      <c r="I16" s="115"/>
      <c r="J16" s="115"/>
      <c r="K16" s="239"/>
      <c r="L16" s="152"/>
      <c r="M16" s="115"/>
      <c r="N16" s="165"/>
      <c r="P16" s="31">
        <f t="shared" si="0"/>
        <v>0</v>
      </c>
      <c r="Q16" s="31">
        <f t="shared" si="1"/>
        <v>0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2.75">
      <c r="A17" s="348"/>
      <c r="B17" s="365"/>
      <c r="C17" s="351"/>
      <c r="D17" s="351"/>
      <c r="E17" s="351"/>
      <c r="F17" s="366"/>
      <c r="G17" s="352"/>
      <c r="H17" s="353"/>
      <c r="I17" s="354"/>
      <c r="J17" s="354"/>
      <c r="K17" s="355"/>
      <c r="L17" s="356"/>
      <c r="M17" s="354"/>
      <c r="N17" s="363"/>
      <c r="P17" s="31">
        <f t="shared" si="0"/>
        <v>0</v>
      </c>
      <c r="Q17" s="31">
        <f t="shared" si="1"/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2.75">
      <c r="A18" s="147"/>
      <c r="B18" s="142"/>
      <c r="C18" s="121"/>
      <c r="D18" s="121"/>
      <c r="E18" s="121"/>
      <c r="F18" s="274"/>
      <c r="G18" s="205"/>
      <c r="H18" s="151"/>
      <c r="I18" s="115"/>
      <c r="J18" s="115"/>
      <c r="K18" s="239"/>
      <c r="L18" s="152"/>
      <c r="M18" s="115"/>
      <c r="N18" s="165"/>
      <c r="P18" s="31">
        <f t="shared" si="0"/>
        <v>0</v>
      </c>
      <c r="Q18" s="31">
        <f t="shared" si="1"/>
        <v>0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2.75">
      <c r="A19" s="147"/>
      <c r="B19" s="142"/>
      <c r="C19" s="121"/>
      <c r="D19" s="121"/>
      <c r="E19" s="121"/>
      <c r="F19" s="274"/>
      <c r="G19" s="205"/>
      <c r="H19" s="151"/>
      <c r="I19" s="115"/>
      <c r="J19" s="115"/>
      <c r="K19" s="239"/>
      <c r="L19" s="152"/>
      <c r="M19" s="115"/>
      <c r="N19" s="165"/>
      <c r="P19" s="31">
        <f t="shared" si="0"/>
        <v>0</v>
      </c>
      <c r="Q19" s="31">
        <f t="shared" si="1"/>
        <v>0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2.75">
      <c r="A20" s="348"/>
      <c r="B20" s="365"/>
      <c r="C20" s="351"/>
      <c r="D20" s="351"/>
      <c r="E20" s="351"/>
      <c r="F20" s="376"/>
      <c r="G20" s="352"/>
      <c r="H20" s="353"/>
      <c r="I20" s="354"/>
      <c r="J20" s="354"/>
      <c r="K20" s="355"/>
      <c r="L20" s="356"/>
      <c r="M20" s="354"/>
      <c r="N20" s="363"/>
      <c r="P20" s="31">
        <f t="shared" si="0"/>
        <v>0</v>
      </c>
      <c r="Q20" s="31">
        <f t="shared" si="1"/>
        <v>0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2.75">
      <c r="A21" s="147"/>
      <c r="B21" s="142"/>
      <c r="C21" s="121"/>
      <c r="D21" s="121"/>
      <c r="E21" s="121"/>
      <c r="F21" s="274"/>
      <c r="G21" s="205"/>
      <c r="H21" s="151"/>
      <c r="I21" s="115"/>
      <c r="J21" s="115"/>
      <c r="K21" s="239"/>
      <c r="L21" s="152"/>
      <c r="M21" s="115"/>
      <c r="N21" s="165"/>
      <c r="P21" s="31">
        <f t="shared" si="0"/>
        <v>0</v>
      </c>
      <c r="Q21" s="31">
        <f t="shared" si="1"/>
        <v>0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2.75">
      <c r="A22" s="348"/>
      <c r="B22" s="365"/>
      <c r="C22" s="351"/>
      <c r="D22" s="351"/>
      <c r="E22" s="351"/>
      <c r="F22" s="366"/>
      <c r="G22" s="352"/>
      <c r="H22" s="353"/>
      <c r="I22" s="354"/>
      <c r="J22" s="354"/>
      <c r="K22" s="355"/>
      <c r="L22" s="356"/>
      <c r="M22" s="354"/>
      <c r="N22" s="363"/>
      <c r="P22" s="31">
        <f t="shared" si="0"/>
        <v>0</v>
      </c>
      <c r="Q22" s="31">
        <f t="shared" si="1"/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2.75">
      <c r="A23" s="147"/>
      <c r="B23" s="142"/>
      <c r="C23" s="121"/>
      <c r="D23" s="121"/>
      <c r="E23" s="121"/>
      <c r="F23" s="274"/>
      <c r="G23" s="205"/>
      <c r="H23" s="151"/>
      <c r="I23" s="115"/>
      <c r="J23" s="115"/>
      <c r="K23" s="239"/>
      <c r="L23" s="152"/>
      <c r="M23" s="115"/>
      <c r="N23" s="165"/>
      <c r="P23" s="31">
        <f t="shared" si="0"/>
        <v>0</v>
      </c>
      <c r="Q23" s="31">
        <f t="shared" si="1"/>
        <v>0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2.75">
      <c r="A24" s="147"/>
      <c r="B24" s="142"/>
      <c r="C24" s="121"/>
      <c r="D24" s="121"/>
      <c r="E24" s="121"/>
      <c r="F24" s="332"/>
      <c r="G24" s="205"/>
      <c r="H24" s="151"/>
      <c r="I24" s="115"/>
      <c r="J24" s="115"/>
      <c r="K24" s="239"/>
      <c r="L24" s="152"/>
      <c r="M24" s="115"/>
      <c r="N24" s="165"/>
      <c r="P24" s="31">
        <f t="shared" si="0"/>
        <v>0</v>
      </c>
      <c r="Q24" s="31">
        <f t="shared" si="1"/>
        <v>0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3.5" thickBot="1">
      <c r="A25" s="109"/>
      <c r="B25" s="19"/>
      <c r="C25" s="108"/>
      <c r="D25" s="108"/>
      <c r="E25" s="108"/>
      <c r="F25" s="333"/>
      <c r="G25" s="18"/>
      <c r="H25" s="19"/>
      <c r="I25" s="29"/>
      <c r="J25" s="29"/>
      <c r="K25" s="167"/>
      <c r="L25" s="19"/>
      <c r="M25" s="19"/>
      <c r="N25" s="168"/>
      <c r="P25" s="31">
        <f t="shared" si="0"/>
        <v>0</v>
      </c>
      <c r="Q25" s="31">
        <f t="shared" si="1"/>
        <v>0</v>
      </c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1:30" ht="3.75" customHeight="1" thickBot="1">
      <c r="A26" s="22"/>
      <c r="B26" s="23"/>
      <c r="C26" s="23"/>
      <c r="D26" s="23"/>
      <c r="E26" s="23"/>
      <c r="F26" s="23"/>
      <c r="G26" s="22"/>
      <c r="H26" s="39"/>
      <c r="I26" s="40"/>
      <c r="J26" s="40"/>
      <c r="K26" s="169"/>
      <c r="L26" s="170" t="s">
        <v>3</v>
      </c>
      <c r="M26" s="171"/>
      <c r="N26" s="172"/>
      <c r="P26" s="257"/>
      <c r="Q26" s="25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2.75">
      <c r="A27" s="42"/>
      <c r="B27" s="8"/>
      <c r="C27" s="8"/>
      <c r="D27" s="8"/>
      <c r="E27" s="8"/>
      <c r="F27" s="8"/>
      <c r="G27" s="16" t="s">
        <v>11</v>
      </c>
      <c r="H27" s="17" t="s">
        <v>11</v>
      </c>
      <c r="I27" s="8"/>
      <c r="K27" s="16" t="s">
        <v>11</v>
      </c>
      <c r="L27" s="17" t="s">
        <v>11</v>
      </c>
      <c r="M27" s="8"/>
      <c r="N27" s="43"/>
      <c r="P27" s="220">
        <f>SUM(P10:P24)</f>
        <v>0</v>
      </c>
      <c r="Q27" s="220">
        <f>SUM(Q10:Q24)</f>
        <v>0</v>
      </c>
      <c r="S27" s="177"/>
      <c r="T27" s="96"/>
      <c r="U27" s="177"/>
      <c r="V27" s="96"/>
      <c r="W27" s="177"/>
      <c r="X27" s="96"/>
      <c r="Y27" s="177"/>
      <c r="Z27" s="96"/>
      <c r="AA27" s="177"/>
      <c r="AB27" s="96"/>
      <c r="AC27" s="177"/>
      <c r="AD27" s="96"/>
    </row>
    <row r="28" spans="1:30" ht="12.75">
      <c r="A28" s="42"/>
      <c r="B28" s="8"/>
      <c r="C28" s="8"/>
      <c r="D28" s="8"/>
      <c r="E28" s="8"/>
      <c r="F28" s="8"/>
      <c r="G28" s="44" t="s">
        <v>10</v>
      </c>
      <c r="H28" s="20" t="s">
        <v>19</v>
      </c>
      <c r="I28" s="8"/>
      <c r="K28" s="44" t="s">
        <v>10</v>
      </c>
      <c r="L28" s="20" t="s">
        <v>19</v>
      </c>
      <c r="M28" s="8"/>
      <c r="N28" s="43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</row>
    <row r="29" spans="1:30" ht="15.75">
      <c r="A29" s="45"/>
      <c r="B29" s="19"/>
      <c r="C29" s="19"/>
      <c r="D29" s="19"/>
      <c r="E29" s="19"/>
      <c r="F29" s="19"/>
      <c r="G29" s="261">
        <f>SUM(G10:G25)</f>
        <v>0</v>
      </c>
      <c r="H29" s="261">
        <f>SUM(H10:H25)</f>
        <v>0</v>
      </c>
      <c r="I29" s="47"/>
      <c r="J29" s="48"/>
      <c r="K29" s="262">
        <f>SUM(K10:K25)</f>
        <v>0</v>
      </c>
      <c r="L29" s="261">
        <f>SUM(L10:L25)</f>
        <v>0</v>
      </c>
      <c r="M29" s="47"/>
      <c r="N29" s="49"/>
      <c r="P29" s="8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6" customHeight="1" thickBot="1">
      <c r="A30" s="50"/>
      <c r="B30" s="51"/>
      <c r="C30" s="52"/>
      <c r="D30" s="52"/>
      <c r="E30" s="52"/>
      <c r="F30" s="52"/>
      <c r="G30" s="50"/>
      <c r="H30" s="51"/>
      <c r="I30" s="51"/>
      <c r="J30" s="51"/>
      <c r="K30" s="50"/>
      <c r="L30" s="51"/>
      <c r="M30" s="51"/>
      <c r="N30" s="53"/>
      <c r="S30" s="177"/>
      <c r="T30" s="96"/>
      <c r="U30" s="177"/>
      <c r="V30" s="96"/>
      <c r="W30" s="177"/>
      <c r="X30" s="96"/>
      <c r="Y30" s="177"/>
      <c r="Z30" s="96"/>
      <c r="AA30" s="177"/>
      <c r="AB30" s="96"/>
      <c r="AC30" s="177"/>
      <c r="AD30" s="96"/>
    </row>
    <row r="31" spans="1:30" ht="16.5" thickBot="1">
      <c r="A31" s="54" t="s">
        <v>24</v>
      </c>
      <c r="B31" s="55"/>
      <c r="C31" s="56"/>
      <c r="D31" s="56"/>
      <c r="E31" s="56"/>
      <c r="F31" s="56"/>
      <c r="G31" s="101" t="s">
        <v>25</v>
      </c>
      <c r="H31" s="102"/>
      <c r="I31" s="103" t="s">
        <v>26</v>
      </c>
      <c r="J31" s="104"/>
      <c r="K31" s="105"/>
      <c r="L31" s="57" t="s">
        <v>27</v>
      </c>
      <c r="M31" s="55"/>
      <c r="N31" s="58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</row>
    <row r="32" spans="1:30" ht="16.5" thickTop="1">
      <c r="A32" s="59" t="s">
        <v>28</v>
      </c>
      <c r="B32" s="60"/>
      <c r="C32" s="61"/>
      <c r="D32" s="61"/>
      <c r="E32" s="61"/>
      <c r="F32" s="61"/>
      <c r="G32" s="62"/>
      <c r="H32" s="63">
        <f>COUNTA(G10:G25)</f>
        <v>0</v>
      </c>
      <c r="I32" s="62"/>
      <c r="J32" s="64" t="e">
        <f>H29/G29</f>
        <v>#DIV/0!</v>
      </c>
      <c r="K32" s="64"/>
      <c r="L32" s="65"/>
      <c r="M32" s="64" t="e">
        <f>P27/G29</f>
        <v>#DIV/0!</v>
      </c>
      <c r="N32" s="6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.75">
      <c r="A33" s="59" t="s">
        <v>29</v>
      </c>
      <c r="B33" s="60"/>
      <c r="C33" s="61"/>
      <c r="D33" s="61"/>
      <c r="E33" s="61"/>
      <c r="F33" s="61"/>
      <c r="G33" s="62"/>
      <c r="H33" s="63">
        <f>COUNTA(K10:K25)</f>
        <v>0</v>
      </c>
      <c r="I33" s="62"/>
      <c r="J33" s="64" t="e">
        <f>L29/K29</f>
        <v>#DIV/0!</v>
      </c>
      <c r="K33" s="67"/>
      <c r="L33" s="65"/>
      <c r="M33" s="64" t="e">
        <f>Q27/K29</f>
        <v>#DIV/0!</v>
      </c>
      <c r="N33" s="68"/>
      <c r="S33" s="177"/>
      <c r="T33" s="96"/>
      <c r="U33" s="177"/>
      <c r="V33" s="96"/>
      <c r="W33" s="177"/>
      <c r="X33" s="96"/>
      <c r="Y33" s="177"/>
      <c r="Z33" s="96"/>
      <c r="AA33" s="177"/>
      <c r="AB33" s="96"/>
      <c r="AC33" s="177"/>
      <c r="AD33" s="96"/>
    </row>
    <row r="34" spans="1:14" ht="16.5" thickBot="1">
      <c r="A34" s="69" t="s">
        <v>30</v>
      </c>
      <c r="B34" s="70"/>
      <c r="C34" s="5"/>
      <c r="D34" s="5"/>
      <c r="E34" s="5"/>
      <c r="F34" s="5"/>
      <c r="G34" s="71"/>
      <c r="H34" s="72">
        <f>SUM(H32+H33)</f>
        <v>0</v>
      </c>
      <c r="I34" s="71"/>
      <c r="J34" s="73" t="e">
        <f>(H29+L29)/(G29+K29)</f>
        <v>#DIV/0!</v>
      </c>
      <c r="K34" s="74"/>
      <c r="L34" s="75"/>
      <c r="M34" s="73" t="e">
        <f>(P27+Q27)/(G29+K29)</f>
        <v>#DIV/0!</v>
      </c>
      <c r="N34" s="7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8" max="8" width="10.140625" style="0" customWidth="1"/>
    <col min="9" max="9" width="12.28125" style="0" customWidth="1"/>
    <col min="12" max="12" width="10.28125" style="0" customWidth="1"/>
    <col min="13" max="13" width="13.00390625" style="0" customWidth="1"/>
    <col min="17" max="17" width="16.8515625" style="0" customWidth="1"/>
    <col min="18" max="18" width="15.8515625" style="0" customWidth="1"/>
  </cols>
  <sheetData>
    <row r="1" spans="2:9" ht="30.75">
      <c r="B1" s="1" t="s">
        <v>84</v>
      </c>
      <c r="C1" s="1"/>
      <c r="I1" s="2"/>
    </row>
    <row r="2" spans="2:14" ht="18">
      <c r="B2" s="3"/>
      <c r="C2" s="3"/>
      <c r="H2" s="138"/>
      <c r="I2" s="138"/>
      <c r="J2" s="138"/>
      <c r="K2" s="138"/>
      <c r="L2" s="138"/>
      <c r="M2" s="138"/>
      <c r="N2" s="139"/>
    </row>
    <row r="3" spans="1:8" ht="19.5">
      <c r="A3" s="4" t="s">
        <v>31</v>
      </c>
      <c r="B3" s="3"/>
      <c r="C3" s="3"/>
      <c r="H3" s="3"/>
    </row>
    <row r="4" spans="1:8" ht="16.5" thickBot="1">
      <c r="A4" s="3"/>
      <c r="B4" s="3"/>
      <c r="C4" s="453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154"/>
      <c r="M5" s="155" t="s">
        <v>3</v>
      </c>
      <c r="N5" s="156"/>
      <c r="O5" s="157"/>
    </row>
    <row r="6" spans="1:31" ht="68.25">
      <c r="A6" s="14" t="s">
        <v>4</v>
      </c>
      <c r="B6" s="15" t="s">
        <v>5</v>
      </c>
      <c r="C6" s="459" t="s">
        <v>59</v>
      </c>
      <c r="D6" s="463" t="s">
        <v>59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158" t="s">
        <v>10</v>
      </c>
      <c r="M6" s="89" t="s">
        <v>11</v>
      </c>
      <c r="N6" s="89" t="s">
        <v>11</v>
      </c>
      <c r="O6" s="159" t="s">
        <v>12</v>
      </c>
      <c r="T6" s="251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158" t="s">
        <v>18</v>
      </c>
      <c r="M7" s="89" t="s">
        <v>19</v>
      </c>
      <c r="N7" s="89" t="s">
        <v>18</v>
      </c>
      <c r="O7" s="159" t="s">
        <v>18</v>
      </c>
      <c r="T7" s="252"/>
      <c r="U7" s="253"/>
      <c r="V7" s="252"/>
      <c r="W7" s="253"/>
      <c r="X7" s="252"/>
      <c r="Y7" s="253"/>
      <c r="Z7" s="252"/>
      <c r="AA7" s="253"/>
      <c r="AB7" s="252"/>
      <c r="AC7" s="253"/>
      <c r="AD7" s="252"/>
      <c r="AE7" s="253"/>
    </row>
    <row r="8" spans="1:31" ht="15.75">
      <c r="A8" s="14"/>
      <c r="B8" s="19"/>
      <c r="C8" s="461" t="s">
        <v>58</v>
      </c>
      <c r="D8" s="464" t="s">
        <v>60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160"/>
      <c r="M8" s="90" t="s">
        <v>20</v>
      </c>
      <c r="N8" s="90" t="s">
        <v>19</v>
      </c>
      <c r="O8" s="161" t="s">
        <v>19</v>
      </c>
      <c r="Q8" s="21" t="s">
        <v>21</v>
      </c>
      <c r="R8" s="21" t="s">
        <v>22</v>
      </c>
      <c r="T8" s="254"/>
      <c r="U8" s="255"/>
      <c r="V8" s="254"/>
      <c r="W8" s="255"/>
      <c r="X8" s="254"/>
      <c r="Y8" s="255"/>
      <c r="Z8" s="254"/>
      <c r="AA8" s="255"/>
      <c r="AB8" s="254"/>
      <c r="AC8" s="255"/>
      <c r="AD8" s="254"/>
      <c r="AE8" s="255"/>
    </row>
    <row r="9" spans="1:31" ht="3.75" customHeight="1">
      <c r="A9" s="129"/>
      <c r="B9" s="128"/>
      <c r="C9" s="128"/>
      <c r="D9" s="128"/>
      <c r="E9" s="128"/>
      <c r="F9" s="128"/>
      <c r="G9" s="128"/>
      <c r="H9" s="127"/>
      <c r="I9" s="128"/>
      <c r="J9" s="128"/>
      <c r="K9" s="128"/>
      <c r="L9" s="162"/>
      <c r="M9" s="128"/>
      <c r="N9" s="128"/>
      <c r="O9" s="163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2.75">
      <c r="A10" s="147">
        <v>41681</v>
      </c>
      <c r="B10" s="617" t="s">
        <v>111</v>
      </c>
      <c r="C10" s="234"/>
      <c r="D10" s="234" t="s">
        <v>87</v>
      </c>
      <c r="E10" s="618" t="s">
        <v>112</v>
      </c>
      <c r="F10" s="121">
        <v>2</v>
      </c>
      <c r="G10" s="618" t="s">
        <v>113</v>
      </c>
      <c r="H10" s="205">
        <v>16042</v>
      </c>
      <c r="I10" s="151">
        <v>1421552.02</v>
      </c>
      <c r="J10" s="115">
        <v>88.62</v>
      </c>
      <c r="K10" s="115">
        <v>51.5</v>
      </c>
      <c r="L10" s="153"/>
      <c r="M10" s="152"/>
      <c r="N10" s="112"/>
      <c r="O10" s="335"/>
      <c r="Q10" s="414">
        <f aca="true" t="shared" si="0" ref="Q10:Q32">K10*H10</f>
        <v>826163</v>
      </c>
      <c r="R10" s="414">
        <f aca="true" t="shared" si="1" ref="R10:R32">N10*L10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2.75">
      <c r="A11" s="147"/>
      <c r="B11" s="617" t="s">
        <v>114</v>
      </c>
      <c r="C11" s="319"/>
      <c r="D11" s="319" t="s">
        <v>87</v>
      </c>
      <c r="E11" s="618" t="s">
        <v>112</v>
      </c>
      <c r="F11" s="121">
        <v>2</v>
      </c>
      <c r="G11" s="618" t="s">
        <v>113</v>
      </c>
      <c r="H11" s="153">
        <v>16042</v>
      </c>
      <c r="I11" s="152">
        <v>1451137.96</v>
      </c>
      <c r="J11" s="112">
        <v>90.46</v>
      </c>
      <c r="K11" s="143">
        <v>51.05</v>
      </c>
      <c r="L11" s="222"/>
      <c r="M11" s="151"/>
      <c r="N11" s="115"/>
      <c r="O11" s="165"/>
      <c r="Q11" s="414">
        <f t="shared" si="0"/>
        <v>818944.1</v>
      </c>
      <c r="R11" s="414">
        <f t="shared" si="1"/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3.5" thickBot="1">
      <c r="A12" s="665">
        <v>41681</v>
      </c>
      <c r="B12" s="666" t="s">
        <v>115</v>
      </c>
      <c r="C12" s="675"/>
      <c r="D12" s="675"/>
      <c r="E12" s="668" t="s">
        <v>112</v>
      </c>
      <c r="F12" s="669">
        <v>2</v>
      </c>
      <c r="G12" s="668" t="s">
        <v>116</v>
      </c>
      <c r="H12" s="670"/>
      <c r="I12" s="671"/>
      <c r="J12" s="672"/>
      <c r="K12" s="672"/>
      <c r="L12" s="673">
        <v>12944</v>
      </c>
      <c r="M12" s="674">
        <v>1208263.07</v>
      </c>
      <c r="N12" s="629">
        <v>93.35</v>
      </c>
      <c r="O12" s="631">
        <v>60.57</v>
      </c>
      <c r="Q12" s="414">
        <f t="shared" si="0"/>
        <v>0</v>
      </c>
      <c r="R12" s="414">
        <f t="shared" si="1"/>
        <v>1208322.4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3.5" thickBot="1">
      <c r="A13" s="698">
        <v>41709</v>
      </c>
      <c r="B13" s="699" t="s">
        <v>135</v>
      </c>
      <c r="C13" s="700"/>
      <c r="D13" s="700" t="s">
        <v>87</v>
      </c>
      <c r="E13" s="701" t="s">
        <v>112</v>
      </c>
      <c r="F13" s="701">
        <v>2</v>
      </c>
      <c r="G13" s="701" t="s">
        <v>136</v>
      </c>
      <c r="H13" s="702">
        <v>14596</v>
      </c>
      <c r="I13" s="703">
        <v>1878677.08</v>
      </c>
      <c r="J13" s="704">
        <v>128.71</v>
      </c>
      <c r="K13" s="705">
        <v>63.03</v>
      </c>
      <c r="L13" s="706"/>
      <c r="M13" s="707"/>
      <c r="N13" s="708"/>
      <c r="O13" s="709"/>
      <c r="Q13" s="414">
        <f t="shared" si="0"/>
        <v>919985.88</v>
      </c>
      <c r="R13" s="414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11" t="s">
        <v>147</v>
      </c>
      <c r="B14" s="112" t="s">
        <v>148</v>
      </c>
      <c r="C14" s="697"/>
      <c r="D14" s="345" t="s">
        <v>87</v>
      </c>
      <c r="E14" s="715" t="s">
        <v>112</v>
      </c>
      <c r="F14" s="113">
        <v>2</v>
      </c>
      <c r="G14" s="715" t="s">
        <v>149</v>
      </c>
      <c r="H14" s="153">
        <v>17158</v>
      </c>
      <c r="I14" s="152">
        <v>1449905.62</v>
      </c>
      <c r="J14" s="206">
        <v>84.5</v>
      </c>
      <c r="K14" s="206">
        <v>55.14</v>
      </c>
      <c r="L14" s="222"/>
      <c r="M14" s="151"/>
      <c r="N14" s="115"/>
      <c r="O14" s="165"/>
      <c r="Q14" s="414">
        <f t="shared" si="0"/>
        <v>946092.12</v>
      </c>
      <c r="R14" s="414">
        <f t="shared" si="1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11"/>
      <c r="B15" s="237" t="s">
        <v>163</v>
      </c>
      <c r="C15" s="236"/>
      <c r="D15" s="236" t="s">
        <v>87</v>
      </c>
      <c r="E15" s="720" t="s">
        <v>112</v>
      </c>
      <c r="F15" s="470">
        <v>2</v>
      </c>
      <c r="G15" s="715" t="s">
        <v>164</v>
      </c>
      <c r="H15" s="153">
        <v>12993</v>
      </c>
      <c r="I15" s="152">
        <v>990506.69</v>
      </c>
      <c r="J15" s="206">
        <v>76.24</v>
      </c>
      <c r="K15" s="206">
        <v>45.46</v>
      </c>
      <c r="L15" s="239"/>
      <c r="M15" s="152"/>
      <c r="N15" s="112"/>
      <c r="O15" s="165"/>
      <c r="Q15" s="414">
        <f t="shared" si="0"/>
        <v>590661.78</v>
      </c>
      <c r="R15" s="414">
        <f t="shared" si="1"/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3.5" thickBot="1">
      <c r="A16" s="665">
        <v>41737</v>
      </c>
      <c r="B16" s="666" t="s">
        <v>165</v>
      </c>
      <c r="C16" s="722"/>
      <c r="D16" s="667" t="s">
        <v>87</v>
      </c>
      <c r="E16" s="723" t="s">
        <v>112</v>
      </c>
      <c r="F16" s="724">
        <v>2</v>
      </c>
      <c r="G16" s="668" t="s">
        <v>164</v>
      </c>
      <c r="H16" s="670">
        <v>12993</v>
      </c>
      <c r="I16" s="671">
        <v>999715.77</v>
      </c>
      <c r="J16" s="672">
        <v>76.95</v>
      </c>
      <c r="K16" s="672">
        <v>45.8</v>
      </c>
      <c r="L16" s="673"/>
      <c r="M16" s="674"/>
      <c r="N16" s="672"/>
      <c r="O16" s="680"/>
      <c r="Q16" s="414">
        <f t="shared" si="0"/>
        <v>595079.3999999999</v>
      </c>
      <c r="R16" s="414">
        <f t="shared" si="1"/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3.5" thickBot="1">
      <c r="A17" s="698">
        <v>41772</v>
      </c>
      <c r="B17" s="711" t="s">
        <v>194</v>
      </c>
      <c r="C17" s="732"/>
      <c r="D17" s="732" t="s">
        <v>195</v>
      </c>
      <c r="E17" s="714" t="s">
        <v>120</v>
      </c>
      <c r="F17" s="701">
        <v>6</v>
      </c>
      <c r="G17" s="714" t="s">
        <v>196</v>
      </c>
      <c r="H17" s="733">
        <v>21832</v>
      </c>
      <c r="I17" s="703">
        <v>2630702.59</v>
      </c>
      <c r="J17" s="705">
        <v>120.5</v>
      </c>
      <c r="K17" s="704">
        <v>55.89</v>
      </c>
      <c r="L17" s="706"/>
      <c r="M17" s="707"/>
      <c r="N17" s="708"/>
      <c r="O17" s="709"/>
      <c r="Q17" s="414">
        <f t="shared" si="0"/>
        <v>1220190.48</v>
      </c>
      <c r="R17" s="414">
        <f t="shared" si="1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3.5" thickBot="1">
      <c r="A18" s="698">
        <v>41828</v>
      </c>
      <c r="B18" s="711" t="s">
        <v>226</v>
      </c>
      <c r="C18" s="760"/>
      <c r="D18" s="760" t="s">
        <v>195</v>
      </c>
      <c r="E18" s="714" t="s">
        <v>112</v>
      </c>
      <c r="F18" s="701">
        <v>3</v>
      </c>
      <c r="G18" s="714" t="s">
        <v>227</v>
      </c>
      <c r="H18" s="733">
        <v>7493</v>
      </c>
      <c r="I18" s="707">
        <v>1117081.45</v>
      </c>
      <c r="J18" s="708">
        <v>149.09</v>
      </c>
      <c r="K18" s="708">
        <v>57.03</v>
      </c>
      <c r="L18" s="761"/>
      <c r="M18" s="703"/>
      <c r="N18" s="708"/>
      <c r="O18" s="709"/>
      <c r="Q18" s="414">
        <f t="shared" si="0"/>
        <v>427325.79000000004</v>
      </c>
      <c r="R18" s="414">
        <f t="shared" si="1"/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47">
        <v>41877</v>
      </c>
      <c r="B19" s="120" t="s">
        <v>257</v>
      </c>
      <c r="C19" s="225"/>
      <c r="D19" s="618" t="s">
        <v>87</v>
      </c>
      <c r="E19" s="121"/>
      <c r="F19" s="121">
        <v>1</v>
      </c>
      <c r="G19" s="778" t="s">
        <v>258</v>
      </c>
      <c r="H19" s="153">
        <v>7127</v>
      </c>
      <c r="I19" s="152">
        <v>901416.68</v>
      </c>
      <c r="J19" s="115">
        <v>126.48</v>
      </c>
      <c r="K19" s="115">
        <v>53.96</v>
      </c>
      <c r="L19" s="239"/>
      <c r="M19" s="152"/>
      <c r="N19" s="115"/>
      <c r="O19" s="165"/>
      <c r="Q19" s="414">
        <f t="shared" si="0"/>
        <v>384572.92</v>
      </c>
      <c r="R19" s="414">
        <f t="shared" si="1"/>
        <v>0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2.75">
      <c r="A20" s="348"/>
      <c r="B20" s="349" t="s">
        <v>259</v>
      </c>
      <c r="C20" s="369"/>
      <c r="D20" s="660" t="s">
        <v>87</v>
      </c>
      <c r="E20" s="351"/>
      <c r="F20" s="351">
        <v>1</v>
      </c>
      <c r="G20" s="661" t="s">
        <v>258</v>
      </c>
      <c r="H20" s="360">
        <v>8471</v>
      </c>
      <c r="I20" s="356">
        <v>891206.4</v>
      </c>
      <c r="J20" s="354">
        <v>105.21</v>
      </c>
      <c r="K20" s="354">
        <v>53.21</v>
      </c>
      <c r="L20" s="239"/>
      <c r="M20" s="152"/>
      <c r="N20" s="115"/>
      <c r="O20" s="165"/>
      <c r="Q20" s="414">
        <f t="shared" si="0"/>
        <v>450741.91000000003</v>
      </c>
      <c r="R20" s="414">
        <f t="shared" si="1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47"/>
      <c r="B21" s="617" t="s">
        <v>260</v>
      </c>
      <c r="C21" s="224"/>
      <c r="D21" s="618" t="s">
        <v>87</v>
      </c>
      <c r="E21" s="121"/>
      <c r="F21" s="121">
        <v>1</v>
      </c>
      <c r="G21" s="778" t="s">
        <v>250</v>
      </c>
      <c r="H21" s="153">
        <v>8028</v>
      </c>
      <c r="I21" s="152">
        <v>1123456.74</v>
      </c>
      <c r="J21" s="112">
        <v>139.95</v>
      </c>
      <c r="K21" s="112">
        <v>63.89</v>
      </c>
      <c r="L21" s="352"/>
      <c r="M21" s="353"/>
      <c r="N21" s="354"/>
      <c r="O21" s="477"/>
      <c r="P21" s="465"/>
      <c r="Q21" s="414">
        <f t="shared" si="0"/>
        <v>512908.92</v>
      </c>
      <c r="R21" s="414">
        <f t="shared" si="1"/>
        <v>0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348"/>
      <c r="B22" s="365" t="s">
        <v>261</v>
      </c>
      <c r="C22" s="405"/>
      <c r="D22" s="660" t="s">
        <v>87</v>
      </c>
      <c r="E22" s="661" t="s">
        <v>120</v>
      </c>
      <c r="F22" s="351">
        <v>2</v>
      </c>
      <c r="G22" s="661" t="s">
        <v>262</v>
      </c>
      <c r="H22" s="360">
        <v>20761</v>
      </c>
      <c r="I22" s="356">
        <v>2242149.92</v>
      </c>
      <c r="J22" s="357">
        <v>108</v>
      </c>
      <c r="K22" s="361">
        <v>32.3</v>
      </c>
      <c r="L22" s="410"/>
      <c r="M22" s="152"/>
      <c r="N22" s="115"/>
      <c r="O22" s="165"/>
      <c r="Q22" s="414">
        <f t="shared" si="0"/>
        <v>670580.2999999999</v>
      </c>
      <c r="R22" s="414">
        <f t="shared" si="1"/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348"/>
      <c r="B23" s="365" t="s">
        <v>263</v>
      </c>
      <c r="C23" s="350"/>
      <c r="D23" s="660" t="s">
        <v>87</v>
      </c>
      <c r="E23" s="351"/>
      <c r="F23" s="351">
        <v>1</v>
      </c>
      <c r="G23" s="661" t="s">
        <v>264</v>
      </c>
      <c r="H23" s="352">
        <v>5302</v>
      </c>
      <c r="I23" s="353">
        <v>686899.27</v>
      </c>
      <c r="J23" s="354">
        <v>129.56</v>
      </c>
      <c r="K23" s="354">
        <v>53.15</v>
      </c>
      <c r="L23" s="355"/>
      <c r="M23" s="356"/>
      <c r="N23" s="354"/>
      <c r="O23" s="363"/>
      <c r="Q23" s="414">
        <f t="shared" si="0"/>
        <v>281801.3</v>
      </c>
      <c r="R23" s="414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2.75">
      <c r="A24" s="147"/>
      <c r="B24" s="142" t="s">
        <v>265</v>
      </c>
      <c r="C24" s="234"/>
      <c r="D24" s="618" t="s">
        <v>87</v>
      </c>
      <c r="E24" s="121"/>
      <c r="F24" s="121">
        <v>1</v>
      </c>
      <c r="G24" s="778" t="s">
        <v>184</v>
      </c>
      <c r="H24" s="205">
        <v>5969</v>
      </c>
      <c r="I24" s="151">
        <v>716533.45</v>
      </c>
      <c r="J24" s="115">
        <v>120.03</v>
      </c>
      <c r="K24" s="115">
        <v>55.13</v>
      </c>
      <c r="L24" s="239"/>
      <c r="M24" s="152"/>
      <c r="N24" s="115"/>
      <c r="O24" s="165"/>
      <c r="Q24" s="414">
        <f t="shared" si="0"/>
        <v>329070.97000000003</v>
      </c>
      <c r="R24" s="414">
        <f t="shared" si="1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2.75">
      <c r="A25" s="348"/>
      <c r="B25" s="623" t="s">
        <v>269</v>
      </c>
      <c r="C25" s="509"/>
      <c r="D25" s="660" t="s">
        <v>87</v>
      </c>
      <c r="E25" s="660" t="s">
        <v>112</v>
      </c>
      <c r="F25" s="351">
        <v>3</v>
      </c>
      <c r="G25" s="622" t="s">
        <v>270</v>
      </c>
      <c r="H25" s="352"/>
      <c r="I25" s="353"/>
      <c r="J25" s="354"/>
      <c r="K25" s="354"/>
      <c r="L25" s="355">
        <v>22646</v>
      </c>
      <c r="M25" s="356">
        <v>2485158.76</v>
      </c>
      <c r="N25" s="354">
        <v>109.74</v>
      </c>
      <c r="O25" s="363">
        <v>54.09</v>
      </c>
      <c r="Q25" s="414">
        <f t="shared" si="0"/>
        <v>0</v>
      </c>
      <c r="R25" s="414">
        <f t="shared" si="1"/>
        <v>2485172.04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2.75">
      <c r="A26" s="147"/>
      <c r="B26" s="617" t="s">
        <v>271</v>
      </c>
      <c r="C26" s="234"/>
      <c r="D26" s="618" t="s">
        <v>87</v>
      </c>
      <c r="E26" s="618" t="s">
        <v>120</v>
      </c>
      <c r="F26" s="121">
        <v>2</v>
      </c>
      <c r="G26" s="618" t="s">
        <v>272</v>
      </c>
      <c r="H26" s="205"/>
      <c r="I26" s="151"/>
      <c r="J26" s="115"/>
      <c r="K26" s="115"/>
      <c r="L26" s="239">
        <v>29153</v>
      </c>
      <c r="M26" s="152">
        <v>3037075.04</v>
      </c>
      <c r="N26" s="115">
        <v>104.18</v>
      </c>
      <c r="O26" s="165">
        <v>69.94</v>
      </c>
      <c r="Q26" s="414">
        <f t="shared" si="0"/>
        <v>0</v>
      </c>
      <c r="R26" s="414">
        <f t="shared" si="1"/>
        <v>3037159.54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147"/>
      <c r="B27" s="617" t="s">
        <v>273</v>
      </c>
      <c r="C27" s="234"/>
      <c r="D27" s="618" t="s">
        <v>87</v>
      </c>
      <c r="E27" s="618"/>
      <c r="F27" s="121">
        <v>1</v>
      </c>
      <c r="G27" s="618" t="s">
        <v>274</v>
      </c>
      <c r="H27" s="205">
        <v>10973</v>
      </c>
      <c r="I27" s="151">
        <v>1271474.09</v>
      </c>
      <c r="J27" s="115">
        <v>115.87</v>
      </c>
      <c r="K27" s="115">
        <v>65.89</v>
      </c>
      <c r="L27" s="239"/>
      <c r="M27" s="152"/>
      <c r="N27" s="115"/>
      <c r="O27" s="165"/>
      <c r="Q27" s="414">
        <f t="shared" si="0"/>
        <v>723010.97</v>
      </c>
      <c r="R27" s="414">
        <f>N27*L27</f>
        <v>0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2.75">
      <c r="A28" s="147"/>
      <c r="B28" s="617" t="s">
        <v>275</v>
      </c>
      <c r="C28" s="234"/>
      <c r="D28" s="618" t="s">
        <v>87</v>
      </c>
      <c r="E28" s="618"/>
      <c r="F28" s="121">
        <v>1</v>
      </c>
      <c r="G28" s="618" t="s">
        <v>276</v>
      </c>
      <c r="H28" s="205">
        <v>12600</v>
      </c>
      <c r="I28" s="151">
        <v>1438735.19</v>
      </c>
      <c r="J28" s="115">
        <v>114.18</v>
      </c>
      <c r="K28" s="115">
        <v>64.5</v>
      </c>
      <c r="L28" s="239"/>
      <c r="M28" s="152"/>
      <c r="N28" s="115"/>
      <c r="O28" s="165"/>
      <c r="Q28" s="414">
        <f t="shared" si="0"/>
        <v>812700</v>
      </c>
      <c r="R28" s="414">
        <f t="shared" si="1"/>
        <v>0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13.5" thickBot="1">
      <c r="A29" s="665">
        <v>41877</v>
      </c>
      <c r="B29" s="666" t="s">
        <v>277</v>
      </c>
      <c r="C29" s="784"/>
      <c r="D29" s="668" t="s">
        <v>87</v>
      </c>
      <c r="E29" s="668" t="s">
        <v>120</v>
      </c>
      <c r="F29" s="669">
        <v>2</v>
      </c>
      <c r="G29" s="668" t="s">
        <v>278</v>
      </c>
      <c r="H29" s="670">
        <v>29256</v>
      </c>
      <c r="I29" s="671">
        <v>3144190.36</v>
      </c>
      <c r="J29" s="672">
        <v>107.47</v>
      </c>
      <c r="K29" s="672">
        <v>61</v>
      </c>
      <c r="L29" s="673"/>
      <c r="M29" s="674"/>
      <c r="N29" s="672"/>
      <c r="O29" s="680"/>
      <c r="Q29" s="414">
        <f t="shared" si="0"/>
        <v>1784616</v>
      </c>
      <c r="R29" s="414">
        <f t="shared" si="1"/>
        <v>0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13.5" thickBot="1">
      <c r="A30" s="698">
        <v>41954</v>
      </c>
      <c r="B30" s="711" t="s">
        <v>302</v>
      </c>
      <c r="C30" s="817"/>
      <c r="D30" s="714" t="s">
        <v>195</v>
      </c>
      <c r="E30" s="714" t="s">
        <v>112</v>
      </c>
      <c r="F30" s="701">
        <v>4</v>
      </c>
      <c r="G30" s="825" t="s">
        <v>303</v>
      </c>
      <c r="H30" s="733">
        <v>21373</v>
      </c>
      <c r="I30" s="707">
        <v>3748113.6</v>
      </c>
      <c r="J30" s="708">
        <v>175.36</v>
      </c>
      <c r="K30" s="708">
        <v>69.75</v>
      </c>
      <c r="L30" s="761"/>
      <c r="M30" s="703"/>
      <c r="N30" s="708"/>
      <c r="O30" s="709"/>
      <c r="Q30" s="414">
        <f t="shared" si="0"/>
        <v>1490766.75</v>
      </c>
      <c r="R30" s="414">
        <f t="shared" si="1"/>
        <v>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ht="12.75">
      <c r="A31" s="147">
        <v>41982</v>
      </c>
      <c r="B31" s="617" t="s">
        <v>314</v>
      </c>
      <c r="C31" s="234"/>
      <c r="D31" s="618" t="s">
        <v>87</v>
      </c>
      <c r="E31" s="618" t="s">
        <v>112</v>
      </c>
      <c r="F31" s="121">
        <v>2</v>
      </c>
      <c r="G31" s="618" t="s">
        <v>319</v>
      </c>
      <c r="H31" s="205">
        <v>8244</v>
      </c>
      <c r="I31" s="151">
        <v>750211.32</v>
      </c>
      <c r="J31" s="115">
        <v>91</v>
      </c>
      <c r="K31" s="115">
        <v>52.7</v>
      </c>
      <c r="L31" s="239"/>
      <c r="M31" s="152"/>
      <c r="N31" s="115"/>
      <c r="O31" s="165"/>
      <c r="Q31" s="414">
        <f t="shared" si="0"/>
        <v>434458.80000000005</v>
      </c>
      <c r="R31" s="414">
        <f t="shared" si="1"/>
        <v>0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ht="12.75">
      <c r="A32" s="147"/>
      <c r="B32" s="617" t="s">
        <v>315</v>
      </c>
      <c r="C32" s="234"/>
      <c r="D32" s="618" t="s">
        <v>87</v>
      </c>
      <c r="E32" s="618" t="s">
        <v>112</v>
      </c>
      <c r="F32" s="121">
        <v>2</v>
      </c>
      <c r="G32" s="618" t="s">
        <v>319</v>
      </c>
      <c r="H32" s="205">
        <v>8244</v>
      </c>
      <c r="I32" s="151">
        <v>744995.36</v>
      </c>
      <c r="J32" s="115">
        <v>90.37</v>
      </c>
      <c r="K32" s="115">
        <v>52.7</v>
      </c>
      <c r="L32" s="239"/>
      <c r="M32" s="152"/>
      <c r="N32" s="115"/>
      <c r="O32" s="165"/>
      <c r="Q32" s="414">
        <f t="shared" si="0"/>
        <v>434458.80000000005</v>
      </c>
      <c r="R32" s="414">
        <f t="shared" si="1"/>
        <v>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ht="12.75">
      <c r="A33" s="147"/>
      <c r="B33" s="142" t="s">
        <v>316</v>
      </c>
      <c r="C33" s="141"/>
      <c r="D33" s="618" t="s">
        <v>87</v>
      </c>
      <c r="E33" s="618" t="s">
        <v>112</v>
      </c>
      <c r="F33" s="121">
        <v>2</v>
      </c>
      <c r="G33" s="618" t="s">
        <v>320</v>
      </c>
      <c r="H33" s="205">
        <v>7244</v>
      </c>
      <c r="I33" s="151">
        <v>763090.23</v>
      </c>
      <c r="J33" s="115">
        <v>105.35</v>
      </c>
      <c r="K33" s="115">
        <v>53.9</v>
      </c>
      <c r="L33" s="239"/>
      <c r="M33" s="152"/>
      <c r="N33" s="115"/>
      <c r="O33" s="165"/>
      <c r="Q33" s="414">
        <f aca="true" t="shared" si="2" ref="Q33:Q40">K33*H33</f>
        <v>390451.6</v>
      </c>
      <c r="R33" s="414">
        <f aca="true" t="shared" si="3" ref="R33:R40">N33*L33</f>
        <v>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ht="12.75">
      <c r="A34" s="348"/>
      <c r="B34" s="365" t="s">
        <v>317</v>
      </c>
      <c r="C34" s="444"/>
      <c r="D34" s="660" t="s">
        <v>87</v>
      </c>
      <c r="E34" s="660" t="s">
        <v>112</v>
      </c>
      <c r="F34" s="351">
        <v>2</v>
      </c>
      <c r="G34" s="660" t="s">
        <v>320</v>
      </c>
      <c r="H34" s="352">
        <v>7244</v>
      </c>
      <c r="I34" s="353">
        <v>743756.43</v>
      </c>
      <c r="J34" s="354">
        <v>102.68</v>
      </c>
      <c r="K34" s="354">
        <v>52.95</v>
      </c>
      <c r="L34" s="355"/>
      <c r="M34" s="356"/>
      <c r="N34" s="354"/>
      <c r="O34" s="363"/>
      <c r="Q34" s="414">
        <f t="shared" si="2"/>
        <v>383569.80000000005</v>
      </c>
      <c r="R34" s="414">
        <f t="shared" si="3"/>
        <v>0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ht="12.75">
      <c r="A35" s="348"/>
      <c r="B35" s="365" t="s">
        <v>318</v>
      </c>
      <c r="C35" s="444"/>
      <c r="D35" s="660" t="s">
        <v>87</v>
      </c>
      <c r="E35" s="660" t="s">
        <v>112</v>
      </c>
      <c r="F35" s="351">
        <v>2</v>
      </c>
      <c r="G35" s="660" t="s">
        <v>321</v>
      </c>
      <c r="H35" s="352"/>
      <c r="I35" s="353"/>
      <c r="J35" s="354"/>
      <c r="K35" s="354"/>
      <c r="L35" s="355">
        <v>9163</v>
      </c>
      <c r="M35" s="356">
        <v>790541.56</v>
      </c>
      <c r="N35" s="354">
        <v>86.28</v>
      </c>
      <c r="O35" s="363">
        <v>61.5</v>
      </c>
      <c r="Q35" s="414">
        <f t="shared" si="2"/>
        <v>0</v>
      </c>
      <c r="R35" s="414">
        <f t="shared" si="3"/>
        <v>790583.64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ht="12.75">
      <c r="A36" s="348"/>
      <c r="B36" s="365" t="s">
        <v>325</v>
      </c>
      <c r="C36" s="444"/>
      <c r="D36" s="660" t="s">
        <v>87</v>
      </c>
      <c r="E36" s="660" t="s">
        <v>112</v>
      </c>
      <c r="F36" s="351">
        <v>2</v>
      </c>
      <c r="G36" s="660" t="s">
        <v>326</v>
      </c>
      <c r="H36" s="352">
        <v>18663</v>
      </c>
      <c r="I36" s="353">
        <v>2165947.14</v>
      </c>
      <c r="J36" s="354">
        <v>116.06</v>
      </c>
      <c r="K36" s="354">
        <v>68.1</v>
      </c>
      <c r="L36" s="355"/>
      <c r="M36" s="356"/>
      <c r="N36" s="354"/>
      <c r="O36" s="363"/>
      <c r="Q36" s="414">
        <f t="shared" si="2"/>
        <v>1270950.2999999998</v>
      </c>
      <c r="R36" s="414">
        <f t="shared" si="3"/>
        <v>0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ht="12.75">
      <c r="A37" s="348"/>
      <c r="B37" s="365" t="s">
        <v>327</v>
      </c>
      <c r="C37" s="444"/>
      <c r="D37" s="660" t="s">
        <v>87</v>
      </c>
      <c r="E37" s="660" t="s">
        <v>112</v>
      </c>
      <c r="F37" s="351">
        <v>2</v>
      </c>
      <c r="G37" s="660" t="s">
        <v>326</v>
      </c>
      <c r="H37" s="352">
        <v>23420</v>
      </c>
      <c r="I37" s="353">
        <v>2469084.65</v>
      </c>
      <c r="J37" s="354">
        <v>105.43</v>
      </c>
      <c r="K37" s="354">
        <v>65.52</v>
      </c>
      <c r="L37" s="355"/>
      <c r="M37" s="356"/>
      <c r="N37" s="354"/>
      <c r="O37" s="363"/>
      <c r="Q37" s="414">
        <f t="shared" si="2"/>
        <v>1534478.4</v>
      </c>
      <c r="R37" s="414">
        <f t="shared" si="3"/>
        <v>0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ht="13.5" thickBot="1">
      <c r="A38" s="665">
        <v>41982</v>
      </c>
      <c r="B38" s="830" t="s">
        <v>337</v>
      </c>
      <c r="C38" s="831"/>
      <c r="D38" s="668" t="s">
        <v>87</v>
      </c>
      <c r="E38" s="668" t="s">
        <v>112</v>
      </c>
      <c r="F38" s="669">
        <v>2</v>
      </c>
      <c r="G38" s="668" t="s">
        <v>338</v>
      </c>
      <c r="H38" s="670">
        <v>13955</v>
      </c>
      <c r="I38" s="671">
        <v>1073457.28</v>
      </c>
      <c r="J38" s="672">
        <v>76.92</v>
      </c>
      <c r="K38" s="672">
        <v>53.94</v>
      </c>
      <c r="L38" s="673"/>
      <c r="M38" s="674"/>
      <c r="N38" s="672"/>
      <c r="O38" s="680"/>
      <c r="Q38" s="414">
        <f t="shared" si="2"/>
        <v>752732.7</v>
      </c>
      <c r="R38" s="414">
        <f t="shared" si="3"/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ht="12.75">
      <c r="A39" s="147"/>
      <c r="B39" s="142"/>
      <c r="C39" s="141"/>
      <c r="D39" s="618"/>
      <c r="E39" s="121"/>
      <c r="F39" s="121"/>
      <c r="G39" s="332"/>
      <c r="H39" s="205"/>
      <c r="I39" s="151"/>
      <c r="J39" s="115"/>
      <c r="K39" s="115"/>
      <c r="L39" s="239"/>
      <c r="M39" s="152"/>
      <c r="N39" s="115"/>
      <c r="O39" s="165"/>
      <c r="Q39" s="414">
        <f t="shared" si="2"/>
        <v>0</v>
      </c>
      <c r="R39" s="414">
        <f t="shared" si="3"/>
        <v>0</v>
      </c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ht="13.5" thickBot="1">
      <c r="A40" s="348"/>
      <c r="B40" s="365"/>
      <c r="C40" s="444"/>
      <c r="D40" s="660"/>
      <c r="E40" s="351"/>
      <c r="F40" s="351"/>
      <c r="G40" s="364"/>
      <c r="H40" s="352"/>
      <c r="I40" s="353"/>
      <c r="J40" s="354"/>
      <c r="K40" s="354"/>
      <c r="L40" s="355"/>
      <c r="M40" s="356"/>
      <c r="N40" s="354"/>
      <c r="O40" s="363"/>
      <c r="Q40" s="414">
        <f t="shared" si="2"/>
        <v>0</v>
      </c>
      <c r="R40" s="414">
        <f t="shared" si="3"/>
        <v>0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ht="3.75" customHeight="1" thickBot="1">
      <c r="A41" s="22"/>
      <c r="B41" s="23"/>
      <c r="C41" s="23"/>
      <c r="D41" s="23"/>
      <c r="E41" s="23"/>
      <c r="F41" s="23"/>
      <c r="G41" s="23"/>
      <c r="H41" s="22"/>
      <c r="I41" s="39"/>
      <c r="J41" s="40"/>
      <c r="K41" s="40"/>
      <c r="L41" s="169"/>
      <c r="M41" s="170"/>
      <c r="N41" s="171"/>
      <c r="O41" s="172"/>
      <c r="Q41" s="415"/>
      <c r="R41" s="41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ht="12.75">
      <c r="A42" s="42"/>
      <c r="B42" s="8"/>
      <c r="C42" s="16" t="s">
        <v>61</v>
      </c>
      <c r="D42" s="16" t="s">
        <v>61</v>
      </c>
      <c r="E42" s="8"/>
      <c r="F42" s="8"/>
      <c r="G42" s="8"/>
      <c r="H42" s="16" t="s">
        <v>11</v>
      </c>
      <c r="I42" s="17" t="s">
        <v>11</v>
      </c>
      <c r="J42" s="8"/>
      <c r="L42" s="16" t="s">
        <v>11</v>
      </c>
      <c r="M42" s="17" t="s">
        <v>11</v>
      </c>
      <c r="N42" s="8"/>
      <c r="O42" s="43"/>
      <c r="Q42" s="417">
        <f>SUM(Q10:Q38)</f>
        <v>18986312.990000002</v>
      </c>
      <c r="R42" s="417">
        <f>SUM(R10:R38)</f>
        <v>7521237.62</v>
      </c>
      <c r="T42" s="177"/>
      <c r="U42" s="96"/>
      <c r="V42" s="177"/>
      <c r="W42" s="96"/>
      <c r="X42" s="177"/>
      <c r="Y42" s="96"/>
      <c r="Z42" s="177"/>
      <c r="AA42" s="96"/>
      <c r="AB42" s="177"/>
      <c r="AC42" s="96"/>
      <c r="AD42" s="177"/>
      <c r="AE42" s="96"/>
    </row>
    <row r="43" spans="1:31" ht="12.75">
      <c r="A43" s="42"/>
      <c r="B43" s="8"/>
      <c r="C43" s="44" t="s">
        <v>62</v>
      </c>
      <c r="D43" s="44" t="s">
        <v>62</v>
      </c>
      <c r="E43" s="8"/>
      <c r="F43" s="8"/>
      <c r="G43" s="8"/>
      <c r="H43" s="44" t="s">
        <v>10</v>
      </c>
      <c r="I43" s="20" t="s">
        <v>19</v>
      </c>
      <c r="J43" s="8"/>
      <c r="L43" s="44" t="s">
        <v>10</v>
      </c>
      <c r="M43" s="20" t="s">
        <v>19</v>
      </c>
      <c r="N43" s="8"/>
      <c r="O43" s="43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</row>
    <row r="44" spans="1:31" ht="15.75">
      <c r="A44" s="45"/>
      <c r="B44" s="19"/>
      <c r="C44" s="261">
        <f>COUNTA(C10:C40)</f>
        <v>0</v>
      </c>
      <c r="D44" s="261">
        <f>COUNTA(D10:D40)</f>
        <v>28</v>
      </c>
      <c r="E44" s="19"/>
      <c r="F44" s="19"/>
      <c r="G44" s="19"/>
      <c r="H44" s="261">
        <f>SUM(H10:H40)</f>
        <v>336023</v>
      </c>
      <c r="I44" s="261">
        <f>SUM(I10:I40)</f>
        <v>36813997.29000001</v>
      </c>
      <c r="J44" s="47"/>
      <c r="K44" s="48"/>
      <c r="L44" s="262">
        <f>SUM(L10:L40)</f>
        <v>73906</v>
      </c>
      <c r="M44" s="261">
        <f>SUM(M10:M40)</f>
        <v>7521038.43</v>
      </c>
      <c r="N44" s="47"/>
      <c r="O44" s="49"/>
      <c r="Q44" s="8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</row>
    <row r="45" spans="1:31" ht="6" customHeight="1" thickBot="1">
      <c r="A45" s="50"/>
      <c r="B45" s="51"/>
      <c r="C45" s="51"/>
      <c r="D45" s="52"/>
      <c r="E45" s="52"/>
      <c r="F45" s="52"/>
      <c r="G45" s="52"/>
      <c r="H45" s="50"/>
      <c r="I45" s="51"/>
      <c r="J45" s="51"/>
      <c r="K45" s="51"/>
      <c r="L45" s="50"/>
      <c r="M45" s="51"/>
      <c r="N45" s="51"/>
      <c r="O45" s="53"/>
      <c r="T45" s="177"/>
      <c r="U45" s="96"/>
      <c r="V45" s="177"/>
      <c r="W45" s="96"/>
      <c r="X45" s="177"/>
      <c r="Y45" s="96"/>
      <c r="Z45" s="177"/>
      <c r="AA45" s="96"/>
      <c r="AB45" s="177"/>
      <c r="AC45" s="96"/>
      <c r="AD45" s="177"/>
      <c r="AE45" s="96"/>
    </row>
    <row r="46" spans="1:31" ht="16.5" thickBot="1">
      <c r="A46" s="54" t="s">
        <v>24</v>
      </c>
      <c r="B46" s="55"/>
      <c r="C46" s="55"/>
      <c r="D46" s="56"/>
      <c r="E46" s="56"/>
      <c r="F46" s="56"/>
      <c r="G46" s="56"/>
      <c r="H46" s="101" t="s">
        <v>25</v>
      </c>
      <c r="I46" s="102"/>
      <c r="J46" s="103" t="s">
        <v>26</v>
      </c>
      <c r="K46" s="104"/>
      <c r="L46" s="105"/>
      <c r="M46" s="57" t="s">
        <v>27</v>
      </c>
      <c r="N46" s="55"/>
      <c r="O46" s="58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</row>
    <row r="47" spans="1:31" ht="16.5" thickTop="1">
      <c r="A47" s="59" t="s">
        <v>28</v>
      </c>
      <c r="B47" s="60"/>
      <c r="C47" s="60"/>
      <c r="D47" s="61"/>
      <c r="E47" s="61"/>
      <c r="F47" s="61"/>
      <c r="G47" s="61"/>
      <c r="H47" s="62"/>
      <c r="I47" s="63">
        <f>COUNTA(H10:H40)</f>
        <v>25</v>
      </c>
      <c r="J47" s="62"/>
      <c r="K47" s="64">
        <f>I44/H44</f>
        <v>109.5579686211956</v>
      </c>
      <c r="L47" s="64"/>
      <c r="M47" s="65"/>
      <c r="N47" s="64">
        <f>Q42/H44</f>
        <v>56.50301613282425</v>
      </c>
      <c r="O47" s="6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</row>
    <row r="48" spans="1:31" ht="15.75">
      <c r="A48" s="59" t="s">
        <v>29</v>
      </c>
      <c r="B48" s="60"/>
      <c r="C48" s="60"/>
      <c r="D48" s="61"/>
      <c r="E48" s="61"/>
      <c r="F48" s="61"/>
      <c r="G48" s="61"/>
      <c r="H48" s="62"/>
      <c r="I48" s="63">
        <f>COUNTA(L10:L40)</f>
        <v>4</v>
      </c>
      <c r="J48" s="62"/>
      <c r="K48" s="64">
        <f>M44/L44</f>
        <v>101.76492341623143</v>
      </c>
      <c r="L48" s="67"/>
      <c r="M48" s="65"/>
      <c r="N48" s="64">
        <f>R42/L44</f>
        <v>101.76761859659568</v>
      </c>
      <c r="O48" s="68"/>
      <c r="T48" s="177"/>
      <c r="U48" s="96"/>
      <c r="V48" s="177"/>
      <c r="W48" s="96"/>
      <c r="X48" s="177"/>
      <c r="Y48" s="96"/>
      <c r="Z48" s="177"/>
      <c r="AA48" s="96"/>
      <c r="AB48" s="177"/>
      <c r="AC48" s="96"/>
      <c r="AD48" s="177"/>
      <c r="AE48" s="96"/>
    </row>
    <row r="49" spans="1:15" ht="16.5" thickBot="1">
      <c r="A49" s="69" t="s">
        <v>30</v>
      </c>
      <c r="B49" s="70"/>
      <c r="C49" s="70"/>
      <c r="D49" s="5"/>
      <c r="E49" s="5"/>
      <c r="F49" s="5"/>
      <c r="G49" s="5"/>
      <c r="H49" s="71"/>
      <c r="I49" s="72">
        <f>SUM(I47+I48)</f>
        <v>29</v>
      </c>
      <c r="J49" s="71"/>
      <c r="K49" s="73">
        <f>(I44+M44)/(H44+L44)</f>
        <v>108.15296239104822</v>
      </c>
      <c r="L49" s="74"/>
      <c r="M49" s="75"/>
      <c r="N49" s="73">
        <f>(Q42+R42)/(H44+L44)</f>
        <v>64.66376033410664</v>
      </c>
      <c r="O49" s="76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6" sqref="A18:IV2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2.7109375" style="0" customWidth="1"/>
    <col min="5" max="5" width="9.28125" style="0" customWidth="1"/>
  </cols>
  <sheetData>
    <row r="1" ht="30.75">
      <c r="B1" s="1" t="s">
        <v>84</v>
      </c>
    </row>
    <row r="2" ht="15.75">
      <c r="B2" s="3"/>
    </row>
    <row r="3" spans="1:2" ht="19.5">
      <c r="A3" s="4" t="s">
        <v>94</v>
      </c>
      <c r="B3" s="3"/>
    </row>
    <row r="4" spans="1:5" ht="16.5" thickBot="1">
      <c r="A4" s="3"/>
      <c r="B4" s="3"/>
      <c r="C4" s="96"/>
      <c r="D4" s="96"/>
      <c r="E4" s="96"/>
    </row>
    <row r="5" spans="1:5" ht="15.75">
      <c r="A5" s="182"/>
      <c r="B5" s="530"/>
      <c r="C5" s="531" t="s">
        <v>77</v>
      </c>
      <c r="D5" s="301"/>
      <c r="E5" s="302"/>
    </row>
    <row r="6" spans="1:7" ht="15.75">
      <c r="A6" s="185" t="s">
        <v>4</v>
      </c>
      <c r="B6" s="533" t="s">
        <v>5</v>
      </c>
      <c r="C6" s="614" t="s">
        <v>10</v>
      </c>
      <c r="D6" s="595" t="s">
        <v>11</v>
      </c>
      <c r="E6" s="605" t="s">
        <v>11</v>
      </c>
      <c r="F6" s="96"/>
      <c r="G6" s="96"/>
    </row>
    <row r="7" spans="1:7" ht="15.75">
      <c r="A7" s="185" t="s">
        <v>13</v>
      </c>
      <c r="B7" s="533" t="s">
        <v>14</v>
      </c>
      <c r="C7" s="614" t="s">
        <v>18</v>
      </c>
      <c r="D7" s="595" t="s">
        <v>19</v>
      </c>
      <c r="E7" s="605" t="s">
        <v>18</v>
      </c>
      <c r="F7" s="96"/>
      <c r="G7" s="96"/>
    </row>
    <row r="8" spans="1:7" ht="12.75">
      <c r="A8" s="167"/>
      <c r="B8" s="168"/>
      <c r="C8" s="615"/>
      <c r="D8" s="598" t="s">
        <v>20</v>
      </c>
      <c r="E8" s="606" t="s">
        <v>19</v>
      </c>
      <c r="F8" s="96"/>
      <c r="G8" s="96"/>
    </row>
    <row r="9" spans="1:7" ht="3.75" customHeight="1">
      <c r="A9" s="186"/>
      <c r="B9" s="187"/>
      <c r="C9" s="39"/>
      <c r="D9" s="23"/>
      <c r="E9" s="187"/>
      <c r="F9" s="96"/>
      <c r="G9" s="96"/>
    </row>
    <row r="10" spans="1:7" ht="12.75">
      <c r="A10" s="536">
        <v>41653</v>
      </c>
      <c r="B10" s="540" t="s">
        <v>89</v>
      </c>
      <c r="C10" s="538">
        <v>66</v>
      </c>
      <c r="D10" s="539">
        <v>27143.48</v>
      </c>
      <c r="E10" s="540">
        <v>413.33</v>
      </c>
      <c r="F10" s="96"/>
      <c r="G10" s="96"/>
    </row>
    <row r="11" spans="1:7" ht="12.75">
      <c r="A11" s="368"/>
      <c r="B11" s="571" t="s">
        <v>90</v>
      </c>
      <c r="C11" s="616">
        <v>112</v>
      </c>
      <c r="D11" s="496">
        <v>46061.66</v>
      </c>
      <c r="E11" s="497">
        <v>411.26</v>
      </c>
      <c r="F11" s="96"/>
      <c r="G11" s="96"/>
    </row>
    <row r="12" spans="1:7" ht="12.75">
      <c r="A12" s="378"/>
      <c r="B12" s="358" t="s">
        <v>91</v>
      </c>
      <c r="C12" s="545">
        <v>66</v>
      </c>
      <c r="D12" s="570">
        <v>47979.81</v>
      </c>
      <c r="E12" s="608">
        <v>726.97</v>
      </c>
      <c r="F12" s="96"/>
      <c r="G12" s="96"/>
    </row>
    <row r="13" spans="1:7" ht="13.5" thickBot="1">
      <c r="A13" s="649">
        <v>41653</v>
      </c>
      <c r="B13" s="650" t="s">
        <v>92</v>
      </c>
      <c r="C13" s="651">
        <v>88</v>
      </c>
      <c r="D13" s="652">
        <v>57341.72</v>
      </c>
      <c r="E13" s="653">
        <v>651.61</v>
      </c>
      <c r="F13" s="96"/>
      <c r="G13" s="96"/>
    </row>
    <row r="14" spans="1:7" ht="12.75">
      <c r="A14" s="204">
        <v>41800</v>
      </c>
      <c r="B14" s="553" t="s">
        <v>89</v>
      </c>
      <c r="C14" s="548">
        <v>66</v>
      </c>
      <c r="D14" s="607">
        <v>23917.81</v>
      </c>
      <c r="E14" s="609">
        <v>364.23</v>
      </c>
      <c r="F14" s="96"/>
      <c r="G14" s="96"/>
    </row>
    <row r="15" spans="1:7" ht="13.5" thickBot="1">
      <c r="A15" s="649">
        <v>41800</v>
      </c>
      <c r="B15" s="650" t="s">
        <v>90</v>
      </c>
      <c r="C15" s="651">
        <v>112</v>
      </c>
      <c r="D15" s="652">
        <v>40587.8</v>
      </c>
      <c r="E15" s="745">
        <v>362.39</v>
      </c>
      <c r="F15" s="96"/>
      <c r="G15" s="96"/>
    </row>
    <row r="16" spans="1:7" ht="12.75">
      <c r="A16" s="204"/>
      <c r="B16" s="553"/>
      <c r="C16" s="548"/>
      <c r="D16" s="607"/>
      <c r="E16" s="610"/>
      <c r="F16" s="96"/>
      <c r="G16" s="96"/>
    </row>
    <row r="17" spans="1:7" ht="12.75">
      <c r="A17" s="204"/>
      <c r="B17" s="553"/>
      <c r="C17" s="548"/>
      <c r="D17" s="607"/>
      <c r="E17" s="610"/>
      <c r="F17" s="96"/>
      <c r="G17" s="96"/>
    </row>
    <row r="18" spans="1:7" ht="3.75" customHeight="1">
      <c r="A18" s="186"/>
      <c r="B18" s="187"/>
      <c r="C18" s="39"/>
      <c r="D18" s="23"/>
      <c r="E18" s="187"/>
      <c r="F18" s="96"/>
      <c r="G18" s="96"/>
    </row>
    <row r="19" spans="1:7" ht="12.75">
      <c r="A19" s="174"/>
      <c r="B19" s="559"/>
      <c r="C19" s="560" t="s">
        <v>11</v>
      </c>
      <c r="D19" s="287" t="s">
        <v>11</v>
      </c>
      <c r="E19" s="276"/>
      <c r="F19" s="96"/>
      <c r="G19" s="96"/>
    </row>
    <row r="20" spans="1:7" ht="12.75">
      <c r="A20" s="174"/>
      <c r="B20" s="559"/>
      <c r="C20" s="561" t="s">
        <v>10</v>
      </c>
      <c r="D20" s="288" t="s">
        <v>19</v>
      </c>
      <c r="E20" s="313"/>
      <c r="F20" s="96"/>
      <c r="G20" s="96"/>
    </row>
    <row r="21" spans="1:7" ht="16.5" thickBot="1">
      <c r="A21" s="562"/>
      <c r="B21" s="563"/>
      <c r="C21" s="575">
        <f>SUM(C12:C17)</f>
        <v>332</v>
      </c>
      <c r="D21" s="298">
        <f>SUM(D12:D17)</f>
        <v>169827.14</v>
      </c>
      <c r="E21" s="307"/>
      <c r="F21" s="96"/>
      <c r="G21" s="96"/>
    </row>
    <row r="22" spans="1:7" ht="6" customHeight="1" thickBot="1">
      <c r="A22" s="191"/>
      <c r="B22" s="51"/>
      <c r="C22" s="52"/>
      <c r="D22" s="52"/>
      <c r="E22" s="611"/>
      <c r="F22" s="96"/>
      <c r="G22" s="96"/>
    </row>
    <row r="23" spans="1:7" ht="16.5" thickBot="1">
      <c r="A23" s="193" t="s">
        <v>24</v>
      </c>
      <c r="B23" s="55"/>
      <c r="C23" s="56"/>
      <c r="D23" s="56"/>
      <c r="E23" s="612"/>
      <c r="F23" s="96"/>
      <c r="G23" s="96"/>
    </row>
    <row r="24" spans="1:5" ht="16.5" thickTop="1">
      <c r="A24" s="201" t="s">
        <v>93</v>
      </c>
      <c r="B24" s="202"/>
      <c r="C24" s="61"/>
      <c r="D24" s="61">
        <f>COUNTA(B10:B17)</f>
        <v>6</v>
      </c>
      <c r="E24" s="613"/>
    </row>
    <row r="25" spans="1:5" ht="15.75">
      <c r="A25" s="201" t="s">
        <v>95</v>
      </c>
      <c r="B25" s="60"/>
      <c r="C25" s="61"/>
      <c r="D25" s="654">
        <f>D21/C21</f>
        <v>511.52753012048197</v>
      </c>
      <c r="E25" s="613"/>
    </row>
    <row r="26" spans="1:5" ht="15.75">
      <c r="A26" s="201"/>
      <c r="B26" s="324"/>
      <c r="C26" s="173"/>
      <c r="D26" s="173"/>
      <c r="E26" s="338"/>
    </row>
    <row r="27" spans="1:5" ht="16.5" thickBot="1">
      <c r="A27" s="196"/>
      <c r="B27" s="197"/>
      <c r="C27" s="198"/>
      <c r="D27" s="198"/>
      <c r="E27" s="57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1.7109375" style="0" customWidth="1"/>
    <col min="13" max="13" width="12.140625" style="0" customWidth="1"/>
    <col min="14" max="14" width="10.140625" style="0" bestFit="1" customWidth="1"/>
    <col min="17" max="18" width="13.7109375" style="0" customWidth="1"/>
  </cols>
  <sheetData>
    <row r="2" spans="2:14" ht="30.75">
      <c r="B2" s="1" t="s">
        <v>84</v>
      </c>
      <c r="C2" s="1"/>
      <c r="G2" s="209"/>
      <c r="I2" s="2"/>
      <c r="N2" s="31"/>
    </row>
    <row r="3" spans="2:14" ht="18">
      <c r="B3" s="3"/>
      <c r="C3" s="3"/>
      <c r="G3" s="209"/>
      <c r="H3" s="138"/>
      <c r="I3" s="138"/>
      <c r="J3" s="138"/>
      <c r="K3" s="138"/>
      <c r="L3" s="138"/>
      <c r="M3" s="138"/>
      <c r="N3" s="139"/>
    </row>
    <row r="4" spans="1:14" ht="19.5">
      <c r="A4" s="4" t="s">
        <v>32</v>
      </c>
      <c r="B4" s="3"/>
      <c r="C4" s="3"/>
      <c r="H4" s="3"/>
      <c r="N4" s="31"/>
    </row>
    <row r="5" spans="1:14" ht="16.5" thickBot="1">
      <c r="A5" s="3"/>
      <c r="B5" s="3"/>
      <c r="C5" s="3"/>
      <c r="D5" s="5"/>
      <c r="E5" s="5"/>
      <c r="F5" s="5"/>
      <c r="G5" s="5"/>
      <c r="H5" s="3"/>
      <c r="N5" s="31"/>
    </row>
    <row r="6" spans="1:15" ht="15.75">
      <c r="A6" s="182"/>
      <c r="B6" s="183"/>
      <c r="C6" s="183"/>
      <c r="D6" s="183"/>
      <c r="E6" s="183"/>
      <c r="F6" s="183"/>
      <c r="G6" s="183"/>
      <c r="H6" s="154"/>
      <c r="I6" s="155" t="s">
        <v>2</v>
      </c>
      <c r="J6" s="156"/>
      <c r="K6" s="157"/>
      <c r="L6" s="184"/>
      <c r="M6" s="155" t="s">
        <v>3</v>
      </c>
      <c r="N6" s="211"/>
      <c r="O6" s="157"/>
    </row>
    <row r="7" spans="1:32" ht="68.25">
      <c r="A7" s="185" t="s">
        <v>4</v>
      </c>
      <c r="B7" s="15" t="s">
        <v>5</v>
      </c>
      <c r="C7" s="459" t="s">
        <v>59</v>
      </c>
      <c r="D7" s="463" t="s">
        <v>59</v>
      </c>
      <c r="E7" s="15" t="s">
        <v>7</v>
      </c>
      <c r="F7" s="15" t="s">
        <v>8</v>
      </c>
      <c r="G7" s="15" t="s">
        <v>9</v>
      </c>
      <c r="H7" s="158" t="s">
        <v>10</v>
      </c>
      <c r="I7" s="89" t="s">
        <v>11</v>
      </c>
      <c r="J7" s="89" t="s">
        <v>11</v>
      </c>
      <c r="K7" s="159" t="s">
        <v>12</v>
      </c>
      <c r="L7" s="88" t="s">
        <v>10</v>
      </c>
      <c r="M7" s="89" t="s">
        <v>11</v>
      </c>
      <c r="N7" s="91" t="s">
        <v>11</v>
      </c>
      <c r="O7" s="159" t="s">
        <v>12</v>
      </c>
      <c r="T7" s="251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85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158" t="s">
        <v>18</v>
      </c>
      <c r="I8" s="89" t="s">
        <v>19</v>
      </c>
      <c r="J8" s="89" t="s">
        <v>18</v>
      </c>
      <c r="K8" s="159" t="s">
        <v>18</v>
      </c>
      <c r="L8" s="88" t="s">
        <v>18</v>
      </c>
      <c r="M8" s="89" t="s">
        <v>19</v>
      </c>
      <c r="N8" s="91" t="s">
        <v>18</v>
      </c>
      <c r="O8" s="159" t="s">
        <v>18</v>
      </c>
      <c r="T8" s="252"/>
      <c r="U8" s="253"/>
      <c r="V8" s="252"/>
      <c r="W8" s="253"/>
      <c r="X8" s="252"/>
      <c r="Y8" s="253"/>
      <c r="Z8" s="252"/>
      <c r="AA8" s="253"/>
      <c r="AB8" s="252"/>
      <c r="AC8" s="253"/>
      <c r="AD8" s="252"/>
      <c r="AE8" s="253"/>
      <c r="AF8" s="96"/>
    </row>
    <row r="9" spans="1:32" ht="15.75">
      <c r="A9" s="167"/>
      <c r="B9" s="19"/>
      <c r="C9" s="461" t="s">
        <v>58</v>
      </c>
      <c r="D9" s="464" t="s">
        <v>60</v>
      </c>
      <c r="E9" s="19"/>
      <c r="F9" s="19"/>
      <c r="G9" s="19"/>
      <c r="H9" s="167"/>
      <c r="I9" s="90" t="s">
        <v>20</v>
      </c>
      <c r="J9" s="90" t="s">
        <v>19</v>
      </c>
      <c r="K9" s="161" t="s">
        <v>19</v>
      </c>
      <c r="L9" s="92"/>
      <c r="M9" s="90" t="s">
        <v>20</v>
      </c>
      <c r="N9" s="93" t="s">
        <v>19</v>
      </c>
      <c r="O9" s="161" t="s">
        <v>19</v>
      </c>
      <c r="Q9" s="21" t="s">
        <v>21</v>
      </c>
      <c r="R9" s="21" t="s">
        <v>22</v>
      </c>
      <c r="T9" s="254"/>
      <c r="U9" s="255"/>
      <c r="V9" s="254"/>
      <c r="W9" s="255"/>
      <c r="X9" s="254"/>
      <c r="Y9" s="255"/>
      <c r="Z9" s="254"/>
      <c r="AA9" s="255"/>
      <c r="AB9" s="254"/>
      <c r="AC9" s="255"/>
      <c r="AD9" s="254"/>
      <c r="AE9" s="255"/>
      <c r="AF9" s="96"/>
    </row>
    <row r="10" spans="1:32" ht="3.75" customHeight="1">
      <c r="A10" s="186"/>
      <c r="B10" s="23"/>
      <c r="C10" s="23"/>
      <c r="D10" s="23"/>
      <c r="E10" s="23"/>
      <c r="F10" s="23"/>
      <c r="G10" s="23"/>
      <c r="H10" s="186"/>
      <c r="I10" s="23"/>
      <c r="J10" s="23"/>
      <c r="K10" s="187"/>
      <c r="L10" s="22"/>
      <c r="M10" s="23"/>
      <c r="N10" s="77"/>
      <c r="O10" s="187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3.5" thickBot="1">
      <c r="A11" s="640">
        <v>41653</v>
      </c>
      <c r="B11" s="641" t="s">
        <v>86</v>
      </c>
      <c r="C11" s="642"/>
      <c r="D11" s="642" t="s">
        <v>87</v>
      </c>
      <c r="E11" s="643"/>
      <c r="F11" s="643">
        <v>1</v>
      </c>
      <c r="G11" s="643" t="s">
        <v>88</v>
      </c>
      <c r="H11" s="644">
        <v>1651</v>
      </c>
      <c r="I11" s="645">
        <v>200808.44</v>
      </c>
      <c r="J11" s="646">
        <v>121.59</v>
      </c>
      <c r="K11" s="647">
        <v>59.5</v>
      </c>
      <c r="L11" s="648"/>
      <c r="M11" s="645"/>
      <c r="N11" s="646"/>
      <c r="O11" s="647"/>
      <c r="P11" s="149"/>
      <c r="Q11" s="116">
        <f>(K11*H11)</f>
        <v>98234.5</v>
      </c>
      <c r="R11" s="116">
        <f>(O11*L11)</f>
        <v>0</v>
      </c>
      <c r="S11" s="96"/>
      <c r="T11" s="96"/>
      <c r="U11" s="25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88">
        <v>41681</v>
      </c>
      <c r="B12" s="617" t="s">
        <v>98</v>
      </c>
      <c r="C12" s="225"/>
      <c r="D12" s="344" t="s">
        <v>87</v>
      </c>
      <c r="E12" s="121"/>
      <c r="F12" s="121">
        <v>1</v>
      </c>
      <c r="G12" s="620" t="s">
        <v>99</v>
      </c>
      <c r="H12" s="239"/>
      <c r="I12" s="152"/>
      <c r="J12" s="115"/>
      <c r="K12" s="165"/>
      <c r="L12" s="205">
        <v>1235</v>
      </c>
      <c r="M12" s="151">
        <v>131998.91</v>
      </c>
      <c r="N12" s="115">
        <v>106.86</v>
      </c>
      <c r="O12" s="165">
        <v>49.58</v>
      </c>
      <c r="Q12" s="31">
        <f aca="true" t="shared" si="0" ref="Q12:Q28">(K12*H12)</f>
        <v>0</v>
      </c>
      <c r="R12" s="31">
        <f aca="true" t="shared" si="1" ref="R12:R28">(O12*L12)</f>
        <v>61231.299999999996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368"/>
      <c r="B13" s="623" t="s">
        <v>100</v>
      </c>
      <c r="C13" s="405" t="s">
        <v>58</v>
      </c>
      <c r="D13" s="405" t="s">
        <v>23</v>
      </c>
      <c r="E13" s="351"/>
      <c r="F13" s="351">
        <v>1</v>
      </c>
      <c r="G13" s="622" t="s">
        <v>101</v>
      </c>
      <c r="H13" s="355"/>
      <c r="I13" s="356"/>
      <c r="J13" s="354"/>
      <c r="K13" s="363"/>
      <c r="L13" s="352">
        <v>1845</v>
      </c>
      <c r="M13" s="353">
        <v>197961.41</v>
      </c>
      <c r="N13" s="489">
        <v>107.32</v>
      </c>
      <c r="O13" s="363">
        <v>45.57</v>
      </c>
      <c r="Q13" s="31">
        <f t="shared" si="0"/>
        <v>0</v>
      </c>
      <c r="R13" s="31">
        <f t="shared" si="1"/>
        <v>84076.65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188"/>
      <c r="B14" s="617" t="s">
        <v>102</v>
      </c>
      <c r="C14" s="319" t="s">
        <v>58</v>
      </c>
      <c r="D14" s="319" t="s">
        <v>23</v>
      </c>
      <c r="E14" s="121"/>
      <c r="F14" s="121">
        <v>1</v>
      </c>
      <c r="G14" s="620" t="s">
        <v>103</v>
      </c>
      <c r="H14" s="239"/>
      <c r="I14" s="152"/>
      <c r="J14" s="115"/>
      <c r="K14" s="165"/>
      <c r="L14" s="205">
        <v>983</v>
      </c>
      <c r="M14" s="151">
        <v>160013.17</v>
      </c>
      <c r="N14" s="115">
        <v>162.74</v>
      </c>
      <c r="O14" s="165">
        <v>52.84</v>
      </c>
      <c r="Q14" s="31">
        <f t="shared" si="0"/>
        <v>0</v>
      </c>
      <c r="R14" s="31">
        <f t="shared" si="1"/>
        <v>51941.72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88"/>
      <c r="B15" s="617" t="s">
        <v>104</v>
      </c>
      <c r="C15" s="225"/>
      <c r="D15" s="319" t="s">
        <v>87</v>
      </c>
      <c r="E15" s="121"/>
      <c r="F15" s="121">
        <v>1</v>
      </c>
      <c r="G15" s="620" t="s">
        <v>105</v>
      </c>
      <c r="H15" s="239"/>
      <c r="I15" s="151"/>
      <c r="J15" s="115"/>
      <c r="K15" s="165"/>
      <c r="L15" s="205">
        <v>1601</v>
      </c>
      <c r="M15" s="151">
        <v>181686.32</v>
      </c>
      <c r="N15" s="115">
        <v>113.47</v>
      </c>
      <c r="O15" s="165">
        <v>62.36</v>
      </c>
      <c r="Q15" s="31">
        <f t="shared" si="0"/>
        <v>0</v>
      </c>
      <c r="R15" s="31">
        <f t="shared" si="1"/>
        <v>99838.36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3.5" thickBot="1">
      <c r="A16" s="676">
        <v>41681</v>
      </c>
      <c r="B16" s="666" t="s">
        <v>106</v>
      </c>
      <c r="C16" s="677" t="s">
        <v>58</v>
      </c>
      <c r="D16" s="678"/>
      <c r="E16" s="669"/>
      <c r="F16" s="669">
        <v>1</v>
      </c>
      <c r="G16" s="679" t="s">
        <v>99</v>
      </c>
      <c r="H16" s="673"/>
      <c r="I16" s="674"/>
      <c r="J16" s="672"/>
      <c r="K16" s="680"/>
      <c r="L16" s="670">
        <v>1053</v>
      </c>
      <c r="M16" s="671">
        <v>143478.74</v>
      </c>
      <c r="N16" s="672">
        <v>136.26</v>
      </c>
      <c r="O16" s="680">
        <v>61</v>
      </c>
      <c r="Q16" s="31">
        <f t="shared" si="0"/>
        <v>0</v>
      </c>
      <c r="R16" s="31">
        <f t="shared" si="1"/>
        <v>64233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88">
        <v>41709</v>
      </c>
      <c r="B17" s="120" t="s">
        <v>131</v>
      </c>
      <c r="C17" s="469"/>
      <c r="D17" s="319" t="s">
        <v>87</v>
      </c>
      <c r="E17" s="121"/>
      <c r="F17" s="121">
        <v>1</v>
      </c>
      <c r="G17" s="178" t="s">
        <v>99</v>
      </c>
      <c r="H17" s="239"/>
      <c r="I17" s="152"/>
      <c r="J17" s="115"/>
      <c r="K17" s="165"/>
      <c r="L17" s="205">
        <v>1308</v>
      </c>
      <c r="M17" s="151">
        <v>169951.43</v>
      </c>
      <c r="N17" s="115">
        <v>129.9</v>
      </c>
      <c r="O17" s="165">
        <v>57.33</v>
      </c>
      <c r="Q17" s="31">
        <f t="shared" si="0"/>
        <v>0</v>
      </c>
      <c r="R17" s="31">
        <f t="shared" si="1"/>
        <v>74987.64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368"/>
      <c r="B18" s="349" t="s">
        <v>132</v>
      </c>
      <c r="C18" s="369"/>
      <c r="D18" s="391" t="s">
        <v>87</v>
      </c>
      <c r="E18" s="351" t="s">
        <v>133</v>
      </c>
      <c r="F18" s="351">
        <v>2</v>
      </c>
      <c r="G18" s="377" t="s">
        <v>134</v>
      </c>
      <c r="H18" s="355"/>
      <c r="I18" s="356"/>
      <c r="J18" s="354"/>
      <c r="K18" s="363"/>
      <c r="L18" s="352">
        <v>2833</v>
      </c>
      <c r="M18" s="353">
        <v>330112.57</v>
      </c>
      <c r="N18" s="354">
        <v>116.52</v>
      </c>
      <c r="O18" s="363">
        <v>61.36</v>
      </c>
      <c r="Q18" s="31">
        <f t="shared" si="0"/>
        <v>0</v>
      </c>
      <c r="R18" s="31">
        <f t="shared" si="1"/>
        <v>173832.88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188"/>
      <c r="B19" s="120" t="s">
        <v>137</v>
      </c>
      <c r="C19" s="225" t="s">
        <v>58</v>
      </c>
      <c r="D19" s="319" t="s">
        <v>23</v>
      </c>
      <c r="E19" s="274"/>
      <c r="F19" s="121">
        <v>1</v>
      </c>
      <c r="G19" s="178" t="s">
        <v>138</v>
      </c>
      <c r="H19" s="239"/>
      <c r="I19" s="152"/>
      <c r="J19" s="115"/>
      <c r="K19" s="165"/>
      <c r="L19" s="205">
        <v>1144</v>
      </c>
      <c r="M19" s="151">
        <v>135895.67</v>
      </c>
      <c r="N19" s="115">
        <v>118.82</v>
      </c>
      <c r="O19" s="165">
        <v>52.23</v>
      </c>
      <c r="Q19" s="31">
        <f t="shared" si="0"/>
        <v>0</v>
      </c>
      <c r="R19" s="31">
        <f t="shared" si="1"/>
        <v>59751.119999999995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3.5" thickBot="1">
      <c r="A20" s="676">
        <v>41709</v>
      </c>
      <c r="B20" s="666" t="s">
        <v>141</v>
      </c>
      <c r="C20" s="694"/>
      <c r="D20" s="695" t="s">
        <v>87</v>
      </c>
      <c r="E20" s="668" t="s">
        <v>133</v>
      </c>
      <c r="F20" s="669">
        <v>3</v>
      </c>
      <c r="G20" s="668" t="s">
        <v>142</v>
      </c>
      <c r="H20" s="673"/>
      <c r="I20" s="674"/>
      <c r="J20" s="672"/>
      <c r="K20" s="680"/>
      <c r="L20" s="670">
        <v>6210</v>
      </c>
      <c r="M20" s="671">
        <v>845697.5</v>
      </c>
      <c r="N20" s="696">
        <v>136.18</v>
      </c>
      <c r="O20" s="680">
        <v>60.46</v>
      </c>
      <c r="Q20" s="31">
        <f t="shared" si="0"/>
        <v>0</v>
      </c>
      <c r="R20" s="31">
        <f t="shared" si="1"/>
        <v>375456.6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88">
        <v>41737</v>
      </c>
      <c r="B21" s="120" t="s">
        <v>143</v>
      </c>
      <c r="C21" s="225" t="s">
        <v>58</v>
      </c>
      <c r="D21" s="344"/>
      <c r="E21" s="121"/>
      <c r="F21" s="121">
        <v>1</v>
      </c>
      <c r="G21" s="178" t="s">
        <v>144</v>
      </c>
      <c r="H21" s="239"/>
      <c r="I21" s="152"/>
      <c r="J21" s="115"/>
      <c r="K21" s="165"/>
      <c r="L21" s="205">
        <v>1261</v>
      </c>
      <c r="M21" s="151">
        <v>204367.52</v>
      </c>
      <c r="N21" s="206">
        <v>162.05</v>
      </c>
      <c r="O21" s="165">
        <v>69.63</v>
      </c>
      <c r="Q21" s="31">
        <f t="shared" si="0"/>
        <v>0</v>
      </c>
      <c r="R21" s="31">
        <f t="shared" si="1"/>
        <v>87803.43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88"/>
      <c r="B22" s="617" t="s">
        <v>159</v>
      </c>
      <c r="C22" s="225"/>
      <c r="D22" s="344" t="s">
        <v>87</v>
      </c>
      <c r="E22" s="121"/>
      <c r="F22" s="121">
        <v>1</v>
      </c>
      <c r="G22" s="620" t="s">
        <v>160</v>
      </c>
      <c r="H22" s="239"/>
      <c r="I22" s="152"/>
      <c r="J22" s="115"/>
      <c r="K22" s="165"/>
      <c r="L22" s="205">
        <v>1179</v>
      </c>
      <c r="M22" s="151">
        <v>155393.84</v>
      </c>
      <c r="N22" s="206">
        <v>131.77</v>
      </c>
      <c r="O22" s="165">
        <v>71.66</v>
      </c>
      <c r="Q22" s="31">
        <f t="shared" si="0"/>
        <v>0</v>
      </c>
      <c r="R22" s="31">
        <f t="shared" si="1"/>
        <v>84487.14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3.5" thickBot="1">
      <c r="A23" s="676">
        <v>41737</v>
      </c>
      <c r="B23" s="666" t="s">
        <v>166</v>
      </c>
      <c r="C23" s="694"/>
      <c r="D23" s="695" t="s">
        <v>87</v>
      </c>
      <c r="E23" s="669"/>
      <c r="F23" s="669">
        <v>1</v>
      </c>
      <c r="G23" s="679" t="s">
        <v>167</v>
      </c>
      <c r="H23" s="673"/>
      <c r="I23" s="674"/>
      <c r="J23" s="672"/>
      <c r="K23" s="680"/>
      <c r="L23" s="670">
        <v>1040</v>
      </c>
      <c r="M23" s="671">
        <v>118515.79</v>
      </c>
      <c r="N23" s="696">
        <v>113.96</v>
      </c>
      <c r="O23" s="680">
        <v>46.52</v>
      </c>
      <c r="Q23" s="31">
        <f t="shared" si="0"/>
        <v>0</v>
      </c>
      <c r="R23" s="31">
        <f t="shared" si="1"/>
        <v>48380.8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88">
        <v>41772</v>
      </c>
      <c r="B24" s="120" t="s">
        <v>169</v>
      </c>
      <c r="C24" s="225" t="s">
        <v>58</v>
      </c>
      <c r="D24" s="721"/>
      <c r="E24" s="121"/>
      <c r="F24" s="121">
        <v>2</v>
      </c>
      <c r="G24" s="620" t="s">
        <v>170</v>
      </c>
      <c r="H24" s="239"/>
      <c r="I24" s="152"/>
      <c r="J24" s="115"/>
      <c r="K24" s="165"/>
      <c r="L24" s="205">
        <v>3887</v>
      </c>
      <c r="M24" s="151">
        <v>365435.05</v>
      </c>
      <c r="N24" s="206">
        <v>94.01</v>
      </c>
      <c r="O24" s="165">
        <v>49.76</v>
      </c>
      <c r="Q24" s="31">
        <f t="shared" si="0"/>
        <v>0</v>
      </c>
      <c r="R24" s="31">
        <f t="shared" si="1"/>
        <v>193417.12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188"/>
      <c r="B25" s="120" t="s">
        <v>171</v>
      </c>
      <c r="C25" s="225" t="s">
        <v>58</v>
      </c>
      <c r="D25" s="344"/>
      <c r="E25" s="121" t="s">
        <v>133</v>
      </c>
      <c r="F25" s="121">
        <v>2</v>
      </c>
      <c r="G25" s="620" t="s">
        <v>172</v>
      </c>
      <c r="H25" s="239"/>
      <c r="I25" s="152"/>
      <c r="J25" s="115"/>
      <c r="K25" s="165"/>
      <c r="L25" s="205">
        <v>4437</v>
      </c>
      <c r="M25" s="151">
        <v>622663.81</v>
      </c>
      <c r="N25" s="206">
        <v>140.32</v>
      </c>
      <c r="O25" s="165">
        <v>55.24</v>
      </c>
      <c r="Q25" s="31">
        <f t="shared" si="0"/>
        <v>0</v>
      </c>
      <c r="R25" s="31">
        <f t="shared" si="1"/>
        <v>245099.88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88"/>
      <c r="B26" s="617" t="s">
        <v>178</v>
      </c>
      <c r="C26" s="225"/>
      <c r="D26" s="344" t="s">
        <v>87</v>
      </c>
      <c r="E26" s="121"/>
      <c r="F26" s="121">
        <v>1</v>
      </c>
      <c r="G26" s="618" t="s">
        <v>99</v>
      </c>
      <c r="H26" s="222"/>
      <c r="I26" s="151"/>
      <c r="J26" s="115"/>
      <c r="K26" s="165"/>
      <c r="L26" s="153">
        <v>1083</v>
      </c>
      <c r="M26" s="152">
        <v>166554.86</v>
      </c>
      <c r="N26" s="206">
        <v>153.76</v>
      </c>
      <c r="O26" s="165">
        <v>75.04</v>
      </c>
      <c r="Q26" s="31">
        <f t="shared" si="0"/>
        <v>0</v>
      </c>
      <c r="R26" s="31">
        <f t="shared" si="1"/>
        <v>81268.32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2.75">
      <c r="A27" s="188"/>
      <c r="B27" s="617" t="s">
        <v>185</v>
      </c>
      <c r="C27" s="225"/>
      <c r="D27" s="344" t="s">
        <v>87</v>
      </c>
      <c r="E27" s="121"/>
      <c r="F27" s="121">
        <v>1</v>
      </c>
      <c r="G27" s="618" t="s">
        <v>160</v>
      </c>
      <c r="H27" s="222"/>
      <c r="I27" s="151"/>
      <c r="J27" s="115"/>
      <c r="K27" s="165"/>
      <c r="L27" s="153">
        <v>1179</v>
      </c>
      <c r="M27" s="152">
        <v>157616.24</v>
      </c>
      <c r="N27" s="206">
        <v>133.66</v>
      </c>
      <c r="O27" s="165">
        <v>61.51</v>
      </c>
      <c r="Q27" s="31">
        <f t="shared" si="0"/>
        <v>0</v>
      </c>
      <c r="R27" s="31">
        <f t="shared" si="1"/>
        <v>72520.29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2.75">
      <c r="A28" s="368"/>
      <c r="B28" s="623" t="s">
        <v>186</v>
      </c>
      <c r="C28" s="369"/>
      <c r="D28" s="391" t="s">
        <v>87</v>
      </c>
      <c r="E28" s="351"/>
      <c r="F28" s="351">
        <v>2</v>
      </c>
      <c r="G28" s="660" t="s">
        <v>187</v>
      </c>
      <c r="H28" s="355"/>
      <c r="I28" s="356"/>
      <c r="J28" s="354"/>
      <c r="K28" s="363"/>
      <c r="L28" s="355">
        <v>2356</v>
      </c>
      <c r="M28" s="356">
        <v>274289.3</v>
      </c>
      <c r="N28" s="354">
        <v>116.41</v>
      </c>
      <c r="O28" s="363">
        <v>54.97</v>
      </c>
      <c r="Q28" s="31">
        <f t="shared" si="0"/>
        <v>0</v>
      </c>
      <c r="R28" s="31">
        <f t="shared" si="1"/>
        <v>129509.31999999999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3.5" thickBot="1">
      <c r="A29" s="676">
        <v>41772</v>
      </c>
      <c r="B29" s="666" t="s">
        <v>188</v>
      </c>
      <c r="C29" s="678" t="s">
        <v>58</v>
      </c>
      <c r="D29" s="695"/>
      <c r="E29" s="669"/>
      <c r="F29" s="669">
        <v>1</v>
      </c>
      <c r="G29" s="668" t="s">
        <v>160</v>
      </c>
      <c r="H29" s="673"/>
      <c r="I29" s="674"/>
      <c r="J29" s="672"/>
      <c r="K29" s="680"/>
      <c r="L29" s="670">
        <v>1186</v>
      </c>
      <c r="M29" s="671">
        <v>167935.61</v>
      </c>
      <c r="N29" s="696">
        <v>141.61</v>
      </c>
      <c r="O29" s="680">
        <v>68.14</v>
      </c>
      <c r="Q29" s="31">
        <f aca="true" t="shared" si="2" ref="Q29:Q44">(K29*H29)</f>
        <v>0</v>
      </c>
      <c r="R29" s="31">
        <f aca="true" t="shared" si="3" ref="R29:R44">(O29*L29)</f>
        <v>80814.04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2.75">
      <c r="A30" s="188">
        <v>41800</v>
      </c>
      <c r="B30" s="120" t="s">
        <v>198</v>
      </c>
      <c r="C30" s="225"/>
      <c r="D30" s="344" t="s">
        <v>87</v>
      </c>
      <c r="E30" s="121" t="s">
        <v>133</v>
      </c>
      <c r="F30" s="121">
        <v>2</v>
      </c>
      <c r="G30" s="618" t="s">
        <v>199</v>
      </c>
      <c r="H30" s="239">
        <v>2674</v>
      </c>
      <c r="I30" s="152">
        <v>267833.23</v>
      </c>
      <c r="J30" s="115">
        <v>100.16</v>
      </c>
      <c r="K30" s="165">
        <v>41.75</v>
      </c>
      <c r="L30" s="205"/>
      <c r="M30" s="151"/>
      <c r="N30" s="206"/>
      <c r="O30" s="165"/>
      <c r="Q30" s="31">
        <f t="shared" si="2"/>
        <v>111639.5</v>
      </c>
      <c r="R30" s="31">
        <f t="shared" si="3"/>
        <v>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88"/>
      <c r="B31" s="120" t="s">
        <v>200</v>
      </c>
      <c r="C31" s="225"/>
      <c r="D31" s="344" t="s">
        <v>87</v>
      </c>
      <c r="E31" s="121" t="s">
        <v>133</v>
      </c>
      <c r="F31" s="121">
        <v>2</v>
      </c>
      <c r="G31" s="620" t="s">
        <v>201</v>
      </c>
      <c r="H31" s="239">
        <v>3209</v>
      </c>
      <c r="I31" s="152">
        <v>305807.51</v>
      </c>
      <c r="J31" s="115">
        <v>95.3</v>
      </c>
      <c r="K31" s="165">
        <v>47.2</v>
      </c>
      <c r="L31" s="205"/>
      <c r="M31" s="151"/>
      <c r="N31" s="206"/>
      <c r="O31" s="165"/>
      <c r="Q31" s="31">
        <f t="shared" si="2"/>
        <v>151464.80000000002</v>
      </c>
      <c r="R31" s="31">
        <f t="shared" si="3"/>
        <v>0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368"/>
      <c r="B32" s="349" t="s">
        <v>202</v>
      </c>
      <c r="C32" s="369"/>
      <c r="D32" s="391" t="s">
        <v>87</v>
      </c>
      <c r="E32" s="351"/>
      <c r="F32" s="351">
        <v>1</v>
      </c>
      <c r="G32" s="622" t="s">
        <v>99</v>
      </c>
      <c r="H32" s="362"/>
      <c r="I32" s="353"/>
      <c r="J32" s="354"/>
      <c r="K32" s="363"/>
      <c r="L32" s="360">
        <v>1559</v>
      </c>
      <c r="M32" s="356">
        <v>187711.47</v>
      </c>
      <c r="N32" s="367">
        <v>120.39</v>
      </c>
      <c r="O32" s="363">
        <v>48.38</v>
      </c>
      <c r="Q32" s="31">
        <f t="shared" si="2"/>
        <v>0</v>
      </c>
      <c r="R32" s="31">
        <f t="shared" si="3"/>
        <v>75424.42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2.75">
      <c r="A33" s="368"/>
      <c r="B33" s="349" t="s">
        <v>203</v>
      </c>
      <c r="C33" s="369"/>
      <c r="D33" s="510" t="s">
        <v>87</v>
      </c>
      <c r="E33" s="351"/>
      <c r="F33" s="351">
        <v>1</v>
      </c>
      <c r="G33" s="622" t="s">
        <v>204</v>
      </c>
      <c r="H33" s="362">
        <v>1730</v>
      </c>
      <c r="I33" s="353">
        <v>199726.63</v>
      </c>
      <c r="J33" s="354">
        <v>115.43</v>
      </c>
      <c r="K33" s="363">
        <v>51.51</v>
      </c>
      <c r="L33" s="352"/>
      <c r="M33" s="353"/>
      <c r="N33" s="367"/>
      <c r="O33" s="363"/>
      <c r="Q33" s="31">
        <f t="shared" si="2"/>
        <v>89112.3</v>
      </c>
      <c r="R33" s="31">
        <f t="shared" si="3"/>
        <v>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8" ht="12.75">
      <c r="A34" s="188"/>
      <c r="B34" s="120" t="s">
        <v>205</v>
      </c>
      <c r="C34" s="469"/>
      <c r="D34" s="344" t="s">
        <v>87</v>
      </c>
      <c r="E34" s="121"/>
      <c r="F34" s="121">
        <v>1</v>
      </c>
      <c r="G34" s="620" t="s">
        <v>88</v>
      </c>
      <c r="H34" s="222"/>
      <c r="I34" s="151"/>
      <c r="J34" s="115"/>
      <c r="K34" s="165"/>
      <c r="L34" s="153">
        <v>1381</v>
      </c>
      <c r="M34" s="152">
        <v>218182.56</v>
      </c>
      <c r="N34" s="206">
        <v>157.96</v>
      </c>
      <c r="O34" s="165">
        <v>69.22</v>
      </c>
      <c r="Q34" s="31">
        <f t="shared" si="2"/>
        <v>0</v>
      </c>
      <c r="R34" s="31">
        <f t="shared" si="3"/>
        <v>95592.81999999999</v>
      </c>
    </row>
    <row r="35" spans="1:18" ht="12.75">
      <c r="A35" s="188"/>
      <c r="B35" s="120" t="s">
        <v>206</v>
      </c>
      <c r="C35" s="469"/>
      <c r="D35" s="344" t="s">
        <v>87</v>
      </c>
      <c r="E35" s="121"/>
      <c r="F35" s="121">
        <v>1</v>
      </c>
      <c r="G35" s="620" t="s">
        <v>144</v>
      </c>
      <c r="H35" s="222"/>
      <c r="I35" s="151"/>
      <c r="J35" s="115"/>
      <c r="K35" s="165"/>
      <c r="L35" s="153">
        <v>1259</v>
      </c>
      <c r="M35" s="152">
        <v>327674.53</v>
      </c>
      <c r="N35" s="206">
        <v>260.32</v>
      </c>
      <c r="O35" s="165">
        <v>120.21</v>
      </c>
      <c r="Q35" s="31">
        <f t="shared" si="2"/>
        <v>0</v>
      </c>
      <c r="R35" s="31">
        <f t="shared" si="3"/>
        <v>151344.38999999998</v>
      </c>
    </row>
    <row r="36" spans="1:18" ht="12.75">
      <c r="A36" s="188"/>
      <c r="B36" s="120" t="s">
        <v>209</v>
      </c>
      <c r="C36" s="233"/>
      <c r="D36" s="344" t="s">
        <v>87</v>
      </c>
      <c r="E36" s="121"/>
      <c r="F36" s="121">
        <v>1</v>
      </c>
      <c r="G36" s="620" t="s">
        <v>88</v>
      </c>
      <c r="H36" s="222">
        <v>3374</v>
      </c>
      <c r="I36" s="151">
        <v>698869.8</v>
      </c>
      <c r="J36" s="115">
        <v>207.15</v>
      </c>
      <c r="K36" s="165">
        <v>74.78</v>
      </c>
      <c r="L36" s="153"/>
      <c r="M36" s="152"/>
      <c r="N36" s="206"/>
      <c r="O36" s="165"/>
      <c r="Q36" s="31">
        <f t="shared" si="2"/>
        <v>252307.72</v>
      </c>
      <c r="R36" s="31">
        <f t="shared" si="3"/>
        <v>0</v>
      </c>
    </row>
    <row r="37" spans="1:18" ht="13.5" thickBot="1">
      <c r="A37" s="676">
        <v>41800</v>
      </c>
      <c r="B37" s="742" t="s">
        <v>210</v>
      </c>
      <c r="C37" s="694"/>
      <c r="D37" s="695" t="s">
        <v>87</v>
      </c>
      <c r="E37" s="669"/>
      <c r="F37" s="669">
        <v>1</v>
      </c>
      <c r="G37" s="668" t="s">
        <v>88</v>
      </c>
      <c r="H37" s="673">
        <v>3374</v>
      </c>
      <c r="I37" s="674">
        <v>707964.05</v>
      </c>
      <c r="J37" s="672">
        <v>209.84</v>
      </c>
      <c r="K37" s="680">
        <v>75.64</v>
      </c>
      <c r="L37" s="670"/>
      <c r="M37" s="671"/>
      <c r="N37" s="696"/>
      <c r="O37" s="680"/>
      <c r="Q37" s="31">
        <f t="shared" si="2"/>
        <v>255209.36000000002</v>
      </c>
      <c r="R37" s="31">
        <f t="shared" si="3"/>
        <v>0</v>
      </c>
    </row>
    <row r="38" spans="1:18" ht="12.75">
      <c r="A38" s="188">
        <v>41828</v>
      </c>
      <c r="B38" s="617" t="s">
        <v>231</v>
      </c>
      <c r="C38" s="225"/>
      <c r="D38" s="344" t="s">
        <v>87</v>
      </c>
      <c r="E38" s="618" t="s">
        <v>133</v>
      </c>
      <c r="F38" s="145">
        <v>3</v>
      </c>
      <c r="G38" s="618" t="s">
        <v>232</v>
      </c>
      <c r="H38" s="239">
        <v>9679</v>
      </c>
      <c r="I38" s="152">
        <v>1078290.66</v>
      </c>
      <c r="J38" s="115">
        <v>111.41</v>
      </c>
      <c r="K38" s="165">
        <v>46.87</v>
      </c>
      <c r="L38" s="205"/>
      <c r="M38" s="151"/>
      <c r="N38" s="206"/>
      <c r="O38" s="165"/>
      <c r="Q38" s="31">
        <f t="shared" si="2"/>
        <v>453654.73</v>
      </c>
      <c r="R38" s="31">
        <f t="shared" si="3"/>
        <v>0</v>
      </c>
    </row>
    <row r="39" spans="1:18" ht="13.5" thickBot="1">
      <c r="A39" s="676">
        <v>41828</v>
      </c>
      <c r="B39" s="666" t="s">
        <v>233</v>
      </c>
      <c r="C39" s="678" t="s">
        <v>58</v>
      </c>
      <c r="D39" s="695"/>
      <c r="E39" s="669"/>
      <c r="F39" s="762">
        <v>1</v>
      </c>
      <c r="G39" s="668" t="s">
        <v>234</v>
      </c>
      <c r="H39" s="673"/>
      <c r="I39" s="674"/>
      <c r="J39" s="672"/>
      <c r="K39" s="680"/>
      <c r="L39" s="670">
        <v>1113</v>
      </c>
      <c r="M39" s="671">
        <v>152857.45</v>
      </c>
      <c r="N39" s="696">
        <v>137.31</v>
      </c>
      <c r="O39" s="680">
        <v>50.8</v>
      </c>
      <c r="Q39" s="31">
        <f t="shared" si="2"/>
        <v>0</v>
      </c>
      <c r="R39" s="31">
        <f t="shared" si="3"/>
        <v>56540.399999999994</v>
      </c>
    </row>
    <row r="40" spans="1:18" ht="12.75">
      <c r="A40" s="188">
        <v>41954</v>
      </c>
      <c r="B40" s="120" t="s">
        <v>202</v>
      </c>
      <c r="C40" s="225"/>
      <c r="D40" s="344" t="s">
        <v>87</v>
      </c>
      <c r="E40" s="121"/>
      <c r="F40" s="121">
        <v>1</v>
      </c>
      <c r="G40" s="618" t="s">
        <v>99</v>
      </c>
      <c r="H40" s="239"/>
      <c r="I40" s="152"/>
      <c r="J40" s="115"/>
      <c r="K40" s="165"/>
      <c r="L40" s="205">
        <v>1559</v>
      </c>
      <c r="M40" s="151">
        <v>164642.55</v>
      </c>
      <c r="N40" s="206">
        <v>105.59</v>
      </c>
      <c r="O40" s="165">
        <v>45.73</v>
      </c>
      <c r="Q40" s="31">
        <f t="shared" si="2"/>
        <v>0</v>
      </c>
      <c r="R40" s="31">
        <f t="shared" si="3"/>
        <v>71293.06999999999</v>
      </c>
    </row>
    <row r="41" spans="1:18" ht="12.75">
      <c r="A41" s="368"/>
      <c r="B41" s="349" t="s">
        <v>206</v>
      </c>
      <c r="C41" s="369"/>
      <c r="D41" s="510" t="s">
        <v>87</v>
      </c>
      <c r="E41" s="351"/>
      <c r="F41" s="351">
        <v>1</v>
      </c>
      <c r="G41" s="660" t="s">
        <v>144</v>
      </c>
      <c r="H41" s="355"/>
      <c r="I41" s="356"/>
      <c r="J41" s="354"/>
      <c r="K41" s="363"/>
      <c r="L41" s="352">
        <v>1259</v>
      </c>
      <c r="M41" s="353">
        <v>167863.86</v>
      </c>
      <c r="N41" s="449">
        <v>133.36</v>
      </c>
      <c r="O41" s="363">
        <v>69.74</v>
      </c>
      <c r="Q41" s="31">
        <f t="shared" si="2"/>
        <v>0</v>
      </c>
      <c r="R41" s="31">
        <f t="shared" si="3"/>
        <v>87802.65999999999</v>
      </c>
    </row>
    <row r="42" spans="1:18" ht="13.5" thickBot="1">
      <c r="A42" s="676">
        <v>41954</v>
      </c>
      <c r="B42" s="742" t="s">
        <v>306</v>
      </c>
      <c r="C42" s="675"/>
      <c r="D42" s="695" t="s">
        <v>87</v>
      </c>
      <c r="E42" s="669"/>
      <c r="F42" s="669">
        <v>1</v>
      </c>
      <c r="G42" s="669" t="s">
        <v>307</v>
      </c>
      <c r="H42" s="673">
        <v>1066</v>
      </c>
      <c r="I42" s="674">
        <v>209730.94</v>
      </c>
      <c r="J42" s="672">
        <v>196.81</v>
      </c>
      <c r="K42" s="680">
        <v>47.95</v>
      </c>
      <c r="L42" s="728"/>
      <c r="M42" s="674"/>
      <c r="N42" s="696"/>
      <c r="O42" s="680"/>
      <c r="Q42" s="31">
        <f t="shared" si="2"/>
        <v>51114.700000000004</v>
      </c>
      <c r="R42" s="31">
        <f t="shared" si="3"/>
        <v>0</v>
      </c>
    </row>
    <row r="43" spans="1:18" ht="12.75">
      <c r="A43" s="188">
        <v>41982</v>
      </c>
      <c r="B43" s="617" t="s">
        <v>332</v>
      </c>
      <c r="C43" s="225"/>
      <c r="D43" s="344" t="s">
        <v>87</v>
      </c>
      <c r="E43" s="778" t="s">
        <v>133</v>
      </c>
      <c r="F43" s="121">
        <v>2</v>
      </c>
      <c r="G43" s="618" t="s">
        <v>333</v>
      </c>
      <c r="H43" s="239">
        <v>4752</v>
      </c>
      <c r="I43" s="152">
        <v>667823.45</v>
      </c>
      <c r="J43" s="115">
        <v>140.53</v>
      </c>
      <c r="K43" s="165">
        <v>45.04</v>
      </c>
      <c r="L43" s="205"/>
      <c r="M43" s="151"/>
      <c r="N43" s="206"/>
      <c r="O43" s="165"/>
      <c r="Q43" s="31">
        <f t="shared" si="2"/>
        <v>214030.08</v>
      </c>
      <c r="R43" s="31">
        <f t="shared" si="3"/>
        <v>0</v>
      </c>
    </row>
    <row r="44" spans="1:18" ht="12.75">
      <c r="A44" s="188"/>
      <c r="B44" s="617" t="s">
        <v>334</v>
      </c>
      <c r="C44" s="225"/>
      <c r="D44" s="618" t="s">
        <v>87</v>
      </c>
      <c r="E44" s="121"/>
      <c r="F44" s="121">
        <v>1</v>
      </c>
      <c r="G44" s="620" t="s">
        <v>204</v>
      </c>
      <c r="H44" s="239"/>
      <c r="I44" s="152"/>
      <c r="J44" s="115"/>
      <c r="K44" s="165"/>
      <c r="L44" s="205">
        <v>972</v>
      </c>
      <c r="M44" s="151">
        <v>169805.23</v>
      </c>
      <c r="N44" s="206">
        <v>174.74</v>
      </c>
      <c r="O44" s="165">
        <v>72.99</v>
      </c>
      <c r="Q44" s="31">
        <f t="shared" si="2"/>
        <v>0</v>
      </c>
      <c r="R44" s="31">
        <f t="shared" si="3"/>
        <v>70946.28</v>
      </c>
    </row>
    <row r="45" spans="1:31" ht="12.75">
      <c r="A45" s="427"/>
      <c r="B45" s="826" t="s">
        <v>339</v>
      </c>
      <c r="C45" s="419"/>
      <c r="D45" s="827" t="s">
        <v>87</v>
      </c>
      <c r="E45" s="421"/>
      <c r="F45" s="420">
        <v>1</v>
      </c>
      <c r="G45" s="828" t="s">
        <v>99</v>
      </c>
      <c r="H45" s="425"/>
      <c r="I45" s="422"/>
      <c r="J45" s="423"/>
      <c r="K45" s="426"/>
      <c r="L45" s="425">
        <v>1073</v>
      </c>
      <c r="M45" s="422">
        <v>161250.26</v>
      </c>
      <c r="N45" s="424">
        <v>150.24</v>
      </c>
      <c r="O45" s="426">
        <v>69.75</v>
      </c>
      <c r="Q45" s="116">
        <f>(K45*H45)</f>
        <v>0</v>
      </c>
      <c r="R45" s="116">
        <f>(O45*L45)</f>
        <v>74841.75</v>
      </c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ht="12.75">
      <c r="A46" s="427"/>
      <c r="B46" s="826" t="s">
        <v>340</v>
      </c>
      <c r="C46" s="419"/>
      <c r="D46" s="827" t="s">
        <v>87</v>
      </c>
      <c r="E46" s="421"/>
      <c r="F46" s="420">
        <v>1</v>
      </c>
      <c r="G46" s="828" t="s">
        <v>138</v>
      </c>
      <c r="H46" s="425"/>
      <c r="I46" s="422"/>
      <c r="J46" s="423"/>
      <c r="K46" s="426"/>
      <c r="L46" s="425">
        <v>1004</v>
      </c>
      <c r="M46" s="422">
        <v>206575.75</v>
      </c>
      <c r="N46" s="424">
        <v>205.76</v>
      </c>
      <c r="O46" s="426">
        <v>71.62</v>
      </c>
      <c r="Q46" s="116">
        <f>(K46*H46)</f>
        <v>0</v>
      </c>
      <c r="R46" s="116">
        <f>(O46*L46)</f>
        <v>71906.48000000001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</row>
    <row r="47" spans="1:31" ht="12.75">
      <c r="A47" s="427"/>
      <c r="B47" s="418"/>
      <c r="C47" s="419"/>
      <c r="D47" s="420"/>
      <c r="E47" s="421"/>
      <c r="F47" s="420"/>
      <c r="G47" s="428"/>
      <c r="H47" s="425"/>
      <c r="I47" s="422"/>
      <c r="J47" s="423"/>
      <c r="K47" s="426"/>
      <c r="L47" s="425"/>
      <c r="M47" s="422"/>
      <c r="N47" s="424"/>
      <c r="O47" s="426"/>
      <c r="Q47" s="116">
        <f>(K47*H47)</f>
        <v>0</v>
      </c>
      <c r="R47" s="116">
        <f>(O47*L47)</f>
        <v>0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</row>
    <row r="48" spans="1:31" ht="12.75">
      <c r="A48" s="430"/>
      <c r="B48" s="431"/>
      <c r="C48" s="432"/>
      <c r="D48" s="433"/>
      <c r="E48" s="434"/>
      <c r="F48" s="433"/>
      <c r="G48" s="435"/>
      <c r="H48" s="436"/>
      <c r="I48" s="437"/>
      <c r="J48" s="438"/>
      <c r="K48" s="439"/>
      <c r="L48" s="436"/>
      <c r="M48" s="437"/>
      <c r="N48" s="440"/>
      <c r="O48" s="439"/>
      <c r="Q48" s="116">
        <f>(K48*H48)</f>
        <v>0</v>
      </c>
      <c r="R48" s="116">
        <f>(O48*L48)</f>
        <v>0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</row>
    <row r="49" spans="1:31" ht="3.75" customHeight="1" thickBot="1">
      <c r="A49" s="186"/>
      <c r="B49" s="23"/>
      <c r="C49" s="23"/>
      <c r="D49" s="23"/>
      <c r="E49" s="23"/>
      <c r="F49" s="23"/>
      <c r="G49" s="23"/>
      <c r="H49" s="186"/>
      <c r="I49" s="39"/>
      <c r="J49" s="40"/>
      <c r="K49" s="212"/>
      <c r="L49" s="22"/>
      <c r="M49" s="39"/>
      <c r="N49" s="40"/>
      <c r="O49" s="212"/>
      <c r="Q49" s="259"/>
      <c r="R49" s="259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</row>
    <row r="50" spans="1:31" ht="13.5" thickTop="1">
      <c r="A50" s="174"/>
      <c r="B50" s="8"/>
      <c r="C50" s="244" t="s">
        <v>61</v>
      </c>
      <c r="D50" s="244" t="s">
        <v>61</v>
      </c>
      <c r="E50" s="8"/>
      <c r="F50" s="8"/>
      <c r="G50" s="8"/>
      <c r="H50" s="244" t="s">
        <v>11</v>
      </c>
      <c r="I50" s="17" t="s">
        <v>11</v>
      </c>
      <c r="J50" s="8"/>
      <c r="K50" s="175"/>
      <c r="L50" s="16" t="s">
        <v>11</v>
      </c>
      <c r="M50" s="17" t="s">
        <v>11</v>
      </c>
      <c r="N50" s="78"/>
      <c r="O50" s="213"/>
      <c r="Q50" s="445">
        <f>SUM(Q11:Q48)</f>
        <v>1676767.6900000002</v>
      </c>
      <c r="R50" s="445">
        <f>SUM(R11:R48)</f>
        <v>2824341.8799999994</v>
      </c>
      <c r="T50" s="177"/>
      <c r="U50" s="96"/>
      <c r="V50" s="177"/>
      <c r="W50" s="96"/>
      <c r="X50" s="177"/>
      <c r="Y50" s="96"/>
      <c r="Z50" s="177"/>
      <c r="AA50" s="96"/>
      <c r="AB50" s="177"/>
      <c r="AC50" s="96"/>
      <c r="AD50" s="177"/>
      <c r="AE50" s="96"/>
    </row>
    <row r="51" spans="1:31" ht="12.75">
      <c r="A51" s="174"/>
      <c r="B51" s="8"/>
      <c r="C51" s="245" t="s">
        <v>62</v>
      </c>
      <c r="D51" s="245" t="s">
        <v>62</v>
      </c>
      <c r="E51" s="8"/>
      <c r="F51" s="8"/>
      <c r="G51" s="8"/>
      <c r="H51" s="245" t="s">
        <v>10</v>
      </c>
      <c r="I51" s="20" t="s">
        <v>19</v>
      </c>
      <c r="J51" s="8"/>
      <c r="K51" s="175"/>
      <c r="L51" s="44" t="s">
        <v>10</v>
      </c>
      <c r="M51" s="20" t="s">
        <v>19</v>
      </c>
      <c r="N51" s="8"/>
      <c r="O51" s="175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:31" ht="15.75">
      <c r="A52" s="190"/>
      <c r="B52" s="19"/>
      <c r="C52" s="342">
        <f>COUNTA(C11:C44)</f>
        <v>9</v>
      </c>
      <c r="D52" s="342">
        <f>COUNTA(D11:D44)</f>
        <v>28</v>
      </c>
      <c r="E52" s="19"/>
      <c r="F52" s="19"/>
      <c r="G52" s="19"/>
      <c r="H52" s="342">
        <f>SUM(H11:H44)</f>
        <v>31509</v>
      </c>
      <c r="I52" s="263">
        <f>SUM(I11:I44)</f>
        <v>4336854.71</v>
      </c>
      <c r="J52" s="264"/>
      <c r="K52" s="268"/>
      <c r="L52" s="261">
        <f>SUM(L11:L44)</f>
        <v>44922</v>
      </c>
      <c r="M52" s="266">
        <f>SUM(M11:M44)</f>
        <v>5918305.39</v>
      </c>
      <c r="N52" s="47"/>
      <c r="O52" s="214"/>
      <c r="T52" s="177"/>
      <c r="U52" s="96"/>
      <c r="V52" s="177"/>
      <c r="W52" s="96"/>
      <c r="X52" s="177"/>
      <c r="Y52" s="96"/>
      <c r="Z52" s="177"/>
      <c r="AA52" s="96"/>
      <c r="AB52" s="177"/>
      <c r="AC52" s="96"/>
      <c r="AD52" s="177"/>
      <c r="AE52" s="96"/>
    </row>
    <row r="53" spans="1:15" ht="6" customHeight="1" thickBot="1">
      <c r="A53" s="191"/>
      <c r="B53" s="51"/>
      <c r="C53" s="51"/>
      <c r="D53" s="52"/>
      <c r="E53" s="52"/>
      <c r="F53" s="52"/>
      <c r="G53" s="52"/>
      <c r="H53" s="246"/>
      <c r="I53" s="247"/>
      <c r="J53" s="247"/>
      <c r="K53" s="248"/>
      <c r="L53" s="50"/>
      <c r="M53" s="51"/>
      <c r="N53" s="51"/>
      <c r="O53" s="192"/>
    </row>
    <row r="54" spans="1:15" ht="16.5" thickBot="1">
      <c r="A54" s="193" t="s">
        <v>24</v>
      </c>
      <c r="B54" s="55"/>
      <c r="C54" s="55"/>
      <c r="D54" s="56"/>
      <c r="E54" s="56"/>
      <c r="F54" s="56"/>
      <c r="G54" s="56"/>
      <c r="H54" s="101" t="s">
        <v>25</v>
      </c>
      <c r="I54" s="102"/>
      <c r="J54" s="103" t="s">
        <v>26</v>
      </c>
      <c r="K54" s="104"/>
      <c r="L54" s="105"/>
      <c r="M54" s="57" t="s">
        <v>27</v>
      </c>
      <c r="N54" s="55"/>
      <c r="O54" s="215"/>
    </row>
    <row r="55" spans="1:15" ht="16.5" thickTop="1">
      <c r="A55" s="194" t="s">
        <v>28</v>
      </c>
      <c r="B55" s="60"/>
      <c r="C55" s="60"/>
      <c r="D55" s="61"/>
      <c r="E55" s="61"/>
      <c r="F55" s="61"/>
      <c r="G55" s="61"/>
      <c r="H55" s="62"/>
      <c r="I55" s="63">
        <f>COUNTA(H11:H48)</f>
        <v>9</v>
      </c>
      <c r="J55" s="62"/>
      <c r="K55" s="64">
        <f>I52/H52</f>
        <v>137.63860198673396</v>
      </c>
      <c r="L55" s="60"/>
      <c r="M55" s="62"/>
      <c r="N55" s="64">
        <f>Q50/H52</f>
        <v>53.21551588435051</v>
      </c>
      <c r="O55" s="216"/>
    </row>
    <row r="56" spans="1:15" ht="15.75">
      <c r="A56" s="194" t="s">
        <v>29</v>
      </c>
      <c r="B56" s="60"/>
      <c r="C56" s="60"/>
      <c r="D56" s="61"/>
      <c r="E56" s="61"/>
      <c r="F56" s="61"/>
      <c r="G56" s="61"/>
      <c r="H56" s="62"/>
      <c r="I56" s="63">
        <f>COUNTA(L11:L48)</f>
        <v>27</v>
      </c>
      <c r="J56" s="62"/>
      <c r="K56" s="64">
        <f>M52/L52</f>
        <v>131.74625773563065</v>
      </c>
      <c r="L56" s="67"/>
      <c r="M56" s="65"/>
      <c r="N56" s="64">
        <f>R50/L52</f>
        <v>62.872131249721726</v>
      </c>
      <c r="O56" s="195"/>
    </row>
    <row r="57" spans="1:15" ht="16.5" thickBot="1">
      <c r="A57" s="196" t="s">
        <v>30</v>
      </c>
      <c r="B57" s="197"/>
      <c r="C57" s="197"/>
      <c r="D57" s="198"/>
      <c r="E57" s="198"/>
      <c r="F57" s="198"/>
      <c r="G57" s="198"/>
      <c r="H57" s="199"/>
      <c r="I57" s="200">
        <f>SUM(I55:I56)</f>
        <v>36</v>
      </c>
      <c r="J57" s="199"/>
      <c r="K57" s="97">
        <f>(I52+M52)/(H52+L52)</f>
        <v>134.17540134238723</v>
      </c>
      <c r="L57" s="217"/>
      <c r="M57" s="218"/>
      <c r="N57" s="97">
        <f>(Q50+R50)/(H52+L52)</f>
        <v>58.891151103609786</v>
      </c>
      <c r="O57" s="219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13" max="13" width="12.421875" style="0" customWidth="1"/>
    <col min="17" max="17" width="16.00390625" style="0" customWidth="1"/>
    <col min="18" max="18" width="20.8515625" style="0" customWidth="1"/>
  </cols>
  <sheetData>
    <row r="2" spans="1:10" ht="30.75" thickBot="1">
      <c r="A2" s="98"/>
      <c r="B2" s="99" t="s">
        <v>84</v>
      </c>
      <c r="C2" s="99"/>
      <c r="D2" s="100"/>
      <c r="E2" s="100"/>
      <c r="F2" s="100"/>
      <c r="G2" s="100"/>
      <c r="H2" s="100"/>
      <c r="I2" s="100"/>
      <c r="J2" s="96"/>
    </row>
    <row r="3" spans="8:14" ht="18.75" thickTop="1">
      <c r="H3" s="138"/>
      <c r="I3" s="138"/>
      <c r="J3" s="138"/>
      <c r="K3" s="138"/>
      <c r="L3" s="138"/>
      <c r="M3" s="138"/>
      <c r="N3" s="139"/>
    </row>
    <row r="4" spans="1:8" ht="19.5">
      <c r="A4" s="4" t="s">
        <v>33</v>
      </c>
      <c r="B4" s="3"/>
      <c r="C4" s="3"/>
      <c r="H4" s="3"/>
    </row>
    <row r="5" spans="1:8" ht="16.5" thickBot="1">
      <c r="A5" s="3"/>
      <c r="B5" s="3"/>
      <c r="C5" s="453"/>
      <c r="D5" s="5"/>
      <c r="E5" s="5"/>
      <c r="F5" s="5"/>
      <c r="G5" s="5"/>
      <c r="H5" s="3"/>
    </row>
    <row r="6" spans="1:15" ht="15.75">
      <c r="A6" s="6"/>
      <c r="B6" s="7"/>
      <c r="C6" s="8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31" ht="68.25">
      <c r="A7" s="14" t="s">
        <v>4</v>
      </c>
      <c r="B7" s="15" t="s">
        <v>5</v>
      </c>
      <c r="C7" s="459" t="s">
        <v>59</v>
      </c>
      <c r="D7" s="463" t="s">
        <v>59</v>
      </c>
      <c r="E7" s="15" t="s">
        <v>7</v>
      </c>
      <c r="F7" s="15" t="s">
        <v>8</v>
      </c>
      <c r="G7" s="15" t="s">
        <v>9</v>
      </c>
      <c r="H7" s="88" t="s">
        <v>10</v>
      </c>
      <c r="I7" s="89" t="s">
        <v>11</v>
      </c>
      <c r="J7" s="89" t="s">
        <v>11</v>
      </c>
      <c r="K7" s="89" t="s">
        <v>12</v>
      </c>
      <c r="L7" s="88" t="s">
        <v>10</v>
      </c>
      <c r="M7" s="89" t="s">
        <v>11</v>
      </c>
      <c r="N7" s="89" t="s">
        <v>11</v>
      </c>
      <c r="O7" s="94" t="s">
        <v>12</v>
      </c>
      <c r="S7" s="96"/>
      <c r="T7" s="251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ht="15.75">
      <c r="A8" s="14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88" t="s">
        <v>34</v>
      </c>
      <c r="I8" s="89" t="s">
        <v>19</v>
      </c>
      <c r="J8" s="89" t="s">
        <v>18</v>
      </c>
      <c r="K8" s="89" t="s">
        <v>18</v>
      </c>
      <c r="L8" s="88" t="s">
        <v>18</v>
      </c>
      <c r="M8" s="89" t="s">
        <v>19</v>
      </c>
      <c r="N8" s="89" t="s">
        <v>18</v>
      </c>
      <c r="O8" s="94" t="s">
        <v>18</v>
      </c>
      <c r="S8" s="96"/>
      <c r="T8" s="252"/>
      <c r="U8" s="253"/>
      <c r="V8" s="252"/>
      <c r="W8" s="253"/>
      <c r="X8" s="252"/>
      <c r="Y8" s="253"/>
      <c r="Z8" s="252"/>
      <c r="AA8" s="253"/>
      <c r="AB8" s="252"/>
      <c r="AC8" s="253"/>
      <c r="AD8" s="252"/>
      <c r="AE8" s="253"/>
    </row>
    <row r="9" spans="1:31" ht="15.75">
      <c r="A9" s="18"/>
      <c r="B9" s="19"/>
      <c r="C9" s="461" t="s">
        <v>58</v>
      </c>
      <c r="D9" s="464" t="s">
        <v>60</v>
      </c>
      <c r="E9" s="19"/>
      <c r="F9" s="19"/>
      <c r="G9" s="19"/>
      <c r="H9" s="92"/>
      <c r="I9" s="90" t="s">
        <v>20</v>
      </c>
      <c r="J9" s="90" t="s">
        <v>19</v>
      </c>
      <c r="K9" s="90" t="s">
        <v>19</v>
      </c>
      <c r="L9" s="92"/>
      <c r="M9" s="90" t="s">
        <v>20</v>
      </c>
      <c r="N9" s="90" t="s">
        <v>19</v>
      </c>
      <c r="O9" s="95" t="s">
        <v>19</v>
      </c>
      <c r="Q9" s="21" t="s">
        <v>21</v>
      </c>
      <c r="R9" s="21" t="s">
        <v>22</v>
      </c>
      <c r="S9" s="96"/>
      <c r="T9" s="254"/>
      <c r="U9" s="255"/>
      <c r="V9" s="254"/>
      <c r="W9" s="255"/>
      <c r="X9" s="254"/>
      <c r="Y9" s="255"/>
      <c r="Z9" s="254"/>
      <c r="AA9" s="255"/>
      <c r="AB9" s="254"/>
      <c r="AC9" s="255"/>
      <c r="AD9" s="254"/>
      <c r="AE9" s="255"/>
    </row>
    <row r="10" spans="1:31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2.75">
      <c r="A11" s="379">
        <v>41863</v>
      </c>
      <c r="B11" s="770" t="s">
        <v>251</v>
      </c>
      <c r="C11" s="381"/>
      <c r="D11" s="759" t="s">
        <v>87</v>
      </c>
      <c r="E11" s="759" t="s">
        <v>112</v>
      </c>
      <c r="F11" s="382">
        <v>3</v>
      </c>
      <c r="G11" s="759" t="s">
        <v>252</v>
      </c>
      <c r="H11" s="383">
        <v>6104</v>
      </c>
      <c r="I11" s="384">
        <v>719562.71</v>
      </c>
      <c r="J11" s="385">
        <v>117.88</v>
      </c>
      <c r="K11" s="385">
        <v>48.06</v>
      </c>
      <c r="L11" s="386"/>
      <c r="M11" s="387"/>
      <c r="N11" s="385"/>
      <c r="O11" s="388"/>
      <c r="Q11" s="220">
        <f>K11*H11</f>
        <v>293358.24</v>
      </c>
      <c r="R11" s="250">
        <f>O11*L11</f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3.5" thickBot="1">
      <c r="A12" s="665">
        <v>41863</v>
      </c>
      <c r="B12" s="666" t="s">
        <v>253</v>
      </c>
      <c r="C12" s="694"/>
      <c r="D12" s="668" t="s">
        <v>87</v>
      </c>
      <c r="E12" s="668" t="s">
        <v>112</v>
      </c>
      <c r="F12" s="669">
        <v>3</v>
      </c>
      <c r="G12" s="668" t="s">
        <v>252</v>
      </c>
      <c r="H12" s="774">
        <v>8968</v>
      </c>
      <c r="I12" s="671">
        <v>1019877.35</v>
      </c>
      <c r="J12" s="672">
        <v>113.72</v>
      </c>
      <c r="K12" s="672">
        <v>47.42</v>
      </c>
      <c r="L12" s="764"/>
      <c r="M12" s="674"/>
      <c r="N12" s="696"/>
      <c r="O12" s="775"/>
      <c r="Q12" s="31">
        <f>K12*H12</f>
        <v>425262.56</v>
      </c>
      <c r="R12" s="31">
        <f>O12*L12</f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111"/>
      <c r="B13" s="112"/>
      <c r="C13" s="137"/>
      <c r="D13" s="113"/>
      <c r="E13" s="113"/>
      <c r="F13" s="113"/>
      <c r="G13" s="238"/>
      <c r="H13" s="114"/>
      <c r="I13" s="152"/>
      <c r="J13" s="115"/>
      <c r="K13" s="115"/>
      <c r="L13" s="203"/>
      <c r="M13" s="152"/>
      <c r="N13" s="207"/>
      <c r="O13" s="110"/>
      <c r="Q13" s="31">
        <f>K13*H13</f>
        <v>0</v>
      </c>
      <c r="R13" s="31">
        <f>O13*L13</f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11"/>
      <c r="B14" s="112"/>
      <c r="C14" s="137"/>
      <c r="D14" s="113"/>
      <c r="E14" s="113"/>
      <c r="F14" s="113"/>
      <c r="G14" s="238"/>
      <c r="H14" s="114"/>
      <c r="I14" s="152"/>
      <c r="J14" s="115"/>
      <c r="K14" s="115"/>
      <c r="L14" s="203"/>
      <c r="M14" s="152"/>
      <c r="N14" s="207"/>
      <c r="O14" s="110"/>
      <c r="Q14" s="31">
        <f>K14*H14</f>
        <v>0</v>
      </c>
      <c r="R14" s="31">
        <f>O14*L14</f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3.75" customHeight="1" thickBot="1">
      <c r="A15" s="22"/>
      <c r="B15" s="23"/>
      <c r="C15" s="23"/>
      <c r="D15" s="23"/>
      <c r="E15" s="23"/>
      <c r="F15" s="23"/>
      <c r="G15" s="23"/>
      <c r="H15" s="22"/>
      <c r="I15" s="23"/>
      <c r="J15" s="77"/>
      <c r="K15" s="77"/>
      <c r="L15" s="22"/>
      <c r="M15" s="23"/>
      <c r="N15" s="23"/>
      <c r="O15" s="24"/>
      <c r="Q15" s="87" t="e">
        <f>I15/H15</f>
        <v>#DIV/0!</v>
      </c>
      <c r="R15" s="82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3.5" thickTop="1">
      <c r="A16" s="42"/>
      <c r="B16" s="8"/>
      <c r="C16" s="16" t="s">
        <v>61</v>
      </c>
      <c r="D16" s="16" t="s">
        <v>61</v>
      </c>
      <c r="E16" s="8"/>
      <c r="F16" s="8"/>
      <c r="G16" s="8"/>
      <c r="H16" s="16" t="s">
        <v>11</v>
      </c>
      <c r="I16" s="17" t="s">
        <v>11</v>
      </c>
      <c r="J16" s="8"/>
      <c r="L16" s="16" t="s">
        <v>11</v>
      </c>
      <c r="M16" s="17" t="s">
        <v>11</v>
      </c>
      <c r="N16" s="8"/>
      <c r="O16" s="43"/>
      <c r="Q16" s="31">
        <f>SUM(Q11:Q14)</f>
        <v>718620.8</v>
      </c>
      <c r="R16" s="31">
        <f>SUM(R11:R14)</f>
        <v>0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42"/>
      <c r="B17" s="8"/>
      <c r="C17" s="44" t="s">
        <v>62</v>
      </c>
      <c r="D17" s="44" t="s">
        <v>62</v>
      </c>
      <c r="E17" s="8"/>
      <c r="F17" s="8"/>
      <c r="G17" s="8"/>
      <c r="H17" s="44" t="s">
        <v>10</v>
      </c>
      <c r="I17" s="20" t="s">
        <v>19</v>
      </c>
      <c r="J17" s="8"/>
      <c r="L17" s="44" t="s">
        <v>10</v>
      </c>
      <c r="M17" s="20" t="s">
        <v>19</v>
      </c>
      <c r="N17" s="8"/>
      <c r="O17" s="43"/>
      <c r="Q17" s="31"/>
      <c r="R17" s="31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5.75">
      <c r="A18" s="45"/>
      <c r="B18" s="19"/>
      <c r="C18" s="261">
        <f>COUNTA(C11:C14)</f>
        <v>0</v>
      </c>
      <c r="D18" s="261">
        <f>COUNTA(D11:D14)</f>
        <v>2</v>
      </c>
      <c r="E18" s="19"/>
      <c r="F18" s="19"/>
      <c r="G18" s="19"/>
      <c r="H18" s="261">
        <f>SUM(H11:H14)</f>
        <v>15072</v>
      </c>
      <c r="I18" s="322">
        <f>SUM(I11:I14)</f>
        <v>1739440.06</v>
      </c>
      <c r="J18" s="264"/>
      <c r="K18" s="265"/>
      <c r="L18" s="261">
        <f>SUM(L11:L14)</f>
        <v>0</v>
      </c>
      <c r="M18" s="266">
        <f>SUM(M11:M14)</f>
        <v>0</v>
      </c>
      <c r="N18" s="47"/>
      <c r="O18" s="49"/>
      <c r="Q18" s="31"/>
      <c r="R18" s="31"/>
      <c r="S18" s="9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</row>
    <row r="19" spans="1:31" ht="6" customHeight="1" thickBot="1">
      <c r="A19" s="85" t="s">
        <v>35</v>
      </c>
      <c r="B19" s="51"/>
      <c r="C19" s="51"/>
      <c r="D19" s="52"/>
      <c r="E19" s="52"/>
      <c r="F19" s="52"/>
      <c r="G19" s="52"/>
      <c r="H19" s="50"/>
      <c r="I19" s="51"/>
      <c r="J19" s="51"/>
      <c r="K19" s="51"/>
      <c r="L19" s="50"/>
      <c r="M19" s="51"/>
      <c r="N19" s="51"/>
      <c r="O19" s="53"/>
      <c r="Q19" s="31"/>
      <c r="R19" s="31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6.5" thickBot="1">
      <c r="A20" s="54" t="s">
        <v>24</v>
      </c>
      <c r="B20" s="55"/>
      <c r="C20" s="55"/>
      <c r="D20" s="56"/>
      <c r="E20" s="56"/>
      <c r="F20" s="56"/>
      <c r="G20" s="56"/>
      <c r="H20" s="101" t="s">
        <v>25</v>
      </c>
      <c r="I20" s="102"/>
      <c r="J20" s="103" t="s">
        <v>26</v>
      </c>
      <c r="K20" s="104"/>
      <c r="L20" s="105"/>
      <c r="M20" s="57" t="s">
        <v>27</v>
      </c>
      <c r="N20" s="55"/>
      <c r="O20" s="58"/>
      <c r="S20" s="96"/>
      <c r="T20" s="177"/>
      <c r="U20" s="96"/>
      <c r="V20" s="177"/>
      <c r="W20" s="96"/>
      <c r="X20" s="177"/>
      <c r="Y20" s="96"/>
      <c r="Z20" s="177"/>
      <c r="AA20" s="96"/>
      <c r="AB20" s="177"/>
      <c r="AC20" s="96"/>
      <c r="AD20" s="177"/>
      <c r="AE20" s="96"/>
    </row>
    <row r="21" spans="1:31" ht="16.5" thickTop="1">
      <c r="A21" s="59" t="s">
        <v>28</v>
      </c>
      <c r="B21" s="60"/>
      <c r="C21" s="60"/>
      <c r="D21" s="61"/>
      <c r="E21" s="61"/>
      <c r="F21" s="61"/>
      <c r="G21" s="61"/>
      <c r="H21" s="62"/>
      <c r="I21" s="63">
        <f>COUNTA(H11:H14)</f>
        <v>2</v>
      </c>
      <c r="J21" s="65"/>
      <c r="K21" s="64">
        <f>I18/H18</f>
        <v>115.40870886411889</v>
      </c>
      <c r="L21" s="64"/>
      <c r="M21" s="65"/>
      <c r="N21" s="64">
        <f>Q16/H18</f>
        <v>47.6791932059448</v>
      </c>
      <c r="O21" s="66"/>
      <c r="Q21" s="31"/>
      <c r="R21" s="31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18" ht="15.75">
      <c r="A22" s="59" t="s">
        <v>29</v>
      </c>
      <c r="B22" s="60"/>
      <c r="C22" s="60"/>
      <c r="D22" s="61"/>
      <c r="E22" s="61"/>
      <c r="F22" s="61"/>
      <c r="G22" s="61"/>
      <c r="H22" s="62"/>
      <c r="I22" s="63">
        <f>COUNTA(L11:L14)</f>
        <v>0</v>
      </c>
      <c r="J22" s="65"/>
      <c r="K22" s="273" t="e">
        <f>M18/L18</f>
        <v>#DIV/0!</v>
      </c>
      <c r="L22" s="64"/>
      <c r="M22" s="65"/>
      <c r="N22" s="64" t="e">
        <f>R16/L18</f>
        <v>#DIV/0!</v>
      </c>
      <c r="O22" s="68"/>
      <c r="Q22" s="31"/>
      <c r="R22" s="31"/>
    </row>
    <row r="23" spans="1:18" ht="16.5" thickBot="1">
      <c r="A23" s="69" t="s">
        <v>30</v>
      </c>
      <c r="B23" s="70"/>
      <c r="C23" s="70"/>
      <c r="D23" s="5"/>
      <c r="E23" s="5"/>
      <c r="F23" s="5"/>
      <c r="G23" s="5"/>
      <c r="H23" s="71"/>
      <c r="I23" s="72">
        <f>SUM(I21:I22)</f>
        <v>2</v>
      </c>
      <c r="J23" s="75"/>
      <c r="K23" s="320">
        <f>(I18+M18)/(H18+L18)</f>
        <v>115.40870886411889</v>
      </c>
      <c r="L23" s="74"/>
      <c r="M23" s="75"/>
      <c r="N23" s="73">
        <f>(Q16+R16)/(H18+L18)</f>
        <v>47.6791932059448</v>
      </c>
      <c r="O23" s="76"/>
      <c r="Q23" s="31"/>
      <c r="R23" s="31"/>
    </row>
    <row r="25" ht="12.75">
      <c r="P25" s="96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0.00390625" style="0" customWidth="1"/>
    <col min="13" max="13" width="10.00390625" style="0" bestFit="1" customWidth="1"/>
    <col min="17" max="17" width="16.7109375" style="0" customWidth="1"/>
    <col min="18" max="18" width="10.7109375" style="0" customWidth="1"/>
  </cols>
  <sheetData>
    <row r="1" spans="2:9" ht="30.75">
      <c r="B1" s="1" t="s">
        <v>84</v>
      </c>
      <c r="C1" s="1"/>
      <c r="I1" s="2"/>
    </row>
    <row r="2" spans="2:3" ht="15.75">
      <c r="B2" s="3"/>
      <c r="C2" s="3"/>
    </row>
    <row r="3" spans="1:8" ht="19.5">
      <c r="A3" s="4" t="s">
        <v>57</v>
      </c>
      <c r="B3" s="3"/>
      <c r="C3" s="3"/>
      <c r="H3" s="3"/>
    </row>
    <row r="4" spans="1:8" ht="16.5" thickBot="1">
      <c r="A4" s="3"/>
      <c r="B4" s="3"/>
      <c r="C4" s="453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68.25">
      <c r="A6" s="14" t="s">
        <v>4</v>
      </c>
      <c r="B6" s="15" t="s">
        <v>5</v>
      </c>
      <c r="C6" s="459" t="s">
        <v>59</v>
      </c>
      <c r="D6" s="463" t="s">
        <v>59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88" t="s">
        <v>10</v>
      </c>
      <c r="M6" s="89" t="s">
        <v>11</v>
      </c>
      <c r="N6" s="89" t="s">
        <v>11</v>
      </c>
      <c r="O6" s="94" t="s">
        <v>12</v>
      </c>
    </row>
    <row r="7" spans="1:15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88" t="s">
        <v>18</v>
      </c>
      <c r="M7" s="89" t="s">
        <v>19</v>
      </c>
      <c r="N7" s="89" t="s">
        <v>18</v>
      </c>
      <c r="O7" s="94" t="s">
        <v>18</v>
      </c>
    </row>
    <row r="8" spans="1:18" ht="15.75">
      <c r="A8" s="18"/>
      <c r="B8" s="19"/>
      <c r="C8" s="461" t="s">
        <v>58</v>
      </c>
      <c r="D8" s="464" t="s">
        <v>60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92"/>
      <c r="M8" s="90" t="s">
        <v>20</v>
      </c>
      <c r="N8" s="487" t="s">
        <v>19</v>
      </c>
      <c r="O8" s="95" t="s">
        <v>19</v>
      </c>
      <c r="Q8" s="21" t="s">
        <v>21</v>
      </c>
      <c r="R8" s="21" t="s">
        <v>22</v>
      </c>
    </row>
    <row r="9" spans="1:15" ht="3.75" customHeight="1">
      <c r="A9" s="22"/>
      <c r="B9" s="23"/>
      <c r="C9" s="23"/>
      <c r="D9" s="23"/>
      <c r="E9" s="23"/>
      <c r="F9" s="23"/>
      <c r="G9" s="23"/>
      <c r="H9" s="22"/>
      <c r="I9" s="23"/>
      <c r="J9" s="23"/>
      <c r="K9" s="23"/>
      <c r="L9" s="22"/>
      <c r="M9" s="23"/>
      <c r="N9" s="488"/>
      <c r="O9" s="24"/>
    </row>
    <row r="10" spans="1:18" ht="12.75">
      <c r="A10" s="516">
        <v>41828</v>
      </c>
      <c r="B10" s="758" t="s">
        <v>221</v>
      </c>
      <c r="C10" s="513"/>
      <c r="D10" s="759" t="s">
        <v>87</v>
      </c>
      <c r="E10" s="759" t="s">
        <v>112</v>
      </c>
      <c r="F10" s="382">
        <v>2</v>
      </c>
      <c r="G10" s="759" t="s">
        <v>223</v>
      </c>
      <c r="H10" s="390">
        <v>25294</v>
      </c>
      <c r="I10" s="384">
        <v>4841177.4</v>
      </c>
      <c r="J10" s="385">
        <v>191.4</v>
      </c>
      <c r="K10" s="385">
        <v>118.3</v>
      </c>
      <c r="L10" s="386"/>
      <c r="M10" s="387"/>
      <c r="N10" s="514"/>
      <c r="O10" s="486"/>
      <c r="Q10" s="31">
        <f>K10*H10</f>
        <v>2992280.1999999997</v>
      </c>
      <c r="R10" s="31">
        <f>O10*L10</f>
        <v>0</v>
      </c>
    </row>
    <row r="11" spans="1:18" ht="13.5" thickBot="1">
      <c r="A11" s="665">
        <v>41828</v>
      </c>
      <c r="B11" s="763" t="s">
        <v>222</v>
      </c>
      <c r="C11" s="695"/>
      <c r="D11" s="668" t="s">
        <v>87</v>
      </c>
      <c r="E11" s="668" t="s">
        <v>112</v>
      </c>
      <c r="F11" s="669">
        <v>2</v>
      </c>
      <c r="G11" s="668" t="s">
        <v>224</v>
      </c>
      <c r="H11" s="670">
        <v>25294</v>
      </c>
      <c r="I11" s="671">
        <v>4544407.71</v>
      </c>
      <c r="J11" s="672">
        <v>179.67</v>
      </c>
      <c r="K11" s="672">
        <v>118.84</v>
      </c>
      <c r="L11" s="764"/>
      <c r="M11" s="629"/>
      <c r="N11" s="629"/>
      <c r="O11" s="765"/>
      <c r="Q11" s="31">
        <f>K11*H11</f>
        <v>3005938.96</v>
      </c>
      <c r="R11" s="31">
        <f>O11*L11</f>
        <v>0</v>
      </c>
    </row>
    <row r="12" spans="1:18" ht="13.5" thickBot="1">
      <c r="A12" s="698">
        <v>41877</v>
      </c>
      <c r="B12" s="711" t="s">
        <v>266</v>
      </c>
      <c r="C12" s="699"/>
      <c r="D12" s="714" t="s">
        <v>195</v>
      </c>
      <c r="E12" s="714" t="s">
        <v>156</v>
      </c>
      <c r="F12" s="701">
        <v>3</v>
      </c>
      <c r="G12" s="714" t="s">
        <v>267</v>
      </c>
      <c r="H12" s="733">
        <v>35127</v>
      </c>
      <c r="I12" s="707">
        <v>6284204.03</v>
      </c>
      <c r="J12" s="708">
        <v>178.9</v>
      </c>
      <c r="K12" s="708">
        <v>107.62</v>
      </c>
      <c r="L12" s="785"/>
      <c r="M12" s="786"/>
      <c r="N12" s="708"/>
      <c r="O12" s="787"/>
      <c r="Q12" s="31">
        <f>K12*H12</f>
        <v>3780367.74</v>
      </c>
      <c r="R12" s="31">
        <f>O12*L12</f>
        <v>0</v>
      </c>
    </row>
    <row r="13" spans="1:18" ht="12.75">
      <c r="A13" s="111"/>
      <c r="B13" s="112"/>
      <c r="C13" s="112"/>
      <c r="D13" s="113"/>
      <c r="E13" s="113"/>
      <c r="F13" s="113"/>
      <c r="G13" s="113"/>
      <c r="H13" s="153"/>
      <c r="I13" s="152"/>
      <c r="J13" s="143"/>
      <c r="K13" s="112"/>
      <c r="L13" s="114"/>
      <c r="M13" s="112"/>
      <c r="N13" s="112"/>
      <c r="O13" s="124"/>
      <c r="Q13" s="31">
        <f>K13*H13</f>
        <v>0</v>
      </c>
      <c r="R13" s="31">
        <f>O13*L13</f>
        <v>0</v>
      </c>
    </row>
    <row r="14" spans="1:18" ht="12.75">
      <c r="A14" s="111"/>
      <c r="B14" s="112"/>
      <c r="C14" s="112"/>
      <c r="D14" s="113"/>
      <c r="E14" s="112"/>
      <c r="F14" s="113"/>
      <c r="G14" s="113"/>
      <c r="H14" s="153"/>
      <c r="I14" s="151"/>
      <c r="J14" s="112"/>
      <c r="K14" s="143"/>
      <c r="L14" s="114"/>
      <c r="M14" s="112"/>
      <c r="N14" s="112"/>
      <c r="O14" s="124"/>
      <c r="Q14" s="31">
        <f>K14*H14</f>
        <v>0</v>
      </c>
      <c r="R14" s="31">
        <f>O14*L14</f>
        <v>0</v>
      </c>
    </row>
    <row r="15" spans="1:18" ht="3.75" customHeight="1">
      <c r="A15" s="22"/>
      <c r="B15" s="23"/>
      <c r="C15" s="23"/>
      <c r="D15" s="23"/>
      <c r="E15" s="23"/>
      <c r="F15" s="23"/>
      <c r="G15" s="23"/>
      <c r="H15" s="22"/>
      <c r="I15" s="23"/>
      <c r="J15" s="77"/>
      <c r="K15" s="77"/>
      <c r="L15" s="22"/>
      <c r="M15" s="23"/>
      <c r="N15" s="23"/>
      <c r="O15" s="24"/>
      <c r="Q15" s="31"/>
      <c r="R15" s="31"/>
    </row>
    <row r="16" spans="1:18" ht="12.75">
      <c r="A16" s="42"/>
      <c r="B16" s="8"/>
      <c r="C16" s="16" t="s">
        <v>61</v>
      </c>
      <c r="D16" s="16" t="s">
        <v>61</v>
      </c>
      <c r="E16" s="8"/>
      <c r="F16" s="8"/>
      <c r="G16" s="8"/>
      <c r="H16" s="16" t="s">
        <v>11</v>
      </c>
      <c r="I16" s="17" t="s">
        <v>11</v>
      </c>
      <c r="J16" s="8"/>
      <c r="L16" s="16" t="s">
        <v>11</v>
      </c>
      <c r="M16" s="17" t="s">
        <v>11</v>
      </c>
      <c r="N16" s="8"/>
      <c r="O16" s="43"/>
      <c r="Q16" s="31">
        <f>SUM(Q10:Q14)</f>
        <v>9778586.9</v>
      </c>
      <c r="R16" s="31">
        <f>SUM(R10:R14)</f>
        <v>0</v>
      </c>
    </row>
    <row r="17" spans="1:18" ht="12.75">
      <c r="A17" s="42"/>
      <c r="B17" s="8"/>
      <c r="C17" s="44" t="s">
        <v>62</v>
      </c>
      <c r="D17" s="44" t="s">
        <v>62</v>
      </c>
      <c r="E17" s="8"/>
      <c r="F17" s="8"/>
      <c r="G17" s="8"/>
      <c r="H17" s="44" t="s">
        <v>10</v>
      </c>
      <c r="I17" s="20" t="s">
        <v>19</v>
      </c>
      <c r="J17" s="8"/>
      <c r="L17" s="44" t="s">
        <v>10</v>
      </c>
      <c r="M17" s="20" t="s">
        <v>19</v>
      </c>
      <c r="N17" s="8"/>
      <c r="O17" s="43"/>
      <c r="Q17" s="31"/>
      <c r="R17" s="31"/>
    </row>
    <row r="18" spans="1:18" ht="15.75">
      <c r="A18" s="45"/>
      <c r="B18" s="19"/>
      <c r="C18" s="261">
        <f>COUNTA(C10:C14)</f>
        <v>0</v>
      </c>
      <c r="D18" s="261">
        <f>COUNTA(D10:D14)</f>
        <v>3</v>
      </c>
      <c r="E18" s="19"/>
      <c r="F18" s="19"/>
      <c r="G18" s="19"/>
      <c r="H18" s="261">
        <f>SUM(H10:H14)</f>
        <v>85715</v>
      </c>
      <c r="I18" s="272">
        <f>SUM(I10:I14)</f>
        <v>15669789.14</v>
      </c>
      <c r="J18" s="264"/>
      <c r="K18" s="265"/>
      <c r="L18" s="261">
        <f>SUM(L10:L14)</f>
        <v>0</v>
      </c>
      <c r="M18" s="272">
        <f>SUM(M10:M14)</f>
        <v>0</v>
      </c>
      <c r="N18" s="47"/>
      <c r="O18" s="49"/>
      <c r="Q18" s="31"/>
      <c r="R18" s="31"/>
    </row>
    <row r="19" spans="1:18" ht="6" customHeight="1" thickBot="1">
      <c r="A19" s="50"/>
      <c r="B19" s="51"/>
      <c r="C19" s="51"/>
      <c r="D19" s="52"/>
      <c r="E19" s="52"/>
      <c r="F19" s="52"/>
      <c r="G19" s="52"/>
      <c r="H19" s="50"/>
      <c r="I19" s="51"/>
      <c r="J19" s="51"/>
      <c r="K19" s="51"/>
      <c r="L19" s="50"/>
      <c r="M19" s="51"/>
      <c r="N19" s="51"/>
      <c r="O19" s="53"/>
      <c r="Q19" s="31"/>
      <c r="R19" s="31"/>
    </row>
    <row r="20" spans="1:15" ht="16.5" thickBot="1">
      <c r="A20" s="54" t="s">
        <v>24</v>
      </c>
      <c r="B20" s="55"/>
      <c r="C20" s="55"/>
      <c r="D20" s="56"/>
      <c r="E20" s="56"/>
      <c r="F20" s="56"/>
      <c r="G20" s="56"/>
      <c r="H20" s="101" t="s">
        <v>25</v>
      </c>
      <c r="I20" s="102"/>
      <c r="J20" s="103" t="s">
        <v>26</v>
      </c>
      <c r="K20" s="104"/>
      <c r="L20" s="105"/>
      <c r="M20" s="57" t="s">
        <v>27</v>
      </c>
      <c r="N20" s="55"/>
      <c r="O20" s="58"/>
    </row>
    <row r="21" spans="1:18" ht="16.5" thickTop="1">
      <c r="A21" s="59" t="s">
        <v>28</v>
      </c>
      <c r="B21" s="60"/>
      <c r="C21" s="60"/>
      <c r="D21" s="61"/>
      <c r="E21" s="61"/>
      <c r="F21" s="61"/>
      <c r="G21" s="61"/>
      <c r="H21" s="62"/>
      <c r="I21" s="63">
        <f>COUNTA(H10:H14)</f>
        <v>3</v>
      </c>
      <c r="J21" s="19"/>
      <c r="K21" s="135">
        <f>I18/H18</f>
        <v>182.81268319430671</v>
      </c>
      <c r="L21" s="64"/>
      <c r="M21" s="65"/>
      <c r="N21" s="64">
        <f>Q16/H18</f>
        <v>114.08256314530713</v>
      </c>
      <c r="O21" s="68"/>
      <c r="Q21" s="31"/>
      <c r="R21" s="31"/>
    </row>
    <row r="22" spans="1:18" ht="15.75">
      <c r="A22" s="59" t="s">
        <v>29</v>
      </c>
      <c r="B22" s="60"/>
      <c r="C22" s="60"/>
      <c r="D22" s="61"/>
      <c r="E22" s="61"/>
      <c r="F22" s="61"/>
      <c r="G22" s="61"/>
      <c r="H22" s="62"/>
      <c r="I22" s="63">
        <f>COUNTA(L10:L14)</f>
        <v>0</v>
      </c>
      <c r="J22" s="19"/>
      <c r="K22" s="64" t="e">
        <f>M18/L18</f>
        <v>#DIV/0!</v>
      </c>
      <c r="L22" s="67"/>
      <c r="M22" s="65"/>
      <c r="N22" s="64" t="e">
        <f>R16/L18</f>
        <v>#DIV/0!</v>
      </c>
      <c r="O22" s="68"/>
      <c r="Q22" s="31"/>
      <c r="R22" s="31"/>
    </row>
    <row r="23" spans="1:18" ht="16.5" thickBot="1">
      <c r="A23" s="69" t="s">
        <v>30</v>
      </c>
      <c r="B23" s="70"/>
      <c r="C23" s="70"/>
      <c r="D23" s="5"/>
      <c r="E23" s="5"/>
      <c r="F23" s="5"/>
      <c r="G23" s="5"/>
      <c r="H23" s="71"/>
      <c r="I23" s="72">
        <f>SUM(I21:I22)</f>
        <v>3</v>
      </c>
      <c r="J23" s="32"/>
      <c r="K23" s="136">
        <f>(I18+M18)/(H18+L18)</f>
        <v>182.81268319430671</v>
      </c>
      <c r="L23" s="74"/>
      <c r="M23" s="75"/>
      <c r="N23" s="73">
        <f>(Q16+R16)/(H18+L18)</f>
        <v>114.08256314530713</v>
      </c>
      <c r="O23" s="84"/>
      <c r="Q23" s="31"/>
      <c r="R23" s="31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10.28125" style="0" customWidth="1"/>
    <col min="12" max="12" width="11.57421875" style="0" customWidth="1"/>
    <col min="15" max="15" width="8.28125" style="0" customWidth="1"/>
    <col min="17" max="17" width="12.140625" style="0" customWidth="1"/>
  </cols>
  <sheetData>
    <row r="1" spans="2:8" ht="30.75">
      <c r="B1" s="1" t="s">
        <v>84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40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395"/>
      <c r="B10" s="387"/>
      <c r="C10" s="520"/>
      <c r="D10" s="397"/>
      <c r="E10" s="396"/>
      <c r="F10" s="396"/>
      <c r="G10" s="398"/>
      <c r="H10" s="399"/>
      <c r="I10" s="517"/>
      <c r="J10" s="387"/>
      <c r="K10" s="386"/>
      <c r="L10" s="400"/>
      <c r="M10" s="407"/>
      <c r="N10" s="388"/>
      <c r="P10" s="31">
        <f>J10*G10</f>
        <v>0</v>
      </c>
      <c r="Q10" s="31">
        <f>N10*K10</f>
        <v>0</v>
      </c>
    </row>
    <row r="11" spans="1:17" ht="12.75">
      <c r="A11" s="370"/>
      <c r="B11" s="357"/>
      <c r="C11" s="420"/>
      <c r="D11" s="472"/>
      <c r="E11" s="518"/>
      <c r="F11" s="518"/>
      <c r="G11" s="389"/>
      <c r="H11" s="356"/>
      <c r="I11" s="357"/>
      <c r="J11" s="357"/>
      <c r="K11" s="389"/>
      <c r="L11" s="356"/>
      <c r="M11" s="367"/>
      <c r="N11" s="392"/>
      <c r="P11" s="31">
        <f aca="true" t="shared" si="0" ref="P11:P26">J11*G11</f>
        <v>0</v>
      </c>
      <c r="Q11" s="31">
        <f aca="true" t="shared" si="1" ref="Q11:Q26">N11*K11</f>
        <v>0</v>
      </c>
    </row>
    <row r="12" spans="1:17" ht="12.75">
      <c r="A12" s="111"/>
      <c r="B12" s="112"/>
      <c r="C12" s="502"/>
      <c r="D12" s="452"/>
      <c r="E12" s="144"/>
      <c r="F12" s="144"/>
      <c r="G12" s="153"/>
      <c r="H12" s="152"/>
      <c r="I12" s="207"/>
      <c r="J12" s="112"/>
      <c r="K12" s="114"/>
      <c r="L12" s="152"/>
      <c r="M12" s="112"/>
      <c r="N12" s="124"/>
      <c r="P12" s="228">
        <f t="shared" si="0"/>
        <v>0</v>
      </c>
      <c r="Q12" s="31">
        <f t="shared" si="1"/>
        <v>0</v>
      </c>
    </row>
    <row r="13" spans="1:17" ht="12.75">
      <c r="A13" s="370"/>
      <c r="B13" s="357"/>
      <c r="C13" s="511"/>
      <c r="D13" s="372"/>
      <c r="E13" s="371"/>
      <c r="F13" s="371"/>
      <c r="G13" s="360"/>
      <c r="H13" s="356"/>
      <c r="I13" s="367"/>
      <c r="J13" s="367"/>
      <c r="K13" s="360"/>
      <c r="L13" s="356"/>
      <c r="M13" s="374"/>
      <c r="N13" s="519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4"/>
      <c r="D14" s="144"/>
      <c r="E14" s="144"/>
      <c r="F14" s="144"/>
      <c r="G14" s="153"/>
      <c r="H14" s="151"/>
      <c r="I14" s="207"/>
      <c r="J14" s="112"/>
      <c r="K14" s="114"/>
      <c r="L14" s="152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14"/>
      <c r="B15" s="112"/>
      <c r="C15" s="146"/>
      <c r="D15" s="146"/>
      <c r="E15" s="146"/>
      <c r="F15" s="146"/>
      <c r="G15" s="153"/>
      <c r="H15" s="152"/>
      <c r="I15" s="207"/>
      <c r="J15" s="115"/>
      <c r="K15" s="114"/>
      <c r="L15" s="112"/>
      <c r="M15" s="112"/>
      <c r="N15" s="124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0"/>
      <c r="H16" s="179"/>
      <c r="I16" s="229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0"/>
      <c r="H17" s="179"/>
      <c r="I17" s="229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0"/>
      <c r="H18" s="179"/>
      <c r="I18" s="229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0"/>
      <c r="H19" s="19"/>
      <c r="I19" s="229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0"/>
      <c r="H20" s="19"/>
      <c r="I20" s="229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210"/>
      <c r="H21" s="19"/>
      <c r="I21" s="232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210"/>
      <c r="H22" s="19"/>
      <c r="I22" s="229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210"/>
      <c r="H23" s="19"/>
      <c r="I23" s="232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210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210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321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210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31">
        <f>SUM(P10:P28)</f>
        <v>0</v>
      </c>
      <c r="Q31" s="31">
        <f>SUM(Q10:Q28)</f>
        <v>0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60">
        <f>SUM(G10:G29)</f>
        <v>0</v>
      </c>
      <c r="H33" s="272">
        <f>SUM(H10:H29)</f>
        <v>0</v>
      </c>
      <c r="I33" s="264"/>
      <c r="J33" s="265"/>
      <c r="K33" s="261">
        <f>SUM(K10:K29)</f>
        <v>0</v>
      </c>
      <c r="L33" s="263">
        <f>SUM(L10:L29)</f>
        <v>0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271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0</v>
      </c>
      <c r="I36" s="62"/>
      <c r="J36" s="273" t="e">
        <f>H33/G33</f>
        <v>#DIV/0!</v>
      </c>
      <c r="K36" s="64"/>
      <c r="L36" s="65"/>
      <c r="M36" s="64" t="e">
        <f>P31/G33</f>
        <v>#DIV/0!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0</v>
      </c>
      <c r="I37" s="62"/>
      <c r="J37" s="226" t="e">
        <f>L33/K33</f>
        <v>#DIV/0!</v>
      </c>
      <c r="K37" s="67"/>
      <c r="L37" s="65"/>
      <c r="M37" s="64" t="e">
        <f>Q31/K33</f>
        <v>#DIV/0!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0</v>
      </c>
      <c r="I38" s="71"/>
      <c r="J38" s="227" t="e">
        <f>(H33+L33)/(G33+K33)</f>
        <v>#DIV/0!</v>
      </c>
      <c r="K38" s="74"/>
      <c r="L38" s="75"/>
      <c r="M38" s="73" t="e">
        <f>(P31+Q31)/(G33+K33)</f>
        <v>#DIV/0!</v>
      </c>
      <c r="N38" s="84"/>
    </row>
    <row r="40" ht="3.75" customHeight="1"/>
    <row r="44" ht="6" customHeight="1"/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7.140625" style="0" customWidth="1"/>
    <col min="15" max="16" width="10.7109375" style="0" customWidth="1"/>
  </cols>
  <sheetData>
    <row r="1" spans="1:7" ht="30.75">
      <c r="A1" t="s">
        <v>23</v>
      </c>
      <c r="B1" s="1" t="s">
        <v>84</v>
      </c>
      <c r="C1" s="1"/>
      <c r="D1" s="1"/>
      <c r="E1" s="1"/>
      <c r="G1" s="2"/>
    </row>
    <row r="2" spans="2:5" ht="15.75">
      <c r="B2" s="3"/>
      <c r="C2" s="3"/>
      <c r="D2" s="3"/>
      <c r="E2" s="3"/>
    </row>
    <row r="3" spans="1:6" ht="19.5">
      <c r="A3" s="4" t="s">
        <v>36</v>
      </c>
      <c r="B3" s="3"/>
      <c r="C3" s="3"/>
      <c r="D3" s="3"/>
      <c r="E3" s="3"/>
      <c r="F3" s="3"/>
    </row>
    <row r="4" spans="1:6" ht="16.5" thickBot="1">
      <c r="A4" s="3"/>
      <c r="B4" s="3"/>
      <c r="C4" s="3"/>
      <c r="D4" s="3"/>
      <c r="E4" s="3"/>
      <c r="F4" s="3"/>
    </row>
    <row r="5" spans="1:13" ht="15.75">
      <c r="A5" s="6"/>
      <c r="B5" s="7"/>
      <c r="C5" s="131"/>
      <c r="D5" s="131"/>
      <c r="E5" s="131"/>
      <c r="F5" s="9"/>
      <c r="G5" s="10" t="s">
        <v>2</v>
      </c>
      <c r="H5" s="11"/>
      <c r="I5" s="12"/>
      <c r="J5" s="9"/>
      <c r="K5" s="10" t="s">
        <v>3</v>
      </c>
      <c r="L5" s="11"/>
      <c r="M5" s="13"/>
    </row>
    <row r="6" spans="1:13" ht="15.75">
      <c r="A6" s="14" t="s">
        <v>4</v>
      </c>
      <c r="B6" s="15" t="s">
        <v>5</v>
      </c>
      <c r="C6" s="132" t="s">
        <v>6</v>
      </c>
      <c r="D6" s="132" t="s">
        <v>7</v>
      </c>
      <c r="E6" s="132" t="s">
        <v>9</v>
      </c>
      <c r="F6" s="88" t="s">
        <v>10</v>
      </c>
      <c r="G6" s="89" t="s">
        <v>11</v>
      </c>
      <c r="H6" s="89" t="s">
        <v>11</v>
      </c>
      <c r="I6" s="89" t="s">
        <v>12</v>
      </c>
      <c r="J6" s="88" t="s">
        <v>10</v>
      </c>
      <c r="K6" s="89" t="s">
        <v>11</v>
      </c>
      <c r="L6" s="89" t="s">
        <v>11</v>
      </c>
      <c r="M6" s="94" t="s">
        <v>12</v>
      </c>
    </row>
    <row r="7" spans="1:13" ht="15.75">
      <c r="A7" s="14" t="s">
        <v>13</v>
      </c>
      <c r="B7" s="15" t="s">
        <v>14</v>
      </c>
      <c r="C7" s="132" t="s">
        <v>15</v>
      </c>
      <c r="D7" s="132" t="s">
        <v>15</v>
      </c>
      <c r="E7" s="132" t="s">
        <v>37</v>
      </c>
      <c r="F7" s="88" t="s">
        <v>18</v>
      </c>
      <c r="G7" s="89" t="s">
        <v>19</v>
      </c>
      <c r="H7" s="89" t="s">
        <v>18</v>
      </c>
      <c r="I7" s="89" t="s">
        <v>18</v>
      </c>
      <c r="J7" s="88" t="s">
        <v>18</v>
      </c>
      <c r="K7" s="89" t="s">
        <v>19</v>
      </c>
      <c r="L7" s="89" t="s">
        <v>18</v>
      </c>
      <c r="M7" s="94" t="s">
        <v>18</v>
      </c>
    </row>
    <row r="8" spans="1:16" ht="15.75">
      <c r="A8" s="18"/>
      <c r="B8" s="19"/>
      <c r="C8" s="133"/>
      <c r="D8" s="133"/>
      <c r="E8" s="133"/>
      <c r="F8" s="92"/>
      <c r="G8" s="90" t="s">
        <v>20</v>
      </c>
      <c r="H8" s="90" t="s">
        <v>19</v>
      </c>
      <c r="I8" s="90" t="s">
        <v>19</v>
      </c>
      <c r="J8" s="92"/>
      <c r="K8" s="90" t="s">
        <v>20</v>
      </c>
      <c r="L8" s="90" t="s">
        <v>19</v>
      </c>
      <c r="M8" s="95" t="s">
        <v>19</v>
      </c>
      <c r="O8" s="21" t="s">
        <v>21</v>
      </c>
      <c r="P8" s="21" t="s">
        <v>22</v>
      </c>
    </row>
    <row r="9" spans="1:13" ht="3.75" customHeight="1">
      <c r="A9" s="22"/>
      <c r="B9" s="23"/>
      <c r="C9" s="134"/>
      <c r="D9" s="134"/>
      <c r="E9" s="134"/>
      <c r="F9" s="22"/>
      <c r="G9" s="23"/>
      <c r="H9" s="23"/>
      <c r="I9" s="23"/>
      <c r="J9" s="22"/>
      <c r="K9" s="23"/>
      <c r="L9" s="23"/>
      <c r="M9" s="24"/>
    </row>
    <row r="10" spans="1:16" ht="12.75">
      <c r="A10" s="379"/>
      <c r="B10" s="380"/>
      <c r="C10" s="393"/>
      <c r="D10" s="393"/>
      <c r="E10" s="394"/>
      <c r="F10" s="386"/>
      <c r="G10" s="387"/>
      <c r="H10" s="387"/>
      <c r="I10" s="387"/>
      <c r="J10" s="390"/>
      <c r="K10" s="384"/>
      <c r="L10" s="385"/>
      <c r="M10" s="388"/>
      <c r="O10" s="31">
        <f>I10*F10</f>
        <v>0</v>
      </c>
      <c r="P10" s="31">
        <f>M10*J10</f>
        <v>0</v>
      </c>
    </row>
    <row r="11" spans="1:16" ht="12.75">
      <c r="A11" s="111"/>
      <c r="B11" s="112"/>
      <c r="C11" s="146"/>
      <c r="D11" s="146"/>
      <c r="E11" s="144"/>
      <c r="F11" s="114"/>
      <c r="G11" s="112"/>
      <c r="H11" s="112"/>
      <c r="I11" s="112"/>
      <c r="J11" s="153"/>
      <c r="K11" s="152"/>
      <c r="L11" s="115"/>
      <c r="M11" s="110"/>
      <c r="O11" s="31">
        <f aca="true" t="shared" si="0" ref="O11:O24">I11*F11</f>
        <v>0</v>
      </c>
      <c r="P11" s="31">
        <f aca="true" t="shared" si="1" ref="P11:P24">M11*J11</f>
        <v>0</v>
      </c>
    </row>
    <row r="12" spans="1:16" ht="12.75">
      <c r="A12" s="111"/>
      <c r="B12" s="112"/>
      <c r="C12" s="146"/>
      <c r="D12" s="146"/>
      <c r="E12" s="144"/>
      <c r="F12" s="114"/>
      <c r="G12" s="112"/>
      <c r="H12" s="112"/>
      <c r="I12" s="112"/>
      <c r="J12" s="153"/>
      <c r="K12" s="152"/>
      <c r="L12" s="207"/>
      <c r="M12" s="208"/>
      <c r="O12" s="31">
        <f t="shared" si="0"/>
        <v>0</v>
      </c>
      <c r="P12" s="31">
        <f t="shared" si="1"/>
        <v>0</v>
      </c>
    </row>
    <row r="13" spans="1:16" ht="12.75">
      <c r="A13" s="111"/>
      <c r="B13" s="112"/>
      <c r="C13" s="146"/>
      <c r="D13" s="146"/>
      <c r="E13" s="146"/>
      <c r="F13" s="114"/>
      <c r="G13" s="112"/>
      <c r="H13" s="112"/>
      <c r="I13" s="112"/>
      <c r="J13" s="153"/>
      <c r="K13" s="152"/>
      <c r="L13" s="207"/>
      <c r="M13" s="208"/>
      <c r="O13" s="31">
        <f t="shared" si="0"/>
        <v>0</v>
      </c>
      <c r="P13" s="31">
        <f t="shared" si="1"/>
        <v>0</v>
      </c>
    </row>
    <row r="14" spans="1:16" ht="12.75">
      <c r="A14" s="18"/>
      <c r="B14" s="19"/>
      <c r="C14" s="133"/>
      <c r="D14" s="133"/>
      <c r="E14" s="133"/>
      <c r="F14" s="18"/>
      <c r="G14" s="34"/>
      <c r="H14" s="19"/>
      <c r="I14" s="19"/>
      <c r="J14" s="210"/>
      <c r="K14" s="179"/>
      <c r="L14" s="229"/>
      <c r="M14" s="230"/>
      <c r="O14" s="31">
        <f t="shared" si="0"/>
        <v>0</v>
      </c>
      <c r="P14" s="31">
        <f t="shared" si="1"/>
        <v>0</v>
      </c>
    </row>
    <row r="15" spans="1:16" ht="12.75">
      <c r="A15" s="18"/>
      <c r="B15" s="19"/>
      <c r="C15" s="133"/>
      <c r="D15" s="133"/>
      <c r="E15" s="133"/>
      <c r="F15" s="18"/>
      <c r="G15" s="19"/>
      <c r="H15" s="19"/>
      <c r="I15" s="29"/>
      <c r="J15" s="210"/>
      <c r="K15" s="179"/>
      <c r="L15" s="229"/>
      <c r="M15" s="230"/>
      <c r="O15" s="31">
        <f t="shared" si="0"/>
        <v>0</v>
      </c>
      <c r="P15" s="31">
        <f t="shared" si="1"/>
        <v>0</v>
      </c>
    </row>
    <row r="16" spans="1:16" ht="12.75">
      <c r="A16" s="18"/>
      <c r="B16" s="19"/>
      <c r="C16" s="133"/>
      <c r="D16" s="133"/>
      <c r="E16" s="133"/>
      <c r="F16" s="18"/>
      <c r="G16" s="19"/>
      <c r="H16" s="19"/>
      <c r="I16" s="19"/>
      <c r="J16" s="210"/>
      <c r="K16" s="179"/>
      <c r="L16" s="229"/>
      <c r="M16" s="230"/>
      <c r="O16" s="31">
        <f t="shared" si="0"/>
        <v>0</v>
      </c>
      <c r="P16" s="31">
        <f t="shared" si="1"/>
        <v>0</v>
      </c>
    </row>
    <row r="17" spans="1:16" ht="12.75">
      <c r="A17" s="18"/>
      <c r="B17" s="19"/>
      <c r="C17" s="133"/>
      <c r="D17" s="133"/>
      <c r="E17" s="133"/>
      <c r="F17" s="18"/>
      <c r="G17" s="19"/>
      <c r="H17" s="19"/>
      <c r="I17" s="19"/>
      <c r="J17" s="210"/>
      <c r="K17" s="179"/>
      <c r="L17" s="229"/>
      <c r="M17" s="231"/>
      <c r="O17" s="31">
        <f t="shared" si="0"/>
        <v>0</v>
      </c>
      <c r="P17" s="31">
        <f t="shared" si="1"/>
        <v>0</v>
      </c>
    </row>
    <row r="18" spans="1:16" ht="12.75">
      <c r="A18" s="18"/>
      <c r="B18" s="19"/>
      <c r="C18" s="133"/>
      <c r="D18" s="133"/>
      <c r="E18" s="133"/>
      <c r="F18" s="18"/>
      <c r="G18" s="19"/>
      <c r="H18" s="19"/>
      <c r="I18" s="19"/>
      <c r="J18" s="210"/>
      <c r="K18" s="179"/>
      <c r="L18" s="229"/>
      <c r="M18" s="231"/>
      <c r="O18" s="31">
        <f t="shared" si="0"/>
        <v>0</v>
      </c>
      <c r="P18" s="31">
        <f t="shared" si="1"/>
        <v>0</v>
      </c>
    </row>
    <row r="19" spans="1:16" ht="12.75">
      <c r="A19" s="18"/>
      <c r="B19" s="19"/>
      <c r="C19" s="133"/>
      <c r="D19" s="133"/>
      <c r="E19" s="133"/>
      <c r="F19" s="18"/>
      <c r="G19" s="19"/>
      <c r="H19" s="19"/>
      <c r="I19" s="19"/>
      <c r="J19" s="210"/>
      <c r="K19" s="179"/>
      <c r="L19" s="229"/>
      <c r="M19" s="230"/>
      <c r="O19" s="31">
        <f t="shared" si="0"/>
        <v>0</v>
      </c>
      <c r="P19" s="31">
        <f t="shared" si="1"/>
        <v>0</v>
      </c>
    </row>
    <row r="20" spans="1:16" ht="12.75">
      <c r="A20" s="18"/>
      <c r="B20" s="19"/>
      <c r="C20" s="133"/>
      <c r="D20" s="133"/>
      <c r="E20" s="133"/>
      <c r="F20" s="18"/>
      <c r="G20" s="19"/>
      <c r="H20" s="19"/>
      <c r="I20" s="19"/>
      <c r="J20" s="210"/>
      <c r="K20" s="179"/>
      <c r="L20" s="232"/>
      <c r="M20" s="231"/>
      <c r="O20" s="31">
        <f t="shared" si="0"/>
        <v>0</v>
      </c>
      <c r="P20" s="31">
        <f t="shared" si="1"/>
        <v>0</v>
      </c>
    </row>
    <row r="21" spans="1:16" ht="12.75">
      <c r="A21" s="18"/>
      <c r="B21" s="19"/>
      <c r="C21" s="133"/>
      <c r="D21" s="133"/>
      <c r="E21" s="133"/>
      <c r="F21" s="18"/>
      <c r="G21" s="19"/>
      <c r="H21" s="29"/>
      <c r="I21" s="19"/>
      <c r="J21" s="210"/>
      <c r="K21" s="179"/>
      <c r="L21" s="229"/>
      <c r="M21" s="231"/>
      <c r="O21" s="31">
        <f t="shared" si="0"/>
        <v>0</v>
      </c>
      <c r="P21" s="31">
        <f t="shared" si="1"/>
        <v>0</v>
      </c>
    </row>
    <row r="22" spans="1:16" ht="12.75">
      <c r="A22" s="18"/>
      <c r="B22" s="19"/>
      <c r="C22" s="133"/>
      <c r="D22" s="133"/>
      <c r="E22" s="133"/>
      <c r="F22" s="18"/>
      <c r="G22" s="19"/>
      <c r="H22" s="19"/>
      <c r="I22" s="19"/>
      <c r="J22" s="210"/>
      <c r="K22" s="179"/>
      <c r="L22" s="229"/>
      <c r="M22" s="230"/>
      <c r="O22" s="31">
        <f t="shared" si="0"/>
        <v>0</v>
      </c>
      <c r="P22" s="31">
        <f t="shared" si="1"/>
        <v>0</v>
      </c>
    </row>
    <row r="23" spans="1:16" ht="12.75">
      <c r="A23" s="18"/>
      <c r="B23" s="19"/>
      <c r="C23" s="133"/>
      <c r="D23" s="133"/>
      <c r="E23" s="133"/>
      <c r="F23" s="18"/>
      <c r="G23" s="19"/>
      <c r="H23" s="29"/>
      <c r="I23" s="29"/>
      <c r="J23" s="210"/>
      <c r="K23" s="179"/>
      <c r="L23" s="229"/>
      <c r="M23" s="230"/>
      <c r="O23" s="31">
        <f t="shared" si="0"/>
        <v>0</v>
      </c>
      <c r="P23" s="31">
        <f t="shared" si="1"/>
        <v>0</v>
      </c>
    </row>
    <row r="24" spans="1:16" ht="12.75">
      <c r="A24" s="18"/>
      <c r="B24" s="19"/>
      <c r="C24" s="133"/>
      <c r="D24" s="133"/>
      <c r="E24" s="133"/>
      <c r="F24" s="18"/>
      <c r="G24" s="19"/>
      <c r="H24" s="19"/>
      <c r="I24" s="19"/>
      <c r="J24" s="210"/>
      <c r="K24" s="19"/>
      <c r="L24" s="19"/>
      <c r="M24" s="30"/>
      <c r="O24" s="31">
        <f t="shared" si="0"/>
        <v>0</v>
      </c>
      <c r="P24" s="31">
        <f t="shared" si="1"/>
        <v>0</v>
      </c>
    </row>
    <row r="25" spans="1:16" ht="3.75" customHeight="1" thickBot="1">
      <c r="A25" s="22"/>
      <c r="B25" s="23"/>
      <c r="C25" s="39"/>
      <c r="D25" s="39"/>
      <c r="E25" s="39"/>
      <c r="F25" s="22"/>
      <c r="G25" s="39"/>
      <c r="H25" s="40"/>
      <c r="I25" s="40"/>
      <c r="J25" s="22"/>
      <c r="K25" s="39"/>
      <c r="L25" s="39"/>
      <c r="M25" s="41"/>
      <c r="O25" s="37"/>
      <c r="P25" s="82"/>
    </row>
    <row r="26" spans="1:16" ht="13.5" thickTop="1">
      <c r="A26" s="42"/>
      <c r="B26" s="8"/>
      <c r="C26" s="96"/>
      <c r="D26" s="96"/>
      <c r="E26" s="96"/>
      <c r="F26" s="16" t="s">
        <v>11</v>
      </c>
      <c r="G26" s="17" t="s">
        <v>11</v>
      </c>
      <c r="H26" s="8"/>
      <c r="J26" s="16" t="s">
        <v>11</v>
      </c>
      <c r="K26" s="17" t="s">
        <v>11</v>
      </c>
      <c r="L26" s="8"/>
      <c r="M26" s="43"/>
      <c r="O26" s="31">
        <f>SUM(O10:O24)</f>
        <v>0</v>
      </c>
      <c r="P26" s="31">
        <f>SUM(P10:P24)</f>
        <v>0</v>
      </c>
    </row>
    <row r="27" spans="1:15" ht="12.75">
      <c r="A27" s="42"/>
      <c r="B27" s="8"/>
      <c r="C27" s="96"/>
      <c r="D27" s="96"/>
      <c r="E27" s="96"/>
      <c r="F27" s="44" t="s">
        <v>10</v>
      </c>
      <c r="G27" s="20" t="s">
        <v>19</v>
      </c>
      <c r="H27" s="8"/>
      <c r="J27" s="44" t="s">
        <v>10</v>
      </c>
      <c r="K27" s="20" t="s">
        <v>19</v>
      </c>
      <c r="L27" s="8"/>
      <c r="M27" s="43"/>
      <c r="O27" s="31"/>
    </row>
    <row r="28" spans="1:15" ht="15.75">
      <c r="A28" s="45"/>
      <c r="B28" s="19"/>
      <c r="C28" s="61"/>
      <c r="D28" s="61"/>
      <c r="E28" s="61"/>
      <c r="F28" s="260">
        <f>SUM(F10:F24)</f>
        <v>0</v>
      </c>
      <c r="G28" s="260">
        <f>SUM(G10:G24)</f>
        <v>0</v>
      </c>
      <c r="H28" s="264"/>
      <c r="I28" s="265"/>
      <c r="J28" s="260">
        <f>SUM(J10:J24)</f>
        <v>0</v>
      </c>
      <c r="K28" s="260">
        <f>SUM(K10:K24)</f>
        <v>0</v>
      </c>
      <c r="L28" s="47"/>
      <c r="M28" s="49"/>
      <c r="O28" s="31"/>
    </row>
    <row r="29" spans="1:15" ht="6" customHeight="1" thickBot="1">
      <c r="A29" s="50"/>
      <c r="B29" s="51"/>
      <c r="C29" s="51"/>
      <c r="D29" s="51"/>
      <c r="E29" s="51"/>
      <c r="F29" s="50"/>
      <c r="G29" s="50"/>
      <c r="H29" s="51"/>
      <c r="I29" s="51"/>
      <c r="J29" s="50"/>
      <c r="K29" s="51"/>
      <c r="L29" s="51"/>
      <c r="M29" s="53"/>
      <c r="O29" s="31"/>
    </row>
    <row r="30" spans="1:15" ht="16.5" thickBot="1">
      <c r="A30" s="54" t="s">
        <v>24</v>
      </c>
      <c r="B30" s="55"/>
      <c r="C30" s="55"/>
      <c r="D30" s="55"/>
      <c r="E30" s="55"/>
      <c r="F30" s="106" t="s">
        <v>25</v>
      </c>
      <c r="G30" s="104"/>
      <c r="H30" s="106" t="s">
        <v>38</v>
      </c>
      <c r="I30" s="104"/>
      <c r="J30" s="104"/>
      <c r="K30" s="106" t="s">
        <v>39</v>
      </c>
      <c r="L30" s="104"/>
      <c r="M30" s="107"/>
      <c r="O30" s="31"/>
    </row>
    <row r="31" spans="1:13" ht="16.5" thickTop="1">
      <c r="A31" s="59" t="s">
        <v>28</v>
      </c>
      <c r="B31" s="60"/>
      <c r="C31" s="60"/>
      <c r="D31" s="60"/>
      <c r="E31" s="60"/>
      <c r="F31" s="62"/>
      <c r="G31" s="63">
        <f>COUNTA(F10:F24)</f>
        <v>0</v>
      </c>
      <c r="H31" s="62"/>
      <c r="I31" s="63" t="e">
        <f>G28/F28</f>
        <v>#DIV/0!</v>
      </c>
      <c r="J31" s="60"/>
      <c r="K31" s="62"/>
      <c r="L31" s="63" t="e">
        <f>O26/F28</f>
        <v>#DIV/0!</v>
      </c>
      <c r="M31" s="66"/>
    </row>
    <row r="32" spans="1:13" ht="15.75">
      <c r="A32" s="59" t="s">
        <v>29</v>
      </c>
      <c r="B32" s="60"/>
      <c r="C32" s="60"/>
      <c r="D32" s="60"/>
      <c r="E32" s="60"/>
      <c r="F32" s="62"/>
      <c r="G32" s="63">
        <f>COUNTA(J10:J24)</f>
        <v>0</v>
      </c>
      <c r="H32" s="62"/>
      <c r="I32" s="135" t="e">
        <f>K28/J28</f>
        <v>#DIV/0!</v>
      </c>
      <c r="J32" s="83"/>
      <c r="K32" s="62"/>
      <c r="L32" s="135" t="e">
        <f>P26/J28</f>
        <v>#DIV/0!</v>
      </c>
      <c r="M32" s="68"/>
    </row>
    <row r="33" spans="1:13" ht="16.5" thickBot="1">
      <c r="A33" s="69" t="s">
        <v>30</v>
      </c>
      <c r="B33" s="70"/>
      <c r="C33" s="70"/>
      <c r="D33" s="70"/>
      <c r="E33" s="70"/>
      <c r="F33" s="71"/>
      <c r="G33" s="72">
        <f>SUM(G31+G32)</f>
        <v>0</v>
      </c>
      <c r="H33" s="71"/>
      <c r="I33" s="136" t="e">
        <f>(G28+K28)/(F28+J28)</f>
        <v>#DIV/0!</v>
      </c>
      <c r="J33" s="70"/>
      <c r="K33" s="71"/>
      <c r="L33" s="136" t="e">
        <f>(O26+P26)/(F28+J28)</f>
        <v>#DIV/0!</v>
      </c>
      <c r="M33" s="76"/>
    </row>
    <row r="35" ht="3.75" customHeight="1"/>
    <row r="39" ht="6" customHeight="1"/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2.421875" style="0" customWidth="1"/>
    <col min="13" max="13" width="12.421875" style="0" customWidth="1"/>
    <col min="17" max="17" width="18.7109375" style="0" customWidth="1"/>
    <col min="18" max="18" width="21.28125" style="0" customWidth="1"/>
  </cols>
  <sheetData>
    <row r="1" spans="2:9" ht="30.75">
      <c r="B1" s="1" t="s">
        <v>84</v>
      </c>
      <c r="C1" s="1"/>
      <c r="I1" s="2"/>
    </row>
    <row r="2" spans="2:3" ht="15.75">
      <c r="B2" s="3"/>
      <c r="C2" s="3"/>
    </row>
    <row r="3" spans="1:8" ht="19.5">
      <c r="A3" s="4" t="s">
        <v>42</v>
      </c>
      <c r="B3" s="3"/>
      <c r="C3" s="3"/>
      <c r="H3" s="3"/>
    </row>
    <row r="4" spans="1:8" ht="16.5" thickBot="1">
      <c r="A4" s="3"/>
      <c r="B4" s="3"/>
      <c r="C4" s="453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68.25">
      <c r="A6" s="14" t="s">
        <v>4</v>
      </c>
      <c r="B6" s="15" t="s">
        <v>5</v>
      </c>
      <c r="C6" s="459" t="s">
        <v>59</v>
      </c>
      <c r="D6" s="463" t="s">
        <v>59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88" t="s">
        <v>10</v>
      </c>
      <c r="M6" s="89" t="s">
        <v>11</v>
      </c>
      <c r="N6" s="89" t="s">
        <v>11</v>
      </c>
      <c r="O6" s="94" t="s">
        <v>12</v>
      </c>
    </row>
    <row r="7" spans="1:15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88" t="s">
        <v>18</v>
      </c>
      <c r="M7" s="89" t="s">
        <v>19</v>
      </c>
      <c r="N7" s="89" t="s">
        <v>18</v>
      </c>
      <c r="O7" s="94" t="s">
        <v>18</v>
      </c>
    </row>
    <row r="8" spans="1:18" ht="15.75">
      <c r="A8" s="18"/>
      <c r="B8" s="19"/>
      <c r="C8" s="461" t="s">
        <v>58</v>
      </c>
      <c r="D8" s="464" t="s">
        <v>60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92"/>
      <c r="M8" s="90" t="s">
        <v>20</v>
      </c>
      <c r="N8" s="90" t="s">
        <v>19</v>
      </c>
      <c r="O8" s="95" t="s">
        <v>19</v>
      </c>
      <c r="Q8" s="21" t="s">
        <v>21</v>
      </c>
      <c r="R8" s="21" t="s">
        <v>22</v>
      </c>
    </row>
    <row r="9" spans="1:15" ht="3.75" customHeight="1">
      <c r="A9" s="22"/>
      <c r="B9" s="23"/>
      <c r="C9" s="23"/>
      <c r="D9" s="23"/>
      <c r="E9" s="23"/>
      <c r="F9" s="23"/>
      <c r="G9" s="23"/>
      <c r="H9" s="22"/>
      <c r="I9" s="23"/>
      <c r="J9" s="23"/>
      <c r="K9" s="23"/>
      <c r="L9" s="22"/>
      <c r="M9" s="23"/>
      <c r="N9" s="23"/>
      <c r="O9" s="24"/>
    </row>
    <row r="10" spans="1:18" ht="13.5" thickBot="1">
      <c r="A10" s="665">
        <v>41877</v>
      </c>
      <c r="B10" s="666" t="s">
        <v>279</v>
      </c>
      <c r="C10" s="694"/>
      <c r="D10" s="668" t="s">
        <v>195</v>
      </c>
      <c r="E10" s="669"/>
      <c r="F10" s="669">
        <v>1</v>
      </c>
      <c r="G10" s="668" t="s">
        <v>157</v>
      </c>
      <c r="H10" s="670"/>
      <c r="I10" s="671"/>
      <c r="J10" s="672"/>
      <c r="K10" s="672"/>
      <c r="L10" s="764">
        <v>2078</v>
      </c>
      <c r="M10" s="788">
        <v>596711.92</v>
      </c>
      <c r="N10" s="672">
        <v>287.19</v>
      </c>
      <c r="O10" s="765">
        <v>82.99</v>
      </c>
      <c r="Q10" s="31">
        <f>K10*H10</f>
        <v>0</v>
      </c>
      <c r="R10" s="31">
        <f>O10*L10</f>
        <v>172453.22</v>
      </c>
    </row>
    <row r="11" spans="1:18" ht="12.75">
      <c r="A11" s="111"/>
      <c r="B11" s="112"/>
      <c r="C11" s="225"/>
      <c r="D11" s="113"/>
      <c r="E11" s="112"/>
      <c r="F11" s="121"/>
      <c r="G11" s="121"/>
      <c r="H11" s="153"/>
      <c r="I11" s="152"/>
      <c r="J11" s="112"/>
      <c r="K11" s="112"/>
      <c r="L11" s="114"/>
      <c r="M11" s="112"/>
      <c r="N11" s="112"/>
      <c r="O11" s="124"/>
      <c r="Q11" s="31">
        <f>K11*H11</f>
        <v>0</v>
      </c>
      <c r="R11" s="31">
        <f>O11*L11</f>
        <v>0</v>
      </c>
    </row>
    <row r="12" spans="1:18" ht="12.75">
      <c r="A12" s="111"/>
      <c r="B12" s="112"/>
      <c r="C12" s="137"/>
      <c r="D12" s="113"/>
      <c r="E12" s="112"/>
      <c r="F12" s="113"/>
      <c r="G12" s="113"/>
      <c r="H12" s="153"/>
      <c r="I12" s="151"/>
      <c r="J12" s="112"/>
      <c r="K12" s="112"/>
      <c r="L12" s="114"/>
      <c r="M12" s="112"/>
      <c r="N12" s="112"/>
      <c r="O12" s="124"/>
      <c r="Q12" s="31">
        <f>K12*H12</f>
        <v>0</v>
      </c>
      <c r="R12" s="31">
        <f>O12*L12</f>
        <v>0</v>
      </c>
    </row>
    <row r="13" spans="1:18" ht="3.75" customHeight="1">
      <c r="A13" s="22"/>
      <c r="B13" s="23"/>
      <c r="C13" s="23"/>
      <c r="D13" s="23"/>
      <c r="E13" s="23"/>
      <c r="F13" s="23"/>
      <c r="G13" s="23"/>
      <c r="H13" s="22"/>
      <c r="I13" s="23"/>
      <c r="J13" s="77"/>
      <c r="K13" s="77"/>
      <c r="L13" s="22"/>
      <c r="M13" s="23"/>
      <c r="N13" s="23"/>
      <c r="O13" s="24"/>
      <c r="Q13" s="31"/>
      <c r="R13" s="31"/>
    </row>
    <row r="14" spans="1:18" ht="12.75">
      <c r="A14" s="42"/>
      <c r="B14" s="8"/>
      <c r="C14" s="16" t="s">
        <v>61</v>
      </c>
      <c r="D14" s="16" t="s">
        <v>61</v>
      </c>
      <c r="E14" s="8"/>
      <c r="F14" s="8"/>
      <c r="G14" s="8"/>
      <c r="H14" s="16" t="s">
        <v>11</v>
      </c>
      <c r="I14" s="17" t="s">
        <v>11</v>
      </c>
      <c r="J14" s="8"/>
      <c r="L14" s="16" t="s">
        <v>11</v>
      </c>
      <c r="M14" s="17" t="s">
        <v>11</v>
      </c>
      <c r="N14" s="8"/>
      <c r="O14" s="43"/>
      <c r="Q14" s="228">
        <f>SUM(Q10:Q12)</f>
        <v>0</v>
      </c>
      <c r="R14" s="250">
        <f>SUM(R10:R12)</f>
        <v>172453.22</v>
      </c>
    </row>
    <row r="15" spans="1:18" ht="12.75">
      <c r="A15" s="42"/>
      <c r="B15" s="8"/>
      <c r="C15" s="44" t="s">
        <v>62</v>
      </c>
      <c r="D15" s="44" t="s">
        <v>62</v>
      </c>
      <c r="E15" s="8"/>
      <c r="F15" s="8"/>
      <c r="G15" s="8"/>
      <c r="H15" s="44" t="s">
        <v>10</v>
      </c>
      <c r="I15" s="20" t="s">
        <v>19</v>
      </c>
      <c r="J15" s="8"/>
      <c r="L15" s="44" t="s">
        <v>10</v>
      </c>
      <c r="M15" s="20" t="s">
        <v>19</v>
      </c>
      <c r="N15" s="8"/>
      <c r="O15" s="43"/>
      <c r="Q15" s="31"/>
      <c r="R15" s="31"/>
    </row>
    <row r="16" spans="1:18" ht="15.75">
      <c r="A16" s="45"/>
      <c r="B16" s="19"/>
      <c r="C16" s="262">
        <f>COUNTA(C10:C12)</f>
        <v>0</v>
      </c>
      <c r="D16" s="262">
        <f>COUNTA(D10:D12)</f>
        <v>1</v>
      </c>
      <c r="E16" s="19"/>
      <c r="F16" s="19"/>
      <c r="G16" s="19"/>
      <c r="H16" s="262">
        <f>SUM(H10:H12)</f>
        <v>0</v>
      </c>
      <c r="I16" s="262">
        <f>SUM(I10:I12)</f>
        <v>0</v>
      </c>
      <c r="J16" s="269"/>
      <c r="K16" s="270"/>
      <c r="L16" s="262">
        <f>SUM(L10:L12)</f>
        <v>2078</v>
      </c>
      <c r="M16" s="262">
        <f>SUM(M10:M12)</f>
        <v>596711.92</v>
      </c>
      <c r="N16" s="47"/>
      <c r="O16" s="49"/>
      <c r="Q16" s="31"/>
      <c r="R16" s="31"/>
    </row>
    <row r="17" spans="1:18" ht="6" customHeight="1" thickBot="1">
      <c r="A17" s="50"/>
      <c r="B17" s="51"/>
      <c r="C17" s="51"/>
      <c r="D17" s="52"/>
      <c r="E17" s="52"/>
      <c r="F17" s="52"/>
      <c r="G17" s="52"/>
      <c r="H17" s="50"/>
      <c r="I17" s="51"/>
      <c r="J17" s="51"/>
      <c r="K17" s="51"/>
      <c r="L17" s="50"/>
      <c r="M17" s="51"/>
      <c r="N17" s="51"/>
      <c r="O17" s="53"/>
      <c r="Q17" s="31"/>
      <c r="R17" s="31"/>
    </row>
    <row r="18" spans="1:15" ht="16.5" thickBot="1">
      <c r="A18" s="54" t="s">
        <v>24</v>
      </c>
      <c r="B18" s="55"/>
      <c r="C18" s="55"/>
      <c r="D18" s="56"/>
      <c r="E18" s="56"/>
      <c r="F18" s="56"/>
      <c r="G18" s="56"/>
      <c r="H18" s="101" t="s">
        <v>25</v>
      </c>
      <c r="I18" s="102"/>
      <c r="J18" s="103" t="s">
        <v>26</v>
      </c>
      <c r="K18" s="104"/>
      <c r="L18" s="105"/>
      <c r="M18" s="57" t="s">
        <v>27</v>
      </c>
      <c r="N18" s="55"/>
      <c r="O18" s="58"/>
    </row>
    <row r="19" spans="1:18" ht="16.5" thickTop="1">
      <c r="A19" s="59" t="s">
        <v>28</v>
      </c>
      <c r="B19" s="60"/>
      <c r="C19" s="60"/>
      <c r="D19" s="61"/>
      <c r="E19" s="61"/>
      <c r="F19" s="61"/>
      <c r="G19" s="61"/>
      <c r="H19" s="62"/>
      <c r="I19" s="63">
        <f>COUNTA(H10:H12)</f>
        <v>0</v>
      </c>
      <c r="J19" s="19"/>
      <c r="K19" s="226" t="e">
        <f>I16/H16</f>
        <v>#DIV/0!</v>
      </c>
      <c r="L19" s="64"/>
      <c r="M19" s="65"/>
      <c r="N19" s="64" t="e">
        <f>Q14/H16</f>
        <v>#DIV/0!</v>
      </c>
      <c r="O19" s="68"/>
      <c r="Q19" s="31"/>
      <c r="R19" s="31"/>
    </row>
    <row r="20" spans="1:18" ht="15.75">
      <c r="A20" s="59" t="s">
        <v>29</v>
      </c>
      <c r="B20" s="60"/>
      <c r="C20" s="60"/>
      <c r="D20" s="61"/>
      <c r="E20" s="61"/>
      <c r="F20" s="61"/>
      <c r="G20" s="61"/>
      <c r="H20" s="62"/>
      <c r="I20" s="63">
        <f>COUNTA(L10:L12)</f>
        <v>1</v>
      </c>
      <c r="J20" s="19"/>
      <c r="K20" s="64">
        <f>M16/L16</f>
        <v>287.1568431183831</v>
      </c>
      <c r="L20" s="67"/>
      <c r="M20" s="65"/>
      <c r="N20" s="64">
        <f>R14/L16</f>
        <v>82.99</v>
      </c>
      <c r="O20" s="68"/>
      <c r="Q20" s="31"/>
      <c r="R20" s="31"/>
    </row>
    <row r="21" spans="1:18" ht="16.5" thickBot="1">
      <c r="A21" s="69" t="s">
        <v>30</v>
      </c>
      <c r="B21" s="70"/>
      <c r="C21" s="70"/>
      <c r="D21" s="5"/>
      <c r="E21" s="5"/>
      <c r="F21" s="5"/>
      <c r="G21" s="5"/>
      <c r="H21" s="71"/>
      <c r="I21" s="72">
        <f>SUM(I19:I20)</f>
        <v>1</v>
      </c>
      <c r="J21" s="32"/>
      <c r="K21" s="73">
        <f>(I16+M16)/(H16+L16)</f>
        <v>287.1568431183831</v>
      </c>
      <c r="L21" s="74"/>
      <c r="M21" s="75"/>
      <c r="N21" s="73">
        <f>(Q14+R14)/(H16+L16)</f>
        <v>82.99</v>
      </c>
      <c r="O21" s="84"/>
      <c r="Q21" s="31"/>
      <c r="R21" s="31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A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2.7109375" style="0" bestFit="1" customWidth="1"/>
    <col min="16" max="17" width="10.7109375" style="0" customWidth="1"/>
  </cols>
  <sheetData>
    <row r="2" spans="2:8" ht="30.75">
      <c r="B2" s="1" t="s">
        <v>84</v>
      </c>
      <c r="H2" s="2"/>
    </row>
    <row r="3" ht="15.75">
      <c r="B3" s="3"/>
    </row>
    <row r="4" spans="1:7" ht="19.5">
      <c r="A4" s="4" t="s">
        <v>43</v>
      </c>
      <c r="B4" s="3"/>
      <c r="G4" s="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2</v>
      </c>
      <c r="I6" s="11"/>
      <c r="J6" s="12"/>
      <c r="K6" s="9"/>
      <c r="L6" s="10" t="s">
        <v>3</v>
      </c>
      <c r="M6" s="11"/>
      <c r="N6" s="13"/>
    </row>
    <row r="7" spans="1:14" ht="15.75">
      <c r="A7" s="14" t="s">
        <v>4</v>
      </c>
      <c r="B7" s="15" t="s">
        <v>5</v>
      </c>
      <c r="C7" s="126" t="s">
        <v>6</v>
      </c>
      <c r="D7" s="126" t="s">
        <v>7</v>
      </c>
      <c r="E7" s="15" t="s">
        <v>8</v>
      </c>
      <c r="F7" s="15" t="s">
        <v>9</v>
      </c>
      <c r="G7" s="88" t="s">
        <v>10</v>
      </c>
      <c r="H7" s="89" t="s">
        <v>11</v>
      </c>
      <c r="I7" s="89" t="s">
        <v>11</v>
      </c>
      <c r="J7" s="89" t="s">
        <v>12</v>
      </c>
      <c r="K7" s="88" t="s">
        <v>10</v>
      </c>
      <c r="L7" s="89" t="s">
        <v>11</v>
      </c>
      <c r="M7" s="89" t="s">
        <v>11</v>
      </c>
      <c r="N7" s="94" t="s">
        <v>12</v>
      </c>
    </row>
    <row r="8" spans="1:14" ht="15.75">
      <c r="A8" s="14" t="s">
        <v>13</v>
      </c>
      <c r="B8" s="15" t="s">
        <v>14</v>
      </c>
      <c r="C8" s="126" t="s">
        <v>15</v>
      </c>
      <c r="D8" s="126" t="s">
        <v>15</v>
      </c>
      <c r="E8" s="15" t="s">
        <v>16</v>
      </c>
      <c r="F8" s="15" t="s">
        <v>17</v>
      </c>
      <c r="G8" s="88" t="s">
        <v>18</v>
      </c>
      <c r="H8" s="89" t="s">
        <v>19</v>
      </c>
      <c r="I8" s="89" t="s">
        <v>18</v>
      </c>
      <c r="J8" s="89" t="s">
        <v>18</v>
      </c>
      <c r="K8" s="88" t="s">
        <v>18</v>
      </c>
      <c r="L8" s="89" t="s">
        <v>19</v>
      </c>
      <c r="M8" s="89" t="s">
        <v>18</v>
      </c>
      <c r="N8" s="94" t="s">
        <v>18</v>
      </c>
    </row>
    <row r="9" spans="1:17" ht="15.75">
      <c r="A9" s="18"/>
      <c r="B9" s="19"/>
      <c r="C9" s="19"/>
      <c r="D9" s="19"/>
      <c r="E9" s="19"/>
      <c r="F9" s="19"/>
      <c r="G9" s="92"/>
      <c r="H9" s="90" t="s">
        <v>20</v>
      </c>
      <c r="I9" s="90" t="s">
        <v>19</v>
      </c>
      <c r="J9" s="90" t="s">
        <v>19</v>
      </c>
      <c r="K9" s="92"/>
      <c r="L9" s="90" t="s">
        <v>20</v>
      </c>
      <c r="M9" s="90" t="s">
        <v>19</v>
      </c>
      <c r="N9" s="95" t="s">
        <v>19</v>
      </c>
      <c r="P9" s="21" t="s">
        <v>21</v>
      </c>
      <c r="Q9" s="21" t="s">
        <v>22</v>
      </c>
    </row>
    <row r="10" spans="1:53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</row>
    <row r="11" spans="1:17" ht="12.75">
      <c r="A11" s="379"/>
      <c r="B11" s="515"/>
      <c r="C11" s="482"/>
      <c r="D11" s="482"/>
      <c r="E11" s="482"/>
      <c r="F11" s="521"/>
      <c r="G11" s="383"/>
      <c r="H11" s="483"/>
      <c r="I11" s="385"/>
      <c r="J11" s="385"/>
      <c r="K11" s="383"/>
      <c r="L11" s="522"/>
      <c r="M11" s="385"/>
      <c r="N11" s="486"/>
      <c r="O11" s="96"/>
      <c r="P11" s="31">
        <f aca="true" t="shared" si="0" ref="P11:P29">G11*J11</f>
        <v>0</v>
      </c>
      <c r="Q11" s="31">
        <f aca="true" t="shared" si="1" ref="Q11:Q29">K11*N11</f>
        <v>0</v>
      </c>
    </row>
    <row r="12" spans="1:17" ht="12.75">
      <c r="A12" s="348"/>
      <c r="B12" s="525"/>
      <c r="C12" s="351"/>
      <c r="D12" s="351"/>
      <c r="E12" s="351"/>
      <c r="F12" s="523"/>
      <c r="G12" s="389"/>
      <c r="H12" s="357"/>
      <c r="I12" s="357"/>
      <c r="J12" s="357"/>
      <c r="K12" s="524"/>
      <c r="L12" s="367"/>
      <c r="M12" s="354"/>
      <c r="N12" s="512"/>
      <c r="P12" s="31">
        <f t="shared" si="0"/>
        <v>0</v>
      </c>
      <c r="Q12" s="31">
        <f t="shared" si="1"/>
        <v>0</v>
      </c>
    </row>
    <row r="13" spans="1:17" ht="12.75">
      <c r="A13" s="25"/>
      <c r="B13" s="125"/>
      <c r="C13" s="118"/>
      <c r="D13" s="118"/>
      <c r="E13" s="118"/>
      <c r="F13" s="117"/>
      <c r="G13" s="27"/>
      <c r="H13" s="28"/>
      <c r="I13" s="29"/>
      <c r="J13" s="29"/>
      <c r="K13" s="18"/>
      <c r="L13" s="19"/>
      <c r="M13" s="19"/>
      <c r="N13" s="30"/>
      <c r="P13" s="31">
        <f t="shared" si="0"/>
        <v>0</v>
      </c>
      <c r="Q13" s="31">
        <f t="shared" si="1"/>
        <v>0</v>
      </c>
    </row>
    <row r="14" spans="1:17" ht="12.75">
      <c r="A14" s="25"/>
      <c r="B14" s="26"/>
      <c r="C14" s="20"/>
      <c r="D14" s="20"/>
      <c r="E14" s="20"/>
      <c r="F14" s="20"/>
      <c r="G14" s="18"/>
      <c r="H14" s="19"/>
      <c r="I14" s="29"/>
      <c r="J14" s="29"/>
      <c r="K14" s="18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34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506"/>
      <c r="H16" s="505"/>
      <c r="I16" s="29"/>
      <c r="J16" s="29"/>
      <c r="K16" s="503"/>
      <c r="L16" s="19"/>
      <c r="M16" s="19"/>
      <c r="N16" s="486"/>
      <c r="P16" s="31">
        <f t="shared" si="0"/>
        <v>0</v>
      </c>
      <c r="Q16" s="31">
        <f t="shared" si="1"/>
        <v>0</v>
      </c>
    </row>
    <row r="17" spans="1:17" ht="12.75">
      <c r="A17" s="504"/>
      <c r="B17" s="467"/>
      <c r="C17" s="504"/>
      <c r="D17" s="467"/>
      <c r="E17" s="468"/>
      <c r="F17" s="397"/>
      <c r="G17" s="402"/>
      <c r="H17" s="504"/>
      <c r="I17" s="468"/>
      <c r="J17" s="397"/>
      <c r="K17" s="402"/>
      <c r="L17" s="467"/>
      <c r="M17" s="397"/>
      <c r="N17" s="443"/>
      <c r="P17" s="31">
        <f>G12*J12</f>
        <v>0</v>
      </c>
      <c r="Q17" s="31">
        <f>K12*N12</f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9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28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19"/>
      <c r="B20" s="120"/>
      <c r="C20" s="121"/>
      <c r="D20" s="121"/>
      <c r="E20" s="121"/>
      <c r="F20" s="121"/>
      <c r="G20" s="122"/>
      <c r="H20" s="123"/>
      <c r="I20" s="115"/>
      <c r="J20" s="115"/>
      <c r="K20" s="114"/>
      <c r="L20" s="112"/>
      <c r="M20" s="112"/>
      <c r="N20" s="124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9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35"/>
      <c r="C22" s="20"/>
      <c r="D22" s="20"/>
      <c r="E22" s="20"/>
      <c r="F22" s="20"/>
      <c r="G22" s="27"/>
      <c r="H22" s="28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9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28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25"/>
      <c r="B26" s="26"/>
      <c r="C26" s="20"/>
      <c r="D26" s="20"/>
      <c r="E26" s="20"/>
      <c r="F26" s="20"/>
      <c r="G26" s="18"/>
      <c r="H26" s="19"/>
      <c r="I26" s="19"/>
      <c r="J26" s="19"/>
      <c r="K26" s="27"/>
      <c r="L26" s="28"/>
      <c r="M26" s="29"/>
      <c r="N26" s="33"/>
      <c r="P26" s="31">
        <f t="shared" si="0"/>
        <v>0</v>
      </c>
      <c r="Q26" s="31">
        <f t="shared" si="1"/>
        <v>0</v>
      </c>
    </row>
    <row r="27" spans="1:17" ht="15.75">
      <c r="A27" s="25"/>
      <c r="B27" s="36"/>
      <c r="C27" s="20"/>
      <c r="D27" s="20"/>
      <c r="E27" s="20"/>
      <c r="F27" s="20"/>
      <c r="G27" s="18"/>
      <c r="H27" s="19"/>
      <c r="I27" s="19"/>
      <c r="J27" s="19"/>
      <c r="K27" s="27"/>
      <c r="L27" s="28"/>
      <c r="M27" s="29"/>
      <c r="N27" s="33"/>
      <c r="P27" s="31">
        <f t="shared" si="0"/>
        <v>0</v>
      </c>
      <c r="Q27" s="31">
        <f t="shared" si="1"/>
        <v>0</v>
      </c>
    </row>
    <row r="28" spans="1:17" ht="15.75">
      <c r="A28" s="25"/>
      <c r="B28" s="36"/>
      <c r="C28" s="20"/>
      <c r="D28" s="20"/>
      <c r="E28" s="20"/>
      <c r="F28" s="20"/>
      <c r="G28" s="27"/>
      <c r="H28" s="28"/>
      <c r="I28" s="29"/>
      <c r="J28" s="29"/>
      <c r="K28" s="18"/>
      <c r="L28" s="19"/>
      <c r="M28" s="29"/>
      <c r="N28" s="33"/>
      <c r="P28" s="31">
        <f t="shared" si="0"/>
        <v>0</v>
      </c>
      <c r="Q28" s="31">
        <f t="shared" si="1"/>
        <v>0</v>
      </c>
    </row>
    <row r="29" spans="1:17" ht="15.75">
      <c r="A29" s="25"/>
      <c r="B29" s="36"/>
      <c r="C29" s="20"/>
      <c r="D29" s="20"/>
      <c r="E29" s="20"/>
      <c r="F29" s="20"/>
      <c r="G29" s="27"/>
      <c r="H29" s="28"/>
      <c r="I29" s="29"/>
      <c r="J29" s="29"/>
      <c r="K29" s="18"/>
      <c r="L29" s="19"/>
      <c r="M29" s="29"/>
      <c r="N29" s="33"/>
      <c r="P29" s="116">
        <f t="shared" si="0"/>
        <v>0</v>
      </c>
      <c r="Q29" s="116">
        <f t="shared" si="1"/>
        <v>0</v>
      </c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30"/>
      <c r="P30" s="176"/>
      <c r="Q30" s="176"/>
    </row>
    <row r="31" spans="1:17" ht="3.75" customHeight="1" thickBot="1">
      <c r="A31" s="22"/>
      <c r="B31" s="23"/>
      <c r="C31" s="23"/>
      <c r="D31" s="23"/>
      <c r="E31" s="23"/>
      <c r="F31" s="23"/>
      <c r="G31" s="22"/>
      <c r="H31" s="39"/>
      <c r="I31" s="40"/>
      <c r="J31" s="40"/>
      <c r="K31" s="22"/>
      <c r="L31" s="39"/>
      <c r="M31" s="39"/>
      <c r="N31" s="41"/>
      <c r="P31" s="100"/>
      <c r="Q31" s="100"/>
    </row>
    <row r="32" spans="1:17" ht="13.5" thickTop="1">
      <c r="A32" s="42"/>
      <c r="B32" s="8"/>
      <c r="C32" s="8"/>
      <c r="D32" s="8"/>
      <c r="E32" s="8"/>
      <c r="F32" s="8"/>
      <c r="G32" s="16" t="s">
        <v>11</v>
      </c>
      <c r="H32" s="17" t="s">
        <v>11</v>
      </c>
      <c r="I32" s="8"/>
      <c r="K32" s="16" t="s">
        <v>11</v>
      </c>
      <c r="L32" s="17" t="s">
        <v>11</v>
      </c>
      <c r="M32" s="8"/>
      <c r="N32" s="43"/>
      <c r="P32" s="31">
        <f>SUM(P11:P29)</f>
        <v>0</v>
      </c>
      <c r="Q32" s="31">
        <f>SUM(Q11:Q29)</f>
        <v>0</v>
      </c>
    </row>
    <row r="33" spans="1:14" ht="12.75">
      <c r="A33" s="42"/>
      <c r="B33" s="8"/>
      <c r="C33" s="8"/>
      <c r="D33" s="8"/>
      <c r="E33" s="8"/>
      <c r="F33" s="8"/>
      <c r="G33" s="44" t="s">
        <v>10</v>
      </c>
      <c r="H33" s="20" t="s">
        <v>19</v>
      </c>
      <c r="I33" s="8"/>
      <c r="K33" s="44" t="s">
        <v>10</v>
      </c>
      <c r="L33" s="20" t="s">
        <v>19</v>
      </c>
      <c r="M33" s="8"/>
      <c r="N33" s="43"/>
    </row>
    <row r="34" spans="1:14" ht="15.75">
      <c r="A34" s="45"/>
      <c r="B34" s="19"/>
      <c r="C34" s="19"/>
      <c r="D34" s="19"/>
      <c r="E34" s="19"/>
      <c r="F34" s="19"/>
      <c r="G34" s="260">
        <f>SUM(G11:G30)</f>
        <v>0</v>
      </c>
      <c r="H34" s="267">
        <f>SUM(H11:H30)</f>
        <v>0</v>
      </c>
      <c r="I34" s="264"/>
      <c r="J34" s="265"/>
      <c r="K34" s="261">
        <f>SUM(K11:K30)</f>
        <v>0</v>
      </c>
      <c r="L34" s="266">
        <f>SUM(L11:L30)</f>
        <v>0</v>
      </c>
      <c r="M34" s="47"/>
      <c r="N34" s="49"/>
    </row>
    <row r="35" spans="1:14" ht="6" customHeight="1" thickBot="1">
      <c r="A35" s="50"/>
      <c r="B35" s="51"/>
      <c r="C35" s="52"/>
      <c r="D35" s="52"/>
      <c r="E35" s="52"/>
      <c r="F35" s="52"/>
      <c r="G35" s="50"/>
      <c r="H35" s="51"/>
      <c r="I35" s="51"/>
      <c r="J35" s="51"/>
      <c r="K35" s="50"/>
      <c r="L35" s="51"/>
      <c r="M35" s="51"/>
      <c r="N35" s="53"/>
    </row>
    <row r="36" spans="1:14" ht="16.5" thickBot="1">
      <c r="A36" s="54" t="s">
        <v>24</v>
      </c>
      <c r="B36" s="55"/>
      <c r="C36" s="56"/>
      <c r="D36" s="56"/>
      <c r="E36" s="56"/>
      <c r="F36" s="56"/>
      <c r="G36" s="101" t="s">
        <v>25</v>
      </c>
      <c r="H36" s="102"/>
      <c r="I36" s="103" t="s">
        <v>38</v>
      </c>
      <c r="J36" s="104"/>
      <c r="K36" s="105"/>
      <c r="L36" s="57" t="s">
        <v>44</v>
      </c>
      <c r="M36" s="55"/>
      <c r="N36" s="58"/>
    </row>
    <row r="37" spans="1:14" ht="16.5" thickTop="1">
      <c r="A37" s="59" t="s">
        <v>28</v>
      </c>
      <c r="B37" s="60"/>
      <c r="C37" s="61"/>
      <c r="D37" s="61"/>
      <c r="E37" s="61"/>
      <c r="F37" s="61"/>
      <c r="G37" s="62"/>
      <c r="H37" s="63">
        <f>COUNTA(G11:G30)</f>
        <v>0</v>
      </c>
      <c r="I37" s="19"/>
      <c r="J37" s="64" t="e">
        <f>H34/G34</f>
        <v>#DIV/0!</v>
      </c>
      <c r="K37" s="64"/>
      <c r="L37" s="65"/>
      <c r="M37" s="64" t="e">
        <f>P32/G34</f>
        <v>#DIV/0!</v>
      </c>
      <c r="N37" s="66"/>
    </row>
    <row r="38" spans="1:14" ht="15.75">
      <c r="A38" s="59" t="s">
        <v>29</v>
      </c>
      <c r="B38" s="60"/>
      <c r="C38" s="61"/>
      <c r="D38" s="61"/>
      <c r="E38" s="61"/>
      <c r="F38" s="61"/>
      <c r="G38" s="62"/>
      <c r="H38" s="63">
        <f>COUNTA(K11:K30)</f>
        <v>0</v>
      </c>
      <c r="I38" s="19"/>
      <c r="J38" s="64" t="e">
        <f>L34/K34</f>
        <v>#DIV/0!</v>
      </c>
      <c r="K38" s="67"/>
      <c r="L38" s="65"/>
      <c r="M38" s="64" t="e">
        <f>Q32/K34</f>
        <v>#DIV/0!</v>
      </c>
      <c r="N38" s="68"/>
    </row>
    <row r="39" spans="1:14" ht="16.5" thickBot="1">
      <c r="A39" s="69" t="s">
        <v>30</v>
      </c>
      <c r="B39" s="70"/>
      <c r="C39" s="5"/>
      <c r="D39" s="5"/>
      <c r="E39" s="5"/>
      <c r="F39" s="5"/>
      <c r="G39" s="71"/>
      <c r="H39" s="72">
        <f>SUM(H37:H38)</f>
        <v>0</v>
      </c>
      <c r="I39" s="32"/>
      <c r="J39" s="73" t="e">
        <f>(H34+L34)/(G34+K34)</f>
        <v>#DIV/0!</v>
      </c>
      <c r="K39" s="74"/>
      <c r="L39" s="75"/>
      <c r="M39" s="73" t="e">
        <f>(P32+Q32)/(G34+K34)</f>
        <v>#DIV/0!</v>
      </c>
      <c r="N39" s="76"/>
    </row>
    <row r="42" ht="3.75" customHeight="1"/>
    <row r="46" ht="6" customHeight="1"/>
    <row r="80" ht="3.75" customHeight="1"/>
    <row r="84" ht="6" customHeight="1"/>
    <row r="100" ht="30.75">
      <c r="AH100" s="2"/>
    </row>
    <row r="101" ht="15.75">
      <c r="AC101" s="3"/>
    </row>
  </sheetData>
  <sheetProtection/>
  <printOptions horizontalCentered="1" verticalCentered="1"/>
  <pageMargins left="0.5" right="0.2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RIES, JAMES A</dc:creator>
  <cp:keywords/>
  <dc:description/>
  <cp:lastModifiedBy>dota3b</cp:lastModifiedBy>
  <cp:lastPrinted>2014-01-17T14:06:40Z</cp:lastPrinted>
  <dcterms:created xsi:type="dcterms:W3CDTF">1997-07-14T13:01:06Z</dcterms:created>
  <dcterms:modified xsi:type="dcterms:W3CDTF">2014-12-30T13:37:51Z</dcterms:modified>
  <cp:category/>
  <cp:version/>
  <cp:contentType/>
  <cp:contentStatus/>
</cp:coreProperties>
</file>