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540" windowHeight="12360" tabRatio="599" activeTab="3"/>
  </bookViews>
  <sheets>
    <sheet name="AOL" sheetId="1" r:id="rId1"/>
    <sheet name="COV" sheetId="2" r:id="rId2"/>
    <sheet name="DER" sheetId="3" r:id="rId3"/>
    <sheet name="WID" sheetId="4" r:id="rId4"/>
    <sheet name="SPR" sheetId="5" r:id="rId5"/>
    <sheet name="JPR" sheetId="6" r:id="rId6"/>
    <sheet name="POV" sheetId="7" r:id="rId7"/>
  </sheets>
  <definedNames>
    <definedName name="_xlnm.Print_Area" localSheetId="0">'AOL'!$A$10:$N$28</definedName>
    <definedName name="_xlnm.Print_Area" localSheetId="1">'COV'!$A$10:$N$55</definedName>
    <definedName name="_xlnm.Print_Area" localSheetId="2">'DER'!$A$11:$N$41</definedName>
    <definedName name="_xlnm.Print_Area" localSheetId="5">'JPR'!$A$11:$N$22</definedName>
    <definedName name="_xlnm.Print_Area" localSheetId="6">'POV'!#REF!</definedName>
    <definedName name="_xlnm.Print_Area" localSheetId="4">'SPR'!$A$11:$N$38</definedName>
    <definedName name="_xlnm.Print_Area" localSheetId="3">'WID'!$A$11:$N$30</definedName>
    <definedName name="_xlnm.Print_Titles" localSheetId="0">'AOL'!$1:$10</definedName>
    <definedName name="_xlnm.Print_Titles" localSheetId="1">'COV'!$1:$10</definedName>
    <definedName name="_xlnm.Print_Titles" localSheetId="2">'DER'!$1:$10</definedName>
    <definedName name="_xlnm.Print_Titles" localSheetId="5">'JPR'!$1:$10</definedName>
    <definedName name="_xlnm.Print_Titles" localSheetId="4">'SPR'!$1:$10</definedName>
    <definedName name="_xlnm.Print_Titles" localSheetId="3">'WID'!$1:$10</definedName>
  </definedNames>
  <calcPr fullCalcOnLoad="1"/>
</workbook>
</file>

<file path=xl/sharedStrings.xml><?xml version="1.0" encoding="utf-8"?>
<sst xmlns="http://schemas.openxmlformats.org/spreadsheetml/2006/main" count="563" uniqueCount="211">
  <si>
    <t>ASPHALTIC OVERLAY</t>
  </si>
  <si>
    <t xml:space="preserve">      On System</t>
  </si>
  <si>
    <t xml:space="preserve">    Off System</t>
  </si>
  <si>
    <t>Letting</t>
  </si>
  <si>
    <t>Structure</t>
  </si>
  <si>
    <t>Abut.</t>
  </si>
  <si>
    <t>Pier</t>
  </si>
  <si>
    <t>No. of</t>
  </si>
  <si>
    <t>Span</t>
  </si>
  <si>
    <t>Area</t>
  </si>
  <si>
    <t>Total</t>
  </si>
  <si>
    <t>Overlay</t>
  </si>
  <si>
    <t>Date</t>
  </si>
  <si>
    <t>Number</t>
  </si>
  <si>
    <t>Type</t>
  </si>
  <si>
    <t>Spans</t>
  </si>
  <si>
    <t>Length</t>
  </si>
  <si>
    <t>Sq. Ft.</t>
  </si>
  <si>
    <t>Cost</t>
  </si>
  <si>
    <t>Sq. ft.</t>
  </si>
  <si>
    <t>$</t>
  </si>
  <si>
    <t>ON SYS</t>
  </si>
  <si>
    <t>OFF SYS</t>
  </si>
  <si>
    <t>TOTALS</t>
  </si>
  <si>
    <t>No. Bridges</t>
  </si>
  <si>
    <t>Total Sq. Ft. Cost</t>
  </si>
  <si>
    <t xml:space="preserve">   Super Sq. Ft. Cost</t>
  </si>
  <si>
    <t>ON SYSTEM</t>
  </si>
  <si>
    <t>OFF SYSTEM</t>
  </si>
  <si>
    <t>TOTAL SYSTEM</t>
  </si>
  <si>
    <t>CONCRETE OVERLAY</t>
  </si>
  <si>
    <t>DECK REPLACEMENT</t>
  </si>
  <si>
    <t>Bearing</t>
  </si>
  <si>
    <t>Total Sq. ft. Cost</t>
  </si>
  <si>
    <t>BRIDGE WIDENING</t>
  </si>
  <si>
    <t>SUPERSTRUCTURE REPLACEMENT</t>
  </si>
  <si>
    <t>JOINT REPAIR</t>
  </si>
  <si>
    <t>2014 YEAR END COST SUMMARY</t>
  </si>
  <si>
    <t>POLYMER OVERLAY</t>
  </si>
  <si>
    <t>B-16-38</t>
  </si>
  <si>
    <t>Varies</t>
  </si>
  <si>
    <t>B-16-49</t>
  </si>
  <si>
    <t>40'-0",54'-6",40'-0"</t>
  </si>
  <si>
    <t>B-40-438</t>
  </si>
  <si>
    <t>48'-0",60'-0",48'-0"</t>
  </si>
  <si>
    <t>B-37-201</t>
  </si>
  <si>
    <t>38'-0"</t>
  </si>
  <si>
    <t>B-37-202</t>
  </si>
  <si>
    <t>81'-0", 81'-0"</t>
  </si>
  <si>
    <t>B-40-325</t>
  </si>
  <si>
    <t>36'-10",49'-6",36'-10"</t>
  </si>
  <si>
    <t>B-40-326</t>
  </si>
  <si>
    <t>B-40-328</t>
  </si>
  <si>
    <t>A3</t>
  </si>
  <si>
    <t>Column</t>
  </si>
  <si>
    <t>87'-0",84'-0"</t>
  </si>
  <si>
    <t>P-40-601</t>
  </si>
  <si>
    <t>69'-9"</t>
  </si>
  <si>
    <t>52'-6 1/2",53'-6",53'-6",52'-6 1/2"</t>
  </si>
  <si>
    <t>B-53-51</t>
  </si>
  <si>
    <t>B-53-216</t>
  </si>
  <si>
    <t>32'-0",80'-0",32'-0"</t>
  </si>
  <si>
    <t>B-53-217</t>
  </si>
  <si>
    <t>B-130-138</t>
  </si>
  <si>
    <t>42'-0",50'-0",45'-0"</t>
  </si>
  <si>
    <t>B-32-36</t>
  </si>
  <si>
    <t>48'-0",106'-0",106'-0",52'-0"</t>
  </si>
  <si>
    <t>B-32-107</t>
  </si>
  <si>
    <t>A1</t>
  </si>
  <si>
    <t>36'-0",55'-6",36'-0"</t>
  </si>
  <si>
    <t>B-32-108</t>
  </si>
  <si>
    <t>B-37-63</t>
  </si>
  <si>
    <t>Hammer</t>
  </si>
  <si>
    <t>97'-0",90'-0",108'-0",54'-6"</t>
  </si>
  <si>
    <t>B-37-79</t>
  </si>
  <si>
    <t>137'-0",3at172'-0",137'-0"</t>
  </si>
  <si>
    <t>B-37-113</t>
  </si>
  <si>
    <t>125'-0", 133'-0"</t>
  </si>
  <si>
    <t>B-37-136</t>
  </si>
  <si>
    <t>B-37-140</t>
  </si>
  <si>
    <t>93'-0",90'-0",108'-0",53'-0"</t>
  </si>
  <si>
    <t>B-45-19</t>
  </si>
  <si>
    <t>30'-0",83'-6",30'-0"</t>
  </si>
  <si>
    <t>B-45-20</t>
  </si>
  <si>
    <t>B-45-23</t>
  </si>
  <si>
    <t>28'-0",38'-6",28'-0"</t>
  </si>
  <si>
    <t>B-45-24</t>
  </si>
  <si>
    <t>B-59-80</t>
  </si>
  <si>
    <t>98'-0", 109'-6"</t>
  </si>
  <si>
    <t>B-11-49</t>
  </si>
  <si>
    <t>129'-6",3@164'-0",129'-6"</t>
  </si>
  <si>
    <t>B-40-170</t>
  </si>
  <si>
    <t>55'-0",76'-6",76'-6",46'-0"</t>
  </si>
  <si>
    <t>B-40-171</t>
  </si>
  <si>
    <t>51'-0",64'-0",64'-0",44'-0"</t>
  </si>
  <si>
    <t>B-40-172</t>
  </si>
  <si>
    <t>63'-0",70'-9",70'-9",68'-0"</t>
  </si>
  <si>
    <t>B-40-173</t>
  </si>
  <si>
    <t>74'-6",77'-9",77'-9",67'-6"</t>
  </si>
  <si>
    <t>B-40-174</t>
  </si>
  <si>
    <t>41'-0",95'-0",7@85'-0",77'-0"</t>
  </si>
  <si>
    <t>B-40-177</t>
  </si>
  <si>
    <t>B-40-178</t>
  </si>
  <si>
    <t>38'-0",77'-0",77'-0",38'-0"</t>
  </si>
  <si>
    <t>B-40-180</t>
  </si>
  <si>
    <t>160'-0",160'-0</t>
  </si>
  <si>
    <t>B-40-265</t>
  </si>
  <si>
    <t>34'-0",67'-0",69'-0",67'-0"</t>
  </si>
  <si>
    <t>B-40-294</t>
  </si>
  <si>
    <t>32'-0",43'-0,32'-0"</t>
  </si>
  <si>
    <t>B-40-295</t>
  </si>
  <si>
    <t>B-53-73</t>
  </si>
  <si>
    <t>44'-0",57'-0",49'-0"</t>
  </si>
  <si>
    <t>B-53-75</t>
  </si>
  <si>
    <t>33'-0",41'-0",33'-0"</t>
  </si>
  <si>
    <t>B-53-77</t>
  </si>
  <si>
    <t>44'-0",44'-11",44'-0"</t>
  </si>
  <si>
    <t>B-63-18</t>
  </si>
  <si>
    <t>80'-0"</t>
  </si>
  <si>
    <t>B-18-167</t>
  </si>
  <si>
    <t>220',270'.270'.230'</t>
  </si>
  <si>
    <t>B-32-213</t>
  </si>
  <si>
    <t>79'-6",83'-0"</t>
  </si>
  <si>
    <t>B-32-214</t>
  </si>
  <si>
    <t>B-41-69</t>
  </si>
  <si>
    <t>97'-6",108'-6"</t>
  </si>
  <si>
    <t>B-52-55</t>
  </si>
  <si>
    <t>35'-0",45'-0",45'-0",35'-0"</t>
  </si>
  <si>
    <t>B-70-134</t>
  </si>
  <si>
    <t>B-53-48</t>
  </si>
  <si>
    <t>B-34-8</t>
  </si>
  <si>
    <t>50'-0",50'-6",50'-0"</t>
  </si>
  <si>
    <t>B-34-11</t>
  </si>
  <si>
    <t>94'-0"</t>
  </si>
  <si>
    <t>B-35-128</t>
  </si>
  <si>
    <t>36'-0"</t>
  </si>
  <si>
    <t>B-60-1</t>
  </si>
  <si>
    <t>64'-0",80'-0",64'-0"</t>
  </si>
  <si>
    <t>C-65-1</t>
  </si>
  <si>
    <t>11'-0"</t>
  </si>
  <si>
    <t>B-22-61</t>
  </si>
  <si>
    <t>117'-7", 117'-7"</t>
  </si>
  <si>
    <t>B-37-148</t>
  </si>
  <si>
    <t>84'-0", 81'-6"</t>
  </si>
  <si>
    <t>B-37-149</t>
  </si>
  <si>
    <t>83'-0", 82'-0"</t>
  </si>
  <si>
    <t>B-40-303</t>
  </si>
  <si>
    <t>32'-0",57'-6",57'-6",26'-0"</t>
  </si>
  <si>
    <t>B-40-300</t>
  </si>
  <si>
    <t>28'-6",47'-6",36'-6"</t>
  </si>
  <si>
    <t>B-53-17</t>
  </si>
  <si>
    <t>25'-0"</t>
  </si>
  <si>
    <t>B-11-74</t>
  </si>
  <si>
    <t>167'-6", 167'-6"</t>
  </si>
  <si>
    <t>B-47-44</t>
  </si>
  <si>
    <t>65'-0", 65'-0"</t>
  </si>
  <si>
    <t>B-47-77</t>
  </si>
  <si>
    <t>40'-6", 40'-6"</t>
  </si>
  <si>
    <t>B-69-7</t>
  </si>
  <si>
    <t>55'-0",74'-0",66'-0"</t>
  </si>
  <si>
    <t>B-69-19</t>
  </si>
  <si>
    <t>60'-0",86'-0",60'-0"</t>
  </si>
  <si>
    <t>B-69-20</t>
  </si>
  <si>
    <t>131'-0",117'-0"</t>
  </si>
  <si>
    <t>B-70-158</t>
  </si>
  <si>
    <t>46'-0",66'-0",46'-0"</t>
  </si>
  <si>
    <t>B-37-157</t>
  </si>
  <si>
    <t>131'-0", 145'-6"</t>
  </si>
  <si>
    <t>B-37-161</t>
  </si>
  <si>
    <t>30'-0",59'-6",35'-6"</t>
  </si>
  <si>
    <t>B-37-162</t>
  </si>
  <si>
    <t>B-37-165</t>
  </si>
  <si>
    <t>27'-0",53'-0",32'-6"</t>
  </si>
  <si>
    <t>B-37-166</t>
  </si>
  <si>
    <t>B-67-153</t>
  </si>
  <si>
    <t>B-67-154</t>
  </si>
  <si>
    <t>B-67-155</t>
  </si>
  <si>
    <t>B-67-156</t>
  </si>
  <si>
    <t>105'-0",105'-0"</t>
  </si>
  <si>
    <t>B-67-158</t>
  </si>
  <si>
    <t>130'-0"</t>
  </si>
  <si>
    <t>B-67-159</t>
  </si>
  <si>
    <t>124'-6"</t>
  </si>
  <si>
    <t>B-67-161</t>
  </si>
  <si>
    <t>82'-0",88'-0"</t>
  </si>
  <si>
    <t>B-67-162</t>
  </si>
  <si>
    <t>75'-6", 81'-6"</t>
  </si>
  <si>
    <t>B-67-173</t>
  </si>
  <si>
    <t>150'-6",177'-0"</t>
  </si>
  <si>
    <t>B-67-174</t>
  </si>
  <si>
    <t xml:space="preserve"> </t>
  </si>
  <si>
    <t>130'-0",134'-0"</t>
  </si>
  <si>
    <t>B-67-244</t>
  </si>
  <si>
    <t>160'-0", 165'-0"</t>
  </si>
  <si>
    <t>B-32-40</t>
  </si>
  <si>
    <t>55'-0", 120'-0", 100'-0", 88'-0"</t>
  </si>
  <si>
    <t>B-32-49</t>
  </si>
  <si>
    <t>41'-0", 55'-0", 41'-0"</t>
  </si>
  <si>
    <t>36'-0", 55'-6", 36'-0"</t>
  </si>
  <si>
    <t>B-32-190</t>
  </si>
  <si>
    <t>46'-0", 66'-0", 46'-0"</t>
  </si>
  <si>
    <t>B-32-51</t>
  </si>
  <si>
    <t>B-59-138</t>
  </si>
  <si>
    <t>40'-0"</t>
  </si>
  <si>
    <t>B-44-75</t>
  </si>
  <si>
    <t>B-18-81</t>
  </si>
  <si>
    <t>109'-0", 136'-0", 136'-0", 136'-0", 109'-0"</t>
  </si>
  <si>
    <t>B-2-15</t>
  </si>
  <si>
    <t>45'-0"</t>
  </si>
  <si>
    <t>B-16-19</t>
  </si>
  <si>
    <t>27'-6", 35'-0", 27'-6"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</si>
</sst>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00"/>
    <numFmt numFmtId="167" formatCode="0.0"/>
    <numFmt numFmtId="168" formatCode="&quot;$&quot;#,##0.00"/>
    <numFmt numFmtId="169" formatCode="0.0_)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double"/>
      <sz val="24"/>
      <name val="Helv"/>
      <family val="0"/>
    </font>
    <font>
      <u val="double"/>
      <sz val="12"/>
      <name val="Helv"/>
      <family val="0"/>
    </font>
    <font>
      <b/>
      <i/>
      <u val="double"/>
      <sz val="14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b/>
      <sz val="12"/>
      <color indexed="10"/>
      <name val="Helv"/>
      <family val="0"/>
    </font>
    <font>
      <sz val="12"/>
      <color indexed="10"/>
      <name val="Helv"/>
      <family val="0"/>
    </font>
    <font>
      <sz val="10"/>
      <color indexed="10"/>
      <name val="Tms Rmn"/>
      <family val="0"/>
    </font>
    <font>
      <b/>
      <sz val="12"/>
      <color indexed="10"/>
      <name val="Tms Rmn"/>
      <family val="0"/>
    </font>
    <font>
      <sz val="10"/>
      <name val="Tms Rmn"/>
      <family val="0"/>
    </font>
    <font>
      <sz val="10"/>
      <name val="Helv"/>
      <family val="0"/>
    </font>
    <font>
      <b/>
      <u val="single"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Helv"/>
      <family val="0"/>
    </font>
    <font>
      <sz val="11"/>
      <name val="Tms Rmn"/>
      <family val="0"/>
    </font>
    <font>
      <sz val="7"/>
      <name val="Arial"/>
      <family val="2"/>
    </font>
    <font>
      <sz val="9"/>
      <name val="Tms Rmn"/>
      <family val="0"/>
    </font>
    <font>
      <sz val="12"/>
      <color indexed="10"/>
      <name val="Tms Rmn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  <fill>
      <patternFill patternType="lightGray">
        <fgColor indexed="8"/>
        <bgColor indexed="15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58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7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18" xfId="0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65" fontId="0" fillId="0" borderId="19" xfId="0" applyNumberFormat="1" applyBorder="1" applyAlignment="1" applyProtection="1">
      <alignment/>
      <protection/>
    </xf>
    <xf numFmtId="0" fontId="0" fillId="0" borderId="20" xfId="0" applyBorder="1" applyAlignment="1">
      <alignment/>
    </xf>
    <xf numFmtId="165" fontId="0" fillId="0" borderId="0" xfId="0" applyNumberFormat="1" applyAlignment="1" applyProtection="1">
      <alignment/>
      <protection/>
    </xf>
    <xf numFmtId="0" fontId="0" fillId="0" borderId="21" xfId="0" applyBorder="1" applyAlignment="1">
      <alignment/>
    </xf>
    <xf numFmtId="165" fontId="0" fillId="0" borderId="2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22" xfId="0" applyFill="1" applyBorder="1" applyAlignment="1">
      <alignment/>
    </xf>
    <xf numFmtId="165" fontId="0" fillId="33" borderId="22" xfId="0" applyNumberFormat="1" applyFill="1" applyBorder="1" applyAlignment="1" applyProtection="1">
      <alignment/>
      <protection/>
    </xf>
    <xf numFmtId="0" fontId="0" fillId="33" borderId="23" xfId="0" applyFill="1" applyBorder="1" applyAlignment="1">
      <alignment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 applyProtection="1">
      <alignment horizontal="center"/>
      <protection/>
    </xf>
    <xf numFmtId="0" fontId="7" fillId="0" borderId="18" xfId="0" applyFont="1" applyBorder="1" applyAlignment="1">
      <alignment/>
    </xf>
    <xf numFmtId="7" fontId="10" fillId="0" borderId="19" xfId="0" applyNumberFormat="1" applyFont="1" applyBorder="1" applyAlignment="1" applyProtection="1">
      <alignment/>
      <protection/>
    </xf>
    <xf numFmtId="165" fontId="0" fillId="0" borderId="23" xfId="0" applyNumberFormat="1" applyBorder="1" applyAlignment="1" applyProtection="1">
      <alignment/>
      <protection/>
    </xf>
    <xf numFmtId="0" fontId="0" fillId="34" borderId="2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6" xfId="0" applyFill="1" applyBorder="1" applyAlignment="1">
      <alignment/>
    </xf>
    <xf numFmtId="0" fontId="11" fillId="0" borderId="27" xfId="0" applyFont="1" applyBorder="1" applyAlignment="1" applyProtection="1">
      <alignment horizontal="left"/>
      <protection/>
    </xf>
    <xf numFmtId="0" fontId="12" fillId="0" borderId="28" xfId="0" applyFont="1" applyBorder="1" applyAlignment="1">
      <alignment/>
    </xf>
    <xf numFmtId="0" fontId="0" fillId="0" borderId="28" xfId="0" applyBorder="1" applyAlignment="1">
      <alignment/>
    </xf>
    <xf numFmtId="0" fontId="11" fillId="0" borderId="29" xfId="0" applyFont="1" applyBorder="1" applyAlignment="1" applyProtection="1">
      <alignment horizontal="left"/>
      <protection/>
    </xf>
    <xf numFmtId="0" fontId="12" fillId="0" borderId="30" xfId="0" applyFont="1" applyBorder="1" applyAlignment="1">
      <alignment/>
    </xf>
    <xf numFmtId="0" fontId="12" fillId="0" borderId="18" xfId="0" applyFont="1" applyBorder="1" applyAlignment="1" applyProtection="1">
      <alignment horizontal="left"/>
      <protection/>
    </xf>
    <xf numFmtId="0" fontId="12" fillId="0" borderId="22" xfId="0" applyFont="1" applyBorder="1" applyAlignment="1">
      <alignment/>
    </xf>
    <xf numFmtId="0" fontId="0" fillId="0" borderId="22" xfId="0" applyBorder="1" applyAlignment="1">
      <alignment/>
    </xf>
    <xf numFmtId="0" fontId="12" fillId="0" borderId="19" xfId="0" applyFont="1" applyBorder="1" applyAlignment="1">
      <alignment/>
    </xf>
    <xf numFmtId="0" fontId="12" fillId="0" borderId="22" xfId="0" applyFont="1" applyBorder="1" applyAlignment="1" applyProtection="1">
      <alignment/>
      <protection/>
    </xf>
    <xf numFmtId="165" fontId="12" fillId="0" borderId="22" xfId="0" applyNumberFormat="1" applyFont="1" applyBorder="1" applyAlignment="1" applyProtection="1">
      <alignment/>
      <protection/>
    </xf>
    <xf numFmtId="165" fontId="12" fillId="0" borderId="19" xfId="0" applyNumberFormat="1" applyFont="1" applyBorder="1" applyAlignment="1" applyProtection="1">
      <alignment/>
      <protection/>
    </xf>
    <xf numFmtId="0" fontId="12" fillId="0" borderId="23" xfId="0" applyFont="1" applyBorder="1" applyAlignment="1">
      <alignment/>
    </xf>
    <xf numFmtId="165" fontId="13" fillId="0" borderId="22" xfId="0" applyNumberFormat="1" applyFont="1" applyBorder="1" applyAlignment="1" applyProtection="1">
      <alignment/>
      <protection/>
    </xf>
    <xf numFmtId="165" fontId="12" fillId="0" borderId="23" xfId="0" applyNumberFormat="1" applyFont="1" applyBorder="1" applyAlignment="1" applyProtection="1">
      <alignment/>
      <protection/>
    </xf>
    <xf numFmtId="0" fontId="12" fillId="0" borderId="25" xfId="0" applyFont="1" applyBorder="1" applyAlignment="1" applyProtection="1">
      <alignment horizontal="left"/>
      <protection/>
    </xf>
    <xf numFmtId="7" fontId="14" fillId="0" borderId="10" xfId="0" applyNumberFormat="1" applyFont="1" applyBorder="1" applyAlignment="1" applyProtection="1">
      <alignment/>
      <protection/>
    </xf>
    <xf numFmtId="0" fontId="12" fillId="0" borderId="21" xfId="0" applyFont="1" applyBorder="1" applyAlignment="1">
      <alignment/>
    </xf>
    <xf numFmtId="0" fontId="12" fillId="0" borderId="10" xfId="0" applyFont="1" applyBorder="1" applyAlignment="1" applyProtection="1">
      <alignment/>
      <protection/>
    </xf>
    <xf numFmtId="165" fontId="12" fillId="0" borderId="10" xfId="0" applyNumberFormat="1" applyFont="1" applyBorder="1" applyAlignment="1" applyProtection="1">
      <alignment/>
      <protection/>
    </xf>
    <xf numFmtId="165" fontId="14" fillId="0" borderId="10" xfId="0" applyNumberFormat="1" applyFont="1" applyBorder="1" applyAlignment="1" applyProtection="1">
      <alignment/>
      <protection/>
    </xf>
    <xf numFmtId="165" fontId="12" fillId="0" borderId="21" xfId="0" applyNumberFormat="1" applyFont="1" applyBorder="1" applyAlignment="1" applyProtection="1">
      <alignment/>
      <protection/>
    </xf>
    <xf numFmtId="7" fontId="14" fillId="0" borderId="26" xfId="0" applyNumberFormat="1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18" xfId="0" applyFont="1" applyBorder="1" applyAlignment="1">
      <alignment/>
    </xf>
    <xf numFmtId="0" fontId="1" fillId="0" borderId="31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1" fillId="0" borderId="32" xfId="0" applyFont="1" applyBorder="1" applyAlignment="1" applyProtection="1">
      <alignment horizontal="centerContinuous"/>
      <protection/>
    </xf>
    <xf numFmtId="0" fontId="12" fillId="0" borderId="33" xfId="0" applyFont="1" applyBorder="1" applyAlignment="1">
      <alignment horizontal="centerContinuous"/>
    </xf>
    <xf numFmtId="0" fontId="11" fillId="0" borderId="34" xfId="0" applyFont="1" applyBorder="1" applyAlignment="1" applyProtection="1">
      <alignment horizontal="centerContinuous"/>
      <protection/>
    </xf>
    <xf numFmtId="0" fontId="12" fillId="0" borderId="28" xfId="0" applyFont="1" applyBorder="1" applyAlignment="1">
      <alignment horizontal="centerContinuous"/>
    </xf>
    <xf numFmtId="0" fontId="11" fillId="0" borderId="28" xfId="0" applyFont="1" applyBorder="1" applyAlignment="1">
      <alignment horizontal="centerContinuous"/>
    </xf>
    <xf numFmtId="0" fontId="0" fillId="0" borderId="19" xfId="0" applyBorder="1" applyAlignment="1">
      <alignment horizontal="centerContinuous"/>
    </xf>
    <xf numFmtId="14" fontId="0" fillId="0" borderId="18" xfId="0" applyNumberFormat="1" applyBorder="1" applyAlignment="1">
      <alignment horizontal="left"/>
    </xf>
    <xf numFmtId="165" fontId="0" fillId="0" borderId="35" xfId="0" applyNumberFormat="1" applyBorder="1" applyAlignment="1" applyProtection="1">
      <alignment/>
      <protection/>
    </xf>
    <xf numFmtId="14" fontId="0" fillId="0" borderId="36" xfId="0" applyNumberFormat="1" applyBorder="1" applyAlignment="1">
      <alignment horizontal="left"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Continuous"/>
    </xf>
    <xf numFmtId="0" fontId="0" fillId="0" borderId="36" xfId="0" applyBorder="1" applyAlignment="1">
      <alignment/>
    </xf>
    <xf numFmtId="165" fontId="0" fillId="0" borderId="37" xfId="0" applyNumberFormat="1" applyBorder="1" applyAlignment="1" applyProtection="1">
      <alignment/>
      <protection/>
    </xf>
    <xf numFmtId="0" fontId="0" fillId="0" borderId="36" xfId="0" applyBorder="1" applyAlignment="1" applyProtection="1">
      <alignment horizontal="left"/>
      <protection/>
    </xf>
    <xf numFmtId="0" fontId="0" fillId="0" borderId="37" xfId="0" applyBorder="1" applyAlignment="1" applyProtection="1">
      <alignment horizontal="left"/>
      <protection/>
    </xf>
    <xf numFmtId="0" fontId="0" fillId="0" borderId="37" xfId="0" applyBorder="1" applyAlignment="1" applyProtection="1">
      <alignment horizontal="center"/>
      <protection/>
    </xf>
    <xf numFmtId="0" fontId="0" fillId="0" borderId="36" xfId="0" applyBorder="1" applyAlignment="1" applyProtection="1">
      <alignment/>
      <protection/>
    </xf>
    <xf numFmtId="0" fontId="0" fillId="0" borderId="35" xfId="0" applyBorder="1" applyAlignment="1">
      <alignment/>
    </xf>
    <xf numFmtId="0" fontId="15" fillId="0" borderId="19" xfId="0" applyFont="1" applyBorder="1" applyAlignment="1" applyProtection="1">
      <alignment horizontal="left"/>
      <protection/>
    </xf>
    <xf numFmtId="0" fontId="0" fillId="0" borderId="37" xfId="0" applyBorder="1" applyAlignment="1">
      <alignment/>
    </xf>
    <xf numFmtId="2" fontId="0" fillId="0" borderId="19" xfId="0" applyNumberForma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37" xfId="0" applyFont="1" applyBorder="1" applyAlignment="1" applyProtection="1">
      <alignment horizontal="left"/>
      <protection/>
    </xf>
    <xf numFmtId="0" fontId="0" fillId="0" borderId="38" xfId="0" applyBorder="1" applyAlignment="1">
      <alignment horizontal="centerContinuous"/>
    </xf>
    <xf numFmtId="0" fontId="0" fillId="0" borderId="36" xfId="0" applyBorder="1" applyAlignment="1">
      <alignment horizontal="left"/>
    </xf>
    <xf numFmtId="14" fontId="0" fillId="0" borderId="36" xfId="0" applyNumberFormat="1" applyBorder="1" applyAlignment="1" applyProtection="1">
      <alignment horizontal="left"/>
      <protection/>
    </xf>
    <xf numFmtId="3" fontId="0" fillId="0" borderId="37" xfId="0" applyNumberFormat="1" applyBorder="1" applyAlignment="1" applyProtection="1">
      <alignment/>
      <protection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165" fontId="0" fillId="0" borderId="0" xfId="0" applyNumberFormat="1" applyBorder="1" applyAlignment="1" applyProtection="1">
      <alignment/>
      <protection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11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>
      <alignment/>
    </xf>
    <xf numFmtId="0" fontId="11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165" fontId="12" fillId="0" borderId="0" xfId="0" applyNumberFormat="1" applyFont="1" applyBorder="1" applyAlignment="1" applyProtection="1">
      <alignment/>
      <protection/>
    </xf>
    <xf numFmtId="165" fontId="13" fillId="0" borderId="0" xfId="0" applyNumberFormat="1" applyFont="1" applyBorder="1" applyAlignment="1" applyProtection="1">
      <alignment/>
      <protection/>
    </xf>
    <xf numFmtId="7" fontId="14" fillId="0" borderId="0" xfId="0" applyNumberFormat="1" applyFont="1" applyBorder="1" applyAlignment="1" applyProtection="1">
      <alignment/>
      <protection/>
    </xf>
    <xf numFmtId="165" fontId="14" fillId="0" borderId="0" xfId="0" applyNumberFormat="1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/>
      <protection/>
    </xf>
    <xf numFmtId="164" fontId="9" fillId="0" borderId="0" xfId="0" applyNumberFormat="1" applyFont="1" applyFill="1" applyBorder="1" applyAlignment="1" applyProtection="1">
      <alignment/>
      <protection/>
    </xf>
    <xf numFmtId="7" fontId="10" fillId="0" borderId="0" xfId="0" applyNumberFormat="1" applyFont="1" applyFill="1" applyBorder="1" applyAlignment="1" applyProtection="1">
      <alignment/>
      <protection/>
    </xf>
    <xf numFmtId="3" fontId="0" fillId="0" borderId="37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6" xfId="0" applyNumberFormat="1" applyBorder="1" applyAlignment="1" applyProtection="1">
      <alignment/>
      <protection/>
    </xf>
    <xf numFmtId="2" fontId="0" fillId="0" borderId="37" xfId="0" applyNumberFormat="1" applyBorder="1" applyAlignment="1">
      <alignment/>
    </xf>
    <xf numFmtId="0" fontId="19" fillId="0" borderId="37" xfId="0" applyFont="1" applyBorder="1" applyAlignment="1" applyProtection="1">
      <alignment horizontal="center"/>
      <protection/>
    </xf>
    <xf numFmtId="3" fontId="0" fillId="0" borderId="37" xfId="0" applyNumberFormat="1" applyBorder="1" applyAlignment="1" applyProtection="1">
      <alignment horizontal="center"/>
      <protection/>
    </xf>
    <xf numFmtId="3" fontId="0" fillId="0" borderId="19" xfId="0" applyNumberFormat="1" applyBorder="1" applyAlignment="1" applyProtection="1">
      <alignment/>
      <protection/>
    </xf>
    <xf numFmtId="3" fontId="0" fillId="0" borderId="19" xfId="0" applyNumberFormat="1" applyBorder="1" applyAlignment="1">
      <alignment/>
    </xf>
    <xf numFmtId="165" fontId="21" fillId="0" borderId="22" xfId="0" applyNumberFormat="1" applyFont="1" applyBorder="1" applyAlignment="1" applyProtection="1">
      <alignment/>
      <protection/>
    </xf>
    <xf numFmtId="165" fontId="21" fillId="0" borderId="10" xfId="0" applyNumberFormat="1" applyFont="1" applyBorder="1" applyAlignment="1" applyProtection="1">
      <alignment/>
      <protection/>
    </xf>
    <xf numFmtId="0" fontId="1" fillId="0" borderId="39" xfId="0" applyFont="1" applyBorder="1" applyAlignment="1" applyProtection="1">
      <alignment horizontal="center"/>
      <protection/>
    </xf>
    <xf numFmtId="0" fontId="0" fillId="0" borderId="40" xfId="0" applyBorder="1" applyAlignment="1">
      <alignment/>
    </xf>
    <xf numFmtId="0" fontId="7" fillId="0" borderId="41" xfId="0" applyFont="1" applyBorder="1" applyAlignment="1" applyProtection="1">
      <alignment horizontal="center"/>
      <protection/>
    </xf>
    <xf numFmtId="0" fontId="7" fillId="0" borderId="41" xfId="0" applyFont="1" applyBorder="1" applyAlignment="1">
      <alignment/>
    </xf>
    <xf numFmtId="0" fontId="0" fillId="0" borderId="42" xfId="0" applyBorder="1" applyAlignment="1">
      <alignment/>
    </xf>
    <xf numFmtId="0" fontId="1" fillId="0" borderId="43" xfId="0" applyFont="1" applyBorder="1" applyAlignment="1" applyProtection="1">
      <alignment horizontal="center"/>
      <protection/>
    </xf>
    <xf numFmtId="0" fontId="1" fillId="0" borderId="44" xfId="0" applyFont="1" applyBorder="1" applyAlignment="1" applyProtection="1">
      <alignment horizontal="center"/>
      <protection/>
    </xf>
    <xf numFmtId="0" fontId="1" fillId="0" borderId="45" xfId="0" applyFont="1" applyBorder="1" applyAlignment="1" applyProtection="1">
      <alignment horizontal="center"/>
      <protection/>
    </xf>
    <xf numFmtId="0" fontId="1" fillId="0" borderId="46" xfId="0" applyFont="1" applyBorder="1" applyAlignment="1">
      <alignment/>
    </xf>
    <xf numFmtId="0" fontId="1" fillId="0" borderId="47" xfId="0" applyFont="1" applyBorder="1" applyAlignment="1" applyProtection="1">
      <alignment horizontal="center"/>
      <protection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165" fontId="0" fillId="0" borderId="49" xfId="0" applyNumberFormat="1" applyBorder="1" applyAlignment="1" applyProtection="1">
      <alignment/>
      <protection/>
    </xf>
    <xf numFmtId="3" fontId="0" fillId="0" borderId="48" xfId="0" applyNumberFormat="1" applyBorder="1" applyAlignment="1" applyProtection="1">
      <alignment/>
      <protection/>
    </xf>
    <xf numFmtId="3" fontId="0" fillId="0" borderId="48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5" fontId="0" fillId="33" borderId="50" xfId="0" applyNumberFormat="1" applyFill="1" applyBorder="1" applyAlignment="1" applyProtection="1">
      <alignment/>
      <protection/>
    </xf>
    <xf numFmtId="0" fontId="0" fillId="0" borderId="43" xfId="0" applyBorder="1" applyAlignment="1" applyProtection="1">
      <alignment horizontal="center"/>
      <protection/>
    </xf>
    <xf numFmtId="0" fontId="0" fillId="0" borderId="51" xfId="0" applyBorder="1" applyAlignment="1">
      <alignment/>
    </xf>
    <xf numFmtId="0" fontId="0" fillId="0" borderId="46" xfId="0" applyBorder="1" applyAlignment="1" applyProtection="1">
      <alignment horizontal="center"/>
      <protection/>
    </xf>
    <xf numFmtId="0" fontId="0" fillId="34" borderId="52" xfId="0" applyFill="1" applyBorder="1" applyAlignment="1">
      <alignment/>
    </xf>
    <xf numFmtId="0" fontId="0" fillId="34" borderId="53" xfId="0" applyFill="1" applyBorder="1" applyAlignment="1">
      <alignment/>
    </xf>
    <xf numFmtId="0" fontId="0" fillId="34" borderId="54" xfId="0" applyFill="1" applyBorder="1" applyAlignment="1">
      <alignment/>
    </xf>
    <xf numFmtId="0" fontId="0" fillId="33" borderId="50" xfId="0" applyFill="1" applyBorder="1" applyAlignment="1">
      <alignment/>
    </xf>
    <xf numFmtId="165" fontId="0" fillId="0" borderId="50" xfId="0" applyNumberFormat="1" applyBorder="1" applyAlignment="1" applyProtection="1">
      <alignment/>
      <protection/>
    </xf>
    <xf numFmtId="4" fontId="9" fillId="0" borderId="46" xfId="0" applyNumberFormat="1" applyFont="1" applyBorder="1" applyAlignment="1" applyProtection="1">
      <alignment/>
      <protection/>
    </xf>
    <xf numFmtId="4" fontId="9" fillId="0" borderId="19" xfId="0" applyNumberFormat="1" applyFont="1" applyBorder="1" applyAlignment="1" applyProtection="1">
      <alignment/>
      <protection/>
    </xf>
    <xf numFmtId="4" fontId="10" fillId="0" borderId="19" xfId="0" applyNumberFormat="1" applyFont="1" applyBorder="1" applyAlignment="1" applyProtection="1">
      <alignment/>
      <protection/>
    </xf>
    <xf numFmtId="4" fontId="10" fillId="0" borderId="50" xfId="0" applyNumberFormat="1" applyFont="1" applyBorder="1" applyAlignment="1" applyProtection="1">
      <alignment/>
      <protection/>
    </xf>
    <xf numFmtId="4" fontId="22" fillId="0" borderId="19" xfId="0" applyNumberFormat="1" applyFont="1" applyBorder="1" applyAlignment="1" applyProtection="1">
      <alignment/>
      <protection/>
    </xf>
    <xf numFmtId="4" fontId="9" fillId="0" borderId="18" xfId="0" applyNumberFormat="1" applyFont="1" applyBorder="1" applyAlignment="1" applyProtection="1">
      <alignment/>
      <protection/>
    </xf>
    <xf numFmtId="4" fontId="10" fillId="0" borderId="22" xfId="0" applyNumberFormat="1" applyFont="1" applyBorder="1" applyAlignment="1" applyProtection="1">
      <alignment/>
      <protection/>
    </xf>
    <xf numFmtId="4" fontId="0" fillId="34" borderId="25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0" borderId="37" xfId="0" applyFont="1" applyBorder="1" applyAlignment="1">
      <alignment horizontal="centerContinuous"/>
    </xf>
    <xf numFmtId="0" fontId="7" fillId="0" borderId="42" xfId="0" applyFont="1" applyBorder="1" applyAlignment="1">
      <alignment/>
    </xf>
    <xf numFmtId="0" fontId="1" fillId="0" borderId="55" xfId="0" applyFont="1" applyBorder="1" applyAlignment="1" applyProtection="1">
      <alignment horizontal="center"/>
      <protection/>
    </xf>
    <xf numFmtId="2" fontId="0" fillId="0" borderId="49" xfId="0" applyNumberFormat="1" applyBorder="1" applyAlignment="1">
      <alignment/>
    </xf>
    <xf numFmtId="0" fontId="0" fillId="0" borderId="44" xfId="0" applyBorder="1" applyAlignment="1">
      <alignment/>
    </xf>
    <xf numFmtId="7" fontId="10" fillId="0" borderId="47" xfId="0" applyNumberFormat="1" applyFont="1" applyBorder="1" applyAlignment="1" applyProtection="1">
      <alignment/>
      <protection/>
    </xf>
    <xf numFmtId="0" fontId="0" fillId="34" borderId="56" xfId="0" applyFill="1" applyBorder="1" applyAlignment="1">
      <alignment/>
    </xf>
    <xf numFmtId="0" fontId="0" fillId="34" borderId="57" xfId="0" applyFill="1" applyBorder="1" applyAlignment="1">
      <alignment/>
    </xf>
    <xf numFmtId="0" fontId="11" fillId="0" borderId="58" xfId="0" applyFont="1" applyBorder="1" applyAlignment="1">
      <alignment horizontal="centerContinuous"/>
    </xf>
    <xf numFmtId="0" fontId="12" fillId="0" borderId="59" xfId="0" applyFont="1" applyBorder="1" applyAlignment="1">
      <alignment/>
    </xf>
    <xf numFmtId="165" fontId="12" fillId="0" borderId="46" xfId="0" applyNumberFormat="1" applyFont="1" applyBorder="1" applyAlignment="1" applyProtection="1">
      <alignment/>
      <protection/>
    </xf>
    <xf numFmtId="165" fontId="12" fillId="0" borderId="50" xfId="0" applyNumberFormat="1" applyFont="1" applyBorder="1" applyAlignment="1" applyProtection="1">
      <alignment/>
      <protection/>
    </xf>
    <xf numFmtId="165" fontId="14" fillId="0" borderId="52" xfId="0" applyNumberFormat="1" applyFont="1" applyBorder="1" applyAlignment="1" applyProtection="1">
      <alignment/>
      <protection/>
    </xf>
    <xf numFmtId="165" fontId="12" fillId="0" borderId="60" xfId="0" applyNumberFormat="1" applyFont="1" applyBorder="1" applyAlignment="1" applyProtection="1">
      <alignment/>
      <protection/>
    </xf>
    <xf numFmtId="4" fontId="15" fillId="0" borderId="18" xfId="0" applyNumberFormat="1" applyFont="1" applyBorder="1" applyAlignment="1" applyProtection="1">
      <alignment/>
      <protection/>
    </xf>
    <xf numFmtId="4" fontId="15" fillId="0" borderId="19" xfId="0" applyNumberFormat="1" applyFont="1" applyBorder="1" applyAlignment="1" applyProtection="1">
      <alignment/>
      <protection/>
    </xf>
    <xf numFmtId="4" fontId="0" fillId="0" borderId="37" xfId="0" applyNumberFormat="1" applyBorder="1" applyAlignment="1" applyProtection="1">
      <alignment/>
      <protection/>
    </xf>
    <xf numFmtId="4" fontId="0" fillId="0" borderId="36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15" fillId="0" borderId="46" xfId="0" applyNumberFormat="1" applyFont="1" applyBorder="1" applyAlignment="1" applyProtection="1">
      <alignment/>
      <protection/>
    </xf>
    <xf numFmtId="4" fontId="24" fillId="0" borderId="18" xfId="0" applyNumberFormat="1" applyFont="1" applyBorder="1" applyAlignment="1" applyProtection="1">
      <alignment/>
      <protection/>
    </xf>
    <xf numFmtId="0" fontId="19" fillId="0" borderId="37" xfId="0" applyFont="1" applyBorder="1" applyAlignment="1">
      <alignment horizontal="centerContinuous"/>
    </xf>
    <xf numFmtId="14" fontId="0" fillId="0" borderId="61" xfId="0" applyNumberFormat="1" applyBorder="1" applyAlignment="1" applyProtection="1">
      <alignment horizontal="left"/>
      <protection/>
    </xf>
    <xf numFmtId="0" fontId="0" fillId="0" borderId="62" xfId="0" applyBorder="1" applyAlignment="1" applyProtection="1">
      <alignment horizontal="left"/>
      <protection/>
    </xf>
    <xf numFmtId="0" fontId="0" fillId="0" borderId="62" xfId="0" applyBorder="1" applyAlignment="1" applyProtection="1">
      <alignment horizontal="center"/>
      <protection/>
    </xf>
    <xf numFmtId="0" fontId="23" fillId="0" borderId="62" xfId="0" applyFont="1" applyBorder="1" applyAlignment="1" applyProtection="1">
      <alignment horizontal="center"/>
      <protection/>
    </xf>
    <xf numFmtId="3" fontId="0" fillId="0" borderId="61" xfId="0" applyNumberFormat="1" applyBorder="1" applyAlignment="1" applyProtection="1">
      <alignment/>
      <protection/>
    </xf>
    <xf numFmtId="3" fontId="0" fillId="0" borderId="62" xfId="0" applyNumberFormat="1" applyBorder="1" applyAlignment="1" applyProtection="1">
      <alignment/>
      <protection/>
    </xf>
    <xf numFmtId="165" fontId="0" fillId="0" borderId="62" xfId="0" applyNumberFormat="1" applyBorder="1" applyAlignment="1" applyProtection="1">
      <alignment/>
      <protection/>
    </xf>
    <xf numFmtId="165" fontId="0" fillId="0" borderId="63" xfId="0" applyNumberFormat="1" applyBorder="1" applyAlignment="1" applyProtection="1">
      <alignment/>
      <protection/>
    </xf>
    <xf numFmtId="3" fontId="0" fillId="0" borderId="61" xfId="0" applyNumberFormat="1" applyBorder="1" applyAlignment="1">
      <alignment/>
    </xf>
    <xf numFmtId="0" fontId="0" fillId="0" borderId="62" xfId="0" applyBorder="1" applyAlignment="1">
      <alignment/>
    </xf>
    <xf numFmtId="3" fontId="0" fillId="0" borderId="62" xfId="0" applyNumberFormat="1" applyBorder="1" applyAlignment="1">
      <alignment/>
    </xf>
    <xf numFmtId="0" fontId="0" fillId="0" borderId="64" xfId="0" applyBorder="1" applyAlignment="1">
      <alignment/>
    </xf>
    <xf numFmtId="0" fontId="0" fillId="0" borderId="63" xfId="0" applyBorder="1" applyAlignment="1">
      <alignment/>
    </xf>
    <xf numFmtId="0" fontId="0" fillId="0" borderId="65" xfId="0" applyBorder="1" applyAlignment="1">
      <alignment/>
    </xf>
    <xf numFmtId="0" fontId="0" fillId="0" borderId="61" xfId="0" applyBorder="1" applyAlignment="1">
      <alignment/>
    </xf>
    <xf numFmtId="4" fontId="0" fillId="0" borderId="62" xfId="0" applyNumberFormat="1" applyBorder="1" applyAlignment="1" applyProtection="1">
      <alignment/>
      <protection/>
    </xf>
    <xf numFmtId="0" fontId="0" fillId="0" borderId="61" xfId="0" applyBorder="1" applyAlignment="1" applyProtection="1">
      <alignment/>
      <protection/>
    </xf>
    <xf numFmtId="14" fontId="0" fillId="0" borderId="18" xfId="0" applyNumberFormat="1" applyBorder="1" applyAlignment="1" applyProtection="1">
      <alignment horizontal="left"/>
      <protection/>
    </xf>
    <xf numFmtId="14" fontId="0" fillId="0" borderId="66" xfId="0" applyNumberFormat="1" applyBorder="1" applyAlignment="1" applyProtection="1">
      <alignment horizontal="left"/>
      <protection/>
    </xf>
    <xf numFmtId="0" fontId="0" fillId="0" borderId="67" xfId="0" applyBorder="1" applyAlignment="1" applyProtection="1">
      <alignment horizontal="left"/>
      <protection/>
    </xf>
    <xf numFmtId="0" fontId="0" fillId="0" borderId="67" xfId="0" applyBorder="1" applyAlignment="1" applyProtection="1">
      <alignment horizontal="center"/>
      <protection/>
    </xf>
    <xf numFmtId="3" fontId="0" fillId="0" borderId="67" xfId="0" applyNumberFormat="1" applyBorder="1" applyAlignment="1" applyProtection="1">
      <alignment/>
      <protection/>
    </xf>
    <xf numFmtId="165" fontId="0" fillId="0" borderId="67" xfId="0" applyNumberFormat="1" applyBorder="1" applyAlignment="1" applyProtection="1">
      <alignment/>
      <protection/>
    </xf>
    <xf numFmtId="3" fontId="0" fillId="0" borderId="67" xfId="0" applyNumberFormat="1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2" xfId="0" applyBorder="1" applyAlignment="1" applyProtection="1">
      <alignment/>
      <protection/>
    </xf>
    <xf numFmtId="0" fontId="0" fillId="0" borderId="69" xfId="0" applyBorder="1" applyAlignment="1">
      <alignment/>
    </xf>
    <xf numFmtId="14" fontId="0" fillId="0" borderId="70" xfId="0" applyNumberFormat="1" applyBorder="1" applyAlignment="1" applyProtection="1">
      <alignment horizontal="left"/>
      <protection/>
    </xf>
    <xf numFmtId="0" fontId="0" fillId="0" borderId="71" xfId="0" applyBorder="1" applyAlignment="1" applyProtection="1">
      <alignment horizontal="left"/>
      <protection/>
    </xf>
    <xf numFmtId="0" fontId="0" fillId="0" borderId="71" xfId="0" applyBorder="1" applyAlignment="1" applyProtection="1">
      <alignment horizontal="center"/>
      <protection/>
    </xf>
    <xf numFmtId="3" fontId="0" fillId="0" borderId="71" xfId="0" applyNumberFormat="1" applyBorder="1" applyAlignment="1" applyProtection="1">
      <alignment/>
      <protection/>
    </xf>
    <xf numFmtId="165" fontId="0" fillId="0" borderId="71" xfId="0" applyNumberFormat="1" applyBorder="1" applyAlignment="1" applyProtection="1">
      <alignment/>
      <protection/>
    </xf>
    <xf numFmtId="3" fontId="0" fillId="0" borderId="71" xfId="0" applyNumberFormat="1" applyBorder="1" applyAlignment="1">
      <alignment/>
    </xf>
    <xf numFmtId="0" fontId="0" fillId="0" borderId="71" xfId="0" applyBorder="1" applyAlignment="1">
      <alignment/>
    </xf>
    <xf numFmtId="3" fontId="20" fillId="0" borderId="71" xfId="0" applyNumberFormat="1" applyFont="1" applyBorder="1" applyAlignment="1" applyProtection="1">
      <alignment horizontal="center"/>
      <protection/>
    </xf>
    <xf numFmtId="3" fontId="0" fillId="0" borderId="70" xfId="0" applyNumberFormat="1" applyBorder="1" applyAlignment="1" applyProtection="1">
      <alignment/>
      <protection/>
    </xf>
    <xf numFmtId="4" fontId="0" fillId="0" borderId="71" xfId="0" applyNumberFormat="1" applyBorder="1" applyAlignment="1" applyProtection="1">
      <alignment/>
      <protection/>
    </xf>
    <xf numFmtId="0" fontId="0" fillId="0" borderId="70" xfId="0" applyBorder="1" applyAlignment="1">
      <alignment/>
    </xf>
    <xf numFmtId="0" fontId="0" fillId="0" borderId="66" xfId="0" applyBorder="1" applyAlignment="1" applyProtection="1">
      <alignment/>
      <protection/>
    </xf>
    <xf numFmtId="0" fontId="0" fillId="0" borderId="66" xfId="0" applyBorder="1" applyAlignment="1">
      <alignment/>
    </xf>
    <xf numFmtId="0" fontId="0" fillId="0" borderId="67" xfId="0" applyBorder="1" applyAlignment="1" applyProtection="1">
      <alignment/>
      <protection/>
    </xf>
    <xf numFmtId="165" fontId="0" fillId="0" borderId="68" xfId="0" applyNumberFormat="1" applyBorder="1" applyAlignment="1" applyProtection="1">
      <alignment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4" fontId="0" fillId="0" borderId="72" xfId="0" applyNumberFormat="1" applyBorder="1" applyAlignment="1" applyProtection="1">
      <alignment horizontal="left"/>
      <protection/>
    </xf>
    <xf numFmtId="0" fontId="0" fillId="0" borderId="73" xfId="0" applyFont="1" applyBorder="1" applyAlignment="1" applyProtection="1">
      <alignment horizontal="left"/>
      <protection/>
    </xf>
    <xf numFmtId="0" fontId="0" fillId="0" borderId="73" xfId="0" applyBorder="1" applyAlignment="1" applyProtection="1">
      <alignment horizontal="center"/>
      <protection/>
    </xf>
    <xf numFmtId="0" fontId="19" fillId="0" borderId="73" xfId="0" applyFont="1" applyBorder="1" applyAlignment="1" applyProtection="1">
      <alignment horizontal="center"/>
      <protection/>
    </xf>
    <xf numFmtId="3" fontId="0" fillId="0" borderId="72" xfId="0" applyNumberFormat="1" applyBorder="1" applyAlignment="1" applyProtection="1">
      <alignment/>
      <protection/>
    </xf>
    <xf numFmtId="3" fontId="0" fillId="0" borderId="73" xfId="0" applyNumberFormat="1" applyBorder="1" applyAlignment="1" applyProtection="1">
      <alignment/>
      <protection/>
    </xf>
    <xf numFmtId="165" fontId="0" fillId="0" borderId="73" xfId="0" applyNumberFormat="1" applyBorder="1" applyAlignment="1" applyProtection="1">
      <alignment/>
      <protection/>
    </xf>
    <xf numFmtId="0" fontId="0" fillId="0" borderId="74" xfId="0" applyBorder="1" applyAlignment="1">
      <alignment/>
    </xf>
    <xf numFmtId="0" fontId="0" fillId="0" borderId="73" xfId="0" applyBorder="1" applyAlignment="1">
      <alignment/>
    </xf>
    <xf numFmtId="14" fontId="0" fillId="0" borderId="75" xfId="0" applyNumberFormat="1" applyBorder="1" applyAlignment="1" applyProtection="1">
      <alignment horizontal="left"/>
      <protection/>
    </xf>
    <xf numFmtId="0" fontId="0" fillId="0" borderId="76" xfId="0" applyFont="1" applyBorder="1" applyAlignment="1" applyProtection="1">
      <alignment horizontal="left"/>
      <protection/>
    </xf>
    <xf numFmtId="0" fontId="0" fillId="0" borderId="76" xfId="0" applyBorder="1" applyAlignment="1" applyProtection="1">
      <alignment horizontal="center"/>
      <protection/>
    </xf>
    <xf numFmtId="0" fontId="0" fillId="0" borderId="76" xfId="0" applyFont="1" applyBorder="1" applyAlignment="1" applyProtection="1">
      <alignment horizontal="center"/>
      <protection/>
    </xf>
    <xf numFmtId="3" fontId="0" fillId="0" borderId="77" xfId="0" applyNumberFormat="1" applyBorder="1" applyAlignment="1" applyProtection="1">
      <alignment/>
      <protection/>
    </xf>
    <xf numFmtId="3" fontId="0" fillId="0" borderId="76" xfId="0" applyNumberFormat="1" applyBorder="1" applyAlignment="1" applyProtection="1">
      <alignment/>
      <protection/>
    </xf>
    <xf numFmtId="165" fontId="0" fillId="0" borderId="76" xfId="0" applyNumberFormat="1" applyBorder="1" applyAlignment="1" applyProtection="1">
      <alignment/>
      <protection/>
    </xf>
    <xf numFmtId="165" fontId="0" fillId="0" borderId="78" xfId="0" applyNumberFormat="1" applyBorder="1" applyAlignment="1" applyProtection="1">
      <alignment/>
      <protection/>
    </xf>
    <xf numFmtId="3" fontId="0" fillId="0" borderId="76" xfId="0" applyNumberFormat="1" applyBorder="1" applyAlignment="1">
      <alignment/>
    </xf>
    <xf numFmtId="0" fontId="0" fillId="0" borderId="76" xfId="0" applyBorder="1" applyAlignment="1">
      <alignment/>
    </xf>
    <xf numFmtId="0" fontId="0" fillId="0" borderId="78" xfId="0" applyBorder="1" applyAlignment="1">
      <alignment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 horizontal="centerContinuous"/>
    </xf>
    <xf numFmtId="0" fontId="0" fillId="0" borderId="37" xfId="0" applyFont="1" applyBorder="1" applyAlignment="1" applyProtection="1">
      <alignment horizontal="left"/>
      <protection/>
    </xf>
    <xf numFmtId="0" fontId="0" fillId="0" borderId="37" xfId="0" applyFont="1" applyBorder="1" applyAlignment="1" applyProtection="1">
      <alignment horizontal="center"/>
      <protection/>
    </xf>
    <xf numFmtId="0" fontId="0" fillId="0" borderId="62" xfId="0" applyFont="1" applyBorder="1" applyAlignment="1" applyProtection="1">
      <alignment horizontal="left"/>
      <protection/>
    </xf>
    <xf numFmtId="0" fontId="23" fillId="0" borderId="67" xfId="0" applyFont="1" applyBorder="1" applyAlignment="1" applyProtection="1">
      <alignment horizontal="center"/>
      <protection/>
    </xf>
    <xf numFmtId="165" fontId="23" fillId="0" borderId="0" xfId="0" applyNumberFormat="1" applyFont="1" applyAlignment="1" applyProtection="1">
      <alignment/>
      <protection/>
    </xf>
    <xf numFmtId="14" fontId="0" fillId="0" borderId="72" xfId="0" applyNumberFormat="1" applyBorder="1" applyAlignment="1">
      <alignment horizontal="left"/>
    </xf>
    <xf numFmtId="0" fontId="0" fillId="0" borderId="73" xfId="0" applyFont="1" applyBorder="1" applyAlignment="1">
      <alignment/>
    </xf>
    <xf numFmtId="0" fontId="0" fillId="0" borderId="73" xfId="0" applyBorder="1" applyAlignment="1">
      <alignment horizontal="centerContinuous"/>
    </xf>
    <xf numFmtId="0" fontId="0" fillId="0" borderId="72" xfId="0" applyBorder="1" applyAlignment="1">
      <alignment/>
    </xf>
    <xf numFmtId="4" fontId="0" fillId="0" borderId="73" xfId="0" applyNumberFormat="1" applyBorder="1" applyAlignment="1" applyProtection="1">
      <alignment/>
      <protection/>
    </xf>
    <xf numFmtId="165" fontId="0" fillId="0" borderId="79" xfId="0" applyNumberFormat="1" applyBorder="1" applyAlignment="1" applyProtection="1">
      <alignment/>
      <protection/>
    </xf>
    <xf numFmtId="165" fontId="0" fillId="0" borderId="80" xfId="0" applyNumberFormat="1" applyBorder="1" applyAlignment="1" applyProtection="1">
      <alignment/>
      <protection/>
    </xf>
    <xf numFmtId="0" fontId="0" fillId="0" borderId="73" xfId="0" applyFont="1" applyBorder="1" applyAlignment="1" applyProtection="1">
      <alignment horizontal="left"/>
      <protection/>
    </xf>
    <xf numFmtId="0" fontId="0" fillId="0" borderId="73" xfId="0" applyFont="1" applyBorder="1" applyAlignment="1" applyProtection="1">
      <alignment horizontal="center"/>
      <protection/>
    </xf>
    <xf numFmtId="3" fontId="0" fillId="0" borderId="74" xfId="0" applyNumberFormat="1" applyBorder="1" applyAlignment="1" applyProtection="1">
      <alignment/>
      <protection/>
    </xf>
    <xf numFmtId="3" fontId="0" fillId="35" borderId="73" xfId="0" applyNumberFormat="1" applyFill="1" applyBorder="1" applyAlignment="1">
      <alignment/>
    </xf>
    <xf numFmtId="165" fontId="0" fillId="35" borderId="73" xfId="0" applyNumberFormat="1" applyFill="1" applyBorder="1" applyAlignment="1" applyProtection="1">
      <alignment/>
      <protection/>
    </xf>
    <xf numFmtId="165" fontId="0" fillId="35" borderId="79" xfId="0" applyNumberFormat="1" applyFill="1" applyBorder="1" applyAlignment="1" applyProtection="1">
      <alignment/>
      <protection/>
    </xf>
    <xf numFmtId="0" fontId="0" fillId="0" borderId="73" xfId="0" applyFont="1" applyBorder="1" applyAlignment="1">
      <alignment horizontal="centerContinuous"/>
    </xf>
    <xf numFmtId="3" fontId="0" fillId="0" borderId="72" xfId="0" applyNumberFormat="1" applyBorder="1" applyAlignment="1">
      <alignment/>
    </xf>
    <xf numFmtId="3" fontId="0" fillId="0" borderId="73" xfId="0" applyNumberFormat="1" applyBorder="1" applyAlignment="1">
      <alignment/>
    </xf>
    <xf numFmtId="3" fontId="0" fillId="0" borderId="37" xfId="0" applyNumberFormat="1" applyFont="1" applyBorder="1" applyAlignment="1" applyProtection="1">
      <alignment horizontal="center"/>
      <protection/>
    </xf>
    <xf numFmtId="0" fontId="0" fillId="0" borderId="62" xfId="0" applyFont="1" applyBorder="1" applyAlignment="1" applyProtection="1">
      <alignment horizontal="center"/>
      <protection/>
    </xf>
    <xf numFmtId="3" fontId="20" fillId="0" borderId="62" xfId="0" applyNumberFormat="1" applyFont="1" applyBorder="1" applyAlignment="1" applyProtection="1">
      <alignment horizontal="center"/>
      <protection/>
    </xf>
    <xf numFmtId="0" fontId="1" fillId="0" borderId="51" xfId="0" applyFont="1" applyBorder="1" applyAlignment="1" applyProtection="1">
      <alignment horizontal="center"/>
      <protection/>
    </xf>
    <xf numFmtId="0" fontId="7" fillId="0" borderId="81" xfId="0" applyFont="1" applyBorder="1" applyAlignment="1">
      <alignment/>
    </xf>
    <xf numFmtId="0" fontId="1" fillId="0" borderId="82" xfId="0" applyFont="1" applyBorder="1" applyAlignment="1" applyProtection="1">
      <alignment horizontal="center"/>
      <protection/>
    </xf>
    <xf numFmtId="0" fontId="0" fillId="33" borderId="83" xfId="0" applyFill="1" applyBorder="1" applyAlignment="1">
      <alignment/>
    </xf>
    <xf numFmtId="0" fontId="0" fillId="0" borderId="39" xfId="0" applyBorder="1" applyAlignment="1">
      <alignment/>
    </xf>
    <xf numFmtId="7" fontId="10" fillId="0" borderId="84" xfId="0" applyNumberFormat="1" applyFont="1" applyBorder="1" applyAlignment="1" applyProtection="1">
      <alignment/>
      <protection/>
    </xf>
    <xf numFmtId="3" fontId="0" fillId="0" borderId="74" xfId="0" applyNumberFormat="1" applyBorder="1" applyAlignment="1">
      <alignment/>
    </xf>
    <xf numFmtId="2" fontId="0" fillId="0" borderId="73" xfId="0" applyNumberFormat="1" applyBorder="1" applyAlignment="1">
      <alignment/>
    </xf>
    <xf numFmtId="0" fontId="0" fillId="0" borderId="80" xfId="0" applyBorder="1" applyAlignment="1">
      <alignment/>
    </xf>
    <xf numFmtId="14" fontId="0" fillId="0" borderId="85" xfId="0" applyNumberFormat="1" applyBorder="1" applyAlignment="1" applyProtection="1">
      <alignment horizontal="left"/>
      <protection/>
    </xf>
    <xf numFmtId="0" fontId="16" fillId="0" borderId="86" xfId="0" applyFont="1" applyBorder="1" applyAlignment="1" applyProtection="1">
      <alignment horizontal="left"/>
      <protection/>
    </xf>
    <xf numFmtId="0" fontId="0" fillId="0" borderId="86" xfId="0" applyBorder="1" applyAlignment="1" applyProtection="1">
      <alignment horizontal="center"/>
      <protection/>
    </xf>
    <xf numFmtId="0" fontId="20" fillId="0" borderId="86" xfId="0" applyFont="1" applyBorder="1" applyAlignment="1" applyProtection="1">
      <alignment horizontal="center"/>
      <protection/>
    </xf>
    <xf numFmtId="3" fontId="0" fillId="0" borderId="87" xfId="0" applyNumberFormat="1" applyBorder="1" applyAlignment="1" applyProtection="1">
      <alignment/>
      <protection/>
    </xf>
    <xf numFmtId="3" fontId="0" fillId="0" borderId="86" xfId="0" applyNumberFormat="1" applyBorder="1" applyAlignment="1" applyProtection="1">
      <alignment/>
      <protection/>
    </xf>
    <xf numFmtId="4" fontId="0" fillId="0" borderId="86" xfId="0" applyNumberFormat="1" applyBorder="1" applyAlignment="1" applyProtection="1">
      <alignment/>
      <protection/>
    </xf>
    <xf numFmtId="165" fontId="0" fillId="0" borderId="88" xfId="0" applyNumberFormat="1" applyBorder="1" applyAlignment="1" applyProtection="1">
      <alignment/>
      <protection/>
    </xf>
    <xf numFmtId="3" fontId="0" fillId="0" borderId="86" xfId="0" applyNumberFormat="1" applyBorder="1" applyAlignment="1">
      <alignment/>
    </xf>
    <xf numFmtId="165" fontId="0" fillId="0" borderId="86" xfId="0" applyNumberFormat="1" applyBorder="1" applyAlignment="1" applyProtection="1">
      <alignment/>
      <protection/>
    </xf>
    <xf numFmtId="3" fontId="0" fillId="0" borderId="73" xfId="0" applyNumberFormat="1" applyFont="1" applyBorder="1" applyAlignment="1" applyProtection="1">
      <alignment horizontal="center"/>
      <protection/>
    </xf>
    <xf numFmtId="14" fontId="0" fillId="0" borderId="36" xfId="0" applyNumberFormat="1" applyFont="1" applyBorder="1" applyAlignment="1">
      <alignment horizontal="left"/>
    </xf>
    <xf numFmtId="0" fontId="12" fillId="0" borderId="19" xfId="0" applyFont="1" applyFill="1" applyBorder="1" applyAlignment="1">
      <alignment/>
    </xf>
    <xf numFmtId="0" fontId="12" fillId="0" borderId="22" xfId="0" applyFont="1" applyFill="1" applyBorder="1" applyAlignment="1" applyProtection="1">
      <alignment/>
      <protection/>
    </xf>
    <xf numFmtId="0" fontId="0" fillId="0" borderId="19" xfId="0" applyFill="1" applyBorder="1" applyAlignment="1">
      <alignment/>
    </xf>
    <xf numFmtId="165" fontId="12" fillId="0" borderId="46" xfId="0" applyNumberFormat="1" applyFont="1" applyFill="1" applyBorder="1" applyAlignment="1" applyProtection="1">
      <alignment/>
      <protection/>
    </xf>
    <xf numFmtId="165" fontId="12" fillId="0" borderId="19" xfId="0" applyNumberFormat="1" applyFont="1" applyFill="1" applyBorder="1" applyAlignment="1" applyProtection="1">
      <alignment/>
      <protection/>
    </xf>
    <xf numFmtId="0" fontId="20" fillId="0" borderId="37" xfId="0" applyFont="1" applyBorder="1" applyAlignment="1" applyProtection="1">
      <alignment horizontal="center"/>
      <protection/>
    </xf>
    <xf numFmtId="2" fontId="0" fillId="0" borderId="49" xfId="0" applyNumberFormat="1" applyBorder="1" applyAlignment="1">
      <alignment horizontal="right"/>
    </xf>
    <xf numFmtId="165" fontId="0" fillId="0" borderId="49" xfId="0" applyNumberFormat="1" applyBorder="1" applyAlignment="1" applyProtection="1">
      <alignment/>
      <protection/>
    </xf>
    <xf numFmtId="4" fontId="0" fillId="0" borderId="49" xfId="0" applyNumberFormat="1" applyBorder="1" applyAlignment="1">
      <alignment horizontal="right"/>
    </xf>
    <xf numFmtId="0" fontId="0" fillId="0" borderId="37" xfId="0" applyFont="1" applyBorder="1" applyAlignment="1">
      <alignment horizontal="left"/>
    </xf>
    <xf numFmtId="0" fontId="0" fillId="0" borderId="73" xfId="0" applyFont="1" applyBorder="1" applyAlignment="1">
      <alignment horizontal="left"/>
    </xf>
    <xf numFmtId="0" fontId="19" fillId="0" borderId="73" xfId="0" applyFont="1" applyBorder="1" applyAlignment="1">
      <alignment horizontal="centerContinuous"/>
    </xf>
    <xf numFmtId="4" fontId="0" fillId="0" borderId="73" xfId="0" applyNumberFormat="1" applyBorder="1" applyAlignment="1">
      <alignment/>
    </xf>
    <xf numFmtId="2" fontId="0" fillId="0" borderId="79" xfId="0" applyNumberFormat="1" applyBorder="1" applyAlignment="1">
      <alignment/>
    </xf>
    <xf numFmtId="4" fontId="0" fillId="0" borderId="79" xfId="0" applyNumberFormat="1" applyBorder="1" applyAlignment="1">
      <alignment horizontal="right"/>
    </xf>
    <xf numFmtId="0" fontId="0" fillId="0" borderId="72" xfId="0" applyBorder="1" applyAlignment="1" applyProtection="1">
      <alignment/>
      <protection/>
    </xf>
    <xf numFmtId="0" fontId="0" fillId="0" borderId="73" xfId="0" applyBorder="1" applyAlignment="1">
      <alignment/>
    </xf>
    <xf numFmtId="3" fontId="0" fillId="0" borderId="72" xfId="0" applyNumberFormat="1" applyFont="1" applyBorder="1" applyAlignment="1">
      <alignment/>
    </xf>
    <xf numFmtId="0" fontId="0" fillId="0" borderId="76" xfId="0" applyFont="1" applyBorder="1" applyAlignment="1" applyProtection="1">
      <alignment horizontal="left"/>
      <protection/>
    </xf>
    <xf numFmtId="0" fontId="0" fillId="0" borderId="76" xfId="0" applyFont="1" applyBorder="1" applyAlignment="1" applyProtection="1">
      <alignment horizontal="center"/>
      <protection/>
    </xf>
    <xf numFmtId="0" fontId="0" fillId="0" borderId="75" xfId="0" applyBorder="1" applyAlignment="1" applyProtection="1">
      <alignment/>
      <protection/>
    </xf>
    <xf numFmtId="0" fontId="0" fillId="0" borderId="75" xfId="0" applyBorder="1" applyAlignment="1">
      <alignment/>
    </xf>
    <xf numFmtId="0" fontId="0" fillId="0" borderId="89" xfId="0" applyBorder="1" applyAlignment="1">
      <alignment/>
    </xf>
    <xf numFmtId="0" fontId="16" fillId="0" borderId="73" xfId="0" applyFont="1" applyBorder="1" applyAlignment="1" applyProtection="1">
      <alignment horizontal="left"/>
      <protection/>
    </xf>
    <xf numFmtId="4" fontId="0" fillId="0" borderId="72" xfId="0" applyNumberFormat="1" applyBorder="1" applyAlignment="1">
      <alignment/>
    </xf>
    <xf numFmtId="0" fontId="0" fillId="0" borderId="79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6" xfId="0" applyBorder="1" applyAlignment="1" applyProtection="1">
      <alignment horizontal="left"/>
      <protection/>
    </xf>
    <xf numFmtId="3" fontId="19" fillId="0" borderId="86" xfId="0" applyNumberFormat="1" applyFont="1" applyBorder="1" applyAlignment="1" applyProtection="1">
      <alignment horizontal="center"/>
      <protection/>
    </xf>
    <xf numFmtId="3" fontId="0" fillId="0" borderId="85" xfId="0" applyNumberFormat="1" applyBorder="1" applyAlignment="1" applyProtection="1">
      <alignment/>
      <protection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0" fillId="0" borderId="90" xfId="0" applyBorder="1" applyAlignment="1">
      <alignment/>
    </xf>
    <xf numFmtId="0" fontId="0" fillId="0" borderId="73" xfId="0" applyFont="1" applyBorder="1" applyAlignment="1">
      <alignment horizontal="center"/>
    </xf>
    <xf numFmtId="14" fontId="0" fillId="0" borderId="91" xfId="0" applyNumberFormat="1" applyBorder="1" applyAlignment="1">
      <alignment horizontal="left"/>
    </xf>
    <xf numFmtId="0" fontId="0" fillId="0" borderId="91" xfId="0" applyFont="1" applyBorder="1" applyAlignment="1">
      <alignment horizontal="left"/>
    </xf>
    <xf numFmtId="0" fontId="0" fillId="0" borderId="91" xfId="0" applyFont="1" applyBorder="1" applyAlignment="1">
      <alignment horizontal="centerContinuous"/>
    </xf>
    <xf numFmtId="0" fontId="0" fillId="0" borderId="91" xfId="0" applyBorder="1" applyAlignment="1">
      <alignment horizontal="centerContinuous"/>
    </xf>
    <xf numFmtId="3" fontId="0" fillId="0" borderId="91" xfId="0" applyNumberFormat="1" applyBorder="1" applyAlignment="1">
      <alignment/>
    </xf>
    <xf numFmtId="0" fontId="0" fillId="0" borderId="91" xfId="0" applyBorder="1" applyAlignment="1">
      <alignment/>
    </xf>
    <xf numFmtId="4" fontId="0" fillId="0" borderId="91" xfId="0" applyNumberFormat="1" applyBorder="1" applyAlignment="1">
      <alignment horizontal="right"/>
    </xf>
    <xf numFmtId="14" fontId="0" fillId="0" borderId="92" xfId="0" applyNumberFormat="1" applyBorder="1" applyAlignment="1">
      <alignment horizontal="left"/>
    </xf>
    <xf numFmtId="0" fontId="0" fillId="0" borderId="92" xfId="0" applyFont="1" applyBorder="1" applyAlignment="1">
      <alignment horizontal="left"/>
    </xf>
    <xf numFmtId="0" fontId="0" fillId="0" borderId="92" xfId="0" applyFont="1" applyBorder="1" applyAlignment="1">
      <alignment horizontal="centerContinuous"/>
    </xf>
    <xf numFmtId="0" fontId="0" fillId="0" borderId="92" xfId="0" applyBorder="1" applyAlignment="1">
      <alignment horizontal="centerContinuous"/>
    </xf>
    <xf numFmtId="3" fontId="0" fillId="0" borderId="92" xfId="0" applyNumberFormat="1" applyBorder="1" applyAlignment="1">
      <alignment/>
    </xf>
    <xf numFmtId="0" fontId="0" fillId="0" borderId="92" xfId="0" applyBorder="1" applyAlignment="1">
      <alignment/>
    </xf>
    <xf numFmtId="4" fontId="0" fillId="0" borderId="92" xfId="0" applyNumberFormat="1" applyBorder="1" applyAlignment="1">
      <alignment horizontal="right"/>
    </xf>
    <xf numFmtId="0" fontId="0" fillId="0" borderId="38" xfId="0" applyFont="1" applyBorder="1" applyAlignment="1">
      <alignment horizontal="centerContinuous"/>
    </xf>
    <xf numFmtId="0" fontId="0" fillId="0" borderId="93" xfId="0" applyFont="1" applyBorder="1" applyAlignment="1">
      <alignment horizontal="centerContinuous"/>
    </xf>
    <xf numFmtId="0" fontId="0" fillId="0" borderId="41" xfId="0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0" borderId="22" xfId="0" applyFont="1" applyBorder="1" applyAlignment="1">
      <alignment/>
    </xf>
    <xf numFmtId="3" fontId="0" fillId="0" borderId="94" xfId="0" applyNumberFormat="1" applyBorder="1" applyAlignment="1">
      <alignment/>
    </xf>
    <xf numFmtId="3" fontId="0" fillId="0" borderId="95" xfId="0" applyNumberFormat="1" applyBorder="1" applyAlignment="1">
      <alignment/>
    </xf>
    <xf numFmtId="3" fontId="0" fillId="35" borderId="96" xfId="0" applyNumberFormat="1" applyFill="1" applyBorder="1" applyAlignment="1">
      <alignment/>
    </xf>
    <xf numFmtId="3" fontId="0" fillId="0" borderId="97" xfId="0" applyNumberFormat="1" applyBorder="1" applyAlignment="1">
      <alignment/>
    </xf>
    <xf numFmtId="3" fontId="0" fillId="0" borderId="96" xfId="0" applyNumberFormat="1" applyBorder="1" applyAlignment="1">
      <alignment/>
    </xf>
    <xf numFmtId="3" fontId="0" fillId="0" borderId="98" xfId="0" applyNumberFormat="1" applyBorder="1" applyAlignment="1">
      <alignment/>
    </xf>
    <xf numFmtId="3" fontId="0" fillId="0" borderId="99" xfId="0" applyNumberFormat="1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4" fontId="15" fillId="0" borderId="22" xfId="0" applyNumberFormat="1" applyFont="1" applyBorder="1" applyAlignment="1" applyProtection="1">
      <alignment/>
      <protection/>
    </xf>
    <xf numFmtId="3" fontId="0" fillId="0" borderId="100" xfId="0" applyNumberFormat="1" applyBorder="1" applyAlignment="1">
      <alignment/>
    </xf>
    <xf numFmtId="2" fontId="0" fillId="0" borderId="101" xfId="0" applyNumberFormat="1" applyBorder="1" applyAlignment="1">
      <alignment/>
    </xf>
    <xf numFmtId="3" fontId="0" fillId="0" borderId="102" xfId="0" applyNumberFormat="1" applyBorder="1" applyAlignment="1">
      <alignment/>
    </xf>
    <xf numFmtId="2" fontId="0" fillId="0" borderId="103" xfId="0" applyNumberFormat="1" applyBorder="1" applyAlignment="1">
      <alignment/>
    </xf>
    <xf numFmtId="14" fontId="0" fillId="0" borderId="104" xfId="0" applyNumberFormat="1" applyBorder="1" applyAlignment="1">
      <alignment horizontal="left"/>
    </xf>
    <xf numFmtId="0" fontId="0" fillId="0" borderId="104" xfId="0" applyFont="1" applyBorder="1" applyAlignment="1">
      <alignment horizontal="left"/>
    </xf>
    <xf numFmtId="0" fontId="0" fillId="0" borderId="104" xfId="0" applyFont="1" applyBorder="1" applyAlignment="1">
      <alignment horizontal="centerContinuous"/>
    </xf>
    <xf numFmtId="0" fontId="0" fillId="0" borderId="104" xfId="0" applyBorder="1" applyAlignment="1">
      <alignment horizontal="centerContinuous"/>
    </xf>
    <xf numFmtId="0" fontId="0" fillId="0" borderId="105" xfId="0" applyFont="1" applyBorder="1" applyAlignment="1">
      <alignment horizontal="centerContinuous"/>
    </xf>
    <xf numFmtId="3" fontId="0" fillId="0" borderId="106" xfId="0" applyNumberFormat="1" applyBorder="1" applyAlignment="1">
      <alignment/>
    </xf>
    <xf numFmtId="3" fontId="0" fillId="0" borderId="104" xfId="0" applyNumberFormat="1" applyBorder="1" applyAlignment="1">
      <alignment/>
    </xf>
    <xf numFmtId="0" fontId="0" fillId="0" borderId="104" xfId="0" applyBorder="1" applyAlignment="1">
      <alignment/>
    </xf>
    <xf numFmtId="2" fontId="0" fillId="0" borderId="107" xfId="0" applyNumberFormat="1" applyBorder="1" applyAlignment="1">
      <alignment/>
    </xf>
    <xf numFmtId="3" fontId="0" fillId="0" borderId="108" xfId="0" applyNumberFormat="1" applyBorder="1" applyAlignment="1">
      <alignment/>
    </xf>
    <xf numFmtId="4" fontId="0" fillId="0" borderId="104" xfId="0" applyNumberFormat="1" applyBorder="1" applyAlignment="1">
      <alignment horizontal="right"/>
    </xf>
    <xf numFmtId="0" fontId="23" fillId="0" borderId="37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19" xfId="0" applyBorder="1" applyAlignment="1">
      <alignment horizontal="left"/>
    </xf>
    <xf numFmtId="3" fontId="0" fillId="0" borderId="72" xfId="0" applyNumberFormat="1" applyBorder="1" applyAlignment="1" applyProtection="1">
      <alignment horizontal="center"/>
      <protection/>
    </xf>
    <xf numFmtId="3" fontId="0" fillId="0" borderId="73" xfId="0" applyNumberFormat="1" applyBorder="1" applyAlignment="1" applyProtection="1">
      <alignment horizontal="center"/>
      <protection/>
    </xf>
    <xf numFmtId="165" fontId="0" fillId="0" borderId="73" xfId="0" applyNumberFormat="1" applyBorder="1" applyAlignment="1" applyProtection="1">
      <alignment horizontal="center"/>
      <protection/>
    </xf>
    <xf numFmtId="3" fontId="0" fillId="0" borderId="74" xfId="0" applyNumberFormat="1" applyBorder="1" applyAlignment="1">
      <alignment horizontal="center"/>
    </xf>
    <xf numFmtId="3" fontId="0" fillId="0" borderId="73" xfId="0" applyNumberFormat="1" applyBorder="1" applyAlignment="1">
      <alignment horizontal="center"/>
    </xf>
    <xf numFmtId="0" fontId="0" fillId="0" borderId="109" xfId="0" applyBorder="1" applyAlignment="1">
      <alignment horizontal="center"/>
    </xf>
    <xf numFmtId="0" fontId="0" fillId="0" borderId="110" xfId="0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165" fontId="0" fillId="0" borderId="37" xfId="0" applyNumberFormat="1" applyBorder="1" applyAlignment="1" applyProtection="1">
      <alignment horizontal="center"/>
      <protection/>
    </xf>
    <xf numFmtId="3" fontId="0" fillId="0" borderId="48" xfId="0" applyNumberFormat="1" applyBorder="1" applyAlignment="1">
      <alignment horizontal="center"/>
    </xf>
    <xf numFmtId="165" fontId="0" fillId="0" borderId="111" xfId="0" applyNumberFormat="1" applyBorder="1" applyAlignment="1" applyProtection="1">
      <alignment horizontal="center"/>
      <protection/>
    </xf>
    <xf numFmtId="165" fontId="0" fillId="0" borderId="112" xfId="0" applyNumberFormat="1" applyBorder="1" applyAlignment="1" applyProtection="1">
      <alignment horizontal="center"/>
      <protection/>
    </xf>
    <xf numFmtId="3" fontId="0" fillId="0" borderId="72" xfId="0" applyNumberFormat="1" applyBorder="1" applyAlignment="1">
      <alignment horizontal="center"/>
    </xf>
    <xf numFmtId="165" fontId="0" fillId="0" borderId="73" xfId="0" applyNumberFormat="1" applyFont="1" applyBorder="1" applyAlignment="1" applyProtection="1">
      <alignment horizontal="center"/>
      <protection/>
    </xf>
    <xf numFmtId="165" fontId="0" fillId="0" borderId="109" xfId="0" applyNumberFormat="1" applyBorder="1" applyAlignment="1" applyProtection="1">
      <alignment horizontal="center"/>
      <protection/>
    </xf>
    <xf numFmtId="165" fontId="0" fillId="0" borderId="113" xfId="0" applyNumberFormat="1" applyBorder="1" applyAlignment="1" applyProtection="1">
      <alignment horizontal="center"/>
      <protection/>
    </xf>
    <xf numFmtId="0" fontId="0" fillId="0" borderId="113" xfId="0" applyBorder="1" applyAlignment="1">
      <alignment horizontal="center"/>
    </xf>
    <xf numFmtId="4" fontId="0" fillId="0" borderId="111" xfId="0" applyNumberFormat="1" applyBorder="1" applyAlignment="1">
      <alignment horizontal="center"/>
    </xf>
    <xf numFmtId="0" fontId="0" fillId="0" borderId="112" xfId="0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73" xfId="0" applyNumberFormat="1" applyBorder="1" applyAlignment="1">
      <alignment horizontal="center"/>
    </xf>
    <xf numFmtId="4" fontId="0" fillId="0" borderId="109" xfId="0" applyNumberFormat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23" xfId="0" applyBorder="1" applyAlignment="1">
      <alignment horizontal="center"/>
    </xf>
    <xf numFmtId="3" fontId="0" fillId="0" borderId="0" xfId="0" applyNumberFormat="1" applyFont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Alignment="1">
      <alignment horizontal="center"/>
    </xf>
    <xf numFmtId="165" fontId="12" fillId="0" borderId="22" xfId="0" applyNumberFormat="1" applyFont="1" applyFill="1" applyBorder="1" applyAlignment="1" applyProtection="1">
      <alignment/>
      <protection/>
    </xf>
    <xf numFmtId="165" fontId="12" fillId="0" borderId="50" xfId="0" applyNumberFormat="1" applyFont="1" applyFill="1" applyBorder="1" applyAlignment="1" applyProtection="1">
      <alignment/>
      <protection/>
    </xf>
    <xf numFmtId="165" fontId="25" fillId="0" borderId="46" xfId="0" applyNumberFormat="1" applyFont="1" applyBorder="1" applyAlignment="1" applyProtection="1">
      <alignment/>
      <protection/>
    </xf>
    <xf numFmtId="165" fontId="12" fillId="0" borderId="54" xfId="0" applyNumberFormat="1" applyFont="1" applyBorder="1" applyAlignment="1" applyProtection="1">
      <alignment/>
      <protection/>
    </xf>
    <xf numFmtId="0" fontId="1" fillId="0" borderId="17" xfId="0" applyFont="1" applyBorder="1" applyAlignment="1">
      <alignment/>
    </xf>
    <xf numFmtId="0" fontId="0" fillId="33" borderId="87" xfId="0" applyFill="1" applyBorder="1" applyAlignment="1">
      <alignment/>
    </xf>
    <xf numFmtId="0" fontId="0" fillId="33" borderId="86" xfId="0" applyFill="1" applyBorder="1" applyAlignment="1">
      <alignment/>
    </xf>
    <xf numFmtId="0" fontId="0" fillId="33" borderId="85" xfId="0" applyFill="1" applyBorder="1" applyAlignment="1">
      <alignment/>
    </xf>
    <xf numFmtId="0" fontId="0" fillId="33" borderId="88" xfId="0" applyFill="1" applyBorder="1" applyAlignment="1">
      <alignment/>
    </xf>
    <xf numFmtId="0" fontId="1" fillId="0" borderId="43" xfId="0" applyFont="1" applyBorder="1" applyAlignment="1">
      <alignment/>
    </xf>
    <xf numFmtId="14" fontId="0" fillId="0" borderId="36" xfId="0" applyNumberFormat="1" applyFill="1" applyBorder="1" applyAlignment="1" applyProtection="1">
      <alignment horizontal="left"/>
      <protection/>
    </xf>
    <xf numFmtId="0" fontId="0" fillId="0" borderId="37" xfId="0" applyFill="1" applyBorder="1" applyAlignment="1" applyProtection="1">
      <alignment horizontal="left"/>
      <protection/>
    </xf>
    <xf numFmtId="0" fontId="0" fillId="0" borderId="37" xfId="0" applyFill="1" applyBorder="1" applyAlignment="1" applyProtection="1">
      <alignment horizontal="center"/>
      <protection/>
    </xf>
    <xf numFmtId="0" fontId="0" fillId="0" borderId="37" xfId="0" applyFont="1" applyFill="1" applyBorder="1" applyAlignment="1" applyProtection="1">
      <alignment horizontal="center"/>
      <protection/>
    </xf>
    <xf numFmtId="3" fontId="0" fillId="0" borderId="36" xfId="0" applyNumberFormat="1" applyFill="1" applyBorder="1" applyAlignment="1" applyProtection="1">
      <alignment horizontal="center"/>
      <protection/>
    </xf>
    <xf numFmtId="3" fontId="0" fillId="0" borderId="37" xfId="0" applyNumberFormat="1" applyFill="1" applyBorder="1" applyAlignment="1" applyProtection="1">
      <alignment horizontal="center"/>
      <protection/>
    </xf>
    <xf numFmtId="165" fontId="0" fillId="0" borderId="37" xfId="0" applyNumberFormat="1" applyFill="1" applyBorder="1" applyAlignment="1" applyProtection="1">
      <alignment horizontal="center"/>
      <protection/>
    </xf>
    <xf numFmtId="0" fontId="0" fillId="0" borderId="111" xfId="0" applyBorder="1" applyAlignment="1">
      <alignment horizontal="center"/>
    </xf>
    <xf numFmtId="0" fontId="0" fillId="0" borderId="114" xfId="0" applyBorder="1" applyAlignment="1">
      <alignment horizontal="center"/>
    </xf>
    <xf numFmtId="3" fontId="0" fillId="33" borderId="86" xfId="0" applyNumberFormat="1" applyFill="1" applyBorder="1" applyAlignment="1">
      <alignment/>
    </xf>
    <xf numFmtId="0" fontId="0" fillId="33" borderId="115" xfId="0" applyFill="1" applyBorder="1" applyAlignment="1">
      <alignment/>
    </xf>
    <xf numFmtId="0" fontId="0" fillId="33" borderId="116" xfId="0" applyFill="1" applyBorder="1" applyAlignment="1">
      <alignment/>
    </xf>
    <xf numFmtId="0" fontId="26" fillId="0" borderId="19" xfId="0" applyFont="1" applyBorder="1" applyAlignment="1">
      <alignment/>
    </xf>
    <xf numFmtId="4" fontId="12" fillId="0" borderId="50" xfId="0" applyNumberFormat="1" applyFont="1" applyBorder="1" applyAlignment="1" applyProtection="1">
      <alignment/>
      <protection/>
    </xf>
    <xf numFmtId="0" fontId="26" fillId="0" borderId="21" xfId="0" applyFont="1" applyBorder="1" applyAlignment="1">
      <alignment/>
    </xf>
    <xf numFmtId="4" fontId="12" fillId="0" borderId="54" xfId="0" applyNumberFormat="1" applyFont="1" applyBorder="1" applyAlignment="1" applyProtection="1">
      <alignment/>
      <protection/>
    </xf>
    <xf numFmtId="0" fontId="23" fillId="0" borderId="37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4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I39" sqref="I39"/>
    </sheetView>
  </sheetViews>
  <sheetFormatPr defaultColWidth="9.140625" defaultRowHeight="12.75"/>
  <cols>
    <col min="1" max="1" width="11.7109375" style="0" customWidth="1"/>
    <col min="2" max="2" width="10.7109375" style="0" customWidth="1"/>
    <col min="6" max="6" width="20.7109375" style="0" customWidth="1"/>
    <col min="8" max="8" width="10.7109375" style="0" customWidth="1"/>
    <col min="12" max="12" width="11.140625" style="0" customWidth="1"/>
    <col min="16" max="17" width="10.7109375" style="0" customWidth="1"/>
  </cols>
  <sheetData>
    <row r="2" spans="2:8" ht="30.75">
      <c r="B2" s="1" t="s">
        <v>37</v>
      </c>
      <c r="H2" s="2"/>
    </row>
    <row r="3" spans="2:13" ht="18">
      <c r="B3" s="3"/>
      <c r="G3" s="98"/>
      <c r="H3" s="98"/>
      <c r="I3" s="98"/>
      <c r="J3" s="98"/>
      <c r="K3" s="98"/>
      <c r="L3" s="98"/>
      <c r="M3" s="99"/>
    </row>
    <row r="4" spans="1:11" ht="19.5">
      <c r="A4" s="4" t="s">
        <v>0</v>
      </c>
      <c r="B4" s="3"/>
      <c r="E4" s="98"/>
      <c r="F4" s="98"/>
      <c r="G4" s="98"/>
      <c r="H4" s="98"/>
      <c r="I4" s="98"/>
      <c r="J4" s="98"/>
      <c r="K4" s="99"/>
    </row>
    <row r="5" spans="1:7" ht="16.5" thickBot="1">
      <c r="A5" s="3"/>
      <c r="B5" s="3"/>
      <c r="C5" s="5"/>
      <c r="D5" s="5"/>
      <c r="E5" s="5"/>
      <c r="F5" s="5"/>
      <c r="G5" s="3"/>
    </row>
    <row r="6" spans="1:14" ht="15.75">
      <c r="A6" s="6"/>
      <c r="B6" s="7"/>
      <c r="C6" s="8"/>
      <c r="D6" s="8"/>
      <c r="E6" s="8"/>
      <c r="F6" s="8"/>
      <c r="G6" s="9"/>
      <c r="H6" s="10" t="s">
        <v>1</v>
      </c>
      <c r="I6" s="11"/>
      <c r="J6" s="12"/>
      <c r="K6" s="9"/>
      <c r="L6" s="10" t="s">
        <v>2</v>
      </c>
      <c r="M6" s="11"/>
      <c r="N6" s="13"/>
    </row>
    <row r="7" spans="1:14" ht="15.75">
      <c r="A7" s="14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71" t="s">
        <v>9</v>
      </c>
      <c r="H7" s="72" t="s">
        <v>10</v>
      </c>
      <c r="I7" s="72" t="s">
        <v>11</v>
      </c>
      <c r="J7" s="72" t="s">
        <v>10</v>
      </c>
      <c r="K7" s="71" t="s">
        <v>9</v>
      </c>
      <c r="L7" s="72" t="s">
        <v>10</v>
      </c>
      <c r="M7" s="72" t="s">
        <v>10</v>
      </c>
      <c r="N7" s="75" t="s">
        <v>11</v>
      </c>
    </row>
    <row r="8" spans="1:14" ht="15.75">
      <c r="A8" s="14" t="s">
        <v>12</v>
      </c>
      <c r="B8" s="15" t="s">
        <v>13</v>
      </c>
      <c r="C8" s="15" t="s">
        <v>14</v>
      </c>
      <c r="D8" s="15" t="s">
        <v>14</v>
      </c>
      <c r="E8" s="15" t="s">
        <v>15</v>
      </c>
      <c r="F8" s="15" t="s">
        <v>16</v>
      </c>
      <c r="G8" s="71" t="s">
        <v>17</v>
      </c>
      <c r="H8" s="72" t="s">
        <v>18</v>
      </c>
      <c r="I8" s="72" t="s">
        <v>19</v>
      </c>
      <c r="J8" s="72" t="s">
        <v>17</v>
      </c>
      <c r="K8" s="71" t="s">
        <v>17</v>
      </c>
      <c r="L8" s="72" t="s">
        <v>18</v>
      </c>
      <c r="M8" s="72" t="s">
        <v>17</v>
      </c>
      <c r="N8" s="75" t="s">
        <v>17</v>
      </c>
    </row>
    <row r="9" spans="1:17" ht="16.5" thickBot="1">
      <c r="A9" s="38"/>
      <c r="B9" s="8"/>
      <c r="C9" s="8"/>
      <c r="D9" s="8"/>
      <c r="E9" s="8"/>
      <c r="F9" s="8"/>
      <c r="G9" s="435"/>
      <c r="H9" s="72" t="s">
        <v>20</v>
      </c>
      <c r="I9" s="72" t="s">
        <v>18</v>
      </c>
      <c r="J9" s="72" t="s">
        <v>18</v>
      </c>
      <c r="K9" s="435"/>
      <c r="L9" s="72" t="s">
        <v>20</v>
      </c>
      <c r="M9" s="72" t="s">
        <v>18</v>
      </c>
      <c r="N9" s="75" t="s">
        <v>18</v>
      </c>
      <c r="P9" s="21" t="s">
        <v>21</v>
      </c>
      <c r="Q9" s="21" t="s">
        <v>22</v>
      </c>
    </row>
    <row r="10" spans="1:14" ht="3.75" customHeight="1" thickBot="1">
      <c r="A10" s="436"/>
      <c r="B10" s="437"/>
      <c r="C10" s="437"/>
      <c r="D10" s="437"/>
      <c r="E10" s="437"/>
      <c r="F10" s="437"/>
      <c r="G10" s="438"/>
      <c r="H10" s="437"/>
      <c r="I10" s="437"/>
      <c r="J10" s="437"/>
      <c r="K10" s="438"/>
      <c r="L10" s="437"/>
      <c r="M10" s="437"/>
      <c r="N10" s="439"/>
    </row>
    <row r="11" spans="1:17" ht="12.75">
      <c r="A11" s="103">
        <v>41709</v>
      </c>
      <c r="B11" s="91" t="s">
        <v>65</v>
      </c>
      <c r="C11" s="92"/>
      <c r="D11" s="92"/>
      <c r="E11" s="92">
        <v>4</v>
      </c>
      <c r="F11" s="316" t="s">
        <v>66</v>
      </c>
      <c r="G11" s="132">
        <v>13847</v>
      </c>
      <c r="H11" s="104">
        <v>107033.78</v>
      </c>
      <c r="I11" s="89">
        <v>1.96</v>
      </c>
      <c r="J11" s="89">
        <v>7.73</v>
      </c>
      <c r="K11" s="131"/>
      <c r="L11" s="130"/>
      <c r="M11" s="86"/>
      <c r="N11" s="94"/>
      <c r="P11" s="31">
        <f aca="true" t="shared" si="0" ref="P11:P18">G11*J11</f>
        <v>107037.31000000001</v>
      </c>
      <c r="Q11" s="31">
        <f aca="true" t="shared" si="1" ref="Q11:Q18">K11*N11</f>
        <v>0</v>
      </c>
    </row>
    <row r="12" spans="1:17" ht="12.75">
      <c r="A12" s="103"/>
      <c r="B12" s="266" t="s">
        <v>81</v>
      </c>
      <c r="C12" s="92"/>
      <c r="D12" s="92"/>
      <c r="E12" s="92">
        <v>3</v>
      </c>
      <c r="F12" s="267" t="s">
        <v>82</v>
      </c>
      <c r="G12" s="132">
        <v>5597</v>
      </c>
      <c r="H12" s="104">
        <v>22371</v>
      </c>
      <c r="I12" s="89">
        <v>1.14</v>
      </c>
      <c r="J12" s="89">
        <v>4</v>
      </c>
      <c r="K12" s="131"/>
      <c r="L12" s="130"/>
      <c r="M12" s="133"/>
      <c r="N12" s="94"/>
      <c r="P12" s="31">
        <f t="shared" si="0"/>
        <v>22388</v>
      </c>
      <c r="Q12" s="31">
        <f t="shared" si="1"/>
        <v>0</v>
      </c>
    </row>
    <row r="13" spans="1:17" ht="12.75">
      <c r="A13" s="103"/>
      <c r="B13" s="266" t="s">
        <v>83</v>
      </c>
      <c r="C13" s="92"/>
      <c r="D13" s="92"/>
      <c r="E13" s="92">
        <v>3</v>
      </c>
      <c r="F13" s="267" t="s">
        <v>82</v>
      </c>
      <c r="G13" s="132">
        <v>5597</v>
      </c>
      <c r="H13" s="104">
        <v>22371</v>
      </c>
      <c r="I13" s="89">
        <v>1.14</v>
      </c>
      <c r="J13" s="89">
        <v>4</v>
      </c>
      <c r="K13" s="131"/>
      <c r="L13" s="130"/>
      <c r="M13" s="86"/>
      <c r="N13" s="94"/>
      <c r="P13" s="31">
        <f t="shared" si="0"/>
        <v>22388</v>
      </c>
      <c r="Q13" s="31">
        <f t="shared" si="1"/>
        <v>0</v>
      </c>
    </row>
    <row r="14" spans="1:17" ht="12.75">
      <c r="A14" s="103"/>
      <c r="B14" s="266" t="s">
        <v>84</v>
      </c>
      <c r="C14" s="92"/>
      <c r="D14" s="92"/>
      <c r="E14" s="92">
        <v>3</v>
      </c>
      <c r="F14" s="267" t="s">
        <v>85</v>
      </c>
      <c r="G14" s="131">
        <v>3686</v>
      </c>
      <c r="H14" s="130">
        <v>9875.84</v>
      </c>
      <c r="I14" s="89">
        <v>0.99</v>
      </c>
      <c r="J14" s="89">
        <v>2.68</v>
      </c>
      <c r="K14" s="132"/>
      <c r="L14" s="104"/>
      <c r="M14" s="89"/>
      <c r="N14" s="84"/>
      <c r="P14" s="31">
        <f t="shared" si="0"/>
        <v>9878.480000000001</v>
      </c>
      <c r="Q14" s="31">
        <f t="shared" si="1"/>
        <v>0</v>
      </c>
    </row>
    <row r="15" spans="1:17" ht="13.5" thickBot="1">
      <c r="A15" s="244">
        <v>41709</v>
      </c>
      <c r="B15" s="278" t="s">
        <v>86</v>
      </c>
      <c r="C15" s="246"/>
      <c r="D15" s="246"/>
      <c r="E15" s="246">
        <v>3</v>
      </c>
      <c r="F15" s="279" t="s">
        <v>85</v>
      </c>
      <c r="G15" s="285">
        <v>3686</v>
      </c>
      <c r="H15" s="249">
        <v>19202.87</v>
      </c>
      <c r="I15" s="250">
        <v>1.64</v>
      </c>
      <c r="J15" s="250">
        <v>5.21</v>
      </c>
      <c r="K15" s="285"/>
      <c r="L15" s="286"/>
      <c r="M15" s="297"/>
      <c r="N15" s="298"/>
      <c r="P15" s="31">
        <f t="shared" si="0"/>
        <v>19204.06</v>
      </c>
      <c r="Q15" s="31">
        <f t="shared" si="1"/>
        <v>0</v>
      </c>
    </row>
    <row r="16" spans="1:17" ht="12.75">
      <c r="A16" s="103">
        <v>41800</v>
      </c>
      <c r="B16" s="100" t="s">
        <v>136</v>
      </c>
      <c r="C16" s="92"/>
      <c r="D16" s="92"/>
      <c r="E16" s="92">
        <v>3</v>
      </c>
      <c r="F16" s="92" t="s">
        <v>137</v>
      </c>
      <c r="G16" s="132">
        <v>7252</v>
      </c>
      <c r="H16" s="104">
        <v>65027.43</v>
      </c>
      <c r="I16" s="89">
        <v>2.74</v>
      </c>
      <c r="J16" s="89">
        <v>8.97</v>
      </c>
      <c r="K16" s="194"/>
      <c r="L16" s="195"/>
      <c r="M16" s="89"/>
      <c r="N16" s="84"/>
      <c r="P16" s="31">
        <f t="shared" si="0"/>
        <v>65050.44</v>
      </c>
      <c r="Q16" s="31">
        <f t="shared" si="1"/>
        <v>0</v>
      </c>
    </row>
    <row r="17" spans="1:17" ht="13.5" thickBot="1">
      <c r="A17" s="244">
        <v>41800</v>
      </c>
      <c r="B17" s="334" t="s">
        <v>138</v>
      </c>
      <c r="C17" s="246"/>
      <c r="D17" s="246"/>
      <c r="E17" s="246">
        <v>1</v>
      </c>
      <c r="F17" s="246" t="s">
        <v>139</v>
      </c>
      <c r="G17" s="248">
        <v>558</v>
      </c>
      <c r="H17" s="249">
        <v>25910.39</v>
      </c>
      <c r="I17" s="250">
        <v>10.24</v>
      </c>
      <c r="J17" s="250">
        <v>46.43</v>
      </c>
      <c r="K17" s="335"/>
      <c r="L17" s="252"/>
      <c r="M17" s="250"/>
      <c r="N17" s="277"/>
      <c r="P17" s="31">
        <f t="shared" si="0"/>
        <v>25907.94</v>
      </c>
      <c r="Q17" s="31">
        <f t="shared" si="1"/>
        <v>0</v>
      </c>
    </row>
    <row r="18" spans="1:17" ht="12.75">
      <c r="A18" s="103"/>
      <c r="B18" s="86"/>
      <c r="C18" s="87"/>
      <c r="D18" s="96"/>
      <c r="E18" s="87"/>
      <c r="F18" s="177"/>
      <c r="G18" s="131"/>
      <c r="H18" s="130"/>
      <c r="I18" s="89"/>
      <c r="J18" s="89"/>
      <c r="K18" s="131"/>
      <c r="L18" s="86"/>
      <c r="M18" s="89"/>
      <c r="N18" s="84"/>
      <c r="P18" s="31">
        <f t="shared" si="0"/>
        <v>0</v>
      </c>
      <c r="Q18" s="31">
        <f t="shared" si="1"/>
        <v>0</v>
      </c>
    </row>
    <row r="19" spans="1:14" ht="12.75">
      <c r="A19" s="18"/>
      <c r="B19" s="19"/>
      <c r="C19" s="19"/>
      <c r="D19" s="19"/>
      <c r="E19" s="19"/>
      <c r="F19" s="19"/>
      <c r="G19" s="18"/>
      <c r="H19" s="19"/>
      <c r="I19" s="19"/>
      <c r="J19" s="19"/>
      <c r="K19" s="18"/>
      <c r="L19" s="137"/>
      <c r="M19" s="19"/>
      <c r="N19" s="30"/>
    </row>
    <row r="20" spans="1:14" ht="3.75" customHeight="1">
      <c r="A20" s="22"/>
      <c r="B20" s="23"/>
      <c r="C20" s="23"/>
      <c r="D20" s="23"/>
      <c r="E20" s="23"/>
      <c r="F20" s="23"/>
      <c r="G20" s="22"/>
      <c r="H20" s="35"/>
      <c r="I20" s="36"/>
      <c r="J20" s="36"/>
      <c r="K20" s="22"/>
      <c r="L20" s="35"/>
      <c r="M20" s="35"/>
      <c r="N20" s="37"/>
    </row>
    <row r="21" spans="1:17" ht="12.75">
      <c r="A21" s="38"/>
      <c r="B21" s="8"/>
      <c r="C21" s="8"/>
      <c r="D21" s="8"/>
      <c r="E21" s="8"/>
      <c r="F21" s="8"/>
      <c r="G21" s="16"/>
      <c r="H21" s="17"/>
      <c r="I21" s="8"/>
      <c r="K21" s="16"/>
      <c r="L21" s="17"/>
      <c r="M21" s="8"/>
      <c r="N21" s="39"/>
      <c r="P21" s="34">
        <f>SUM(P11:P18)</f>
        <v>271854.23</v>
      </c>
      <c r="Q21" s="34">
        <f>SUM(Q11:Q18)</f>
        <v>0</v>
      </c>
    </row>
    <row r="22" spans="1:14" ht="12.75">
      <c r="A22" s="38"/>
      <c r="B22" s="8"/>
      <c r="C22" s="8"/>
      <c r="D22" s="8"/>
      <c r="E22" s="8"/>
      <c r="F22" s="8"/>
      <c r="G22" s="40"/>
      <c r="H22" s="20"/>
      <c r="I22" s="8"/>
      <c r="K22" s="40"/>
      <c r="L22" s="20"/>
      <c r="M22" s="8"/>
      <c r="N22" s="39"/>
    </row>
    <row r="23" spans="1:14" ht="15.75">
      <c r="A23" s="41"/>
      <c r="B23" s="19"/>
      <c r="C23" s="19"/>
      <c r="D23" s="19"/>
      <c r="E23" s="19"/>
      <c r="F23" s="19"/>
      <c r="G23" s="191">
        <f>SUM(G11:G19)</f>
        <v>40223</v>
      </c>
      <c r="H23" s="192">
        <f>SUM(H11:H19)</f>
        <v>271792.31</v>
      </c>
      <c r="I23" s="170"/>
      <c r="J23" s="174"/>
      <c r="K23" s="191">
        <f>SUM(K11:K19)</f>
        <v>0</v>
      </c>
      <c r="L23" s="192">
        <f>SUM(L11:L19)</f>
        <v>0</v>
      </c>
      <c r="M23" s="42"/>
      <c r="N23" s="43"/>
    </row>
    <row r="24" spans="1:14" ht="6" customHeight="1" thickBot="1">
      <c r="A24" s="44"/>
      <c r="B24" s="45"/>
      <c r="C24" s="46"/>
      <c r="D24" s="46"/>
      <c r="E24" s="46"/>
      <c r="F24" s="46"/>
      <c r="G24" s="44"/>
      <c r="H24" s="45"/>
      <c r="I24" s="45"/>
      <c r="J24" s="45"/>
      <c r="K24" s="44"/>
      <c r="L24" s="45"/>
      <c r="M24" s="45"/>
      <c r="N24" s="47"/>
    </row>
    <row r="25" spans="1:14" ht="16.5" thickBot="1">
      <c r="A25" s="48" t="s">
        <v>23</v>
      </c>
      <c r="B25" s="49"/>
      <c r="C25" s="50"/>
      <c r="D25" s="50"/>
      <c r="E25" s="50"/>
      <c r="F25" s="50"/>
      <c r="G25" s="77" t="s">
        <v>24</v>
      </c>
      <c r="H25" s="78"/>
      <c r="I25" s="79" t="s">
        <v>25</v>
      </c>
      <c r="J25" s="80"/>
      <c r="K25" s="81"/>
      <c r="L25" s="51" t="s">
        <v>26</v>
      </c>
      <c r="M25" s="49"/>
      <c r="N25" s="52"/>
    </row>
    <row r="26" spans="1:14" ht="16.5" thickTop="1">
      <c r="A26" s="53" t="s">
        <v>27</v>
      </c>
      <c r="B26" s="54"/>
      <c r="C26" s="55"/>
      <c r="D26" s="55"/>
      <c r="E26" s="55"/>
      <c r="F26" s="55"/>
      <c r="G26" s="56"/>
      <c r="H26" s="57">
        <f>COUNTA(G11:G19)</f>
        <v>7</v>
      </c>
      <c r="I26" s="19"/>
      <c r="J26" s="58">
        <f>H23/G23</f>
        <v>6.757136712825995</v>
      </c>
      <c r="K26" s="58"/>
      <c r="L26" s="59"/>
      <c r="M26" s="58">
        <f>P21/G23</f>
        <v>6.75867613057206</v>
      </c>
      <c r="N26" s="60"/>
    </row>
    <row r="27" spans="1:14" ht="15.75">
      <c r="A27" s="53" t="s">
        <v>28</v>
      </c>
      <c r="B27" s="54"/>
      <c r="C27" s="55"/>
      <c r="D27" s="55"/>
      <c r="E27" s="55"/>
      <c r="F27" s="55"/>
      <c r="G27" s="56"/>
      <c r="H27" s="57">
        <f>COUNTA(K11:K19)</f>
        <v>0</v>
      </c>
      <c r="I27" s="19"/>
      <c r="J27" s="58" t="e">
        <f>L23/K23</f>
        <v>#DIV/0!</v>
      </c>
      <c r="K27" s="61"/>
      <c r="L27" s="59"/>
      <c r="M27" s="58" t="e">
        <f>Q21/K23</f>
        <v>#DIV/0!</v>
      </c>
      <c r="N27" s="62"/>
    </row>
    <row r="28" spans="1:14" ht="16.5" thickBot="1">
      <c r="A28" s="63" t="s">
        <v>29</v>
      </c>
      <c r="B28" s="64"/>
      <c r="C28" s="5"/>
      <c r="D28" s="5"/>
      <c r="E28" s="5"/>
      <c r="F28" s="5"/>
      <c r="G28" s="65"/>
      <c r="H28" s="66">
        <f>SUM(H26:H27)</f>
        <v>7</v>
      </c>
      <c r="I28" s="32"/>
      <c r="J28" s="67">
        <f>(H23+L23)/(G23+K23)</f>
        <v>6.757136712825995</v>
      </c>
      <c r="K28" s="68"/>
      <c r="L28" s="69"/>
      <c r="M28" s="67">
        <f>(P21+Q21)/(G23+K23)</f>
        <v>6.75867613057206</v>
      </c>
      <c r="N28" s="70"/>
    </row>
    <row r="40" ht="30.75">
      <c r="AH40" s="2"/>
    </row>
    <row r="41" ht="15.75">
      <c r="AC41" s="3"/>
    </row>
  </sheetData>
  <sheetProtection/>
  <printOptions horizontalCentered="1" verticalCentered="1"/>
  <pageMargins left="0.25" right="0.25" top="0.5" bottom="0.5" header="0.5" footer="0.5"/>
  <pageSetup horizontalDpi="600" verticalDpi="600" orientation="landscape" scale="85" r:id="rId1"/>
  <rowBreaks count="1" manualBreakCount="1">
    <brk id="34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H68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6" max="6" width="21.7109375" style="0" customWidth="1"/>
    <col min="7" max="7" width="10.00390625" style="0" bestFit="1" customWidth="1"/>
    <col min="8" max="8" width="13.140625" style="0" customWidth="1"/>
    <col min="12" max="12" width="11.28125" style="0" customWidth="1"/>
    <col min="16" max="16" width="14.140625" style="0" customWidth="1"/>
    <col min="17" max="17" width="11.140625" style="0" bestFit="1" customWidth="1"/>
  </cols>
  <sheetData>
    <row r="2" spans="2:10" ht="30.75">
      <c r="B2" s="1" t="s">
        <v>37</v>
      </c>
      <c r="H2" s="2"/>
      <c r="J2" s="106"/>
    </row>
    <row r="3" spans="2:13" ht="18">
      <c r="B3" s="3"/>
      <c r="G3" s="98"/>
      <c r="H3" s="98"/>
      <c r="I3" s="98"/>
      <c r="J3" s="98"/>
      <c r="K3" s="98"/>
      <c r="L3" s="98"/>
      <c r="M3" s="99"/>
    </row>
    <row r="4" spans="1:11" ht="19.5">
      <c r="A4" s="4" t="s">
        <v>30</v>
      </c>
      <c r="B4" s="3"/>
      <c r="E4" s="98"/>
      <c r="F4" s="98"/>
      <c r="G4" s="98"/>
      <c r="H4" s="98"/>
      <c r="I4" s="98"/>
      <c r="J4" s="98"/>
      <c r="K4" s="99"/>
    </row>
    <row r="5" spans="1:7" ht="16.5" thickBot="1">
      <c r="A5" s="3"/>
      <c r="B5" s="3"/>
      <c r="C5" s="5"/>
      <c r="D5" s="5"/>
      <c r="E5" s="5"/>
      <c r="F5" s="5"/>
      <c r="G5" s="3"/>
    </row>
    <row r="6" spans="1:14" ht="15.75">
      <c r="A6" s="6"/>
      <c r="B6" s="7"/>
      <c r="C6" s="8"/>
      <c r="D6" s="8"/>
      <c r="E6" s="8"/>
      <c r="F6" s="8"/>
      <c r="G6" s="9"/>
      <c r="H6" s="10" t="s">
        <v>1</v>
      </c>
      <c r="I6" s="11"/>
      <c r="J6" s="12"/>
      <c r="K6" s="141"/>
      <c r="L6" s="142" t="s">
        <v>2</v>
      </c>
      <c r="M6" s="291"/>
      <c r="N6" s="144"/>
    </row>
    <row r="7" spans="1:14" ht="15.75">
      <c r="A7" s="14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71" t="s">
        <v>9</v>
      </c>
      <c r="H7" s="72" t="s">
        <v>10</v>
      </c>
      <c r="I7" s="72" t="s">
        <v>11</v>
      </c>
      <c r="J7" s="72" t="s">
        <v>10</v>
      </c>
      <c r="K7" s="145" t="s">
        <v>9</v>
      </c>
      <c r="L7" s="72" t="s">
        <v>10</v>
      </c>
      <c r="M7" s="140" t="s">
        <v>11</v>
      </c>
      <c r="N7" s="290" t="s">
        <v>10</v>
      </c>
    </row>
    <row r="8" spans="1:14" ht="15.75">
      <c r="A8" s="14" t="s">
        <v>12</v>
      </c>
      <c r="B8" s="15" t="s">
        <v>13</v>
      </c>
      <c r="C8" s="15" t="s">
        <v>14</v>
      </c>
      <c r="D8" s="15" t="s">
        <v>14</v>
      </c>
      <c r="E8" s="15" t="s">
        <v>15</v>
      </c>
      <c r="F8" s="15" t="s">
        <v>16</v>
      </c>
      <c r="G8" s="71" t="s">
        <v>17</v>
      </c>
      <c r="H8" s="72" t="s">
        <v>18</v>
      </c>
      <c r="I8" s="71" t="s">
        <v>17</v>
      </c>
      <c r="J8" s="71" t="s">
        <v>17</v>
      </c>
      <c r="K8" s="145" t="s">
        <v>17</v>
      </c>
      <c r="L8" s="140" t="s">
        <v>18</v>
      </c>
      <c r="M8" s="292" t="s">
        <v>17</v>
      </c>
      <c r="N8" s="290" t="s">
        <v>17</v>
      </c>
    </row>
    <row r="9" spans="1:17" ht="16.5" thickBot="1">
      <c r="A9" s="38"/>
      <c r="B9" s="8"/>
      <c r="C9" s="8"/>
      <c r="D9" s="8"/>
      <c r="E9" s="8"/>
      <c r="F9" s="8"/>
      <c r="G9" s="435"/>
      <c r="H9" s="72" t="s">
        <v>20</v>
      </c>
      <c r="I9" s="72" t="s">
        <v>18</v>
      </c>
      <c r="J9" s="72" t="s">
        <v>18</v>
      </c>
      <c r="K9" s="440"/>
      <c r="L9" s="72" t="s">
        <v>20</v>
      </c>
      <c r="M9" s="140" t="s">
        <v>18</v>
      </c>
      <c r="N9" s="290" t="s">
        <v>18</v>
      </c>
      <c r="P9" s="21" t="s">
        <v>21</v>
      </c>
      <c r="Q9" s="21" t="s">
        <v>22</v>
      </c>
    </row>
    <row r="10" spans="1:14" ht="3.75" customHeight="1" thickBot="1">
      <c r="A10" s="436"/>
      <c r="B10" s="437"/>
      <c r="C10" s="437"/>
      <c r="D10" s="437"/>
      <c r="E10" s="437"/>
      <c r="F10" s="437"/>
      <c r="G10" s="438"/>
      <c r="H10" s="450"/>
      <c r="I10" s="437"/>
      <c r="J10" s="437"/>
      <c r="K10" s="436"/>
      <c r="L10" s="437"/>
      <c r="M10" s="451"/>
      <c r="N10" s="452"/>
    </row>
    <row r="11" spans="1:17" ht="12.75">
      <c r="A11" s="441">
        <v>41653</v>
      </c>
      <c r="B11" s="442" t="s">
        <v>39</v>
      </c>
      <c r="C11" s="443"/>
      <c r="D11" s="443"/>
      <c r="E11" s="443">
        <v>44</v>
      </c>
      <c r="F11" s="444" t="s">
        <v>40</v>
      </c>
      <c r="G11" s="445">
        <v>655226</v>
      </c>
      <c r="H11" s="446">
        <v>13419132</v>
      </c>
      <c r="I11" s="447">
        <v>2.39</v>
      </c>
      <c r="J11" s="447">
        <v>20.48</v>
      </c>
      <c r="K11" s="407"/>
      <c r="L11" s="405"/>
      <c r="M11" s="448"/>
      <c r="N11" s="449"/>
      <c r="P11" s="427">
        <f>G11*J11</f>
        <v>13419028.48</v>
      </c>
      <c r="Q11" s="427">
        <f>K11*N11</f>
        <v>0</v>
      </c>
    </row>
    <row r="12" spans="1:17" ht="13.5" thickBot="1">
      <c r="A12" s="244">
        <v>41653</v>
      </c>
      <c r="B12" s="245" t="s">
        <v>41</v>
      </c>
      <c r="C12" s="246"/>
      <c r="D12" s="246"/>
      <c r="E12" s="246">
        <v>3</v>
      </c>
      <c r="F12" s="247" t="s">
        <v>42</v>
      </c>
      <c r="G12" s="397">
        <v>12065</v>
      </c>
      <c r="H12" s="398">
        <v>122484.9</v>
      </c>
      <c r="I12" s="399">
        <v>2.12</v>
      </c>
      <c r="J12" s="399">
        <v>10.15</v>
      </c>
      <c r="K12" s="400"/>
      <c r="L12" s="401"/>
      <c r="M12" s="402"/>
      <c r="N12" s="403"/>
      <c r="P12" s="427">
        <f>G12*J12</f>
        <v>122459.75</v>
      </c>
      <c r="Q12" s="427">
        <f>K12*N12</f>
        <v>0</v>
      </c>
    </row>
    <row r="13" spans="1:17" ht="12.75">
      <c r="A13" s="85">
        <v>41681</v>
      </c>
      <c r="B13" s="320" t="s">
        <v>45</v>
      </c>
      <c r="C13" s="337"/>
      <c r="D13" s="337"/>
      <c r="E13" s="337">
        <v>1</v>
      </c>
      <c r="F13" s="338" t="s">
        <v>46</v>
      </c>
      <c r="G13" s="404">
        <v>1664</v>
      </c>
      <c r="H13" s="405">
        <v>55784.47</v>
      </c>
      <c r="I13" s="406">
        <v>7.92</v>
      </c>
      <c r="J13" s="406">
        <v>33.53</v>
      </c>
      <c r="K13" s="407"/>
      <c r="L13" s="405"/>
      <c r="M13" s="408"/>
      <c r="N13" s="409"/>
      <c r="P13" s="427">
        <f aca="true" t="shared" si="0" ref="P13:P27">G13*J13</f>
        <v>55793.92</v>
      </c>
      <c r="Q13" s="427">
        <f aca="true" t="shared" si="1" ref="Q13:Q27">K13*N13</f>
        <v>0</v>
      </c>
    </row>
    <row r="14" spans="1:17" ht="12.75">
      <c r="A14" s="85"/>
      <c r="B14" s="320" t="s">
        <v>47</v>
      </c>
      <c r="C14" s="337"/>
      <c r="D14" s="337"/>
      <c r="E14" s="337">
        <v>2</v>
      </c>
      <c r="F14" s="338" t="s">
        <v>48</v>
      </c>
      <c r="G14" s="404">
        <v>7045</v>
      </c>
      <c r="H14" s="405">
        <v>156373.53</v>
      </c>
      <c r="I14" s="406">
        <v>5.53</v>
      </c>
      <c r="J14" s="406">
        <v>22.2</v>
      </c>
      <c r="K14" s="407"/>
      <c r="L14" s="405"/>
      <c r="M14" s="408"/>
      <c r="N14" s="409"/>
      <c r="P14" s="427"/>
      <c r="Q14" s="427"/>
    </row>
    <row r="15" spans="1:17" ht="12.75">
      <c r="A15" s="85"/>
      <c r="B15" s="320" t="s">
        <v>49</v>
      </c>
      <c r="C15" s="337"/>
      <c r="D15" s="337"/>
      <c r="E15" s="337">
        <v>3</v>
      </c>
      <c r="F15" s="338" t="s">
        <v>50</v>
      </c>
      <c r="G15" s="404">
        <v>5604</v>
      </c>
      <c r="H15" s="405">
        <v>318901.84</v>
      </c>
      <c r="I15" s="406">
        <v>8.15</v>
      </c>
      <c r="J15" s="406">
        <v>56.91</v>
      </c>
      <c r="K15" s="407"/>
      <c r="L15" s="405"/>
      <c r="M15" s="408"/>
      <c r="N15" s="409"/>
      <c r="P15" s="427"/>
      <c r="Q15" s="427"/>
    </row>
    <row r="16" spans="1:17" ht="13.5" thickBot="1">
      <c r="A16" s="271">
        <v>41681</v>
      </c>
      <c r="B16" s="321" t="s">
        <v>51</v>
      </c>
      <c r="C16" s="339"/>
      <c r="D16" s="339"/>
      <c r="E16" s="339">
        <v>3</v>
      </c>
      <c r="F16" s="347" t="s">
        <v>50</v>
      </c>
      <c r="G16" s="410">
        <v>5604</v>
      </c>
      <c r="H16" s="401">
        <v>94381.6</v>
      </c>
      <c r="I16" s="411">
        <v>9.12</v>
      </c>
      <c r="J16" s="399">
        <v>16.84</v>
      </c>
      <c r="K16" s="400"/>
      <c r="L16" s="401"/>
      <c r="M16" s="412"/>
      <c r="N16" s="413"/>
      <c r="P16" s="427"/>
      <c r="Q16" s="427"/>
    </row>
    <row r="17" spans="1:17" ht="12.75">
      <c r="A17" s="85">
        <v>41709</v>
      </c>
      <c r="B17" s="320" t="s">
        <v>76</v>
      </c>
      <c r="C17" s="337"/>
      <c r="D17" s="337"/>
      <c r="E17" s="337">
        <v>2</v>
      </c>
      <c r="F17" s="338" t="s">
        <v>77</v>
      </c>
      <c r="G17" s="404"/>
      <c r="H17" s="405"/>
      <c r="I17" s="406"/>
      <c r="J17" s="406"/>
      <c r="K17" s="407">
        <v>8910</v>
      </c>
      <c r="L17" s="405">
        <v>502692.3</v>
      </c>
      <c r="M17" s="408">
        <v>22.4</v>
      </c>
      <c r="N17" s="409">
        <v>56.42</v>
      </c>
      <c r="P17" s="427"/>
      <c r="Q17" s="427"/>
    </row>
    <row r="18" spans="1:17" ht="13.5" thickBot="1">
      <c r="A18" s="271">
        <v>41709</v>
      </c>
      <c r="B18" s="321" t="s">
        <v>87</v>
      </c>
      <c r="C18" s="339"/>
      <c r="D18" s="339"/>
      <c r="E18" s="339">
        <v>2</v>
      </c>
      <c r="F18" s="347" t="s">
        <v>88</v>
      </c>
      <c r="G18" s="410"/>
      <c r="H18" s="401"/>
      <c r="I18" s="399"/>
      <c r="J18" s="399"/>
      <c r="K18" s="400">
        <v>17153</v>
      </c>
      <c r="L18" s="401">
        <v>574954.27</v>
      </c>
      <c r="M18" s="412">
        <v>13.06</v>
      </c>
      <c r="N18" s="413">
        <v>33.52</v>
      </c>
      <c r="P18" s="427">
        <f t="shared" si="0"/>
        <v>0</v>
      </c>
      <c r="Q18" s="427">
        <f t="shared" si="1"/>
        <v>574968.56</v>
      </c>
    </row>
    <row r="19" spans="1:17" ht="12.75">
      <c r="A19" s="310">
        <v>41737</v>
      </c>
      <c r="B19" s="320" t="s">
        <v>108</v>
      </c>
      <c r="C19" s="337"/>
      <c r="D19" s="337"/>
      <c r="E19" s="337">
        <v>3</v>
      </c>
      <c r="F19" s="338" t="s">
        <v>109</v>
      </c>
      <c r="G19" s="404">
        <v>5391</v>
      </c>
      <c r="H19" s="405">
        <v>269999.53</v>
      </c>
      <c r="I19" s="406">
        <v>22.75</v>
      </c>
      <c r="J19" s="406">
        <v>50.08</v>
      </c>
      <c r="K19" s="407"/>
      <c r="L19" s="405"/>
      <c r="M19" s="408"/>
      <c r="N19" s="409"/>
      <c r="P19" s="427">
        <f t="shared" si="0"/>
        <v>269981.27999999997</v>
      </c>
      <c r="Q19" s="427">
        <f t="shared" si="1"/>
        <v>0</v>
      </c>
    </row>
    <row r="20" spans="1:17" ht="13.5" thickBot="1">
      <c r="A20" s="271">
        <v>41737</v>
      </c>
      <c r="B20" s="321" t="s">
        <v>110</v>
      </c>
      <c r="C20" s="339"/>
      <c r="D20" s="339"/>
      <c r="E20" s="339">
        <v>3</v>
      </c>
      <c r="F20" s="347" t="s">
        <v>109</v>
      </c>
      <c r="G20" s="410">
        <v>5391</v>
      </c>
      <c r="H20" s="401">
        <v>301589.3</v>
      </c>
      <c r="I20" s="399">
        <v>25.1</v>
      </c>
      <c r="J20" s="399">
        <v>55.94</v>
      </c>
      <c r="K20" s="400"/>
      <c r="L20" s="401"/>
      <c r="M20" s="412"/>
      <c r="N20" s="413"/>
      <c r="P20" s="427">
        <f t="shared" si="0"/>
        <v>301572.54</v>
      </c>
      <c r="Q20" s="427">
        <f t="shared" si="1"/>
        <v>0</v>
      </c>
    </row>
    <row r="21" spans="1:17" ht="12.75">
      <c r="A21" s="85">
        <v>41828</v>
      </c>
      <c r="B21" s="320" t="s">
        <v>140</v>
      </c>
      <c r="C21" s="337"/>
      <c r="D21" s="337"/>
      <c r="E21" s="337">
        <v>2</v>
      </c>
      <c r="F21" s="338" t="s">
        <v>141</v>
      </c>
      <c r="G21" s="404">
        <v>15637</v>
      </c>
      <c r="H21" s="405">
        <v>242593.62</v>
      </c>
      <c r="I21" s="406">
        <v>5.93</v>
      </c>
      <c r="J21" s="406">
        <v>15.51</v>
      </c>
      <c r="K21" s="407"/>
      <c r="L21" s="405"/>
      <c r="M21" s="408"/>
      <c r="N21" s="409"/>
      <c r="P21" s="427">
        <f t="shared" si="0"/>
        <v>242529.87</v>
      </c>
      <c r="Q21" s="427">
        <f t="shared" si="1"/>
        <v>0</v>
      </c>
    </row>
    <row r="22" spans="1:17" ht="12.75">
      <c r="A22" s="85">
        <v>41863</v>
      </c>
      <c r="B22" s="320" t="s">
        <v>154</v>
      </c>
      <c r="C22" s="337"/>
      <c r="D22" s="337"/>
      <c r="E22" s="337">
        <v>2</v>
      </c>
      <c r="F22" s="338" t="s">
        <v>155</v>
      </c>
      <c r="G22" s="404">
        <v>5689</v>
      </c>
      <c r="H22" s="405">
        <v>100309.31</v>
      </c>
      <c r="I22" s="337">
        <v>3.56</v>
      </c>
      <c r="J22" s="337">
        <v>17.63</v>
      </c>
      <c r="K22" s="407"/>
      <c r="L22" s="405"/>
      <c r="M22" s="408"/>
      <c r="N22" s="409"/>
      <c r="P22" s="427">
        <f t="shared" si="0"/>
        <v>100297.06999999999</v>
      </c>
      <c r="Q22" s="427">
        <f t="shared" si="1"/>
        <v>0</v>
      </c>
    </row>
    <row r="23" spans="1:17" ht="13.5" thickBot="1">
      <c r="A23" s="271">
        <v>41863</v>
      </c>
      <c r="B23" s="321" t="s">
        <v>156</v>
      </c>
      <c r="C23" s="339"/>
      <c r="D23" s="339"/>
      <c r="E23" s="339">
        <v>2</v>
      </c>
      <c r="F23" s="347" t="s">
        <v>157</v>
      </c>
      <c r="G23" s="410">
        <v>3603</v>
      </c>
      <c r="H23" s="401">
        <v>65597.47</v>
      </c>
      <c r="I23" s="339">
        <v>3.83</v>
      </c>
      <c r="J23" s="339">
        <v>18.21</v>
      </c>
      <c r="K23" s="400"/>
      <c r="L23" s="401"/>
      <c r="M23" s="402"/>
      <c r="N23" s="414"/>
      <c r="P23" s="427">
        <f t="shared" si="0"/>
        <v>65610.63</v>
      </c>
      <c r="Q23" s="427">
        <f t="shared" si="1"/>
        <v>0</v>
      </c>
    </row>
    <row r="24" spans="1:17" ht="12.75">
      <c r="A24" s="85">
        <v>41891</v>
      </c>
      <c r="B24" s="394" t="s">
        <v>166</v>
      </c>
      <c r="C24" s="337"/>
      <c r="D24" s="337"/>
      <c r="E24" s="337">
        <v>2</v>
      </c>
      <c r="F24" s="337" t="s">
        <v>167</v>
      </c>
      <c r="G24" s="404"/>
      <c r="H24" s="405"/>
      <c r="I24" s="337"/>
      <c r="J24" s="337"/>
      <c r="K24" s="407">
        <v>11649</v>
      </c>
      <c r="L24" s="405">
        <v>519847.19</v>
      </c>
      <c r="M24" s="415">
        <v>4.6</v>
      </c>
      <c r="N24" s="416">
        <v>44.63</v>
      </c>
      <c r="P24" s="427">
        <f t="shared" si="0"/>
        <v>0</v>
      </c>
      <c r="Q24" s="427">
        <f t="shared" si="1"/>
        <v>519894.87000000005</v>
      </c>
    </row>
    <row r="25" spans="1:17" ht="12.75">
      <c r="A25" s="102"/>
      <c r="B25" s="320" t="s">
        <v>168</v>
      </c>
      <c r="C25" s="337"/>
      <c r="D25" s="337"/>
      <c r="E25" s="337">
        <v>3</v>
      </c>
      <c r="F25" s="338" t="s">
        <v>169</v>
      </c>
      <c r="G25" s="404">
        <v>5501</v>
      </c>
      <c r="H25" s="405">
        <v>113671.55</v>
      </c>
      <c r="I25" s="337">
        <v>3.63</v>
      </c>
      <c r="J25" s="337">
        <v>20.66</v>
      </c>
      <c r="K25" s="407"/>
      <c r="L25" s="405"/>
      <c r="M25" s="415"/>
      <c r="N25" s="416"/>
      <c r="P25" s="427">
        <f t="shared" si="0"/>
        <v>113650.66</v>
      </c>
      <c r="Q25" s="427">
        <f t="shared" si="1"/>
        <v>0</v>
      </c>
    </row>
    <row r="26" spans="1:17" ht="12.75">
      <c r="A26" s="102"/>
      <c r="B26" s="320" t="s">
        <v>170</v>
      </c>
      <c r="C26" s="337"/>
      <c r="D26" s="337"/>
      <c r="E26" s="337">
        <v>3</v>
      </c>
      <c r="F26" s="338" t="s">
        <v>169</v>
      </c>
      <c r="G26" s="404">
        <v>5501</v>
      </c>
      <c r="H26" s="405">
        <v>88061.56</v>
      </c>
      <c r="I26" s="337">
        <v>4.06</v>
      </c>
      <c r="J26" s="337">
        <v>16.01</v>
      </c>
      <c r="K26" s="407"/>
      <c r="L26" s="405"/>
      <c r="M26" s="415"/>
      <c r="N26" s="416"/>
      <c r="P26" s="428">
        <f t="shared" si="0"/>
        <v>88071.01000000001</v>
      </c>
      <c r="Q26" s="428">
        <f t="shared" si="1"/>
        <v>0</v>
      </c>
    </row>
    <row r="27" spans="1:17" ht="12.75">
      <c r="A27" s="102"/>
      <c r="B27" s="320" t="s">
        <v>171</v>
      </c>
      <c r="C27" s="337"/>
      <c r="D27" s="337"/>
      <c r="E27" s="337">
        <v>3</v>
      </c>
      <c r="F27" s="338" t="s">
        <v>172</v>
      </c>
      <c r="G27" s="404">
        <v>4953</v>
      </c>
      <c r="H27" s="405">
        <v>66853.08</v>
      </c>
      <c r="I27" s="337">
        <v>3.26</v>
      </c>
      <c r="J27" s="417">
        <v>13.5</v>
      </c>
      <c r="K27" s="407"/>
      <c r="L27" s="405"/>
      <c r="M27" s="415"/>
      <c r="N27" s="416"/>
      <c r="P27" s="429">
        <f t="shared" si="0"/>
        <v>66865.5</v>
      </c>
      <c r="Q27" s="428">
        <f t="shared" si="1"/>
        <v>0</v>
      </c>
    </row>
    <row r="28" spans="1:17" ht="12.75">
      <c r="A28" s="102"/>
      <c r="B28" s="320" t="s">
        <v>173</v>
      </c>
      <c r="C28" s="337"/>
      <c r="D28" s="337"/>
      <c r="E28" s="337">
        <v>3</v>
      </c>
      <c r="F28" s="338" t="s">
        <v>172</v>
      </c>
      <c r="G28" s="404">
        <v>4953</v>
      </c>
      <c r="H28" s="405">
        <v>71014.42</v>
      </c>
      <c r="I28" s="337">
        <v>3.26</v>
      </c>
      <c r="J28" s="417">
        <v>14.34</v>
      </c>
      <c r="K28" s="407"/>
      <c r="L28" s="405"/>
      <c r="M28" s="415"/>
      <c r="N28" s="416"/>
      <c r="P28" s="427">
        <f aca="true" t="shared" si="2" ref="P28:P36">G28*J28</f>
        <v>71026.02</v>
      </c>
      <c r="Q28" s="427">
        <f aca="true" t="shared" si="3" ref="Q28:Q36">K28*N28</f>
        <v>0</v>
      </c>
    </row>
    <row r="29" spans="1:17" ht="12.75">
      <c r="A29" s="102"/>
      <c r="B29" s="320" t="s">
        <v>174</v>
      </c>
      <c r="C29" s="337"/>
      <c r="D29" s="337"/>
      <c r="E29" s="337">
        <v>5</v>
      </c>
      <c r="F29" s="338" t="s">
        <v>40</v>
      </c>
      <c r="G29" s="404">
        <v>49821</v>
      </c>
      <c r="H29" s="405">
        <v>1385520.91</v>
      </c>
      <c r="I29" s="337">
        <v>3.07</v>
      </c>
      <c r="J29" s="417">
        <v>27.81</v>
      </c>
      <c r="K29" s="407"/>
      <c r="L29" s="405"/>
      <c r="M29" s="415"/>
      <c r="N29" s="416"/>
      <c r="P29" s="427">
        <f t="shared" si="2"/>
        <v>1385522.01</v>
      </c>
      <c r="Q29" s="427">
        <f t="shared" si="3"/>
        <v>0</v>
      </c>
    </row>
    <row r="30" spans="1:17" ht="12.75">
      <c r="A30" s="102"/>
      <c r="B30" s="320" t="s">
        <v>175</v>
      </c>
      <c r="C30" s="337"/>
      <c r="D30" s="337"/>
      <c r="E30" s="337">
        <v>1</v>
      </c>
      <c r="F30" s="338" t="s">
        <v>118</v>
      </c>
      <c r="G30" s="404">
        <v>3612</v>
      </c>
      <c r="H30" s="405">
        <v>20966.47</v>
      </c>
      <c r="I30" s="337">
        <v>0.44</v>
      </c>
      <c r="J30" s="417">
        <v>5.8</v>
      </c>
      <c r="K30" s="407"/>
      <c r="L30" s="405"/>
      <c r="M30" s="415"/>
      <c r="N30" s="416"/>
      <c r="P30" s="427">
        <f t="shared" si="2"/>
        <v>20949.6</v>
      </c>
      <c r="Q30" s="427">
        <f t="shared" si="3"/>
        <v>0</v>
      </c>
    </row>
    <row r="31" spans="1:17" ht="12.75">
      <c r="A31" s="102"/>
      <c r="B31" s="320" t="s">
        <v>176</v>
      </c>
      <c r="C31" s="337"/>
      <c r="D31" s="337"/>
      <c r="E31" s="337">
        <v>1</v>
      </c>
      <c r="F31" s="338" t="s">
        <v>118</v>
      </c>
      <c r="G31" s="404">
        <v>3612</v>
      </c>
      <c r="H31" s="405">
        <v>20969.06</v>
      </c>
      <c r="I31" s="337">
        <v>0.44</v>
      </c>
      <c r="J31" s="417">
        <v>5.81</v>
      </c>
      <c r="K31" s="407"/>
      <c r="L31" s="405"/>
      <c r="M31" s="415"/>
      <c r="N31" s="416"/>
      <c r="P31" s="427">
        <f t="shared" si="2"/>
        <v>20985.719999999998</v>
      </c>
      <c r="Q31" s="427">
        <f t="shared" si="3"/>
        <v>0</v>
      </c>
    </row>
    <row r="32" spans="1:17" ht="12.75">
      <c r="A32" s="102"/>
      <c r="B32" s="320" t="s">
        <v>177</v>
      </c>
      <c r="C32" s="337"/>
      <c r="D32" s="337"/>
      <c r="E32" s="337">
        <v>2</v>
      </c>
      <c r="F32" s="338" t="s">
        <v>178</v>
      </c>
      <c r="G32" s="404">
        <v>18190</v>
      </c>
      <c r="H32" s="405">
        <v>85770.7</v>
      </c>
      <c r="I32" s="337">
        <v>0.25</v>
      </c>
      <c r="J32" s="417">
        <v>4.72</v>
      </c>
      <c r="K32" s="407"/>
      <c r="L32" s="405"/>
      <c r="M32" s="415"/>
      <c r="N32" s="416"/>
      <c r="P32" s="427">
        <f t="shared" si="2"/>
        <v>85856.79999999999</v>
      </c>
      <c r="Q32" s="427">
        <f t="shared" si="3"/>
        <v>0</v>
      </c>
    </row>
    <row r="33" spans="1:17" ht="12.75">
      <c r="A33" s="102"/>
      <c r="B33" s="320" t="s">
        <v>179</v>
      </c>
      <c r="C33" s="337"/>
      <c r="D33" s="337"/>
      <c r="E33" s="337">
        <v>1</v>
      </c>
      <c r="F33" s="338" t="s">
        <v>180</v>
      </c>
      <c r="G33" s="404">
        <v>6967</v>
      </c>
      <c r="H33" s="405">
        <v>41892.08</v>
      </c>
      <c r="I33" s="417">
        <v>0.4</v>
      </c>
      <c r="J33" s="417">
        <v>6.01</v>
      </c>
      <c r="K33" s="407"/>
      <c r="L33" s="405"/>
      <c r="M33" s="415"/>
      <c r="N33" s="416"/>
      <c r="P33" s="427">
        <f t="shared" si="2"/>
        <v>41871.67</v>
      </c>
      <c r="Q33" s="427">
        <f t="shared" si="3"/>
        <v>0</v>
      </c>
    </row>
    <row r="34" spans="1:17" ht="12.75">
      <c r="A34" s="102"/>
      <c r="B34" s="320" t="s">
        <v>181</v>
      </c>
      <c r="C34" s="337"/>
      <c r="D34" s="337"/>
      <c r="E34" s="337">
        <v>1</v>
      </c>
      <c r="F34" s="338" t="s">
        <v>182</v>
      </c>
      <c r="G34" s="404">
        <v>6681</v>
      </c>
      <c r="H34" s="405">
        <v>33267.89</v>
      </c>
      <c r="I34" s="337">
        <v>0.38</v>
      </c>
      <c r="J34" s="417">
        <v>4.98</v>
      </c>
      <c r="K34" s="407"/>
      <c r="L34" s="405"/>
      <c r="M34" s="415"/>
      <c r="N34" s="416"/>
      <c r="P34" s="427">
        <f t="shared" si="2"/>
        <v>33271.380000000005</v>
      </c>
      <c r="Q34" s="427">
        <f t="shared" si="3"/>
        <v>0</v>
      </c>
    </row>
    <row r="35" spans="1:17" ht="12.75">
      <c r="A35" s="102"/>
      <c r="B35" s="320" t="s">
        <v>183</v>
      </c>
      <c r="C35" s="337"/>
      <c r="D35" s="337"/>
      <c r="E35" s="337">
        <v>2</v>
      </c>
      <c r="F35" s="338" t="s">
        <v>184</v>
      </c>
      <c r="G35" s="404">
        <v>7482</v>
      </c>
      <c r="H35" s="405">
        <v>48756.26</v>
      </c>
      <c r="I35" s="337">
        <v>0.37</v>
      </c>
      <c r="J35" s="417">
        <v>6.52</v>
      </c>
      <c r="K35" s="407"/>
      <c r="L35" s="405"/>
      <c r="M35" s="415"/>
      <c r="N35" s="416"/>
      <c r="P35" s="427">
        <f t="shared" si="2"/>
        <v>48782.64</v>
      </c>
      <c r="Q35" s="427">
        <f t="shared" si="3"/>
        <v>0</v>
      </c>
    </row>
    <row r="36" spans="1:17" ht="13.5" thickBot="1">
      <c r="A36" s="271">
        <v>41891</v>
      </c>
      <c r="B36" s="321" t="s">
        <v>185</v>
      </c>
      <c r="C36" s="339"/>
      <c r="D36" s="339"/>
      <c r="E36" s="339">
        <v>2</v>
      </c>
      <c r="F36" s="347" t="s">
        <v>186</v>
      </c>
      <c r="G36" s="410">
        <v>6923</v>
      </c>
      <c r="H36" s="401">
        <v>45355.72</v>
      </c>
      <c r="I36" s="339">
        <v>0.25</v>
      </c>
      <c r="J36" s="418">
        <v>6.55</v>
      </c>
      <c r="K36" s="400"/>
      <c r="L36" s="401"/>
      <c r="M36" s="419"/>
      <c r="N36" s="414"/>
      <c r="P36" s="428">
        <f t="shared" si="2"/>
        <v>45345.65</v>
      </c>
      <c r="Q36" s="428">
        <f t="shared" si="3"/>
        <v>0</v>
      </c>
    </row>
    <row r="37" spans="1:17" ht="12.75">
      <c r="A37" s="85">
        <v>41954</v>
      </c>
      <c r="B37" s="320" t="s">
        <v>194</v>
      </c>
      <c r="C37" s="337"/>
      <c r="D37" s="337"/>
      <c r="E37" s="337">
        <v>4</v>
      </c>
      <c r="F37" s="338" t="s">
        <v>195</v>
      </c>
      <c r="G37" s="404">
        <v>21726</v>
      </c>
      <c r="H37" s="405">
        <v>28490.03</v>
      </c>
      <c r="I37" s="420">
        <v>0.16</v>
      </c>
      <c r="J37" s="417">
        <v>1.31</v>
      </c>
      <c r="K37" s="407"/>
      <c r="L37" s="405"/>
      <c r="M37" s="415"/>
      <c r="N37" s="416"/>
      <c r="P37" s="429">
        <f aca="true" t="shared" si="4" ref="P37:P45">G37*J37</f>
        <v>28461.06</v>
      </c>
      <c r="Q37" s="428">
        <f aca="true" t="shared" si="5" ref="Q37:Q45">K37*N37</f>
        <v>0</v>
      </c>
    </row>
    <row r="38" spans="1:17" ht="12.75">
      <c r="A38" s="102"/>
      <c r="B38" s="394" t="s">
        <v>196</v>
      </c>
      <c r="C38" s="337"/>
      <c r="D38" s="337"/>
      <c r="E38" s="337">
        <v>3</v>
      </c>
      <c r="F38" s="337" t="s">
        <v>197</v>
      </c>
      <c r="G38" s="404">
        <v>5824</v>
      </c>
      <c r="H38" s="405">
        <v>138895.31</v>
      </c>
      <c r="I38" s="420">
        <v>8.25</v>
      </c>
      <c r="J38" s="337">
        <v>23.85</v>
      </c>
      <c r="K38" s="407"/>
      <c r="L38" s="405"/>
      <c r="M38" s="415"/>
      <c r="N38" s="416"/>
      <c r="P38" s="427">
        <f t="shared" si="4"/>
        <v>138902.4</v>
      </c>
      <c r="Q38" s="427">
        <f t="shared" si="5"/>
        <v>0</v>
      </c>
    </row>
    <row r="39" spans="1:17" ht="12.75">
      <c r="A39" s="102"/>
      <c r="B39" s="394" t="s">
        <v>70</v>
      </c>
      <c r="C39" s="337"/>
      <c r="D39" s="337"/>
      <c r="E39" s="337">
        <v>3</v>
      </c>
      <c r="F39" s="337" t="s">
        <v>198</v>
      </c>
      <c r="G39" s="404">
        <v>7876</v>
      </c>
      <c r="H39" s="405">
        <v>50044.57</v>
      </c>
      <c r="I39" s="420">
        <v>5.78</v>
      </c>
      <c r="J39" s="337">
        <v>6.35</v>
      </c>
      <c r="K39" s="407"/>
      <c r="L39" s="405"/>
      <c r="M39" s="415"/>
      <c r="N39" s="416"/>
      <c r="P39" s="428">
        <f t="shared" si="4"/>
        <v>50012.6</v>
      </c>
      <c r="Q39" s="428">
        <f t="shared" si="5"/>
        <v>0</v>
      </c>
    </row>
    <row r="40" spans="1:17" ht="13.5" thickBot="1">
      <c r="A40" s="271">
        <v>41954</v>
      </c>
      <c r="B40" s="395" t="s">
        <v>199</v>
      </c>
      <c r="C40" s="339"/>
      <c r="D40" s="339"/>
      <c r="E40" s="339">
        <v>3</v>
      </c>
      <c r="F40" s="339" t="s">
        <v>200</v>
      </c>
      <c r="G40" s="410">
        <v>8828</v>
      </c>
      <c r="H40" s="401">
        <v>46451.35</v>
      </c>
      <c r="I40" s="421">
        <v>4.07</v>
      </c>
      <c r="J40" s="339">
        <v>5.26</v>
      </c>
      <c r="K40" s="400"/>
      <c r="L40" s="401"/>
      <c r="M40" s="419"/>
      <c r="N40" s="414"/>
      <c r="P40" s="428">
        <f t="shared" si="4"/>
        <v>46435.28</v>
      </c>
      <c r="Q40" s="428">
        <f t="shared" si="5"/>
        <v>0</v>
      </c>
    </row>
    <row r="41" spans="1:17" ht="12.75">
      <c r="A41" s="85">
        <v>41982</v>
      </c>
      <c r="B41" s="320" t="s">
        <v>202</v>
      </c>
      <c r="C41" s="337"/>
      <c r="D41" s="337"/>
      <c r="E41" s="337">
        <v>1</v>
      </c>
      <c r="F41" s="338" t="s">
        <v>203</v>
      </c>
      <c r="G41" s="404">
        <v>2271</v>
      </c>
      <c r="H41" s="405">
        <v>55437.18</v>
      </c>
      <c r="I41" s="420">
        <v>10.46</v>
      </c>
      <c r="J41" s="337">
        <v>24.41</v>
      </c>
      <c r="K41" s="407"/>
      <c r="L41" s="405"/>
      <c r="M41" s="415"/>
      <c r="N41" s="416"/>
      <c r="P41" s="428">
        <f t="shared" si="4"/>
        <v>55435.11</v>
      </c>
      <c r="Q41" s="428">
        <f t="shared" si="5"/>
        <v>0</v>
      </c>
    </row>
    <row r="42" spans="1:17" ht="12.75">
      <c r="A42" s="102"/>
      <c r="B42" s="320" t="s">
        <v>204</v>
      </c>
      <c r="C42" s="337"/>
      <c r="D42" s="337"/>
      <c r="E42" s="337">
        <v>11</v>
      </c>
      <c r="F42" s="337"/>
      <c r="G42" s="404">
        <v>118300</v>
      </c>
      <c r="H42" s="405">
        <v>1628072.98</v>
      </c>
      <c r="I42" s="420">
        <v>2.93</v>
      </c>
      <c r="J42" s="337">
        <v>13.76</v>
      </c>
      <c r="K42" s="407"/>
      <c r="L42" s="405"/>
      <c r="M42" s="415"/>
      <c r="N42" s="416"/>
      <c r="P42" s="428">
        <f t="shared" si="4"/>
        <v>1627808</v>
      </c>
      <c r="Q42" s="428">
        <f t="shared" si="5"/>
        <v>0</v>
      </c>
    </row>
    <row r="43" spans="1:17" ht="12.75">
      <c r="A43" s="102"/>
      <c r="B43" s="320" t="s">
        <v>207</v>
      </c>
      <c r="C43" s="337"/>
      <c r="D43" s="337"/>
      <c r="E43" s="337">
        <v>1</v>
      </c>
      <c r="F43" s="338" t="s">
        <v>208</v>
      </c>
      <c r="G43" s="404">
        <v>2233</v>
      </c>
      <c r="H43" s="405">
        <v>179651.02</v>
      </c>
      <c r="I43" s="420">
        <v>11.33</v>
      </c>
      <c r="J43" s="337">
        <v>80.47</v>
      </c>
      <c r="K43" s="407"/>
      <c r="L43" s="405"/>
      <c r="M43" s="415"/>
      <c r="N43" s="416"/>
      <c r="P43" s="428">
        <f t="shared" si="4"/>
        <v>179689.51</v>
      </c>
      <c r="Q43" s="428">
        <f t="shared" si="5"/>
        <v>0</v>
      </c>
    </row>
    <row r="44" spans="1:17" ht="13.5" thickBot="1">
      <c r="A44" s="271">
        <v>41982</v>
      </c>
      <c r="B44" s="321" t="s">
        <v>209</v>
      </c>
      <c r="C44" s="339"/>
      <c r="D44" s="339"/>
      <c r="E44" s="339">
        <v>3</v>
      </c>
      <c r="F44" s="347" t="s">
        <v>210</v>
      </c>
      <c r="G44" s="410">
        <v>4148</v>
      </c>
      <c r="H44" s="401">
        <v>214062.42</v>
      </c>
      <c r="I44" s="421">
        <v>8.92</v>
      </c>
      <c r="J44" s="339">
        <v>51.61</v>
      </c>
      <c r="K44" s="400"/>
      <c r="L44" s="401"/>
      <c r="M44" s="419"/>
      <c r="N44" s="414"/>
      <c r="P44" s="428">
        <f>G44*J44</f>
        <v>214078.28</v>
      </c>
      <c r="Q44" s="428">
        <f t="shared" si="5"/>
        <v>0</v>
      </c>
    </row>
    <row r="45" spans="1:17" ht="12.75">
      <c r="A45" s="102"/>
      <c r="B45" s="394"/>
      <c r="C45" s="337"/>
      <c r="D45" s="337"/>
      <c r="E45" s="337"/>
      <c r="F45" s="337"/>
      <c r="G45" s="422"/>
      <c r="H45" s="405"/>
      <c r="I45" s="337"/>
      <c r="J45" s="337"/>
      <c r="K45" s="407"/>
      <c r="L45" s="405"/>
      <c r="M45" s="415"/>
      <c r="N45" s="416"/>
      <c r="P45" s="429">
        <f t="shared" si="4"/>
        <v>0</v>
      </c>
      <c r="Q45" s="428">
        <f t="shared" si="5"/>
        <v>0</v>
      </c>
    </row>
    <row r="46" spans="1:17" ht="12.75">
      <c r="A46" s="393"/>
      <c r="B46" s="396"/>
      <c r="C46" s="340"/>
      <c r="D46" s="340"/>
      <c r="E46" s="340"/>
      <c r="F46" s="340"/>
      <c r="G46" s="423"/>
      <c r="H46" s="340"/>
      <c r="I46" s="340"/>
      <c r="J46" s="340"/>
      <c r="K46" s="424"/>
      <c r="L46" s="340"/>
      <c r="M46" s="425"/>
      <c r="N46" s="426"/>
      <c r="P46" s="430"/>
      <c r="Q46" s="430"/>
    </row>
    <row r="47" spans="1:17" ht="3.75" customHeight="1">
      <c r="A47" s="22"/>
      <c r="B47" s="23"/>
      <c r="C47" s="23"/>
      <c r="D47" s="23"/>
      <c r="E47" s="23"/>
      <c r="F47" s="23"/>
      <c r="G47" s="22"/>
      <c r="H47" s="35"/>
      <c r="I47" s="36"/>
      <c r="J47" s="36"/>
      <c r="K47" s="150"/>
      <c r="L47" s="35"/>
      <c r="M47" s="293"/>
      <c r="N47" s="37"/>
      <c r="P47" s="430"/>
      <c r="Q47" s="430"/>
    </row>
    <row r="48" spans="1:17" ht="12.75">
      <c r="A48" s="38"/>
      <c r="B48" s="8"/>
      <c r="C48" s="8"/>
      <c r="D48" s="8"/>
      <c r="E48" s="8"/>
      <c r="F48" s="8"/>
      <c r="G48" s="16" t="s">
        <v>10</v>
      </c>
      <c r="H48" s="17" t="s">
        <v>10</v>
      </c>
      <c r="I48" s="8"/>
      <c r="K48" s="160" t="s">
        <v>10</v>
      </c>
      <c r="L48" s="17" t="s">
        <v>10</v>
      </c>
      <c r="M48" s="294"/>
      <c r="N48" s="39"/>
      <c r="P48" s="427">
        <f>SUM(P11:P46)</f>
        <v>18940294.440000005</v>
      </c>
      <c r="Q48" s="427">
        <f>SUM(Q11:Q46)</f>
        <v>1094863.4300000002</v>
      </c>
    </row>
    <row r="49" spans="1:14" ht="12.75">
      <c r="A49" s="38"/>
      <c r="B49" s="8"/>
      <c r="C49" s="8"/>
      <c r="D49" s="8"/>
      <c r="E49" s="8"/>
      <c r="F49" s="8"/>
      <c r="G49" s="40" t="s">
        <v>9</v>
      </c>
      <c r="H49" s="20" t="s">
        <v>18</v>
      </c>
      <c r="I49" s="8"/>
      <c r="K49" s="162" t="s">
        <v>9</v>
      </c>
      <c r="L49" s="20" t="s">
        <v>18</v>
      </c>
      <c r="M49" s="294"/>
      <c r="N49" s="39"/>
    </row>
    <row r="50" spans="1:14" ht="15.75">
      <c r="A50" s="41"/>
      <c r="B50" s="19"/>
      <c r="C50" s="19"/>
      <c r="D50" s="19"/>
      <c r="E50" s="19"/>
      <c r="F50" s="19"/>
      <c r="G50" s="191">
        <f>SUM(G11:G46)</f>
        <v>1018321</v>
      </c>
      <c r="H50" s="192">
        <f>SUM(H11:H46)</f>
        <v>19510352.13</v>
      </c>
      <c r="I50" s="170"/>
      <c r="J50" s="174"/>
      <c r="K50" s="196">
        <f>SUM(K11:K46)</f>
        <v>37712</v>
      </c>
      <c r="L50" s="192">
        <f>SUM(L11:L46)</f>
        <v>1597493.76</v>
      </c>
      <c r="M50" s="295"/>
      <c r="N50" s="43"/>
    </row>
    <row r="51" spans="1:14" ht="6" customHeight="1" thickBot="1">
      <c r="A51" s="44"/>
      <c r="B51" s="45"/>
      <c r="C51" s="46"/>
      <c r="D51" s="46"/>
      <c r="E51" s="46"/>
      <c r="F51" s="46"/>
      <c r="G51" s="44"/>
      <c r="H51" s="45"/>
      <c r="I51" s="45"/>
      <c r="J51" s="45"/>
      <c r="K51" s="183"/>
      <c r="L51" s="45"/>
      <c r="M51" s="184"/>
      <c r="N51" s="47"/>
    </row>
    <row r="52" spans="1:14" ht="16.5" thickBot="1">
      <c r="A52" s="48" t="s">
        <v>23</v>
      </c>
      <c r="B52" s="49"/>
      <c r="C52" s="50"/>
      <c r="D52" s="50"/>
      <c r="E52" s="50"/>
      <c r="F52" s="50"/>
      <c r="G52" s="77" t="s">
        <v>24</v>
      </c>
      <c r="H52" s="78"/>
      <c r="I52" s="79" t="s">
        <v>25</v>
      </c>
      <c r="J52" s="80"/>
      <c r="K52" s="185"/>
      <c r="L52" s="51" t="s">
        <v>26</v>
      </c>
      <c r="M52" s="186"/>
      <c r="N52" s="52"/>
    </row>
    <row r="53" spans="1:14" ht="16.5" thickTop="1">
      <c r="A53" s="53" t="s">
        <v>27</v>
      </c>
      <c r="B53" s="54"/>
      <c r="C53" s="55"/>
      <c r="D53" s="55"/>
      <c r="E53" s="55"/>
      <c r="F53" s="55"/>
      <c r="G53" s="311"/>
      <c r="H53" s="312">
        <f>COUNTA(G11:G46)</f>
        <v>31</v>
      </c>
      <c r="I53" s="313"/>
      <c r="J53" s="431">
        <f>H50/G50</f>
        <v>19.15933397229361</v>
      </c>
      <c r="K53" s="314"/>
      <c r="L53" s="315"/>
      <c r="M53" s="432">
        <f>P48/G50</f>
        <v>18.59953240677547</v>
      </c>
      <c r="N53" s="60"/>
    </row>
    <row r="54" spans="1:14" ht="15.75">
      <c r="A54" s="53" t="s">
        <v>28</v>
      </c>
      <c r="B54" s="54"/>
      <c r="C54" s="55"/>
      <c r="D54" s="55"/>
      <c r="E54" s="55"/>
      <c r="F54" s="55"/>
      <c r="G54" s="56"/>
      <c r="H54" s="57">
        <f>COUNTA(K11:K46)</f>
        <v>3</v>
      </c>
      <c r="I54" s="19"/>
      <c r="J54" s="58">
        <f>L50/K50</f>
        <v>42.36035638523547</v>
      </c>
      <c r="K54" s="433"/>
      <c r="L54" s="59"/>
      <c r="M54" s="188">
        <f>Q48/K50</f>
        <v>29.032229263894784</v>
      </c>
      <c r="N54" s="62"/>
    </row>
    <row r="55" spans="1:14" ht="16.5" thickBot="1">
      <c r="A55" s="63" t="s">
        <v>29</v>
      </c>
      <c r="B55" s="64"/>
      <c r="C55" s="5"/>
      <c r="D55" s="5"/>
      <c r="E55" s="5"/>
      <c r="F55" s="5"/>
      <c r="G55" s="65"/>
      <c r="H55" s="66">
        <f>SUM(H53:H54)</f>
        <v>34</v>
      </c>
      <c r="I55" s="32"/>
      <c r="J55" s="67">
        <f>(H50+L50)/(G50+K50)</f>
        <v>19.987865805329946</v>
      </c>
      <c r="K55" s="189"/>
      <c r="L55" s="190"/>
      <c r="M55" s="434">
        <f>(P48+Q48)/(G50+K50)</f>
        <v>18.97209449894085</v>
      </c>
      <c r="N55" s="70"/>
    </row>
    <row r="67" ht="30.75">
      <c r="AH67" s="2"/>
    </row>
    <row r="68" ht="15.75">
      <c r="AC68" s="3"/>
    </row>
  </sheetData>
  <sheetProtection/>
  <printOptions/>
  <pageMargins left="0.25" right="0.25" top="0.5" bottom="0.5" header="0.5" footer="0.5"/>
  <pageSetup horizontalDpi="300" verticalDpi="3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H5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6" max="6" width="20.7109375" style="0" customWidth="1"/>
    <col min="8" max="8" width="13.00390625" style="0" customWidth="1"/>
    <col min="12" max="12" width="12.7109375" style="0" customWidth="1"/>
    <col min="16" max="17" width="10.7109375" style="0" customWidth="1"/>
  </cols>
  <sheetData>
    <row r="2" spans="2:8" ht="30.75">
      <c r="B2" s="1" t="s">
        <v>37</v>
      </c>
      <c r="H2" s="2"/>
    </row>
    <row r="3" spans="2:13" ht="18">
      <c r="B3" s="3"/>
      <c r="G3" s="98"/>
      <c r="H3" s="98"/>
      <c r="I3" s="98"/>
      <c r="J3" s="98"/>
      <c r="K3" s="98"/>
      <c r="L3" s="98"/>
      <c r="M3" s="99"/>
    </row>
    <row r="4" spans="1:11" ht="19.5">
      <c r="A4" s="4" t="s">
        <v>31</v>
      </c>
      <c r="B4" s="3"/>
      <c r="E4" s="98"/>
      <c r="F4" s="98"/>
      <c r="G4" s="98"/>
      <c r="H4" s="98"/>
      <c r="I4" s="98"/>
      <c r="J4" s="98"/>
      <c r="K4" s="99"/>
    </row>
    <row r="5" spans="1:7" ht="16.5" thickBot="1">
      <c r="A5" s="3"/>
      <c r="B5" s="3"/>
      <c r="C5" s="5"/>
      <c r="D5" s="5"/>
      <c r="E5" s="5"/>
      <c r="F5" s="5"/>
      <c r="G5" s="3"/>
    </row>
    <row r="6" spans="1:14" ht="15.75">
      <c r="A6" s="6"/>
      <c r="B6" s="7"/>
      <c r="C6" s="8"/>
      <c r="D6" s="8"/>
      <c r="E6" s="8"/>
      <c r="F6" s="8"/>
      <c r="G6" s="141"/>
      <c r="H6" s="142" t="s">
        <v>1</v>
      </c>
      <c r="I6" s="143"/>
      <c r="J6" s="144"/>
      <c r="K6" s="364"/>
      <c r="L6" s="142" t="s">
        <v>2</v>
      </c>
      <c r="M6" s="143"/>
      <c r="N6" s="144"/>
    </row>
    <row r="7" spans="1:14" ht="15.75">
      <c r="A7" s="14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145" t="s">
        <v>9</v>
      </c>
      <c r="H7" s="72" t="s">
        <v>10</v>
      </c>
      <c r="I7" s="72" t="s">
        <v>10</v>
      </c>
      <c r="J7" s="146" t="s">
        <v>32</v>
      </c>
      <c r="K7" s="365" t="s">
        <v>9</v>
      </c>
      <c r="L7" s="72" t="s">
        <v>10</v>
      </c>
      <c r="M7" s="72" t="s">
        <v>10</v>
      </c>
      <c r="N7" s="146" t="s">
        <v>32</v>
      </c>
    </row>
    <row r="8" spans="1:14" ht="15.75">
      <c r="A8" s="14" t="s">
        <v>12</v>
      </c>
      <c r="B8" s="15" t="s">
        <v>13</v>
      </c>
      <c r="C8" s="15" t="s">
        <v>14</v>
      </c>
      <c r="D8" s="15" t="s">
        <v>14</v>
      </c>
      <c r="E8" s="15" t="s">
        <v>15</v>
      </c>
      <c r="F8" s="15" t="s">
        <v>16</v>
      </c>
      <c r="G8" s="145" t="s">
        <v>17</v>
      </c>
      <c r="H8" s="72" t="s">
        <v>18</v>
      </c>
      <c r="I8" s="72" t="s">
        <v>17</v>
      </c>
      <c r="J8" s="146" t="s">
        <v>17</v>
      </c>
      <c r="K8" s="365" t="s">
        <v>17</v>
      </c>
      <c r="L8" s="72" t="s">
        <v>18</v>
      </c>
      <c r="M8" s="72" t="s">
        <v>17</v>
      </c>
      <c r="N8" s="146" t="s">
        <v>17</v>
      </c>
    </row>
    <row r="9" spans="1:17" ht="15.75">
      <c r="A9" s="18"/>
      <c r="B9" s="19"/>
      <c r="C9" s="19"/>
      <c r="D9" s="19"/>
      <c r="E9" s="19"/>
      <c r="F9" s="19"/>
      <c r="G9" s="148"/>
      <c r="H9" s="73" t="s">
        <v>20</v>
      </c>
      <c r="I9" s="73" t="s">
        <v>18</v>
      </c>
      <c r="J9" s="149" t="s">
        <v>18</v>
      </c>
      <c r="K9" s="366"/>
      <c r="L9" s="73" t="s">
        <v>20</v>
      </c>
      <c r="M9" s="73" t="s">
        <v>18</v>
      </c>
      <c r="N9" s="149" t="s">
        <v>18</v>
      </c>
      <c r="P9" s="21" t="s">
        <v>21</v>
      </c>
      <c r="Q9" s="21" t="s">
        <v>22</v>
      </c>
    </row>
    <row r="10" spans="1:14" ht="3.75" customHeight="1">
      <c r="A10" s="22"/>
      <c r="B10" s="23"/>
      <c r="C10" s="23"/>
      <c r="D10" s="23"/>
      <c r="E10" s="23"/>
      <c r="F10" s="23"/>
      <c r="G10" s="150"/>
      <c r="H10" s="23"/>
      <c r="I10" s="23"/>
      <c r="J10" s="151"/>
      <c r="K10" s="35"/>
      <c r="L10" s="23"/>
      <c r="M10" s="23"/>
      <c r="N10" s="151"/>
    </row>
    <row r="11" spans="1:17" ht="13.5" thickBot="1">
      <c r="A11" s="253">
        <v>41653</v>
      </c>
      <c r="B11" s="254" t="s">
        <v>43</v>
      </c>
      <c r="C11" s="255"/>
      <c r="D11" s="255"/>
      <c r="E11" s="255">
        <v>3</v>
      </c>
      <c r="F11" s="256" t="s">
        <v>44</v>
      </c>
      <c r="G11" s="257"/>
      <c r="H11" s="258"/>
      <c r="I11" s="259"/>
      <c r="J11" s="260"/>
      <c r="K11" s="367">
        <v>17154</v>
      </c>
      <c r="L11" s="261">
        <v>1277218.93</v>
      </c>
      <c r="M11" s="262">
        <v>74.46</v>
      </c>
      <c r="N11" s="263">
        <v>2.55</v>
      </c>
      <c r="P11" s="31">
        <f>G11*J11</f>
        <v>0</v>
      </c>
      <c r="Q11" s="31">
        <f>K11*N11</f>
        <v>43742.7</v>
      </c>
    </row>
    <row r="12" spans="1:17" ht="12.75">
      <c r="A12" s="103">
        <v>41681</v>
      </c>
      <c r="B12" s="266" t="s">
        <v>52</v>
      </c>
      <c r="C12" s="267" t="s">
        <v>53</v>
      </c>
      <c r="D12" s="267" t="s">
        <v>54</v>
      </c>
      <c r="E12" s="92">
        <v>2</v>
      </c>
      <c r="F12" s="267" t="s">
        <v>55</v>
      </c>
      <c r="G12" s="155"/>
      <c r="H12" s="104"/>
      <c r="I12" s="89"/>
      <c r="J12" s="154"/>
      <c r="K12" s="368">
        <v>19611</v>
      </c>
      <c r="L12" s="130">
        <v>1391664.31</v>
      </c>
      <c r="M12" s="86">
        <v>70.96</v>
      </c>
      <c r="N12" s="153">
        <v>0.86</v>
      </c>
      <c r="P12" s="31">
        <f>G12*J12</f>
        <v>0</v>
      </c>
      <c r="Q12" s="31">
        <f>K12*N12</f>
        <v>16865.46</v>
      </c>
    </row>
    <row r="13" spans="1:17" ht="13.5" thickBot="1">
      <c r="A13" s="244">
        <v>41681</v>
      </c>
      <c r="B13" s="278" t="s">
        <v>56</v>
      </c>
      <c r="C13" s="246"/>
      <c r="D13" s="246"/>
      <c r="E13" s="246">
        <v>1</v>
      </c>
      <c r="F13" s="279" t="s">
        <v>57</v>
      </c>
      <c r="G13" s="280"/>
      <c r="H13" s="249"/>
      <c r="I13" s="275"/>
      <c r="J13" s="276"/>
      <c r="K13" s="369">
        <v>2127</v>
      </c>
      <c r="L13" s="281">
        <v>690230.5</v>
      </c>
      <c r="M13" s="282">
        <v>324.57</v>
      </c>
      <c r="N13" s="283">
        <v>2.08</v>
      </c>
      <c r="P13" s="31">
        <f>G13*J13</f>
        <v>0</v>
      </c>
      <c r="Q13" s="31">
        <f>K13*N13</f>
        <v>4424.16</v>
      </c>
    </row>
    <row r="14" spans="1:17" ht="13.5" thickBot="1">
      <c r="A14" s="299">
        <v>41709</v>
      </c>
      <c r="B14" s="300" t="s">
        <v>78</v>
      </c>
      <c r="C14" s="301"/>
      <c r="D14" s="301"/>
      <c r="E14" s="301">
        <v>5</v>
      </c>
      <c r="F14" s="302" t="s">
        <v>75</v>
      </c>
      <c r="G14" s="303">
        <v>34116</v>
      </c>
      <c r="H14" s="304">
        <v>2906226.99</v>
      </c>
      <c r="I14" s="305">
        <v>85.19</v>
      </c>
      <c r="J14" s="306"/>
      <c r="K14" s="370"/>
      <c r="L14" s="307"/>
      <c r="M14" s="308"/>
      <c r="N14" s="306"/>
      <c r="P14" s="31">
        <f aca="true" t="shared" si="0" ref="P14:P23">G14*J14</f>
        <v>0</v>
      </c>
      <c r="Q14" s="31">
        <f aca="true" t="shared" si="1" ref="Q14:Q23">K14*N14</f>
        <v>0</v>
      </c>
    </row>
    <row r="15" spans="1:17" ht="12.75">
      <c r="A15" s="103">
        <v>41737</v>
      </c>
      <c r="B15" s="100" t="s">
        <v>89</v>
      </c>
      <c r="C15" s="92"/>
      <c r="D15" s="92"/>
      <c r="E15" s="92">
        <v>5</v>
      </c>
      <c r="F15" s="267" t="s">
        <v>90</v>
      </c>
      <c r="G15" s="155">
        <v>43064</v>
      </c>
      <c r="H15" s="104">
        <v>3194854.77</v>
      </c>
      <c r="I15" s="193">
        <v>74.19</v>
      </c>
      <c r="J15" s="154"/>
      <c r="K15" s="368"/>
      <c r="L15" s="130"/>
      <c r="M15" s="89"/>
      <c r="N15" s="154"/>
      <c r="P15" s="31">
        <f t="shared" si="0"/>
        <v>0</v>
      </c>
      <c r="Q15" s="31">
        <f t="shared" si="1"/>
        <v>0</v>
      </c>
    </row>
    <row r="16" spans="1:17" ht="12.75">
      <c r="A16" s="103"/>
      <c r="B16" s="100" t="s">
        <v>91</v>
      </c>
      <c r="C16" s="92"/>
      <c r="D16" s="92"/>
      <c r="E16" s="92">
        <v>4</v>
      </c>
      <c r="F16" s="267" t="s">
        <v>92</v>
      </c>
      <c r="G16" s="155"/>
      <c r="H16" s="104"/>
      <c r="I16" s="193"/>
      <c r="J16" s="154"/>
      <c r="K16" s="368">
        <v>20728</v>
      </c>
      <c r="L16" s="130">
        <v>1519657.84</v>
      </c>
      <c r="M16" s="89">
        <v>73.31</v>
      </c>
      <c r="N16" s="154">
        <v>1.93</v>
      </c>
      <c r="P16" s="31">
        <f t="shared" si="0"/>
        <v>0</v>
      </c>
      <c r="Q16" s="31">
        <f t="shared" si="1"/>
        <v>40005.04</v>
      </c>
    </row>
    <row r="17" spans="1:17" ht="12.75">
      <c r="A17" s="103"/>
      <c r="B17" s="100" t="s">
        <v>93</v>
      </c>
      <c r="C17" s="92"/>
      <c r="D17" s="92"/>
      <c r="E17" s="92">
        <v>4</v>
      </c>
      <c r="F17" s="267" t="s">
        <v>94</v>
      </c>
      <c r="G17" s="155"/>
      <c r="H17" s="104"/>
      <c r="I17" s="193"/>
      <c r="J17" s="154"/>
      <c r="K17" s="368">
        <v>18373</v>
      </c>
      <c r="L17" s="130">
        <v>1227075.42</v>
      </c>
      <c r="M17" s="89">
        <v>66.79</v>
      </c>
      <c r="N17" s="154">
        <v>3.05</v>
      </c>
      <c r="P17" s="31">
        <f t="shared" si="0"/>
        <v>0</v>
      </c>
      <c r="Q17" s="31">
        <f t="shared" si="1"/>
        <v>56037.649999999994</v>
      </c>
    </row>
    <row r="18" spans="1:17" ht="12.75">
      <c r="A18" s="103"/>
      <c r="B18" s="100" t="s">
        <v>95</v>
      </c>
      <c r="C18" s="92"/>
      <c r="D18" s="92"/>
      <c r="E18" s="92">
        <v>4</v>
      </c>
      <c r="F18" s="267" t="s">
        <v>96</v>
      </c>
      <c r="G18" s="155"/>
      <c r="H18" s="104"/>
      <c r="I18" s="193"/>
      <c r="J18" s="154"/>
      <c r="K18" s="368">
        <v>17143</v>
      </c>
      <c r="L18" s="130">
        <v>1355056.72</v>
      </c>
      <c r="M18" s="89">
        <v>79.04</v>
      </c>
      <c r="N18" s="154">
        <v>1.49</v>
      </c>
      <c r="P18" s="31">
        <f t="shared" si="0"/>
        <v>0</v>
      </c>
      <c r="Q18" s="31">
        <f t="shared" si="1"/>
        <v>25543.07</v>
      </c>
    </row>
    <row r="19" spans="1:17" ht="12.75">
      <c r="A19" s="103"/>
      <c r="B19" s="100" t="s">
        <v>97</v>
      </c>
      <c r="C19" s="92"/>
      <c r="D19" s="92"/>
      <c r="E19" s="92">
        <v>4</v>
      </c>
      <c r="F19" s="267" t="s">
        <v>98</v>
      </c>
      <c r="G19" s="155"/>
      <c r="H19" s="104"/>
      <c r="I19" s="193"/>
      <c r="J19" s="154"/>
      <c r="K19" s="368">
        <v>18662</v>
      </c>
      <c r="L19" s="130">
        <v>1409935.47</v>
      </c>
      <c r="M19" s="89">
        <v>75.55</v>
      </c>
      <c r="N19" s="154">
        <v>1.37</v>
      </c>
      <c r="P19" s="31">
        <f t="shared" si="0"/>
        <v>0</v>
      </c>
      <c r="Q19" s="31">
        <f t="shared" si="1"/>
        <v>25566.940000000002</v>
      </c>
    </row>
    <row r="20" spans="1:17" ht="12.75">
      <c r="A20" s="103"/>
      <c r="B20" s="100" t="s">
        <v>99</v>
      </c>
      <c r="C20" s="92"/>
      <c r="D20" s="92"/>
      <c r="E20" s="92">
        <v>10</v>
      </c>
      <c r="F20" s="316" t="s">
        <v>100</v>
      </c>
      <c r="G20" s="155"/>
      <c r="H20" s="104"/>
      <c r="I20" s="193"/>
      <c r="J20" s="154"/>
      <c r="K20" s="368">
        <v>21420</v>
      </c>
      <c r="L20" s="130">
        <v>1314853.3</v>
      </c>
      <c r="M20" s="89">
        <v>61.38</v>
      </c>
      <c r="N20" s="318">
        <v>0.9</v>
      </c>
      <c r="P20" s="31">
        <f t="shared" si="0"/>
        <v>0</v>
      </c>
      <c r="Q20" s="31">
        <f t="shared" si="1"/>
        <v>19278</v>
      </c>
    </row>
    <row r="21" spans="1:17" ht="12.75">
      <c r="A21" s="85"/>
      <c r="B21" s="264" t="s">
        <v>101</v>
      </c>
      <c r="C21" s="87"/>
      <c r="D21" s="87"/>
      <c r="E21" s="87">
        <v>14</v>
      </c>
      <c r="F21" s="267" t="s">
        <v>40</v>
      </c>
      <c r="G21" s="152"/>
      <c r="H21" s="86"/>
      <c r="I21" s="195"/>
      <c r="J21" s="153"/>
      <c r="K21" s="368">
        <v>28415</v>
      </c>
      <c r="L21" s="130">
        <v>1421027.92</v>
      </c>
      <c r="M21" s="96">
        <v>50.01</v>
      </c>
      <c r="N21" s="317">
        <v>0.9</v>
      </c>
      <c r="P21" s="31">
        <f t="shared" si="0"/>
        <v>0</v>
      </c>
      <c r="Q21" s="31">
        <f t="shared" si="1"/>
        <v>25573.5</v>
      </c>
    </row>
    <row r="22" spans="1:17" ht="12.75">
      <c r="A22" s="85"/>
      <c r="B22" s="264" t="s">
        <v>102</v>
      </c>
      <c r="C22" s="87"/>
      <c r="D22" s="87"/>
      <c r="E22" s="87">
        <v>4</v>
      </c>
      <c r="F22" s="265" t="s">
        <v>103</v>
      </c>
      <c r="G22" s="156"/>
      <c r="H22" s="130"/>
      <c r="I22" s="195"/>
      <c r="J22" s="153"/>
      <c r="K22" s="368">
        <v>18786</v>
      </c>
      <c r="L22" s="130">
        <v>1438214.91</v>
      </c>
      <c r="M22" s="86">
        <v>76.56</v>
      </c>
      <c r="N22" s="319">
        <v>1.7</v>
      </c>
      <c r="P22" s="31">
        <f t="shared" si="0"/>
        <v>0</v>
      </c>
      <c r="Q22" s="31">
        <f t="shared" si="1"/>
        <v>31936.2</v>
      </c>
    </row>
    <row r="23" spans="1:17" ht="12.75">
      <c r="A23" s="85"/>
      <c r="B23" s="320" t="s">
        <v>104</v>
      </c>
      <c r="C23" s="87"/>
      <c r="D23" s="87"/>
      <c r="E23" s="87">
        <v>2</v>
      </c>
      <c r="F23" s="265" t="s">
        <v>105</v>
      </c>
      <c r="G23" s="156"/>
      <c r="H23" s="130"/>
      <c r="I23" s="195"/>
      <c r="J23" s="153"/>
      <c r="K23" s="368">
        <v>22569</v>
      </c>
      <c r="L23" s="130">
        <v>1287900.14</v>
      </c>
      <c r="M23" s="86">
        <v>57.07</v>
      </c>
      <c r="N23" s="319">
        <v>0.64</v>
      </c>
      <c r="P23" s="31">
        <f t="shared" si="0"/>
        <v>0</v>
      </c>
      <c r="Q23" s="31">
        <f t="shared" si="1"/>
        <v>14444.16</v>
      </c>
    </row>
    <row r="24" spans="1:17" ht="13.5" thickBot="1">
      <c r="A24" s="271">
        <v>41745</v>
      </c>
      <c r="B24" s="321" t="s">
        <v>106</v>
      </c>
      <c r="C24" s="273"/>
      <c r="D24" s="273"/>
      <c r="E24" s="273">
        <v>4</v>
      </c>
      <c r="F24" s="322" t="s">
        <v>107</v>
      </c>
      <c r="G24" s="296"/>
      <c r="H24" s="286"/>
      <c r="I24" s="323"/>
      <c r="J24" s="324"/>
      <c r="K24" s="371">
        <v>20826</v>
      </c>
      <c r="L24" s="286">
        <v>1476316.34</v>
      </c>
      <c r="M24" s="252">
        <v>70.89</v>
      </c>
      <c r="N24" s="325">
        <v>5.38</v>
      </c>
      <c r="P24" s="31">
        <f aca="true" t="shared" si="2" ref="P24:P29">G24*J24</f>
        <v>0</v>
      </c>
      <c r="Q24" s="31">
        <f aca="true" t="shared" si="3" ref="Q24:Q29">K24*N24</f>
        <v>112043.88</v>
      </c>
    </row>
    <row r="25" spans="1:17" ht="12.75">
      <c r="A25" s="85">
        <v>41828</v>
      </c>
      <c r="B25" s="320" t="s">
        <v>142</v>
      </c>
      <c r="C25" s="87"/>
      <c r="D25" s="87"/>
      <c r="E25" s="87">
        <v>2</v>
      </c>
      <c r="F25" s="198" t="s">
        <v>143</v>
      </c>
      <c r="G25" s="156">
        <v>7178</v>
      </c>
      <c r="H25" s="130">
        <v>561254.04</v>
      </c>
      <c r="I25" s="195">
        <v>78.19</v>
      </c>
      <c r="J25" s="180">
        <v>1.32</v>
      </c>
      <c r="K25" s="368"/>
      <c r="L25" s="130"/>
      <c r="M25" s="86"/>
      <c r="N25" s="319"/>
      <c r="P25" s="31">
        <f t="shared" si="2"/>
        <v>9474.960000000001</v>
      </c>
      <c r="Q25" s="31">
        <f t="shared" si="3"/>
        <v>0</v>
      </c>
    </row>
    <row r="26" spans="1:17" ht="12.75">
      <c r="A26" s="85"/>
      <c r="B26" s="320" t="s">
        <v>144</v>
      </c>
      <c r="C26" s="87"/>
      <c r="D26" s="87"/>
      <c r="E26" s="87">
        <v>2</v>
      </c>
      <c r="F26" s="198" t="s">
        <v>145</v>
      </c>
      <c r="G26" s="156">
        <v>7156</v>
      </c>
      <c r="H26" s="130">
        <v>540220.24</v>
      </c>
      <c r="I26" s="195">
        <v>75.49</v>
      </c>
      <c r="J26" s="180"/>
      <c r="K26" s="368"/>
      <c r="L26" s="130"/>
      <c r="M26" s="86"/>
      <c r="N26" s="319"/>
      <c r="P26" s="31">
        <f t="shared" si="2"/>
        <v>0</v>
      </c>
      <c r="Q26" s="31">
        <f t="shared" si="3"/>
        <v>0</v>
      </c>
    </row>
    <row r="27" spans="1:17" ht="13.5" thickBot="1">
      <c r="A27" s="271">
        <v>41828</v>
      </c>
      <c r="B27" s="321" t="s">
        <v>150</v>
      </c>
      <c r="C27" s="273"/>
      <c r="D27" s="273"/>
      <c r="E27" s="273">
        <v>1</v>
      </c>
      <c r="F27" s="322" t="s">
        <v>151</v>
      </c>
      <c r="G27" s="296">
        <v>1107</v>
      </c>
      <c r="H27" s="286">
        <v>130560.56</v>
      </c>
      <c r="I27" s="323">
        <v>117.95</v>
      </c>
      <c r="J27" s="324"/>
      <c r="K27" s="371"/>
      <c r="L27" s="286"/>
      <c r="M27" s="252"/>
      <c r="N27" s="325"/>
      <c r="P27" s="31">
        <f t="shared" si="2"/>
        <v>0</v>
      </c>
      <c r="Q27" s="31">
        <f t="shared" si="3"/>
        <v>0</v>
      </c>
    </row>
    <row r="28" spans="1:17" ht="12.75">
      <c r="A28" s="85">
        <v>41891</v>
      </c>
      <c r="B28" s="320" t="s">
        <v>187</v>
      </c>
      <c r="C28" s="87"/>
      <c r="D28" s="87"/>
      <c r="E28" s="87">
        <v>2</v>
      </c>
      <c r="F28" s="265" t="s">
        <v>188</v>
      </c>
      <c r="G28" s="156"/>
      <c r="H28" s="130"/>
      <c r="I28" s="195"/>
      <c r="J28" s="180"/>
      <c r="K28" s="368">
        <v>23628</v>
      </c>
      <c r="L28" s="130">
        <v>1888715.17</v>
      </c>
      <c r="M28" s="86">
        <v>79.93</v>
      </c>
      <c r="N28" s="319">
        <v>0.92</v>
      </c>
      <c r="P28" s="31">
        <f t="shared" si="2"/>
        <v>0</v>
      </c>
      <c r="Q28" s="31">
        <f t="shared" si="3"/>
        <v>21737.760000000002</v>
      </c>
    </row>
    <row r="29" spans="1:17" ht="13.5" thickBot="1">
      <c r="A29" s="271">
        <v>41891</v>
      </c>
      <c r="B29" s="321" t="s">
        <v>189</v>
      </c>
      <c r="C29" s="284" t="s">
        <v>190</v>
      </c>
      <c r="D29" s="284" t="s">
        <v>190</v>
      </c>
      <c r="E29" s="273">
        <v>2</v>
      </c>
      <c r="F29" s="284" t="s">
        <v>191</v>
      </c>
      <c r="G29" s="296"/>
      <c r="H29" s="286"/>
      <c r="I29" s="252"/>
      <c r="J29" s="324"/>
      <c r="K29" s="371">
        <v>20363</v>
      </c>
      <c r="L29" s="286">
        <v>1533066.56</v>
      </c>
      <c r="M29" s="252">
        <v>75.29</v>
      </c>
      <c r="N29" s="325">
        <v>1.06</v>
      </c>
      <c r="P29" s="31">
        <f t="shared" si="2"/>
        <v>0</v>
      </c>
      <c r="Q29" s="31">
        <f t="shared" si="3"/>
        <v>21584.780000000002</v>
      </c>
    </row>
    <row r="30" spans="1:17" ht="13.5" thickBot="1">
      <c r="A30" s="381">
        <v>41954</v>
      </c>
      <c r="B30" s="382" t="s">
        <v>201</v>
      </c>
      <c r="C30" s="383"/>
      <c r="D30" s="383"/>
      <c r="E30" s="384"/>
      <c r="F30" s="385"/>
      <c r="G30" s="386"/>
      <c r="H30" s="387"/>
      <c r="I30" s="388"/>
      <c r="J30" s="389"/>
      <c r="K30" s="390">
        <v>10013</v>
      </c>
      <c r="L30" s="387">
        <v>680250.11</v>
      </c>
      <c r="M30" s="388">
        <v>67.93</v>
      </c>
      <c r="N30" s="391">
        <v>0.62</v>
      </c>
      <c r="P30" s="31">
        <f>G30*J30</f>
        <v>0</v>
      </c>
      <c r="Q30" s="31">
        <f>K30*N30</f>
        <v>6208.06</v>
      </c>
    </row>
    <row r="31" spans="1:17" ht="12.75">
      <c r="A31" s="355"/>
      <c r="B31" s="356"/>
      <c r="C31" s="357"/>
      <c r="D31" s="357"/>
      <c r="E31" s="358"/>
      <c r="F31" s="362"/>
      <c r="G31" s="377"/>
      <c r="H31" s="359"/>
      <c r="I31" s="360"/>
      <c r="J31" s="378"/>
      <c r="K31" s="372"/>
      <c r="L31" s="359"/>
      <c r="M31" s="360"/>
      <c r="N31" s="361"/>
      <c r="P31" s="31">
        <f>G31*J31</f>
        <v>0</v>
      </c>
      <c r="Q31" s="31">
        <f>K31*N31</f>
        <v>0</v>
      </c>
    </row>
    <row r="32" spans="1:17" ht="12.75">
      <c r="A32" s="348"/>
      <c r="B32" s="349"/>
      <c r="C32" s="350"/>
      <c r="D32" s="350"/>
      <c r="E32" s="351"/>
      <c r="F32" s="363"/>
      <c r="G32" s="379"/>
      <c r="H32" s="352"/>
      <c r="I32" s="353"/>
      <c r="J32" s="380"/>
      <c r="K32" s="373"/>
      <c r="L32" s="352"/>
      <c r="M32" s="353"/>
      <c r="N32" s="354"/>
      <c r="P32" s="31">
        <f>G32*J32</f>
        <v>0</v>
      </c>
      <c r="Q32" s="31">
        <f>K32*N32</f>
        <v>0</v>
      </c>
    </row>
    <row r="33" spans="1:14" ht="3.75" customHeight="1">
      <c r="A33" s="22"/>
      <c r="B33" s="23"/>
      <c r="C33" s="23"/>
      <c r="D33" s="23"/>
      <c r="E33" s="23"/>
      <c r="F33" s="23"/>
      <c r="G33" s="150"/>
      <c r="H33" s="35"/>
      <c r="I33" s="36"/>
      <c r="J33" s="159"/>
      <c r="K33" s="35"/>
      <c r="L33" s="35"/>
      <c r="M33" s="35"/>
      <c r="N33" s="166"/>
    </row>
    <row r="34" spans="1:17" ht="12.75">
      <c r="A34" s="38"/>
      <c r="B34" s="8"/>
      <c r="C34" s="8"/>
      <c r="D34" s="8"/>
      <c r="E34" s="8"/>
      <c r="F34" s="8"/>
      <c r="G34" s="160" t="s">
        <v>10</v>
      </c>
      <c r="H34" s="17" t="s">
        <v>10</v>
      </c>
      <c r="I34" s="8"/>
      <c r="J34" s="161"/>
      <c r="K34" s="374" t="s">
        <v>10</v>
      </c>
      <c r="L34" s="17" t="s">
        <v>10</v>
      </c>
      <c r="M34" s="8"/>
      <c r="N34" s="161"/>
      <c r="P34" s="34">
        <f>SUM(P11:P19)</f>
        <v>0</v>
      </c>
      <c r="Q34" s="34">
        <f>SUM(Q11:Q23)</f>
        <v>303416.87999999995</v>
      </c>
    </row>
    <row r="35" spans="1:14" ht="12.75">
      <c r="A35" s="38"/>
      <c r="B35" s="8"/>
      <c r="C35" s="8"/>
      <c r="D35" s="8"/>
      <c r="E35" s="8"/>
      <c r="F35" s="8"/>
      <c r="G35" s="162" t="s">
        <v>9</v>
      </c>
      <c r="H35" s="20" t="s">
        <v>18</v>
      </c>
      <c r="I35" s="8"/>
      <c r="J35" s="161"/>
      <c r="K35" s="375" t="s">
        <v>9</v>
      </c>
      <c r="L35" s="20" t="s">
        <v>18</v>
      </c>
      <c r="M35" s="8"/>
      <c r="N35" s="161"/>
    </row>
    <row r="36" spans="1:14" ht="15.75">
      <c r="A36" s="41"/>
      <c r="B36" s="19"/>
      <c r="C36" s="19"/>
      <c r="D36" s="19"/>
      <c r="E36" s="19"/>
      <c r="F36" s="19"/>
      <c r="G36" s="196">
        <f>SUM(G11:G32)</f>
        <v>92621</v>
      </c>
      <c r="H36" s="172">
        <f>SUM(H11:H32)</f>
        <v>7333116.6</v>
      </c>
      <c r="I36" s="170"/>
      <c r="J36" s="171"/>
      <c r="K36" s="376">
        <f>SUM(K11:K32)</f>
        <v>279818</v>
      </c>
      <c r="L36" s="192">
        <f>SUM(L11:L32)</f>
        <v>19911183.639999997</v>
      </c>
      <c r="M36" s="42"/>
      <c r="N36" s="167"/>
    </row>
    <row r="37" spans="1:14" ht="6" customHeight="1" thickBot="1">
      <c r="A37" s="44"/>
      <c r="B37" s="45"/>
      <c r="C37" s="46"/>
      <c r="D37" s="46"/>
      <c r="E37" s="46"/>
      <c r="F37" s="46"/>
      <c r="G37" s="163"/>
      <c r="H37" s="164"/>
      <c r="I37" s="164"/>
      <c r="J37" s="165"/>
      <c r="K37" s="164"/>
      <c r="L37" s="164"/>
      <c r="M37" s="164"/>
      <c r="N37" s="165"/>
    </row>
    <row r="38" spans="1:14" ht="16.5" thickBot="1">
      <c r="A38" s="48" t="s">
        <v>23</v>
      </c>
      <c r="B38" s="49"/>
      <c r="C38" s="50"/>
      <c r="D38" s="50"/>
      <c r="E38" s="50"/>
      <c r="F38" s="50"/>
      <c r="G38" s="77" t="s">
        <v>24</v>
      </c>
      <c r="H38" s="78"/>
      <c r="I38" s="79" t="s">
        <v>33</v>
      </c>
      <c r="J38" s="80"/>
      <c r="K38" s="81"/>
      <c r="L38" s="51" t="s">
        <v>26</v>
      </c>
      <c r="M38" s="49"/>
      <c r="N38" s="52"/>
    </row>
    <row r="39" spans="1:14" ht="16.5" thickTop="1">
      <c r="A39" s="53" t="s">
        <v>27</v>
      </c>
      <c r="B39" s="54"/>
      <c r="C39" s="55"/>
      <c r="D39" s="55"/>
      <c r="E39" s="55"/>
      <c r="F39" s="55"/>
      <c r="G39" s="56"/>
      <c r="H39" s="57">
        <f>COUNTA(G11:G32)</f>
        <v>5</v>
      </c>
      <c r="I39" s="19"/>
      <c r="J39" s="58">
        <f>H36/G36</f>
        <v>79.17336889042441</v>
      </c>
      <c r="K39" s="58"/>
      <c r="L39" s="59"/>
      <c r="M39" s="58">
        <f>P34/G36</f>
        <v>0</v>
      </c>
      <c r="N39" s="60"/>
    </row>
    <row r="40" spans="1:14" ht="15.75">
      <c r="A40" s="53" t="s">
        <v>28</v>
      </c>
      <c r="B40" s="54"/>
      <c r="C40" s="55"/>
      <c r="D40" s="55"/>
      <c r="E40" s="55"/>
      <c r="F40" s="55"/>
      <c r="G40" s="56"/>
      <c r="H40" s="57">
        <f>COUNTA(K11:K32)</f>
        <v>15</v>
      </c>
      <c r="I40" s="19"/>
      <c r="J40" s="58">
        <f>L36/K36</f>
        <v>71.15762259754554</v>
      </c>
      <c r="K40" s="61"/>
      <c r="L40" s="59"/>
      <c r="M40" s="58">
        <f>Q34/K36</f>
        <v>1.084336533032185</v>
      </c>
      <c r="N40" s="62"/>
    </row>
    <row r="41" spans="1:14" ht="16.5" thickBot="1">
      <c r="A41" s="63" t="s">
        <v>29</v>
      </c>
      <c r="B41" s="64"/>
      <c r="C41" s="5"/>
      <c r="D41" s="5"/>
      <c r="E41" s="5"/>
      <c r="F41" s="5"/>
      <c r="G41" s="65"/>
      <c r="H41" s="66">
        <f>SUM(H39:H40)</f>
        <v>20</v>
      </c>
      <c r="I41" s="32"/>
      <c r="J41" s="67">
        <f>(H36+L36)/(G36+K36)</f>
        <v>73.15104014348657</v>
      </c>
      <c r="K41" s="68"/>
      <c r="L41" s="69"/>
      <c r="M41" s="67">
        <f>(P34+Q34)/(G36+K36)</f>
        <v>0.8146753696578498</v>
      </c>
      <c r="N41" s="70"/>
    </row>
    <row r="53" ht="30.75">
      <c r="AH53" s="2"/>
    </row>
    <row r="54" ht="15.75">
      <c r="AC54" s="3"/>
    </row>
  </sheetData>
  <sheetProtection/>
  <printOptions horizontalCentered="1" verticalCentered="1"/>
  <pageMargins left="0.25" right="0.25" top="0.5" bottom="0.5" header="0.25" footer="0.25"/>
  <pageSetup horizontalDpi="300" verticalDpi="3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H91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P29" sqref="P29"/>
    </sheetView>
  </sheetViews>
  <sheetFormatPr defaultColWidth="9.140625" defaultRowHeight="12.75"/>
  <cols>
    <col min="1" max="1" width="11.7109375" style="0" customWidth="1"/>
    <col min="2" max="2" width="10.7109375" style="0" customWidth="1"/>
    <col min="6" max="6" width="20.7109375" style="0" customWidth="1"/>
    <col min="7" max="7" width="10.140625" style="0" customWidth="1"/>
    <col min="8" max="8" width="10.7109375" style="0" customWidth="1"/>
    <col min="12" max="12" width="11.00390625" style="0" customWidth="1"/>
    <col min="16" max="17" width="10.7109375" style="0" customWidth="1"/>
  </cols>
  <sheetData>
    <row r="2" spans="2:8" ht="30.75">
      <c r="B2" s="1" t="s">
        <v>37</v>
      </c>
      <c r="H2" s="2"/>
    </row>
    <row r="3" spans="2:13" ht="18">
      <c r="B3" s="3"/>
      <c r="G3" s="98"/>
      <c r="H3" s="98"/>
      <c r="I3" s="98"/>
      <c r="J3" s="98"/>
      <c r="K3" s="98"/>
      <c r="L3" s="98"/>
      <c r="M3" s="99"/>
    </row>
    <row r="4" spans="1:11" ht="19.5">
      <c r="A4" s="4" t="s">
        <v>34</v>
      </c>
      <c r="B4" s="3"/>
      <c r="E4" s="98"/>
      <c r="F4" s="98"/>
      <c r="G4" s="98"/>
      <c r="H4" s="98"/>
      <c r="I4" s="98"/>
      <c r="J4" s="98"/>
      <c r="K4" s="99"/>
    </row>
    <row r="5" spans="1:7" ht="16.5" thickBot="1">
      <c r="A5" s="3"/>
      <c r="B5" s="3"/>
      <c r="C5" s="5"/>
      <c r="D5" s="5"/>
      <c r="E5" s="5"/>
      <c r="F5" s="5"/>
      <c r="G5" s="3"/>
    </row>
    <row r="6" spans="1:14" ht="15.75">
      <c r="A6" s="6"/>
      <c r="B6" s="7"/>
      <c r="C6" s="8"/>
      <c r="D6" s="8"/>
      <c r="E6" s="8"/>
      <c r="F6" s="8"/>
      <c r="G6" s="9"/>
      <c r="H6" s="10" t="s">
        <v>1</v>
      </c>
      <c r="I6" s="11"/>
      <c r="J6" s="12"/>
      <c r="K6" s="9"/>
      <c r="L6" s="10" t="s">
        <v>2</v>
      </c>
      <c r="M6" s="11"/>
      <c r="N6" s="13"/>
    </row>
    <row r="7" spans="1:14" ht="15.75">
      <c r="A7" s="14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71" t="s">
        <v>9</v>
      </c>
      <c r="H7" s="72" t="s">
        <v>10</v>
      </c>
      <c r="I7" s="72" t="s">
        <v>10</v>
      </c>
      <c r="J7" s="72"/>
      <c r="K7" s="71" t="s">
        <v>9</v>
      </c>
      <c r="L7" s="72" t="s">
        <v>10</v>
      </c>
      <c r="M7" s="72" t="s">
        <v>10</v>
      </c>
      <c r="N7" s="75"/>
    </row>
    <row r="8" spans="1:14" ht="15.75">
      <c r="A8" s="14" t="s">
        <v>12</v>
      </c>
      <c r="B8" s="15" t="s">
        <v>13</v>
      </c>
      <c r="C8" s="15" t="s">
        <v>14</v>
      </c>
      <c r="D8" s="15" t="s">
        <v>14</v>
      </c>
      <c r="E8" s="15" t="s">
        <v>15</v>
      </c>
      <c r="F8" s="15" t="s">
        <v>16</v>
      </c>
      <c r="G8" s="71" t="s">
        <v>17</v>
      </c>
      <c r="H8" s="72" t="s">
        <v>18</v>
      </c>
      <c r="I8" s="72" t="s">
        <v>17</v>
      </c>
      <c r="J8" s="72"/>
      <c r="K8" s="71" t="s">
        <v>17</v>
      </c>
      <c r="L8" s="72" t="s">
        <v>18</v>
      </c>
      <c r="M8" s="72" t="s">
        <v>17</v>
      </c>
      <c r="N8" s="75"/>
    </row>
    <row r="9" spans="1:17" ht="16.5" thickBot="1">
      <c r="A9" s="38"/>
      <c r="B9" s="8"/>
      <c r="C9" s="8"/>
      <c r="D9" s="8"/>
      <c r="E9" s="8"/>
      <c r="F9" s="8"/>
      <c r="G9" s="435"/>
      <c r="H9" s="72" t="s">
        <v>20</v>
      </c>
      <c r="I9" s="72" t="s">
        <v>18</v>
      </c>
      <c r="J9" s="72"/>
      <c r="K9" s="435"/>
      <c r="L9" s="72" t="s">
        <v>20</v>
      </c>
      <c r="M9" s="72" t="s">
        <v>18</v>
      </c>
      <c r="N9" s="75"/>
      <c r="P9" s="21" t="s">
        <v>21</v>
      </c>
      <c r="Q9" s="21" t="s">
        <v>22</v>
      </c>
    </row>
    <row r="10" spans="1:14" ht="3.75" customHeight="1" thickBot="1">
      <c r="A10" s="436"/>
      <c r="B10" s="437"/>
      <c r="C10" s="437"/>
      <c r="D10" s="437"/>
      <c r="E10" s="437"/>
      <c r="F10" s="437"/>
      <c r="G10" s="438"/>
      <c r="H10" s="437"/>
      <c r="I10" s="437"/>
      <c r="J10" s="437"/>
      <c r="K10" s="438"/>
      <c r="L10" s="437"/>
      <c r="M10" s="437"/>
      <c r="N10" s="439"/>
    </row>
    <row r="11" spans="1:17" ht="12.75">
      <c r="A11" s="227">
        <v>41709</v>
      </c>
      <c r="B11" s="228" t="s">
        <v>63</v>
      </c>
      <c r="C11" s="229" t="s">
        <v>53</v>
      </c>
      <c r="D11" s="229" t="s">
        <v>54</v>
      </c>
      <c r="E11" s="229">
        <v>3</v>
      </c>
      <c r="F11" s="234" t="s">
        <v>64</v>
      </c>
      <c r="G11" s="235">
        <v>8831</v>
      </c>
      <c r="H11" s="230">
        <v>484599</v>
      </c>
      <c r="I11" s="236">
        <v>54.87</v>
      </c>
      <c r="J11" s="231"/>
      <c r="K11" s="237"/>
      <c r="L11" s="232"/>
      <c r="M11" s="233"/>
      <c r="N11" s="226"/>
      <c r="P11" s="31">
        <f aca="true" t="shared" si="0" ref="P11:P21">G11*J11</f>
        <v>0</v>
      </c>
      <c r="Q11" s="31">
        <f aca="true" t="shared" si="1" ref="Q11:Q21">K11*N11</f>
        <v>0</v>
      </c>
    </row>
    <row r="12" spans="1:17" ht="12.75">
      <c r="A12" s="103"/>
      <c r="B12" s="266" t="s">
        <v>67</v>
      </c>
      <c r="C12" s="267" t="s">
        <v>68</v>
      </c>
      <c r="D12" s="267" t="s">
        <v>54</v>
      </c>
      <c r="E12" s="92">
        <v>3</v>
      </c>
      <c r="F12" s="287" t="s">
        <v>69</v>
      </c>
      <c r="G12" s="132">
        <v>7876</v>
      </c>
      <c r="H12" s="104">
        <v>424772.65</v>
      </c>
      <c r="I12" s="193">
        <v>53.93</v>
      </c>
      <c r="J12" s="89"/>
      <c r="K12" s="88"/>
      <c r="L12" s="130"/>
      <c r="M12" s="86"/>
      <c r="N12" s="94"/>
      <c r="P12" s="31">
        <f t="shared" si="0"/>
        <v>0</v>
      </c>
      <c r="Q12" s="31">
        <f t="shared" si="1"/>
        <v>0</v>
      </c>
    </row>
    <row r="13" spans="1:17" ht="12.75">
      <c r="A13" s="199"/>
      <c r="B13" s="268" t="s">
        <v>70</v>
      </c>
      <c r="C13" s="267" t="s">
        <v>68</v>
      </c>
      <c r="D13" s="267" t="s">
        <v>54</v>
      </c>
      <c r="E13" s="92">
        <v>3</v>
      </c>
      <c r="F13" s="287" t="s">
        <v>69</v>
      </c>
      <c r="G13" s="203">
        <v>6596</v>
      </c>
      <c r="H13" s="204">
        <v>405675.5</v>
      </c>
      <c r="I13" s="214">
        <v>61.5</v>
      </c>
      <c r="J13" s="205"/>
      <c r="K13" s="213"/>
      <c r="L13" s="209"/>
      <c r="M13" s="208"/>
      <c r="N13" s="211"/>
      <c r="P13" s="31">
        <f t="shared" si="0"/>
        <v>0</v>
      </c>
      <c r="Q13" s="31">
        <f t="shared" si="1"/>
        <v>0</v>
      </c>
    </row>
    <row r="14" spans="1:17" ht="12.75">
      <c r="A14" s="199"/>
      <c r="B14" s="268" t="s">
        <v>71</v>
      </c>
      <c r="C14" s="288" t="s">
        <v>53</v>
      </c>
      <c r="D14" s="288" t="s">
        <v>72</v>
      </c>
      <c r="E14" s="201">
        <v>4</v>
      </c>
      <c r="F14" s="289" t="s">
        <v>73</v>
      </c>
      <c r="G14" s="207">
        <v>24506</v>
      </c>
      <c r="H14" s="209">
        <v>2034829.22</v>
      </c>
      <c r="I14" s="214">
        <v>83.03</v>
      </c>
      <c r="J14" s="205"/>
      <c r="K14" s="215"/>
      <c r="L14" s="204"/>
      <c r="M14" s="205"/>
      <c r="N14" s="206"/>
      <c r="P14" s="31">
        <f t="shared" si="0"/>
        <v>0</v>
      </c>
      <c r="Q14" s="31">
        <f t="shared" si="1"/>
        <v>0</v>
      </c>
    </row>
    <row r="15" spans="1:17" ht="12.75">
      <c r="A15" s="103"/>
      <c r="B15" s="266" t="s">
        <v>74</v>
      </c>
      <c r="C15" s="288" t="s">
        <v>53</v>
      </c>
      <c r="D15" s="288" t="s">
        <v>72</v>
      </c>
      <c r="E15" s="92">
        <v>5</v>
      </c>
      <c r="F15" s="287" t="s">
        <v>75</v>
      </c>
      <c r="G15" s="132">
        <v>53204</v>
      </c>
      <c r="H15" s="104">
        <v>6583520.16</v>
      </c>
      <c r="I15" s="193">
        <v>123.74</v>
      </c>
      <c r="J15" s="89"/>
      <c r="K15" s="88"/>
      <c r="L15" s="130"/>
      <c r="M15" s="86"/>
      <c r="N15" s="94"/>
      <c r="P15" s="31">
        <f t="shared" si="0"/>
        <v>0</v>
      </c>
      <c r="Q15" s="31">
        <f t="shared" si="1"/>
        <v>0</v>
      </c>
    </row>
    <row r="16" spans="1:17" ht="13.5" thickBot="1">
      <c r="A16" s="244">
        <v>41709</v>
      </c>
      <c r="B16" s="278" t="s">
        <v>79</v>
      </c>
      <c r="C16" s="246"/>
      <c r="D16" s="246"/>
      <c r="E16" s="246">
        <v>4</v>
      </c>
      <c r="F16" s="309" t="s">
        <v>80</v>
      </c>
      <c r="G16" s="248">
        <v>19238</v>
      </c>
      <c r="H16" s="249">
        <v>1792711.6</v>
      </c>
      <c r="I16" s="275">
        <v>93.19</v>
      </c>
      <c r="J16" s="250"/>
      <c r="K16" s="274"/>
      <c r="L16" s="286"/>
      <c r="M16" s="252"/>
      <c r="N16" s="298"/>
      <c r="P16" s="31">
        <f t="shared" si="0"/>
        <v>0</v>
      </c>
      <c r="Q16" s="31">
        <f t="shared" si="1"/>
        <v>0</v>
      </c>
    </row>
    <row r="17" spans="1:17" ht="12.75">
      <c r="A17" s="103">
        <v>41772</v>
      </c>
      <c r="B17" s="266" t="s">
        <v>126</v>
      </c>
      <c r="C17" s="267" t="s">
        <v>68</v>
      </c>
      <c r="D17" s="267" t="s">
        <v>54</v>
      </c>
      <c r="E17" s="92">
        <v>4</v>
      </c>
      <c r="F17" s="287" t="s">
        <v>127</v>
      </c>
      <c r="G17" s="131">
        <v>10031</v>
      </c>
      <c r="H17" s="130">
        <v>570858.37</v>
      </c>
      <c r="I17" s="195">
        <v>56.91</v>
      </c>
      <c r="J17" s="86"/>
      <c r="K17" s="93"/>
      <c r="L17" s="104"/>
      <c r="M17" s="89"/>
      <c r="N17" s="84"/>
      <c r="P17" s="31">
        <f t="shared" si="0"/>
        <v>0</v>
      </c>
      <c r="Q17" s="31">
        <f t="shared" si="1"/>
        <v>0</v>
      </c>
    </row>
    <row r="18" spans="1:17" ht="13.5" thickBot="1">
      <c r="A18" s="244">
        <v>41772</v>
      </c>
      <c r="B18" s="278" t="s">
        <v>128</v>
      </c>
      <c r="C18" s="279" t="s">
        <v>68</v>
      </c>
      <c r="D18" s="246"/>
      <c r="E18" s="246">
        <v>1</v>
      </c>
      <c r="F18" s="309" t="s">
        <v>46</v>
      </c>
      <c r="G18" s="285">
        <v>3531</v>
      </c>
      <c r="H18" s="286">
        <v>246544.04</v>
      </c>
      <c r="I18" s="323">
        <v>90.94</v>
      </c>
      <c r="J18" s="252"/>
      <c r="K18" s="326"/>
      <c r="L18" s="249"/>
      <c r="M18" s="250"/>
      <c r="N18" s="277"/>
      <c r="P18" s="31">
        <f t="shared" si="0"/>
        <v>0</v>
      </c>
      <c r="Q18" s="31">
        <f t="shared" si="1"/>
        <v>0</v>
      </c>
    </row>
    <row r="19" spans="1:17" ht="13.5" thickBot="1">
      <c r="A19" s="299">
        <v>41863</v>
      </c>
      <c r="B19" s="341" t="s">
        <v>164</v>
      </c>
      <c r="C19" s="301" t="s">
        <v>68</v>
      </c>
      <c r="D19" s="301" t="s">
        <v>54</v>
      </c>
      <c r="E19" s="301">
        <v>3</v>
      </c>
      <c r="F19" s="342" t="s">
        <v>165</v>
      </c>
      <c r="G19" s="343">
        <v>9614</v>
      </c>
      <c r="H19" s="304">
        <v>280978.15</v>
      </c>
      <c r="I19" s="305">
        <v>29.23</v>
      </c>
      <c r="J19" s="308"/>
      <c r="K19" s="344"/>
      <c r="L19" s="307"/>
      <c r="M19" s="345"/>
      <c r="N19" s="346"/>
      <c r="P19" s="31">
        <f t="shared" si="0"/>
        <v>0</v>
      </c>
      <c r="Q19" s="31">
        <f t="shared" si="1"/>
        <v>0</v>
      </c>
    </row>
    <row r="20" spans="1:17" ht="12.75">
      <c r="A20" s="103"/>
      <c r="B20" s="91"/>
      <c r="C20" s="92"/>
      <c r="D20" s="92"/>
      <c r="E20" s="92"/>
      <c r="F20" s="135"/>
      <c r="G20" s="132"/>
      <c r="H20" s="104"/>
      <c r="I20" s="193"/>
      <c r="J20" s="89"/>
      <c r="K20" s="88"/>
      <c r="L20" s="130"/>
      <c r="M20" s="86"/>
      <c r="N20" s="94"/>
      <c r="P20" s="31">
        <f t="shared" si="0"/>
        <v>0</v>
      </c>
      <c r="Q20" s="31">
        <f t="shared" si="1"/>
        <v>0</v>
      </c>
    </row>
    <row r="21" spans="1:17" ht="12.75">
      <c r="A21" s="103"/>
      <c r="B21" s="91"/>
      <c r="C21" s="92"/>
      <c r="D21" s="92"/>
      <c r="E21" s="92"/>
      <c r="F21" s="135"/>
      <c r="G21" s="131"/>
      <c r="H21" s="130"/>
      <c r="I21" s="195"/>
      <c r="J21" s="86"/>
      <c r="K21" s="93"/>
      <c r="L21" s="104"/>
      <c r="M21" s="89"/>
      <c r="N21" s="84"/>
      <c r="P21" s="31">
        <f t="shared" si="0"/>
        <v>0</v>
      </c>
      <c r="Q21" s="31">
        <f t="shared" si="1"/>
        <v>0</v>
      </c>
    </row>
    <row r="22" spans="1:17" ht="6" customHeight="1">
      <c r="A22" s="22"/>
      <c r="B22" s="23"/>
      <c r="C22" s="23"/>
      <c r="D22" s="23"/>
      <c r="E22" s="23"/>
      <c r="F22" s="23"/>
      <c r="G22" s="22"/>
      <c r="H22" s="35"/>
      <c r="I22" s="36"/>
      <c r="J22" s="36"/>
      <c r="K22" s="22"/>
      <c r="L22" s="35"/>
      <c r="M22" s="35"/>
      <c r="N22" s="37"/>
      <c r="P22" s="31"/>
      <c r="Q22" s="31"/>
    </row>
    <row r="23" spans="1:17" ht="12.75">
      <c r="A23" s="38"/>
      <c r="B23" s="8"/>
      <c r="C23" s="8"/>
      <c r="D23" s="8"/>
      <c r="E23" s="8"/>
      <c r="F23" s="8"/>
      <c r="G23" s="16" t="s">
        <v>10</v>
      </c>
      <c r="H23" s="17" t="s">
        <v>10</v>
      </c>
      <c r="I23" s="8"/>
      <c r="K23" s="16" t="s">
        <v>10</v>
      </c>
      <c r="L23" s="17" t="s">
        <v>10</v>
      </c>
      <c r="M23" s="8"/>
      <c r="N23" s="39"/>
      <c r="P23" s="31">
        <f>SUM(P11:P21)</f>
        <v>0</v>
      </c>
      <c r="Q23" s="31">
        <f>SUM(Q11:Q21)</f>
        <v>0</v>
      </c>
    </row>
    <row r="24" spans="1:17" ht="12.75">
      <c r="A24" s="38"/>
      <c r="B24" s="8"/>
      <c r="C24" s="8"/>
      <c r="D24" s="8"/>
      <c r="E24" s="8"/>
      <c r="F24" s="8"/>
      <c r="G24" s="40" t="s">
        <v>9</v>
      </c>
      <c r="H24" s="20" t="s">
        <v>18</v>
      </c>
      <c r="I24" s="8"/>
      <c r="K24" s="40" t="s">
        <v>9</v>
      </c>
      <c r="L24" s="20" t="s">
        <v>18</v>
      </c>
      <c r="M24" s="8"/>
      <c r="N24" s="39"/>
      <c r="P24" s="109"/>
      <c r="Q24" s="109"/>
    </row>
    <row r="25" spans="1:17" ht="15.75">
      <c r="A25" s="41"/>
      <c r="B25" s="19"/>
      <c r="C25" s="19"/>
      <c r="D25" s="19"/>
      <c r="E25" s="19"/>
      <c r="F25" s="19"/>
      <c r="G25" s="191">
        <f>SUM(G11:G21)</f>
        <v>143427</v>
      </c>
      <c r="H25" s="197">
        <f>SUM(H11:H21)</f>
        <v>12824488.69</v>
      </c>
      <c r="I25" s="170"/>
      <c r="J25" s="174"/>
      <c r="K25" s="191">
        <f>SUM(K11:K21)</f>
        <v>0</v>
      </c>
      <c r="L25" s="192">
        <f>SUM(L11:L21)</f>
        <v>0</v>
      </c>
      <c r="M25" s="42"/>
      <c r="N25" s="43"/>
      <c r="P25" s="109"/>
      <c r="Q25" s="109"/>
    </row>
    <row r="26" spans="1:17" ht="6" customHeight="1" thickBot="1">
      <c r="A26" s="44"/>
      <c r="B26" s="45"/>
      <c r="C26" s="46"/>
      <c r="D26" s="46"/>
      <c r="E26" s="46"/>
      <c r="F26" s="46"/>
      <c r="G26" s="44"/>
      <c r="H26" s="45"/>
      <c r="I26" s="45"/>
      <c r="J26" s="45"/>
      <c r="K26" s="44"/>
      <c r="L26" s="45"/>
      <c r="M26" s="45"/>
      <c r="N26" s="47"/>
      <c r="P26" s="109"/>
      <c r="Q26" s="109"/>
    </row>
    <row r="27" spans="1:17" ht="16.5" thickBot="1">
      <c r="A27" s="48" t="s">
        <v>23</v>
      </c>
      <c r="B27" s="49"/>
      <c r="C27" s="50"/>
      <c r="D27" s="50"/>
      <c r="E27" s="50"/>
      <c r="F27" s="50"/>
      <c r="G27" s="77" t="s">
        <v>24</v>
      </c>
      <c r="H27" s="78"/>
      <c r="I27" s="79" t="s">
        <v>25</v>
      </c>
      <c r="J27" s="80"/>
      <c r="K27" s="81"/>
      <c r="L27" s="51"/>
      <c r="M27" s="49"/>
      <c r="N27" s="52"/>
      <c r="P27" s="109"/>
      <c r="Q27" s="109"/>
    </row>
    <row r="28" spans="1:17" ht="16.5" thickTop="1">
      <c r="A28" s="53" t="s">
        <v>27</v>
      </c>
      <c r="B28" s="54"/>
      <c r="C28" s="55"/>
      <c r="D28" s="55"/>
      <c r="E28" s="55"/>
      <c r="F28" s="55"/>
      <c r="G28" s="56"/>
      <c r="H28" s="57">
        <f>COUNTA(G11:G21)</f>
        <v>9</v>
      </c>
      <c r="I28" s="19"/>
      <c r="J28" s="138">
        <f>H25/G25</f>
        <v>89.41474541055729</v>
      </c>
      <c r="K28" s="58"/>
      <c r="L28" s="59"/>
      <c r="M28" s="58"/>
      <c r="N28" s="60"/>
      <c r="P28" s="109"/>
      <c r="Q28" s="109"/>
    </row>
    <row r="29" spans="1:17" ht="15.75">
      <c r="A29" s="53" t="s">
        <v>28</v>
      </c>
      <c r="B29" s="54"/>
      <c r="C29" s="55"/>
      <c r="D29" s="55"/>
      <c r="E29" s="55"/>
      <c r="F29" s="55"/>
      <c r="G29" s="56"/>
      <c r="H29" s="57">
        <f>COUNTA(K11:K21)</f>
        <v>0</v>
      </c>
      <c r="I29" s="19"/>
      <c r="J29" s="58" t="e">
        <f>L25/K25</f>
        <v>#DIV/0!</v>
      </c>
      <c r="K29" s="61"/>
      <c r="L29" s="59"/>
      <c r="M29" s="58"/>
      <c r="N29" s="62"/>
      <c r="P29" s="109"/>
      <c r="Q29" s="109"/>
    </row>
    <row r="30" spans="1:17" ht="16.5" thickBot="1">
      <c r="A30" s="63" t="s">
        <v>29</v>
      </c>
      <c r="B30" s="64"/>
      <c r="C30" s="5"/>
      <c r="D30" s="5"/>
      <c r="E30" s="5"/>
      <c r="F30" s="5"/>
      <c r="G30" s="65"/>
      <c r="H30" s="66">
        <f>SUM(H28:H29)</f>
        <v>9</v>
      </c>
      <c r="I30" s="32"/>
      <c r="J30" s="139">
        <f>(H25+L25)/(G25+K25)</f>
        <v>89.41474541055729</v>
      </c>
      <c r="K30" s="68"/>
      <c r="L30" s="69"/>
      <c r="M30" s="67"/>
      <c r="N30" s="70"/>
      <c r="P30" s="109"/>
      <c r="Q30" s="109"/>
    </row>
    <row r="31" spans="1:17" ht="12.75">
      <c r="A31" s="105"/>
      <c r="B31" s="106"/>
      <c r="C31" s="107"/>
      <c r="D31" s="108"/>
      <c r="E31" s="107"/>
      <c r="F31" s="111"/>
      <c r="G31" s="106"/>
      <c r="H31" s="106"/>
      <c r="I31" s="109"/>
      <c r="J31" s="109"/>
      <c r="K31" s="106"/>
      <c r="L31" s="106"/>
      <c r="M31" s="109"/>
      <c r="N31" s="109"/>
      <c r="P31" s="109"/>
      <c r="Q31" s="109"/>
    </row>
    <row r="32" spans="1:17" ht="12.75">
      <c r="A32" s="105"/>
      <c r="B32" s="106"/>
      <c r="C32" s="107"/>
      <c r="D32" s="108"/>
      <c r="E32" s="107"/>
      <c r="F32" s="107"/>
      <c r="G32" s="106"/>
      <c r="H32" s="106"/>
      <c r="I32" s="109"/>
      <c r="J32" s="109"/>
      <c r="K32" s="106"/>
      <c r="L32" s="106"/>
      <c r="M32" s="109"/>
      <c r="N32" s="109"/>
      <c r="P32" s="109"/>
      <c r="Q32" s="109"/>
    </row>
    <row r="33" spans="1:17" ht="12.75">
      <c r="A33" s="105"/>
      <c r="B33" s="106"/>
      <c r="C33" s="107"/>
      <c r="D33" s="108"/>
      <c r="E33" s="107"/>
      <c r="F33" s="107"/>
      <c r="G33" s="106"/>
      <c r="H33" s="106"/>
      <c r="I33" s="109"/>
      <c r="J33" s="109"/>
      <c r="K33" s="106"/>
      <c r="L33" s="106"/>
      <c r="M33" s="109"/>
      <c r="N33" s="109"/>
      <c r="P33" s="109"/>
      <c r="Q33" s="109"/>
    </row>
    <row r="34" spans="1:17" ht="12.75">
      <c r="A34" s="105"/>
      <c r="B34" s="106"/>
      <c r="C34" s="107"/>
      <c r="D34" s="108"/>
      <c r="E34" s="107"/>
      <c r="F34" s="107"/>
      <c r="G34" s="106"/>
      <c r="H34" s="106"/>
      <c r="I34" s="109"/>
      <c r="J34" s="109"/>
      <c r="K34" s="106"/>
      <c r="L34" s="106"/>
      <c r="M34" s="109"/>
      <c r="N34" s="109"/>
      <c r="P34" s="109"/>
      <c r="Q34" s="109"/>
    </row>
    <row r="35" spans="1:17" ht="12.75">
      <c r="A35" s="105"/>
      <c r="B35" s="106"/>
      <c r="C35" s="107"/>
      <c r="D35" s="108"/>
      <c r="E35" s="107"/>
      <c r="F35" s="107"/>
      <c r="G35" s="106"/>
      <c r="H35" s="106"/>
      <c r="I35" s="109"/>
      <c r="J35" s="109"/>
      <c r="K35" s="106"/>
      <c r="L35" s="106"/>
      <c r="M35" s="109"/>
      <c r="N35" s="109"/>
      <c r="P35" s="109"/>
      <c r="Q35" s="109"/>
    </row>
    <row r="36" spans="1:17" ht="12.75">
      <c r="A36" s="105"/>
      <c r="B36" s="106"/>
      <c r="C36" s="107"/>
      <c r="D36" s="108"/>
      <c r="E36" s="107"/>
      <c r="F36" s="107"/>
      <c r="G36" s="106"/>
      <c r="H36" s="106"/>
      <c r="I36" s="109"/>
      <c r="J36" s="109"/>
      <c r="K36" s="106"/>
      <c r="L36" s="106"/>
      <c r="M36" s="109"/>
      <c r="N36" s="109"/>
      <c r="P36" s="109"/>
      <c r="Q36" s="109"/>
    </row>
    <row r="37" spans="1:17" ht="12.75">
      <c r="A37" s="105"/>
      <c r="B37" s="106"/>
      <c r="C37" s="107"/>
      <c r="D37" s="108"/>
      <c r="E37" s="107"/>
      <c r="F37" s="107"/>
      <c r="G37" s="106"/>
      <c r="H37" s="106"/>
      <c r="I37" s="109"/>
      <c r="J37" s="109"/>
      <c r="K37" s="106"/>
      <c r="L37" s="106"/>
      <c r="M37" s="106"/>
      <c r="N37" s="106"/>
      <c r="P37" s="109"/>
      <c r="Q37" s="109"/>
    </row>
    <row r="38" spans="1:17" ht="12.75">
      <c r="A38" s="105"/>
      <c r="B38" s="106"/>
      <c r="C38" s="107"/>
      <c r="D38" s="108"/>
      <c r="E38" s="107"/>
      <c r="F38" s="107"/>
      <c r="G38" s="106"/>
      <c r="H38" s="106"/>
      <c r="I38" s="109"/>
      <c r="J38" s="109"/>
      <c r="K38" s="106"/>
      <c r="L38" s="106"/>
      <c r="M38" s="106"/>
      <c r="N38" s="106"/>
      <c r="P38" s="109"/>
      <c r="Q38" s="109"/>
    </row>
    <row r="39" spans="1:17" ht="12.75">
      <c r="A39" s="105"/>
      <c r="B39" s="106"/>
      <c r="C39" s="107"/>
      <c r="D39" s="108"/>
      <c r="E39" s="107"/>
      <c r="F39" s="107"/>
      <c r="G39" s="106"/>
      <c r="H39" s="106"/>
      <c r="I39" s="109"/>
      <c r="J39" s="109"/>
      <c r="K39" s="106"/>
      <c r="L39" s="106"/>
      <c r="M39" s="106"/>
      <c r="N39" s="106"/>
      <c r="P39" s="109"/>
      <c r="Q39" s="109"/>
    </row>
    <row r="40" spans="1:17" ht="12.75">
      <c r="A40" s="105"/>
      <c r="B40" s="106"/>
      <c r="C40" s="107"/>
      <c r="D40" s="108"/>
      <c r="E40" s="107"/>
      <c r="F40" s="107"/>
      <c r="G40" s="106"/>
      <c r="H40" s="106"/>
      <c r="I40" s="109"/>
      <c r="J40" s="109"/>
      <c r="K40" s="106"/>
      <c r="L40" s="106"/>
      <c r="M40" s="106"/>
      <c r="N40" s="106"/>
      <c r="P40" s="109"/>
      <c r="Q40" s="109"/>
    </row>
    <row r="41" spans="1:17" ht="12.75">
      <c r="A41" s="105"/>
      <c r="B41" s="106"/>
      <c r="C41" s="107"/>
      <c r="D41" s="108"/>
      <c r="E41" s="107"/>
      <c r="F41" s="107"/>
      <c r="G41" s="106"/>
      <c r="H41" s="106"/>
      <c r="I41" s="109"/>
      <c r="J41" s="109"/>
      <c r="K41" s="106"/>
      <c r="L41" s="106"/>
      <c r="M41" s="106"/>
      <c r="N41" s="106"/>
      <c r="P41" s="109"/>
      <c r="Q41" s="109"/>
    </row>
    <row r="42" spans="1:17" ht="12.75">
      <c r="A42" s="105"/>
      <c r="B42" s="106"/>
      <c r="C42" s="107"/>
      <c r="D42" s="108"/>
      <c r="E42" s="107"/>
      <c r="F42" s="107"/>
      <c r="G42" s="106"/>
      <c r="H42" s="106"/>
      <c r="I42" s="109"/>
      <c r="J42" s="109"/>
      <c r="K42" s="106"/>
      <c r="L42" s="106"/>
      <c r="M42" s="109"/>
      <c r="N42" s="109"/>
      <c r="P42" s="109"/>
      <c r="Q42" s="109"/>
    </row>
    <row r="43" spans="1:17" ht="12.75">
      <c r="A43" s="105"/>
      <c r="B43" s="106"/>
      <c r="C43" s="107"/>
      <c r="D43" s="108"/>
      <c r="E43" s="107"/>
      <c r="F43" s="107"/>
      <c r="G43" s="106"/>
      <c r="H43" s="106"/>
      <c r="I43" s="109"/>
      <c r="J43" s="109"/>
      <c r="K43" s="106"/>
      <c r="L43" s="106"/>
      <c r="M43" s="109"/>
      <c r="N43" s="109"/>
      <c r="P43" s="109"/>
      <c r="Q43" s="109"/>
    </row>
    <row r="44" spans="1:17" ht="12.75">
      <c r="A44" s="105"/>
      <c r="B44" s="106"/>
      <c r="C44" s="107"/>
      <c r="D44" s="108"/>
      <c r="E44" s="107"/>
      <c r="F44" s="107"/>
      <c r="G44" s="106"/>
      <c r="H44" s="106"/>
      <c r="I44" s="109"/>
      <c r="J44" s="109"/>
      <c r="K44" s="106"/>
      <c r="L44" s="106"/>
      <c r="M44" s="109"/>
      <c r="N44" s="109"/>
      <c r="P44" s="109"/>
      <c r="Q44" s="109"/>
    </row>
    <row r="45" spans="1:17" ht="12.75">
      <c r="A45" s="105"/>
      <c r="B45" s="106"/>
      <c r="C45" s="107"/>
      <c r="D45" s="108"/>
      <c r="E45" s="107"/>
      <c r="F45" s="107"/>
      <c r="G45" s="106"/>
      <c r="H45" s="106"/>
      <c r="I45" s="109"/>
      <c r="J45" s="109"/>
      <c r="K45" s="106"/>
      <c r="L45" s="106"/>
      <c r="M45" s="109"/>
      <c r="N45" s="109"/>
      <c r="P45" s="109"/>
      <c r="Q45" s="109"/>
    </row>
    <row r="46" spans="1:17" ht="12.75">
      <c r="A46" s="105"/>
      <c r="B46" s="106"/>
      <c r="C46" s="107"/>
      <c r="D46" s="108"/>
      <c r="E46" s="107"/>
      <c r="F46" s="107"/>
      <c r="G46" s="106"/>
      <c r="H46" s="106"/>
      <c r="I46" s="109"/>
      <c r="J46" s="109"/>
      <c r="K46" s="106"/>
      <c r="L46" s="106"/>
      <c r="M46" s="109"/>
      <c r="N46" s="109"/>
      <c r="P46" s="109"/>
      <c r="Q46" s="109"/>
    </row>
    <row r="47" spans="1:17" ht="12.75">
      <c r="A47" s="105"/>
      <c r="B47" s="106"/>
      <c r="C47" s="107"/>
      <c r="D47" s="107"/>
      <c r="E47" s="107"/>
      <c r="F47" s="107"/>
      <c r="G47" s="106"/>
      <c r="H47" s="106"/>
      <c r="I47" s="109"/>
      <c r="J47" s="109"/>
      <c r="K47" s="106"/>
      <c r="L47" s="106"/>
      <c r="M47" s="109"/>
      <c r="N47" s="109"/>
      <c r="P47" s="109"/>
      <c r="Q47" s="109"/>
    </row>
    <row r="48" spans="1:17" ht="12.75">
      <c r="A48" s="105"/>
      <c r="B48" s="106"/>
      <c r="C48" s="107"/>
      <c r="D48" s="107"/>
      <c r="E48" s="107"/>
      <c r="F48" s="107"/>
      <c r="G48" s="106"/>
      <c r="H48" s="106"/>
      <c r="I48" s="109"/>
      <c r="J48" s="109"/>
      <c r="K48" s="106"/>
      <c r="L48" s="106"/>
      <c r="M48" s="109"/>
      <c r="N48" s="109"/>
      <c r="P48" s="109"/>
      <c r="Q48" s="109"/>
    </row>
    <row r="49" spans="1:17" ht="12.75">
      <c r="A49" s="105"/>
      <c r="B49" s="106"/>
      <c r="C49" s="107"/>
      <c r="D49" s="107"/>
      <c r="E49" s="107"/>
      <c r="F49" s="107"/>
      <c r="G49" s="106"/>
      <c r="H49" s="106"/>
      <c r="I49" s="109"/>
      <c r="J49" s="109"/>
      <c r="K49" s="106"/>
      <c r="L49" s="106"/>
      <c r="M49" s="110"/>
      <c r="N49" s="106"/>
      <c r="P49" s="109"/>
      <c r="Q49" s="109"/>
    </row>
    <row r="50" spans="1:17" ht="12.75">
      <c r="A50" s="105"/>
      <c r="B50" s="106"/>
      <c r="C50" s="107"/>
      <c r="D50" s="108"/>
      <c r="E50" s="107"/>
      <c r="F50" s="107"/>
      <c r="G50" s="106"/>
      <c r="H50" s="106"/>
      <c r="I50" s="109"/>
      <c r="J50" s="109"/>
      <c r="K50" s="106"/>
      <c r="L50" s="106"/>
      <c r="M50" s="109"/>
      <c r="N50" s="109"/>
      <c r="P50" s="109"/>
      <c r="Q50" s="109"/>
    </row>
    <row r="51" spans="1:17" ht="12.75">
      <c r="A51" s="105"/>
      <c r="B51" s="106"/>
      <c r="C51" s="107"/>
      <c r="D51" s="106"/>
      <c r="E51" s="107"/>
      <c r="F51" s="107"/>
      <c r="G51" s="106"/>
      <c r="H51" s="106"/>
      <c r="I51" s="109"/>
      <c r="J51" s="109"/>
      <c r="K51" s="106"/>
      <c r="L51" s="106"/>
      <c r="M51" s="109"/>
      <c r="N51" s="109"/>
      <c r="P51" s="109"/>
      <c r="Q51" s="109"/>
    </row>
    <row r="52" spans="1:17" ht="12.75">
      <c r="A52" s="105"/>
      <c r="B52" s="106"/>
      <c r="C52" s="107"/>
      <c r="D52" s="107"/>
      <c r="E52" s="107"/>
      <c r="F52" s="107"/>
      <c r="G52" s="106"/>
      <c r="H52" s="106"/>
      <c r="I52" s="109"/>
      <c r="J52" s="109"/>
      <c r="K52" s="106"/>
      <c r="L52" s="106"/>
      <c r="M52" s="109"/>
      <c r="N52" s="109"/>
      <c r="P52" s="109"/>
      <c r="Q52" s="109"/>
    </row>
    <row r="53" spans="1:17" ht="12.75">
      <c r="A53" s="105"/>
      <c r="B53" s="106"/>
      <c r="C53" s="107"/>
      <c r="D53" s="106"/>
      <c r="E53" s="107"/>
      <c r="F53" s="107"/>
      <c r="G53" s="106"/>
      <c r="H53" s="106"/>
      <c r="I53" s="109"/>
      <c r="J53" s="109"/>
      <c r="K53" s="106"/>
      <c r="L53" s="106"/>
      <c r="M53" s="109"/>
      <c r="N53" s="109"/>
      <c r="P53" s="109"/>
      <c r="Q53" s="109"/>
    </row>
    <row r="54" spans="1:17" ht="12.75">
      <c r="A54" s="105"/>
      <c r="B54" s="106"/>
      <c r="C54" s="107"/>
      <c r="D54" s="107"/>
      <c r="E54" s="107"/>
      <c r="F54" s="107"/>
      <c r="G54" s="106"/>
      <c r="H54" s="106"/>
      <c r="I54" s="109"/>
      <c r="J54" s="109"/>
      <c r="K54" s="106"/>
      <c r="L54" s="106"/>
      <c r="M54" s="109"/>
      <c r="N54" s="109"/>
      <c r="P54" s="109"/>
      <c r="Q54" s="109"/>
    </row>
    <row r="55" spans="1:17" ht="12.75">
      <c r="A55" s="105"/>
      <c r="B55" s="106"/>
      <c r="C55" s="107"/>
      <c r="D55" s="106"/>
      <c r="E55" s="107"/>
      <c r="F55" s="107"/>
      <c r="G55" s="106"/>
      <c r="H55" s="106"/>
      <c r="I55" s="109"/>
      <c r="J55" s="109"/>
      <c r="K55" s="106"/>
      <c r="L55" s="106"/>
      <c r="M55" s="109"/>
      <c r="N55" s="109"/>
      <c r="P55" s="109"/>
      <c r="Q55" s="109"/>
    </row>
    <row r="56" spans="1:17" ht="12.75">
      <c r="A56" s="105"/>
      <c r="B56" s="106"/>
      <c r="C56" s="107"/>
      <c r="D56" s="106"/>
      <c r="E56" s="107"/>
      <c r="F56" s="107"/>
      <c r="G56" s="106"/>
      <c r="H56" s="106"/>
      <c r="I56" s="109"/>
      <c r="J56" s="109"/>
      <c r="K56" s="106"/>
      <c r="L56" s="106"/>
      <c r="M56" s="109"/>
      <c r="N56" s="109"/>
      <c r="P56" s="109"/>
      <c r="Q56" s="109"/>
    </row>
    <row r="57" spans="1:17" ht="12.75">
      <c r="A57" s="105"/>
      <c r="B57" s="106"/>
      <c r="C57" s="107"/>
      <c r="D57" s="107"/>
      <c r="E57" s="107"/>
      <c r="F57" s="107"/>
      <c r="G57" s="106"/>
      <c r="H57" s="106"/>
      <c r="I57" s="109"/>
      <c r="J57" s="109"/>
      <c r="K57" s="106"/>
      <c r="L57" s="106"/>
      <c r="M57" s="109"/>
      <c r="N57" s="109"/>
      <c r="P57" s="109"/>
      <c r="Q57" s="109"/>
    </row>
    <row r="58" spans="1:17" ht="12.75">
      <c r="A58" s="105"/>
      <c r="B58" s="106"/>
      <c r="C58" s="107"/>
      <c r="D58" s="107"/>
      <c r="E58" s="107"/>
      <c r="F58" s="107"/>
      <c r="G58" s="106"/>
      <c r="H58" s="106"/>
      <c r="I58" s="109"/>
      <c r="J58" s="109"/>
      <c r="K58" s="106"/>
      <c r="L58" s="106"/>
      <c r="M58" s="109"/>
      <c r="N58" s="109"/>
      <c r="P58" s="109"/>
      <c r="Q58" s="109"/>
    </row>
    <row r="59" spans="1:17" ht="12.75">
      <c r="A59" s="105"/>
      <c r="B59" s="106"/>
      <c r="C59" s="108"/>
      <c r="D59" s="107"/>
      <c r="E59" s="107"/>
      <c r="F59" s="107"/>
      <c r="G59" s="106"/>
      <c r="H59" s="106"/>
      <c r="I59" s="109"/>
      <c r="J59" s="109"/>
      <c r="K59" s="106"/>
      <c r="L59" s="106"/>
      <c r="M59" s="109"/>
      <c r="N59" s="109"/>
      <c r="P59" s="109"/>
      <c r="Q59" s="109"/>
    </row>
    <row r="60" spans="1:17" ht="12.75">
      <c r="A60" s="105"/>
      <c r="B60" s="106"/>
      <c r="C60" s="107"/>
      <c r="D60" s="107"/>
      <c r="E60" s="107"/>
      <c r="F60" s="107"/>
      <c r="G60" s="106"/>
      <c r="H60" s="106"/>
      <c r="I60" s="106"/>
      <c r="J60" s="106"/>
      <c r="K60" s="106"/>
      <c r="L60" s="106"/>
      <c r="M60" s="109"/>
      <c r="N60" s="109"/>
      <c r="P60" s="109"/>
      <c r="Q60" s="109"/>
    </row>
    <row r="61" spans="1:17" ht="12.75">
      <c r="A61" s="105"/>
      <c r="B61" s="106"/>
      <c r="C61" s="107"/>
      <c r="D61" s="107"/>
      <c r="E61" s="107"/>
      <c r="F61" s="107"/>
      <c r="G61" s="106"/>
      <c r="H61" s="106"/>
      <c r="I61" s="106"/>
      <c r="J61" s="106"/>
      <c r="K61" s="106"/>
      <c r="L61" s="106"/>
      <c r="M61" s="106"/>
      <c r="N61" s="106"/>
      <c r="P61" s="109"/>
      <c r="Q61" s="109"/>
    </row>
    <row r="62" spans="1:17" ht="12.75">
      <c r="A62" s="111"/>
      <c r="B62" s="106"/>
      <c r="C62" s="107"/>
      <c r="D62" s="107"/>
      <c r="E62" s="107"/>
      <c r="F62" s="107"/>
      <c r="G62" s="106"/>
      <c r="H62" s="106"/>
      <c r="I62" s="106"/>
      <c r="J62" s="106"/>
      <c r="K62" s="106"/>
      <c r="L62" s="106"/>
      <c r="M62" s="106"/>
      <c r="N62" s="106"/>
      <c r="P62" s="109"/>
      <c r="Q62" s="109"/>
    </row>
    <row r="63" spans="1:17" ht="12.75">
      <c r="A63" s="111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P63" s="109"/>
      <c r="Q63" s="109"/>
    </row>
    <row r="64" spans="1:17" ht="12.75">
      <c r="A64" s="111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P64" s="109"/>
      <c r="Q64" s="109"/>
    </row>
    <row r="65" spans="1:17" ht="12.75">
      <c r="A65" s="111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P65" s="106"/>
      <c r="Q65" s="106"/>
    </row>
    <row r="66" spans="1:14" ht="12.75">
      <c r="A66" s="111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</row>
    <row r="67" spans="1:14" ht="12.75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</row>
    <row r="68" spans="1:14" ht="12.75">
      <c r="A68" s="106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</row>
    <row r="69" spans="1:14" ht="12.75">
      <c r="A69" s="106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</row>
    <row r="70" spans="1:14" ht="13.5" customHeight="1">
      <c r="A70" s="123"/>
      <c r="B70" s="123"/>
      <c r="C70" s="123"/>
      <c r="D70" s="123"/>
      <c r="E70" s="123"/>
      <c r="F70" s="123"/>
      <c r="G70" s="123"/>
      <c r="H70" s="123"/>
      <c r="I70" s="124"/>
      <c r="J70" s="124"/>
      <c r="K70" s="123"/>
      <c r="L70" s="123"/>
      <c r="M70" s="123"/>
      <c r="N70" s="123"/>
    </row>
    <row r="71" spans="1:14" ht="12.75">
      <c r="A71" s="123"/>
      <c r="B71" s="123"/>
      <c r="C71" s="123"/>
      <c r="D71" s="123"/>
      <c r="E71" s="123"/>
      <c r="F71" s="123"/>
      <c r="G71" s="125"/>
      <c r="H71" s="125"/>
      <c r="I71" s="123"/>
      <c r="J71" s="123"/>
      <c r="K71" s="125"/>
      <c r="L71" s="125"/>
      <c r="M71" s="123"/>
      <c r="N71" s="123"/>
    </row>
    <row r="72" spans="1:14" ht="12.75">
      <c r="A72" s="123"/>
      <c r="B72" s="123"/>
      <c r="C72" s="123"/>
      <c r="D72" s="123"/>
      <c r="E72" s="123"/>
      <c r="F72" s="123"/>
      <c r="G72" s="125"/>
      <c r="H72" s="125"/>
      <c r="I72" s="123"/>
      <c r="J72" s="123"/>
      <c r="K72" s="125"/>
      <c r="L72" s="125"/>
      <c r="M72" s="123"/>
      <c r="N72" s="123"/>
    </row>
    <row r="73" spans="1:14" ht="15.75">
      <c r="A73" s="126"/>
      <c r="B73" s="123"/>
      <c r="C73" s="123"/>
      <c r="D73" s="123"/>
      <c r="E73" s="123"/>
      <c r="F73" s="123"/>
      <c r="G73" s="127"/>
      <c r="H73" s="128"/>
      <c r="I73" s="129"/>
      <c r="J73" s="129"/>
      <c r="K73" s="127"/>
      <c r="L73" s="127"/>
      <c r="M73" s="129"/>
      <c r="N73" s="124"/>
    </row>
    <row r="74" spans="1:14" ht="13.5" customHeight="1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</row>
    <row r="75" spans="1:14" ht="15.75">
      <c r="A75" s="112"/>
      <c r="B75" s="113"/>
      <c r="C75" s="106"/>
      <c r="D75" s="106"/>
      <c r="E75" s="106"/>
      <c r="F75" s="106"/>
      <c r="G75" s="114"/>
      <c r="H75" s="115"/>
      <c r="I75" s="114"/>
      <c r="J75" s="115"/>
      <c r="K75" s="116"/>
      <c r="L75" s="112"/>
      <c r="M75" s="113"/>
      <c r="N75" s="113"/>
    </row>
    <row r="76" spans="1:14" ht="15.75">
      <c r="A76" s="117"/>
      <c r="B76" s="113"/>
      <c r="C76" s="106"/>
      <c r="D76" s="106"/>
      <c r="E76" s="106"/>
      <c r="F76" s="106"/>
      <c r="G76" s="113"/>
      <c r="H76" s="118"/>
      <c r="I76" s="106"/>
      <c r="J76" s="119"/>
      <c r="K76" s="119"/>
      <c r="L76" s="119"/>
      <c r="M76" s="119"/>
      <c r="N76" s="113"/>
    </row>
    <row r="77" spans="1:14" ht="15.75">
      <c r="A77" s="117"/>
      <c r="B77" s="113"/>
      <c r="C77" s="106"/>
      <c r="D77" s="106"/>
      <c r="E77" s="106"/>
      <c r="F77" s="106"/>
      <c r="G77" s="113"/>
      <c r="H77" s="118"/>
      <c r="I77" s="106"/>
      <c r="J77" s="119"/>
      <c r="K77" s="120"/>
      <c r="L77" s="119"/>
      <c r="M77" s="119"/>
      <c r="N77" s="119"/>
    </row>
    <row r="78" spans="1:14" ht="15.75">
      <c r="A78" s="117"/>
      <c r="B78" s="121"/>
      <c r="C78" s="106"/>
      <c r="D78" s="106"/>
      <c r="E78" s="106"/>
      <c r="F78" s="106"/>
      <c r="G78" s="113"/>
      <c r="H78" s="118"/>
      <c r="I78" s="106"/>
      <c r="J78" s="119"/>
      <c r="K78" s="122"/>
      <c r="L78" s="119"/>
      <c r="M78" s="119"/>
      <c r="N78" s="121"/>
    </row>
    <row r="79" spans="1:14" ht="12.75">
      <c r="A79" s="106"/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</row>
    <row r="80" spans="1:14" ht="12.75">
      <c r="A80" s="106"/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</row>
    <row r="81" spans="1:14" ht="12.75">
      <c r="A81" s="106"/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</row>
    <row r="90" ht="30.75">
      <c r="AH90" s="2"/>
    </row>
    <row r="91" ht="15.75">
      <c r="AC91" s="3"/>
    </row>
  </sheetData>
  <sheetProtection/>
  <printOptions horizontalCentered="1" verticalCentered="1"/>
  <pageMargins left="0.25" right="0.25" top="0.5" bottom="0.5" header="0.5" footer="0.5"/>
  <pageSetup horizontalDpi="300" verticalDpi="3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H5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1.7109375" style="0" customWidth="1"/>
    <col min="2" max="2" width="10.7109375" style="0" customWidth="1"/>
    <col min="6" max="6" width="20.7109375" style="0" customWidth="1"/>
    <col min="8" max="8" width="10.7109375" style="0" customWidth="1"/>
    <col min="12" max="12" width="10.28125" style="0" customWidth="1"/>
    <col min="16" max="17" width="10.7109375" style="0" customWidth="1"/>
  </cols>
  <sheetData>
    <row r="2" spans="2:8" ht="30.75">
      <c r="B2" s="1" t="s">
        <v>37</v>
      </c>
      <c r="H2" s="2"/>
    </row>
    <row r="3" spans="2:13" ht="18">
      <c r="B3" s="3"/>
      <c r="G3" s="98"/>
      <c r="H3" s="98"/>
      <c r="I3" s="98"/>
      <c r="J3" s="98"/>
      <c r="K3" s="98"/>
      <c r="L3" s="98"/>
      <c r="M3" s="99"/>
    </row>
    <row r="4" spans="1:10" ht="19.5">
      <c r="A4" s="4" t="s">
        <v>35</v>
      </c>
      <c r="B4" s="3"/>
      <c r="D4" s="98"/>
      <c r="E4" s="98"/>
      <c r="F4" s="98"/>
      <c r="G4" s="98"/>
      <c r="H4" s="98"/>
      <c r="I4" s="98"/>
      <c r="J4" s="99"/>
    </row>
    <row r="5" spans="1:7" ht="16.5" thickBot="1">
      <c r="A5" s="3"/>
      <c r="B5" s="3"/>
      <c r="C5" s="5"/>
      <c r="D5" s="5"/>
      <c r="E5" s="5"/>
      <c r="F5" s="5"/>
      <c r="G5" s="3"/>
    </row>
    <row r="6" spans="1:14" ht="15.75">
      <c r="A6" s="6"/>
      <c r="B6" s="7"/>
      <c r="C6" s="8"/>
      <c r="D6" s="8"/>
      <c r="E6" s="8"/>
      <c r="F6" s="8"/>
      <c r="G6" s="9"/>
      <c r="H6" s="10" t="s">
        <v>1</v>
      </c>
      <c r="I6" s="11"/>
      <c r="J6" s="12"/>
      <c r="K6" s="9"/>
      <c r="L6" s="10" t="s">
        <v>2</v>
      </c>
      <c r="M6" s="11"/>
      <c r="N6" s="13"/>
    </row>
    <row r="7" spans="1:14" ht="15.75">
      <c r="A7" s="14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71" t="s">
        <v>9</v>
      </c>
      <c r="H7" s="72" t="s">
        <v>10</v>
      </c>
      <c r="I7" s="72" t="s">
        <v>10</v>
      </c>
      <c r="J7" s="72"/>
      <c r="K7" s="71" t="s">
        <v>9</v>
      </c>
      <c r="L7" s="72" t="s">
        <v>10</v>
      </c>
      <c r="M7" s="72" t="s">
        <v>10</v>
      </c>
      <c r="N7" s="75"/>
    </row>
    <row r="8" spans="1:14" ht="15.75">
      <c r="A8" s="14" t="s">
        <v>12</v>
      </c>
      <c r="B8" s="15" t="s">
        <v>13</v>
      </c>
      <c r="C8" s="15" t="s">
        <v>14</v>
      </c>
      <c r="D8" s="15" t="s">
        <v>14</v>
      </c>
      <c r="E8" s="15" t="s">
        <v>15</v>
      </c>
      <c r="F8" s="15" t="s">
        <v>16</v>
      </c>
      <c r="G8" s="71" t="s">
        <v>17</v>
      </c>
      <c r="H8" s="72" t="s">
        <v>18</v>
      </c>
      <c r="I8" s="72" t="s">
        <v>17</v>
      </c>
      <c r="J8" s="72"/>
      <c r="K8" s="71" t="s">
        <v>17</v>
      </c>
      <c r="L8" s="72" t="s">
        <v>18</v>
      </c>
      <c r="M8" s="72" t="s">
        <v>17</v>
      </c>
      <c r="N8" s="75"/>
    </row>
    <row r="9" spans="1:17" ht="15.75">
      <c r="A9" s="18"/>
      <c r="B9" s="19"/>
      <c r="C9" s="19"/>
      <c r="D9" s="19"/>
      <c r="E9" s="19"/>
      <c r="F9" s="19"/>
      <c r="G9" s="74"/>
      <c r="H9" s="73" t="s">
        <v>20</v>
      </c>
      <c r="I9" s="73" t="s">
        <v>18</v>
      </c>
      <c r="J9" s="73"/>
      <c r="K9" s="74"/>
      <c r="L9" s="73" t="s">
        <v>20</v>
      </c>
      <c r="M9" s="73" t="s">
        <v>18</v>
      </c>
      <c r="N9" s="76"/>
      <c r="P9" s="21" t="s">
        <v>21</v>
      </c>
      <c r="Q9" s="21" t="s">
        <v>22</v>
      </c>
    </row>
    <row r="10" spans="1:14" ht="3.75" customHeight="1">
      <c r="A10" s="22"/>
      <c r="B10" s="23"/>
      <c r="C10" s="23"/>
      <c r="D10" s="23"/>
      <c r="E10" s="23"/>
      <c r="F10" s="23"/>
      <c r="G10" s="22"/>
      <c r="H10" s="23"/>
      <c r="I10" s="23"/>
      <c r="J10" s="23"/>
      <c r="K10" s="22"/>
      <c r="L10" s="23"/>
      <c r="M10" s="23"/>
      <c r="N10" s="24"/>
    </row>
    <row r="11" spans="1:17" ht="12.75">
      <c r="A11" s="217"/>
      <c r="B11" s="218"/>
      <c r="C11" s="219"/>
      <c r="D11" s="219"/>
      <c r="E11" s="219"/>
      <c r="F11" s="219"/>
      <c r="G11" s="238"/>
      <c r="H11" s="220"/>
      <c r="I11" s="221"/>
      <c r="J11" s="221"/>
      <c r="K11" s="239"/>
      <c r="L11" s="223"/>
      <c r="M11" s="223"/>
      <c r="N11" s="224"/>
      <c r="P11" s="31">
        <f aca="true" t="shared" si="0" ref="P11:P26">G11*J11</f>
        <v>0</v>
      </c>
      <c r="Q11" s="31">
        <f aca="true" t="shared" si="1" ref="Q11:Q26">K11*N11</f>
        <v>0</v>
      </c>
    </row>
    <row r="12" spans="1:17" ht="12.75">
      <c r="A12" s="199"/>
      <c r="B12" s="200"/>
      <c r="C12" s="201"/>
      <c r="D12" s="201"/>
      <c r="E12" s="201"/>
      <c r="F12" s="201"/>
      <c r="G12" s="215"/>
      <c r="H12" s="204"/>
      <c r="I12" s="205"/>
      <c r="J12" s="205"/>
      <c r="K12" s="213"/>
      <c r="L12" s="208"/>
      <c r="M12" s="208"/>
      <c r="N12" s="211"/>
      <c r="P12" s="31">
        <f t="shared" si="0"/>
        <v>0</v>
      </c>
      <c r="Q12" s="31">
        <f t="shared" si="1"/>
        <v>0</v>
      </c>
    </row>
    <row r="13" spans="1:17" ht="12.75">
      <c r="A13" s="103"/>
      <c r="B13" s="91"/>
      <c r="C13" s="92"/>
      <c r="D13" s="92"/>
      <c r="E13" s="92"/>
      <c r="F13" s="92"/>
      <c r="G13" s="93"/>
      <c r="H13" s="104"/>
      <c r="I13" s="89"/>
      <c r="J13" s="89"/>
      <c r="K13" s="88"/>
      <c r="L13" s="195"/>
      <c r="M13" s="86"/>
      <c r="N13" s="94"/>
      <c r="P13" s="31">
        <f t="shared" si="0"/>
        <v>0</v>
      </c>
      <c r="Q13" s="31">
        <f t="shared" si="1"/>
        <v>0</v>
      </c>
    </row>
    <row r="14" spans="1:17" ht="12.75">
      <c r="A14" s="199"/>
      <c r="B14" s="200"/>
      <c r="C14" s="201"/>
      <c r="D14" s="201"/>
      <c r="E14" s="201"/>
      <c r="F14" s="202"/>
      <c r="G14" s="213"/>
      <c r="H14" s="209"/>
      <c r="I14" s="205"/>
      <c r="J14" s="205"/>
      <c r="K14" s="215"/>
      <c r="L14" s="225"/>
      <c r="M14" s="205"/>
      <c r="N14" s="206"/>
      <c r="P14" s="31">
        <f t="shared" si="0"/>
        <v>0</v>
      </c>
      <c r="Q14" s="31">
        <f t="shared" si="1"/>
        <v>0</v>
      </c>
    </row>
    <row r="15" spans="1:17" ht="12.75">
      <c r="A15" s="216"/>
      <c r="B15" s="26"/>
      <c r="C15" s="20"/>
      <c r="D15" s="20"/>
      <c r="E15" s="20"/>
      <c r="F15" s="20"/>
      <c r="G15" s="27"/>
      <c r="H15" s="136"/>
      <c r="I15" s="29"/>
      <c r="J15" s="29"/>
      <c r="K15" s="18"/>
      <c r="L15" s="19"/>
      <c r="M15" s="19"/>
      <c r="N15" s="30"/>
      <c r="P15" s="31">
        <f t="shared" si="0"/>
        <v>0</v>
      </c>
      <c r="Q15" s="31">
        <f t="shared" si="1"/>
        <v>0</v>
      </c>
    </row>
    <row r="16" spans="1:17" ht="12.75">
      <c r="A16" s="216"/>
      <c r="B16" s="26"/>
      <c r="C16" s="20"/>
      <c r="D16" s="20"/>
      <c r="E16" s="20"/>
      <c r="F16" s="20"/>
      <c r="G16" s="27"/>
      <c r="H16" s="136"/>
      <c r="I16" s="29"/>
      <c r="J16" s="29"/>
      <c r="K16" s="18"/>
      <c r="L16" s="19"/>
      <c r="M16" s="19"/>
      <c r="N16" s="30"/>
      <c r="P16" s="31">
        <f t="shared" si="0"/>
        <v>0</v>
      </c>
      <c r="Q16" s="31">
        <f t="shared" si="1"/>
        <v>0</v>
      </c>
    </row>
    <row r="17" spans="1:17" ht="12.75">
      <c r="A17" s="217"/>
      <c r="B17" s="218"/>
      <c r="C17" s="219"/>
      <c r="D17" s="219"/>
      <c r="E17" s="219"/>
      <c r="F17" s="219"/>
      <c r="G17" s="239"/>
      <c r="H17" s="222"/>
      <c r="I17" s="223"/>
      <c r="J17" s="223"/>
      <c r="K17" s="238"/>
      <c r="L17" s="240"/>
      <c r="M17" s="221"/>
      <c r="N17" s="241"/>
      <c r="P17" s="31">
        <f t="shared" si="0"/>
        <v>0</v>
      </c>
      <c r="Q17" s="31">
        <f t="shared" si="1"/>
        <v>0</v>
      </c>
    </row>
    <row r="18" spans="1:17" ht="12.75">
      <c r="A18" s="25"/>
      <c r="B18" s="26"/>
      <c r="C18" s="20"/>
      <c r="D18" s="20"/>
      <c r="E18" s="20"/>
      <c r="F18" s="20"/>
      <c r="G18" s="18"/>
      <c r="H18" s="137"/>
      <c r="I18" s="19"/>
      <c r="J18" s="19"/>
      <c r="K18" s="27"/>
      <c r="L18" s="28"/>
      <c r="M18" s="29"/>
      <c r="N18" s="33"/>
      <c r="P18" s="31">
        <f t="shared" si="0"/>
        <v>0</v>
      </c>
      <c r="Q18" s="31">
        <f t="shared" si="1"/>
        <v>0</v>
      </c>
    </row>
    <row r="19" spans="1:17" ht="12.75">
      <c r="A19" s="25"/>
      <c r="B19" s="26"/>
      <c r="C19" s="20"/>
      <c r="D19" s="20"/>
      <c r="E19" s="20"/>
      <c r="F19" s="20"/>
      <c r="G19" s="27"/>
      <c r="H19" s="136"/>
      <c r="I19" s="29"/>
      <c r="J19" s="29"/>
      <c r="K19" s="18"/>
      <c r="L19" s="19"/>
      <c r="M19" s="19"/>
      <c r="N19" s="30"/>
      <c r="P19" s="31">
        <f t="shared" si="0"/>
        <v>0</v>
      </c>
      <c r="Q19" s="31">
        <f t="shared" si="1"/>
        <v>0</v>
      </c>
    </row>
    <row r="20" spans="1:17" ht="12.75">
      <c r="A20" s="90"/>
      <c r="B20" s="91"/>
      <c r="C20" s="92"/>
      <c r="D20" s="92"/>
      <c r="E20" s="92"/>
      <c r="F20" s="92"/>
      <c r="G20" s="93"/>
      <c r="H20" s="104"/>
      <c r="I20" s="89"/>
      <c r="J20" s="89"/>
      <c r="K20" s="88"/>
      <c r="L20" s="86"/>
      <c r="M20" s="86"/>
      <c r="N20" s="94"/>
      <c r="P20" s="31">
        <f t="shared" si="0"/>
        <v>0</v>
      </c>
      <c r="Q20" s="31">
        <f t="shared" si="1"/>
        <v>0</v>
      </c>
    </row>
    <row r="21" spans="1:17" ht="12.75">
      <c r="A21" s="25"/>
      <c r="B21" s="26"/>
      <c r="C21" s="20"/>
      <c r="D21" s="20"/>
      <c r="E21" s="20"/>
      <c r="F21" s="20"/>
      <c r="G21" s="18"/>
      <c r="H21" s="137"/>
      <c r="I21" s="19"/>
      <c r="J21" s="19"/>
      <c r="K21" s="27"/>
      <c r="L21" s="28"/>
      <c r="M21" s="29"/>
      <c r="N21" s="33"/>
      <c r="P21" s="31">
        <f t="shared" si="0"/>
        <v>0</v>
      </c>
      <c r="Q21" s="31">
        <f t="shared" si="1"/>
        <v>0</v>
      </c>
    </row>
    <row r="22" spans="1:17" ht="12.75">
      <c r="A22" s="25"/>
      <c r="B22" s="95"/>
      <c r="C22" s="20"/>
      <c r="D22" s="20"/>
      <c r="E22" s="20"/>
      <c r="F22" s="20"/>
      <c r="G22" s="27"/>
      <c r="H22" s="136"/>
      <c r="I22" s="29"/>
      <c r="J22" s="29"/>
      <c r="K22" s="18"/>
      <c r="L22" s="19"/>
      <c r="M22" s="19"/>
      <c r="N22" s="30"/>
      <c r="P22" s="31">
        <f t="shared" si="0"/>
        <v>0</v>
      </c>
      <c r="Q22" s="31">
        <f t="shared" si="1"/>
        <v>0</v>
      </c>
    </row>
    <row r="23" spans="1:17" ht="12.75">
      <c r="A23" s="25"/>
      <c r="B23" s="26"/>
      <c r="C23" s="20"/>
      <c r="D23" s="20"/>
      <c r="E23" s="20"/>
      <c r="F23" s="20"/>
      <c r="G23" s="18"/>
      <c r="H23" s="137"/>
      <c r="I23" s="19"/>
      <c r="J23" s="19"/>
      <c r="K23" s="27"/>
      <c r="L23" s="28"/>
      <c r="M23" s="29"/>
      <c r="N23" s="33"/>
      <c r="P23" s="31">
        <f t="shared" si="0"/>
        <v>0</v>
      </c>
      <c r="Q23" s="31">
        <f t="shared" si="1"/>
        <v>0</v>
      </c>
    </row>
    <row r="24" spans="1:17" ht="12.75">
      <c r="A24" s="25"/>
      <c r="B24" s="26"/>
      <c r="C24" s="20"/>
      <c r="D24" s="20"/>
      <c r="E24" s="20"/>
      <c r="F24" s="20"/>
      <c r="G24" s="27"/>
      <c r="H24" s="136"/>
      <c r="I24" s="29"/>
      <c r="J24" s="29"/>
      <c r="K24" s="18"/>
      <c r="L24" s="19"/>
      <c r="M24" s="19"/>
      <c r="N24" s="33"/>
      <c r="P24" s="31">
        <f t="shared" si="0"/>
        <v>0</v>
      </c>
      <c r="Q24" s="31">
        <f t="shared" si="1"/>
        <v>0</v>
      </c>
    </row>
    <row r="25" spans="1:17" ht="12.75">
      <c r="A25" s="25"/>
      <c r="B25" s="26"/>
      <c r="C25" s="20"/>
      <c r="D25" s="20"/>
      <c r="E25" s="20"/>
      <c r="F25" s="20"/>
      <c r="G25" s="27"/>
      <c r="H25" s="28"/>
      <c r="I25" s="29"/>
      <c r="J25" s="29"/>
      <c r="K25" s="18"/>
      <c r="L25" s="19"/>
      <c r="M25" s="29"/>
      <c r="N25" s="33"/>
      <c r="P25" s="31">
        <f t="shared" si="0"/>
        <v>0</v>
      </c>
      <c r="Q25" s="31">
        <f t="shared" si="1"/>
        <v>0</v>
      </c>
    </row>
    <row r="26" spans="1:17" ht="12.75">
      <c r="A26" s="83"/>
      <c r="B26" s="19"/>
      <c r="C26" s="82"/>
      <c r="D26" s="82"/>
      <c r="E26" s="82"/>
      <c r="F26" s="82"/>
      <c r="G26" s="18"/>
      <c r="H26" s="19"/>
      <c r="I26" s="29"/>
      <c r="J26" s="29"/>
      <c r="K26" s="18"/>
      <c r="L26" s="19"/>
      <c r="M26" s="97"/>
      <c r="N26" s="30"/>
      <c r="P26" s="31">
        <f t="shared" si="0"/>
        <v>0</v>
      </c>
      <c r="Q26" s="31">
        <f t="shared" si="1"/>
        <v>0</v>
      </c>
    </row>
    <row r="27" spans="1:14" ht="12.75">
      <c r="A27" s="18"/>
      <c r="B27" s="19"/>
      <c r="C27" s="19"/>
      <c r="D27" s="19"/>
      <c r="E27" s="19"/>
      <c r="F27" s="19"/>
      <c r="G27" s="18"/>
      <c r="H27" s="19"/>
      <c r="I27" s="19"/>
      <c r="J27" s="19"/>
      <c r="K27" s="18"/>
      <c r="L27" s="19"/>
      <c r="M27" s="19"/>
      <c r="N27" s="30"/>
    </row>
    <row r="28" spans="1:14" ht="12.75">
      <c r="A28" s="18"/>
      <c r="B28" s="19"/>
      <c r="C28" s="19"/>
      <c r="D28" s="19"/>
      <c r="E28" s="19"/>
      <c r="F28" s="19"/>
      <c r="G28" s="18"/>
      <c r="H28" s="19"/>
      <c r="I28" s="19"/>
      <c r="J28" s="19"/>
      <c r="K28" s="18"/>
      <c r="L28" s="19"/>
      <c r="M28" s="19"/>
      <c r="N28" s="30"/>
    </row>
    <row r="29" spans="1:17" ht="12.75">
      <c r="A29" s="18"/>
      <c r="B29" s="19"/>
      <c r="C29" s="19"/>
      <c r="D29" s="19"/>
      <c r="E29" s="19"/>
      <c r="F29" s="19"/>
      <c r="G29" s="18"/>
      <c r="H29" s="19"/>
      <c r="I29" s="19"/>
      <c r="J29" s="19"/>
      <c r="K29" s="18"/>
      <c r="L29" s="19"/>
      <c r="M29" s="19"/>
      <c r="N29" s="30"/>
      <c r="P29" s="34">
        <f>SUM(P11:P26)</f>
        <v>0</v>
      </c>
      <c r="Q29" s="34">
        <f>SUM(Q11:Q26)</f>
        <v>0</v>
      </c>
    </row>
    <row r="30" spans="1:14" ht="3.75" customHeight="1">
      <c r="A30" s="22"/>
      <c r="B30" s="23"/>
      <c r="C30" s="23"/>
      <c r="D30" s="23"/>
      <c r="E30" s="23"/>
      <c r="F30" s="23"/>
      <c r="G30" s="22"/>
      <c r="H30" s="35"/>
      <c r="I30" s="36"/>
      <c r="J30" s="36"/>
      <c r="K30" s="22"/>
      <c r="L30" s="35"/>
      <c r="M30" s="35"/>
      <c r="N30" s="37"/>
    </row>
    <row r="31" spans="1:14" ht="12.75">
      <c r="A31" s="38"/>
      <c r="B31" s="8"/>
      <c r="C31" s="8"/>
      <c r="D31" s="8"/>
      <c r="E31" s="8"/>
      <c r="F31" s="8"/>
      <c r="G31" s="16" t="s">
        <v>10</v>
      </c>
      <c r="H31" s="17" t="s">
        <v>10</v>
      </c>
      <c r="I31" s="8"/>
      <c r="K31" s="16" t="s">
        <v>10</v>
      </c>
      <c r="L31" s="17" t="s">
        <v>10</v>
      </c>
      <c r="M31" s="8"/>
      <c r="N31" s="39"/>
    </row>
    <row r="32" spans="1:14" ht="12.75">
      <c r="A32" s="38"/>
      <c r="B32" s="8"/>
      <c r="C32" s="8"/>
      <c r="D32" s="8"/>
      <c r="E32" s="8"/>
      <c r="F32" s="8"/>
      <c r="G32" s="40" t="s">
        <v>9</v>
      </c>
      <c r="H32" s="20" t="s">
        <v>18</v>
      </c>
      <c r="I32" s="8"/>
      <c r="K32" s="40" t="s">
        <v>9</v>
      </c>
      <c r="L32" s="20" t="s">
        <v>18</v>
      </c>
      <c r="M32" s="8"/>
      <c r="N32" s="39"/>
    </row>
    <row r="33" spans="1:14" ht="15.75">
      <c r="A33" s="41"/>
      <c r="B33" s="19"/>
      <c r="C33" s="19"/>
      <c r="D33" s="19"/>
      <c r="E33" s="19"/>
      <c r="F33" s="19"/>
      <c r="G33" s="173">
        <f>SUM(G11:G29)</f>
        <v>0</v>
      </c>
      <c r="H33" s="169">
        <f>SUM(H11:H29)</f>
        <v>0</v>
      </c>
      <c r="I33" s="170"/>
      <c r="J33" s="174"/>
      <c r="K33" s="191">
        <f>SUM(K11:K29)</f>
        <v>0</v>
      </c>
      <c r="L33" s="192">
        <f>SUM(L11:L29)</f>
        <v>0</v>
      </c>
      <c r="M33" s="42"/>
      <c r="N33" s="43"/>
    </row>
    <row r="34" spans="1:14" ht="6" customHeight="1" thickBot="1">
      <c r="A34" s="44"/>
      <c r="B34" s="45"/>
      <c r="C34" s="46"/>
      <c r="D34" s="46"/>
      <c r="E34" s="46"/>
      <c r="F34" s="46"/>
      <c r="G34" s="175"/>
      <c r="H34" s="176"/>
      <c r="I34" s="176"/>
      <c r="J34" s="176"/>
      <c r="K34" s="175"/>
      <c r="L34" s="176"/>
      <c r="M34" s="45"/>
      <c r="N34" s="47"/>
    </row>
    <row r="35" spans="1:14" ht="16.5" thickBot="1">
      <c r="A35" s="48" t="s">
        <v>23</v>
      </c>
      <c r="B35" s="49"/>
      <c r="C35" s="50"/>
      <c r="D35" s="50"/>
      <c r="E35" s="50"/>
      <c r="F35" s="50"/>
      <c r="G35" s="77" t="s">
        <v>24</v>
      </c>
      <c r="H35" s="78"/>
      <c r="I35" s="79" t="s">
        <v>33</v>
      </c>
      <c r="J35" s="80"/>
      <c r="K35" s="81"/>
      <c r="L35" s="51"/>
      <c r="M35" s="49"/>
      <c r="N35" s="52"/>
    </row>
    <row r="36" spans="1:14" ht="16.5" thickTop="1">
      <c r="A36" s="53" t="s">
        <v>27</v>
      </c>
      <c r="B36" s="54"/>
      <c r="C36" s="55"/>
      <c r="D36" s="55"/>
      <c r="E36" s="55"/>
      <c r="F36" s="55"/>
      <c r="G36" s="56"/>
      <c r="H36" s="57">
        <f>COUNTA(G11:G29)</f>
        <v>0</v>
      </c>
      <c r="I36" s="19"/>
      <c r="J36" s="138" t="e">
        <f>H33/G33</f>
        <v>#DIV/0!</v>
      </c>
      <c r="K36" s="58"/>
      <c r="L36" s="59"/>
      <c r="M36" s="138"/>
      <c r="N36" s="60"/>
    </row>
    <row r="37" spans="1:14" ht="15.75">
      <c r="A37" s="53" t="s">
        <v>28</v>
      </c>
      <c r="B37" s="54"/>
      <c r="C37" s="55"/>
      <c r="D37" s="55"/>
      <c r="E37" s="55"/>
      <c r="F37" s="55"/>
      <c r="G37" s="56"/>
      <c r="H37" s="57">
        <f>COUNTA(K11:K29)</f>
        <v>0</v>
      </c>
      <c r="I37" s="19"/>
      <c r="J37" s="58" t="e">
        <f>L33/K33</f>
        <v>#DIV/0!</v>
      </c>
      <c r="K37" s="61"/>
      <c r="L37" s="59"/>
      <c r="M37" s="58"/>
      <c r="N37" s="62"/>
    </row>
    <row r="38" spans="1:14" ht="16.5" thickBot="1">
      <c r="A38" s="63" t="s">
        <v>29</v>
      </c>
      <c r="B38" s="64"/>
      <c r="C38" s="5"/>
      <c r="D38" s="5"/>
      <c r="E38" s="5"/>
      <c r="F38" s="5"/>
      <c r="G38" s="65"/>
      <c r="H38" s="66">
        <f>SUM(H36:H37)</f>
        <v>0</v>
      </c>
      <c r="I38" s="32"/>
      <c r="J38" s="139" t="e">
        <f>(H33+L33)/(G33+K33)</f>
        <v>#DIV/0!</v>
      </c>
      <c r="K38" s="68"/>
      <c r="L38" s="69"/>
      <c r="M38" s="139"/>
      <c r="N38" s="70"/>
    </row>
    <row r="50" ht="30.75">
      <c r="AH50" s="2"/>
    </row>
    <row r="51" ht="15.75">
      <c r="AC51" s="3"/>
    </row>
  </sheetData>
  <sheetProtection/>
  <printOptions horizontalCentered="1" verticalCentered="1"/>
  <pageMargins left="0.25" right="0.25" top="0.5" bottom="0.5" header="0.5" footer="0.5"/>
  <pageSetup horizontalDpi="300" verticalDpi="3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H3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F33" sqref="F33"/>
    </sheetView>
  </sheetViews>
  <sheetFormatPr defaultColWidth="9.140625" defaultRowHeight="12.75"/>
  <cols>
    <col min="1" max="1" width="11.7109375" style="0" customWidth="1"/>
    <col min="2" max="2" width="10.7109375" style="0" customWidth="1"/>
    <col min="6" max="6" width="20.7109375" style="0" customWidth="1"/>
    <col min="8" max="8" width="10.7109375" style="0" customWidth="1"/>
    <col min="16" max="17" width="10.7109375" style="0" customWidth="1"/>
  </cols>
  <sheetData>
    <row r="2" spans="2:8" ht="30.75">
      <c r="B2" s="1" t="s">
        <v>37</v>
      </c>
      <c r="H2" s="2"/>
    </row>
    <row r="3" spans="2:13" ht="18">
      <c r="B3" s="3"/>
      <c r="G3" s="98"/>
      <c r="H3" s="98"/>
      <c r="I3" s="98"/>
      <c r="J3" s="98"/>
      <c r="K3" s="98"/>
      <c r="L3" s="98"/>
      <c r="M3" s="99"/>
    </row>
    <row r="4" spans="1:10" ht="19.5">
      <c r="A4" s="4" t="s">
        <v>36</v>
      </c>
      <c r="B4" s="3"/>
      <c r="D4" s="98"/>
      <c r="E4" s="98"/>
      <c r="F4" s="98"/>
      <c r="G4" s="98"/>
      <c r="H4" s="98"/>
      <c r="I4" s="98"/>
      <c r="J4" s="99"/>
    </row>
    <row r="5" spans="1:7" ht="16.5" thickBot="1">
      <c r="A5" s="3"/>
      <c r="B5" s="3"/>
      <c r="C5" s="5"/>
      <c r="D5" s="5"/>
      <c r="E5" s="5"/>
      <c r="F5" s="5"/>
      <c r="G5" s="3"/>
    </row>
    <row r="6" spans="1:14" ht="15.75">
      <c r="A6" s="6"/>
      <c r="B6" s="7"/>
      <c r="C6" s="8"/>
      <c r="D6" s="8"/>
      <c r="E6" s="8"/>
      <c r="F6" s="8"/>
      <c r="G6" s="9"/>
      <c r="H6" s="10" t="s">
        <v>1</v>
      </c>
      <c r="I6" s="11"/>
      <c r="J6" s="12"/>
      <c r="K6" s="9"/>
      <c r="L6" s="10" t="s">
        <v>2</v>
      </c>
      <c r="M6" s="11"/>
      <c r="N6" s="13"/>
    </row>
    <row r="7" spans="1:14" ht="15.75">
      <c r="A7" s="14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71" t="s">
        <v>9</v>
      </c>
      <c r="H7" s="72" t="s">
        <v>10</v>
      </c>
      <c r="I7" s="72" t="s">
        <v>10</v>
      </c>
      <c r="J7" s="72"/>
      <c r="K7" s="71" t="s">
        <v>9</v>
      </c>
      <c r="L7" s="72" t="s">
        <v>10</v>
      </c>
      <c r="M7" s="72" t="s">
        <v>10</v>
      </c>
      <c r="N7" s="75"/>
    </row>
    <row r="8" spans="1:14" ht="15.75">
      <c r="A8" s="14" t="s">
        <v>12</v>
      </c>
      <c r="B8" s="15" t="s">
        <v>13</v>
      </c>
      <c r="C8" s="15" t="s">
        <v>14</v>
      </c>
      <c r="D8" s="15" t="s">
        <v>14</v>
      </c>
      <c r="E8" s="15" t="s">
        <v>15</v>
      </c>
      <c r="F8" s="15" t="s">
        <v>16</v>
      </c>
      <c r="G8" s="71" t="s">
        <v>17</v>
      </c>
      <c r="H8" s="72" t="s">
        <v>18</v>
      </c>
      <c r="I8" s="72" t="s">
        <v>17</v>
      </c>
      <c r="J8" s="72"/>
      <c r="K8" s="71" t="s">
        <v>17</v>
      </c>
      <c r="L8" s="72" t="s">
        <v>18</v>
      </c>
      <c r="M8" s="72" t="s">
        <v>17</v>
      </c>
      <c r="N8" s="75"/>
    </row>
    <row r="9" spans="1:17" ht="15.75">
      <c r="A9" s="18"/>
      <c r="B9" s="19"/>
      <c r="C9" s="19"/>
      <c r="D9" s="19"/>
      <c r="E9" s="19"/>
      <c r="F9" s="19"/>
      <c r="G9" s="74"/>
      <c r="H9" s="73" t="s">
        <v>20</v>
      </c>
      <c r="I9" s="73" t="s">
        <v>18</v>
      </c>
      <c r="J9" s="73"/>
      <c r="K9" s="74"/>
      <c r="L9" s="73" t="s">
        <v>20</v>
      </c>
      <c r="M9" s="73" t="s">
        <v>18</v>
      </c>
      <c r="N9" s="76"/>
      <c r="P9" s="21" t="s">
        <v>21</v>
      </c>
      <c r="Q9" s="21" t="s">
        <v>22</v>
      </c>
    </row>
    <row r="10" spans="1:14" ht="3.75" customHeight="1">
      <c r="A10" s="22"/>
      <c r="B10" s="23"/>
      <c r="C10" s="23"/>
      <c r="D10" s="23"/>
      <c r="E10" s="23"/>
      <c r="F10" s="23"/>
      <c r="G10" s="22"/>
      <c r="H10" s="23"/>
      <c r="I10" s="23"/>
      <c r="J10" s="23"/>
      <c r="K10" s="22"/>
      <c r="L10" s="23"/>
      <c r="M10" s="23"/>
      <c r="N10" s="24"/>
    </row>
    <row r="11" spans="1:17" ht="13.5" thickBot="1">
      <c r="A11" s="253">
        <v>41772</v>
      </c>
      <c r="B11" s="329" t="s">
        <v>124</v>
      </c>
      <c r="C11" s="255"/>
      <c r="D11" s="255"/>
      <c r="E11" s="255">
        <v>2</v>
      </c>
      <c r="F11" s="330" t="s">
        <v>125</v>
      </c>
      <c r="G11" s="331">
        <v>6354</v>
      </c>
      <c r="H11" s="258">
        <v>87567.15</v>
      </c>
      <c r="I11" s="259">
        <v>13.78</v>
      </c>
      <c r="J11" s="259"/>
      <c r="K11" s="332"/>
      <c r="L11" s="262"/>
      <c r="M11" s="262"/>
      <c r="N11" s="333"/>
      <c r="P11" s="31">
        <f>G11*J11</f>
        <v>0</v>
      </c>
      <c r="Q11" s="31">
        <f>K11*N11</f>
        <v>0</v>
      </c>
    </row>
    <row r="12" spans="1:17" ht="12.75">
      <c r="A12" s="103"/>
      <c r="B12" s="91"/>
      <c r="C12" s="92"/>
      <c r="D12" s="92"/>
      <c r="E12" s="92"/>
      <c r="F12" s="92"/>
      <c r="G12" s="93"/>
      <c r="H12" s="104"/>
      <c r="I12" s="89"/>
      <c r="J12" s="89"/>
      <c r="K12" s="88"/>
      <c r="L12" s="86"/>
      <c r="M12" s="86"/>
      <c r="N12" s="94"/>
      <c r="P12" s="31">
        <f>G12*J12</f>
        <v>0</v>
      </c>
      <c r="Q12" s="31">
        <f>K12*N12</f>
        <v>0</v>
      </c>
    </row>
    <row r="13" spans="1:17" ht="12.75">
      <c r="A13" s="90"/>
      <c r="B13" s="91"/>
      <c r="C13" s="92"/>
      <c r="D13" s="92"/>
      <c r="E13" s="92"/>
      <c r="F13" s="92"/>
      <c r="G13" s="93"/>
      <c r="H13" s="104"/>
      <c r="I13" s="89"/>
      <c r="J13" s="89"/>
      <c r="K13" s="88"/>
      <c r="L13" s="86"/>
      <c r="M13" s="86"/>
      <c r="N13" s="94"/>
      <c r="P13" s="31">
        <f>G13*J13</f>
        <v>0</v>
      </c>
      <c r="Q13" s="31">
        <f>K13*N13</f>
        <v>0</v>
      </c>
    </row>
    <row r="14" spans="1:14" ht="3.75" customHeight="1">
      <c r="A14" s="22"/>
      <c r="B14" s="23"/>
      <c r="C14" s="23"/>
      <c r="D14" s="23"/>
      <c r="E14" s="23"/>
      <c r="F14" s="23"/>
      <c r="G14" s="22"/>
      <c r="H14" s="35"/>
      <c r="I14" s="36"/>
      <c r="J14" s="36"/>
      <c r="K14" s="22"/>
      <c r="L14" s="35"/>
      <c r="M14" s="35"/>
      <c r="N14" s="37"/>
    </row>
    <row r="15" spans="1:17" ht="12.75">
      <c r="A15" s="38"/>
      <c r="B15" s="8"/>
      <c r="C15" s="8"/>
      <c r="D15" s="8"/>
      <c r="E15" s="8"/>
      <c r="F15" s="8"/>
      <c r="G15" s="16" t="s">
        <v>10</v>
      </c>
      <c r="H15" s="17" t="s">
        <v>10</v>
      </c>
      <c r="I15" s="8"/>
      <c r="K15" s="16" t="s">
        <v>10</v>
      </c>
      <c r="L15" s="17" t="s">
        <v>10</v>
      </c>
      <c r="M15" s="8"/>
      <c r="N15" s="39"/>
      <c r="P15" s="34">
        <f>SUM(P11:P13)</f>
        <v>0</v>
      </c>
      <c r="Q15" s="34">
        <f>SUM(Q11:Q13)</f>
        <v>0</v>
      </c>
    </row>
    <row r="16" spans="1:14" ht="12.75">
      <c r="A16" s="38"/>
      <c r="B16" s="8"/>
      <c r="C16" s="8"/>
      <c r="D16" s="8"/>
      <c r="E16" s="8"/>
      <c r="F16" s="8"/>
      <c r="G16" s="40" t="s">
        <v>9</v>
      </c>
      <c r="H16" s="20" t="s">
        <v>18</v>
      </c>
      <c r="I16" s="8"/>
      <c r="K16" s="40" t="s">
        <v>9</v>
      </c>
      <c r="L16" s="20" t="s">
        <v>18</v>
      </c>
      <c r="M16" s="8"/>
      <c r="N16" s="39"/>
    </row>
    <row r="17" spans="1:14" ht="15.75">
      <c r="A17" s="41"/>
      <c r="B17" s="19"/>
      <c r="C17" s="19"/>
      <c r="D17" s="19"/>
      <c r="E17" s="19"/>
      <c r="F17" s="19"/>
      <c r="G17" s="173">
        <f>SUM(G11:G13)</f>
        <v>6354</v>
      </c>
      <c r="H17" s="169">
        <f>SUM(H11:H13)</f>
        <v>87567.15</v>
      </c>
      <c r="I17" s="170"/>
      <c r="J17" s="174"/>
      <c r="K17" s="173">
        <f>SUM(K11:K13)</f>
        <v>0</v>
      </c>
      <c r="L17" s="169">
        <f>SUM(L11:L13)</f>
        <v>0</v>
      </c>
      <c r="M17" s="42"/>
      <c r="N17" s="43"/>
    </row>
    <row r="18" spans="1:14" ht="6" customHeight="1" thickBot="1">
      <c r="A18" s="44"/>
      <c r="B18" s="45"/>
      <c r="C18" s="46"/>
      <c r="D18" s="46"/>
      <c r="E18" s="46"/>
      <c r="F18" s="46"/>
      <c r="G18" s="175"/>
      <c r="H18" s="176"/>
      <c r="I18" s="176"/>
      <c r="J18" s="176"/>
      <c r="K18" s="175"/>
      <c r="L18" s="176"/>
      <c r="M18" s="45"/>
      <c r="N18" s="47"/>
    </row>
    <row r="19" spans="1:14" ht="16.5" thickBot="1">
      <c r="A19" s="48" t="s">
        <v>23</v>
      </c>
      <c r="B19" s="49"/>
      <c r="C19" s="50"/>
      <c r="D19" s="50"/>
      <c r="E19" s="50"/>
      <c r="F19" s="50"/>
      <c r="G19" s="77" t="s">
        <v>24</v>
      </c>
      <c r="H19" s="78"/>
      <c r="I19" s="79" t="s">
        <v>33</v>
      </c>
      <c r="J19" s="80"/>
      <c r="K19" s="81"/>
      <c r="L19" s="51"/>
      <c r="M19" s="49"/>
      <c r="N19" s="52"/>
    </row>
    <row r="20" spans="1:14" ht="16.5" thickTop="1">
      <c r="A20" s="53" t="s">
        <v>27</v>
      </c>
      <c r="B20" s="54"/>
      <c r="C20" s="55"/>
      <c r="D20" s="55"/>
      <c r="E20" s="55"/>
      <c r="F20" s="55"/>
      <c r="G20" s="56"/>
      <c r="H20" s="57">
        <f>COUNTA(G11:G13)</f>
        <v>1</v>
      </c>
      <c r="I20" s="19"/>
      <c r="J20" s="138">
        <f>H17/G17</f>
        <v>13.781421152030216</v>
      </c>
      <c r="K20" s="58"/>
      <c r="L20" s="59"/>
      <c r="M20" s="138"/>
      <c r="N20" s="60"/>
    </row>
    <row r="21" spans="1:14" ht="15.75">
      <c r="A21" s="53" t="s">
        <v>28</v>
      </c>
      <c r="B21" s="54"/>
      <c r="C21" s="55"/>
      <c r="D21" s="55"/>
      <c r="E21" s="55"/>
      <c r="F21" s="55"/>
      <c r="G21" s="56"/>
      <c r="H21" s="57">
        <f>COUNTA(K11:K13)</f>
        <v>0</v>
      </c>
      <c r="I21" s="19"/>
      <c r="J21" s="58" t="e">
        <f>L17/K17</f>
        <v>#DIV/0!</v>
      </c>
      <c r="K21" s="61"/>
      <c r="L21" s="59"/>
      <c r="M21" s="58"/>
      <c r="N21" s="62"/>
    </row>
    <row r="22" spans="1:14" ht="16.5" thickBot="1">
      <c r="A22" s="63" t="s">
        <v>29</v>
      </c>
      <c r="B22" s="64"/>
      <c r="C22" s="5"/>
      <c r="D22" s="5"/>
      <c r="E22" s="5"/>
      <c r="F22" s="5"/>
      <c r="G22" s="65"/>
      <c r="H22" s="66">
        <f>SUM(H20:H21)</f>
        <v>1</v>
      </c>
      <c r="I22" s="32"/>
      <c r="J22" s="139">
        <f>(H17+L17)/(G17+K17)</f>
        <v>13.781421152030216</v>
      </c>
      <c r="K22" s="68"/>
      <c r="L22" s="69"/>
      <c r="M22" s="139"/>
      <c r="N22" s="70"/>
    </row>
    <row r="34" ht="30.75">
      <c r="AH34" s="2"/>
    </row>
    <row r="35" ht="15.75">
      <c r="AC35" s="3"/>
    </row>
  </sheetData>
  <sheetProtection/>
  <printOptions horizontalCentered="1" verticalCentered="1"/>
  <pageMargins left="0.25" right="0.25" top="0.5" bottom="0.5" header="0.5" footer="0.5"/>
  <pageSetup horizontalDpi="300" verticalDpi="3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H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6" max="6" width="21.7109375" style="0" customWidth="1"/>
    <col min="8" max="8" width="13.140625" style="0" customWidth="1"/>
    <col min="11" max="12" width="10.140625" style="0" bestFit="1" customWidth="1"/>
    <col min="16" max="17" width="10.7109375" style="0" customWidth="1"/>
  </cols>
  <sheetData>
    <row r="2" spans="2:10" ht="30.75">
      <c r="B2" s="1" t="s">
        <v>37</v>
      </c>
      <c r="H2" s="2"/>
      <c r="J2" s="106"/>
    </row>
    <row r="3" spans="2:13" ht="18">
      <c r="B3" s="3"/>
      <c r="G3" s="242"/>
      <c r="H3" s="242"/>
      <c r="I3" s="242"/>
      <c r="J3" s="242"/>
      <c r="K3" s="242"/>
      <c r="L3" s="242"/>
      <c r="M3" s="243"/>
    </row>
    <row r="4" spans="1:11" ht="19.5">
      <c r="A4" s="4" t="s">
        <v>38</v>
      </c>
      <c r="B4" s="3"/>
      <c r="E4" s="242"/>
      <c r="F4" s="242"/>
      <c r="G4" s="242"/>
      <c r="H4" s="242"/>
      <c r="I4" s="242"/>
      <c r="J4" s="242"/>
      <c r="K4" s="243"/>
    </row>
    <row r="5" spans="1:7" ht="16.5" thickBot="1">
      <c r="A5" s="3"/>
      <c r="B5" s="3"/>
      <c r="C5" s="5"/>
      <c r="D5" s="5"/>
      <c r="E5" s="5"/>
      <c r="F5" s="5"/>
      <c r="G5" s="3"/>
    </row>
    <row r="6" spans="1:14" ht="15.75">
      <c r="A6" s="6"/>
      <c r="B6" s="7"/>
      <c r="C6" s="8"/>
      <c r="D6" s="8"/>
      <c r="E6" s="8"/>
      <c r="F6" s="8"/>
      <c r="G6" s="9"/>
      <c r="H6" s="10" t="s">
        <v>1</v>
      </c>
      <c r="I6" s="11"/>
      <c r="J6" s="12"/>
      <c r="K6" s="141"/>
      <c r="L6" s="142" t="s">
        <v>2</v>
      </c>
      <c r="M6" s="178"/>
      <c r="N6" s="144"/>
    </row>
    <row r="7" spans="1:14" ht="15.75">
      <c r="A7" s="14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71" t="s">
        <v>9</v>
      </c>
      <c r="H7" s="72" t="s">
        <v>10</v>
      </c>
      <c r="I7" s="72" t="s">
        <v>11</v>
      </c>
      <c r="J7" s="72" t="s">
        <v>10</v>
      </c>
      <c r="K7" s="145" t="s">
        <v>9</v>
      </c>
      <c r="L7" s="72" t="s">
        <v>10</v>
      </c>
      <c r="M7" s="146" t="s">
        <v>11</v>
      </c>
      <c r="N7" s="146" t="s">
        <v>10</v>
      </c>
    </row>
    <row r="8" spans="1:14" ht="15.75">
      <c r="A8" s="14" t="s">
        <v>12</v>
      </c>
      <c r="B8" s="15" t="s">
        <v>13</v>
      </c>
      <c r="C8" s="15" t="s">
        <v>14</v>
      </c>
      <c r="D8" s="15" t="s">
        <v>14</v>
      </c>
      <c r="E8" s="15" t="s">
        <v>15</v>
      </c>
      <c r="F8" s="15" t="s">
        <v>16</v>
      </c>
      <c r="G8" s="71" t="s">
        <v>17</v>
      </c>
      <c r="H8" s="72" t="s">
        <v>18</v>
      </c>
      <c r="I8" s="71" t="s">
        <v>17</v>
      </c>
      <c r="J8" s="71" t="s">
        <v>17</v>
      </c>
      <c r="K8" s="145" t="s">
        <v>17</v>
      </c>
      <c r="L8" s="140" t="s">
        <v>18</v>
      </c>
      <c r="M8" s="179" t="s">
        <v>17</v>
      </c>
      <c r="N8" s="147" t="s">
        <v>17</v>
      </c>
    </row>
    <row r="9" spans="1:17" ht="16.5" thickBot="1">
      <c r="A9" s="38"/>
      <c r="B9" s="8"/>
      <c r="C9" s="8"/>
      <c r="D9" s="8"/>
      <c r="E9" s="8"/>
      <c r="F9" s="8"/>
      <c r="G9" s="435"/>
      <c r="H9" s="72" t="s">
        <v>20</v>
      </c>
      <c r="I9" s="72" t="s">
        <v>18</v>
      </c>
      <c r="J9" s="72" t="s">
        <v>18</v>
      </c>
      <c r="K9" s="440"/>
      <c r="L9" s="72" t="s">
        <v>20</v>
      </c>
      <c r="M9" s="146" t="s">
        <v>18</v>
      </c>
      <c r="N9" s="146" t="s">
        <v>18</v>
      </c>
      <c r="P9" s="21" t="s">
        <v>21</v>
      </c>
      <c r="Q9" s="21" t="s">
        <v>22</v>
      </c>
    </row>
    <row r="10" spans="1:14" ht="3.75" customHeight="1" thickBot="1">
      <c r="A10" s="436"/>
      <c r="B10" s="437"/>
      <c r="C10" s="437"/>
      <c r="D10" s="437"/>
      <c r="E10" s="437"/>
      <c r="F10" s="437"/>
      <c r="G10" s="438"/>
      <c r="H10" s="450"/>
      <c r="I10" s="437"/>
      <c r="J10" s="437"/>
      <c r="K10" s="436"/>
      <c r="L10" s="437"/>
      <c r="M10" s="439"/>
      <c r="N10" s="439"/>
    </row>
    <row r="11" spans="1:17" ht="12.75">
      <c r="A11" s="103">
        <v>41681</v>
      </c>
      <c r="B11" s="266" t="s">
        <v>129</v>
      </c>
      <c r="C11" s="92"/>
      <c r="D11" s="92"/>
      <c r="E11" s="92">
        <v>4</v>
      </c>
      <c r="F11" s="457" t="s">
        <v>58</v>
      </c>
      <c r="G11" s="132">
        <v>14228</v>
      </c>
      <c r="H11" s="104">
        <v>52440</v>
      </c>
      <c r="I11" s="89">
        <v>3.69</v>
      </c>
      <c r="J11" s="193">
        <v>3.69</v>
      </c>
      <c r="K11" s="152"/>
      <c r="L11" s="130"/>
      <c r="M11" s="153"/>
      <c r="N11" s="153"/>
      <c r="P11" s="270">
        <f aca="true" t="shared" si="0" ref="P11:P26">G11*J11</f>
        <v>52501.32</v>
      </c>
      <c r="Q11" s="31">
        <f aca="true" t="shared" si="1" ref="Q11:Q26">K11*N11</f>
        <v>0</v>
      </c>
    </row>
    <row r="12" spans="1:17" ht="12.75">
      <c r="A12" s="199"/>
      <c r="B12" s="268" t="s">
        <v>59</v>
      </c>
      <c r="C12" s="201"/>
      <c r="D12" s="201"/>
      <c r="E12" s="201">
        <v>4</v>
      </c>
      <c r="F12" s="269" t="s">
        <v>58</v>
      </c>
      <c r="G12" s="203">
        <v>12913</v>
      </c>
      <c r="H12" s="204">
        <v>47265</v>
      </c>
      <c r="I12" s="205">
        <v>3.66</v>
      </c>
      <c r="J12" s="214">
        <v>3.66</v>
      </c>
      <c r="K12" s="212"/>
      <c r="L12" s="208"/>
      <c r="M12" s="210"/>
      <c r="N12" s="210"/>
      <c r="P12" s="31">
        <f t="shared" si="0"/>
        <v>47261.58</v>
      </c>
      <c r="Q12" s="31">
        <f t="shared" si="1"/>
        <v>0</v>
      </c>
    </row>
    <row r="13" spans="1:17" ht="12.75">
      <c r="A13" s="103"/>
      <c r="B13" s="266" t="s">
        <v>60</v>
      </c>
      <c r="C13" s="92"/>
      <c r="D13" s="92"/>
      <c r="E13" s="92">
        <v>3</v>
      </c>
      <c r="F13" s="134" t="s">
        <v>61</v>
      </c>
      <c r="G13" s="132">
        <v>9779</v>
      </c>
      <c r="H13" s="104">
        <v>35880</v>
      </c>
      <c r="I13" s="89">
        <v>3.67</v>
      </c>
      <c r="J13" s="193">
        <v>3.67</v>
      </c>
      <c r="K13" s="152"/>
      <c r="L13" s="86"/>
      <c r="M13" s="153"/>
      <c r="N13" s="94"/>
      <c r="P13" s="31">
        <f t="shared" si="0"/>
        <v>35888.93</v>
      </c>
      <c r="Q13" s="31">
        <f t="shared" si="1"/>
        <v>0</v>
      </c>
    </row>
    <row r="14" spans="1:17" ht="13.5" thickBot="1">
      <c r="A14" s="271">
        <v>41681</v>
      </c>
      <c r="B14" s="272" t="s">
        <v>62</v>
      </c>
      <c r="C14" s="273"/>
      <c r="D14" s="273"/>
      <c r="E14" s="246">
        <v>3</v>
      </c>
      <c r="F14" s="247" t="s">
        <v>61</v>
      </c>
      <c r="G14" s="285">
        <v>4658</v>
      </c>
      <c r="H14" s="286">
        <v>33810</v>
      </c>
      <c r="I14" s="250">
        <v>7.26</v>
      </c>
      <c r="J14" s="275">
        <v>7.26</v>
      </c>
      <c r="K14" s="251"/>
      <c r="L14" s="252"/>
      <c r="M14" s="276"/>
      <c r="N14" s="277"/>
      <c r="P14" s="31">
        <f t="shared" si="0"/>
        <v>33817.08</v>
      </c>
      <c r="Q14" s="31">
        <f t="shared" si="1"/>
        <v>0</v>
      </c>
    </row>
    <row r="15" spans="1:17" ht="12.75">
      <c r="A15" s="85">
        <v>41737</v>
      </c>
      <c r="B15" s="264" t="s">
        <v>111</v>
      </c>
      <c r="C15" s="101"/>
      <c r="D15" s="86"/>
      <c r="E15" s="87">
        <v>3</v>
      </c>
      <c r="F15" s="265" t="s">
        <v>112</v>
      </c>
      <c r="G15" s="131">
        <v>6824</v>
      </c>
      <c r="H15" s="130">
        <v>51975.03</v>
      </c>
      <c r="I15" s="89">
        <v>6.34</v>
      </c>
      <c r="J15" s="193">
        <v>7.62</v>
      </c>
      <c r="K15" s="152"/>
      <c r="L15" s="86"/>
      <c r="M15" s="154"/>
      <c r="N15" s="84"/>
      <c r="P15" s="31">
        <f t="shared" si="0"/>
        <v>51998.88</v>
      </c>
      <c r="Q15" s="31">
        <f t="shared" si="1"/>
        <v>0</v>
      </c>
    </row>
    <row r="16" spans="1:17" ht="12.75">
      <c r="A16" s="85"/>
      <c r="B16" s="264" t="s">
        <v>113</v>
      </c>
      <c r="C16" s="87"/>
      <c r="D16" s="87"/>
      <c r="E16" s="87">
        <v>3</v>
      </c>
      <c r="F16" s="265" t="s">
        <v>114</v>
      </c>
      <c r="G16" s="131">
        <v>4709</v>
      </c>
      <c r="H16" s="130">
        <v>36350.78</v>
      </c>
      <c r="I16" s="89">
        <v>6.33</v>
      </c>
      <c r="J16" s="193">
        <v>7.72</v>
      </c>
      <c r="K16" s="152"/>
      <c r="L16" s="86"/>
      <c r="M16" s="154"/>
      <c r="N16" s="84"/>
      <c r="P16" s="31">
        <f t="shared" si="0"/>
        <v>36353.479999999996</v>
      </c>
      <c r="Q16" s="31">
        <f t="shared" si="1"/>
        <v>0</v>
      </c>
    </row>
    <row r="17" spans="1:17" ht="12.75">
      <c r="A17" s="85"/>
      <c r="B17" s="264" t="s">
        <v>115</v>
      </c>
      <c r="C17" s="87"/>
      <c r="D17" s="86"/>
      <c r="E17" s="87">
        <v>3</v>
      </c>
      <c r="F17" s="265" t="s">
        <v>116</v>
      </c>
      <c r="G17" s="131">
        <v>6008</v>
      </c>
      <c r="H17" s="130">
        <v>140775.7</v>
      </c>
      <c r="I17" s="89">
        <v>8.32</v>
      </c>
      <c r="J17" s="193">
        <v>23.43</v>
      </c>
      <c r="K17" s="152"/>
      <c r="L17" s="86"/>
      <c r="M17" s="154"/>
      <c r="N17" s="84"/>
      <c r="P17" s="31">
        <f t="shared" si="0"/>
        <v>140767.44</v>
      </c>
      <c r="Q17" s="31">
        <f t="shared" si="1"/>
        <v>0</v>
      </c>
    </row>
    <row r="18" spans="1:17" ht="13.5" thickBot="1">
      <c r="A18" s="271">
        <v>41737</v>
      </c>
      <c r="B18" s="272" t="s">
        <v>117</v>
      </c>
      <c r="C18" s="273"/>
      <c r="D18" s="252"/>
      <c r="E18" s="273">
        <v>1</v>
      </c>
      <c r="F18" s="284" t="s">
        <v>118</v>
      </c>
      <c r="G18" s="285">
        <v>5030</v>
      </c>
      <c r="H18" s="286">
        <v>22885.61</v>
      </c>
      <c r="I18" s="250">
        <v>4.49</v>
      </c>
      <c r="J18" s="275">
        <v>4.55</v>
      </c>
      <c r="K18" s="251"/>
      <c r="L18" s="252"/>
      <c r="M18" s="276"/>
      <c r="N18" s="277"/>
      <c r="P18" s="31">
        <f t="shared" si="0"/>
        <v>22886.5</v>
      </c>
      <c r="Q18" s="31">
        <f t="shared" si="1"/>
        <v>0</v>
      </c>
    </row>
    <row r="19" spans="1:17" ht="12.75">
      <c r="A19" s="310">
        <v>41772</v>
      </c>
      <c r="B19" s="264" t="s">
        <v>119</v>
      </c>
      <c r="C19" s="87"/>
      <c r="D19" s="87"/>
      <c r="E19" s="87">
        <v>4</v>
      </c>
      <c r="F19" s="265" t="s">
        <v>120</v>
      </c>
      <c r="G19" s="131">
        <v>52079</v>
      </c>
      <c r="H19" s="130">
        <v>202066.67</v>
      </c>
      <c r="I19" s="89">
        <v>3.22</v>
      </c>
      <c r="J19" s="193">
        <v>3.88</v>
      </c>
      <c r="K19" s="152"/>
      <c r="L19" s="86"/>
      <c r="M19" s="154"/>
      <c r="N19" s="84"/>
      <c r="P19" s="31">
        <f t="shared" si="0"/>
        <v>202066.52</v>
      </c>
      <c r="Q19" s="31">
        <f t="shared" si="1"/>
        <v>0</v>
      </c>
    </row>
    <row r="20" spans="1:17" ht="12.75">
      <c r="A20" s="85"/>
      <c r="B20" s="264" t="s">
        <v>121</v>
      </c>
      <c r="C20" s="87"/>
      <c r="D20" s="87"/>
      <c r="E20" s="87">
        <v>2</v>
      </c>
      <c r="F20" s="265" t="s">
        <v>122</v>
      </c>
      <c r="G20" s="131">
        <v>9720</v>
      </c>
      <c r="H20" s="130">
        <v>39001.32</v>
      </c>
      <c r="I20" s="89">
        <v>3.77</v>
      </c>
      <c r="J20" s="193">
        <v>4.01</v>
      </c>
      <c r="K20" s="152"/>
      <c r="L20" s="86"/>
      <c r="M20" s="154"/>
      <c r="N20" s="84"/>
      <c r="P20" s="31">
        <f t="shared" si="0"/>
        <v>38977.2</v>
      </c>
      <c r="Q20" s="31">
        <f t="shared" si="1"/>
        <v>0</v>
      </c>
    </row>
    <row r="21" spans="1:17" ht="13.5" thickBot="1">
      <c r="A21" s="271">
        <v>41772</v>
      </c>
      <c r="B21" s="272" t="s">
        <v>123</v>
      </c>
      <c r="C21" s="327"/>
      <c r="D21" s="273"/>
      <c r="E21" s="284">
        <v>2</v>
      </c>
      <c r="F21" s="284" t="s">
        <v>122</v>
      </c>
      <c r="G21" s="328">
        <v>9720</v>
      </c>
      <c r="H21" s="286">
        <v>39001.32</v>
      </c>
      <c r="I21" s="250">
        <v>3.77</v>
      </c>
      <c r="J21" s="275">
        <v>4.01</v>
      </c>
      <c r="K21" s="251"/>
      <c r="L21" s="252"/>
      <c r="M21" s="276"/>
      <c r="N21" s="277"/>
      <c r="P21" s="31">
        <f t="shared" si="0"/>
        <v>38977.2</v>
      </c>
      <c r="Q21" s="31">
        <f t="shared" si="1"/>
        <v>0</v>
      </c>
    </row>
    <row r="22" spans="1:17" ht="12.75">
      <c r="A22" s="85">
        <v>41800</v>
      </c>
      <c r="B22" s="86" t="s">
        <v>130</v>
      </c>
      <c r="C22" s="87"/>
      <c r="D22" s="87"/>
      <c r="E22" s="87">
        <v>3</v>
      </c>
      <c r="F22" s="87" t="s">
        <v>131</v>
      </c>
      <c r="G22" s="131">
        <v>4891</v>
      </c>
      <c r="H22" s="130">
        <v>25555</v>
      </c>
      <c r="I22" s="86">
        <v>5.02</v>
      </c>
      <c r="J22" s="195">
        <v>5.22</v>
      </c>
      <c r="K22" s="152"/>
      <c r="L22" s="86"/>
      <c r="M22" s="154"/>
      <c r="N22" s="84"/>
      <c r="P22" s="31">
        <f t="shared" si="0"/>
        <v>25531.02</v>
      </c>
      <c r="Q22" s="31">
        <f t="shared" si="1"/>
        <v>0</v>
      </c>
    </row>
    <row r="23" spans="1:17" ht="12.75">
      <c r="A23" s="85"/>
      <c r="B23" s="86" t="s">
        <v>132</v>
      </c>
      <c r="C23" s="87"/>
      <c r="D23" s="87"/>
      <c r="E23" s="87">
        <v>1</v>
      </c>
      <c r="F23" s="87" t="s">
        <v>133</v>
      </c>
      <c r="G23" s="131">
        <v>3760</v>
      </c>
      <c r="H23" s="130">
        <v>37994.39</v>
      </c>
      <c r="I23" s="86">
        <v>9.13</v>
      </c>
      <c r="J23" s="195">
        <v>10.1</v>
      </c>
      <c r="K23" s="152"/>
      <c r="L23" s="86"/>
      <c r="M23" s="153"/>
      <c r="N23" s="94"/>
      <c r="P23" s="31">
        <f t="shared" si="0"/>
        <v>37976</v>
      </c>
      <c r="Q23" s="31">
        <f t="shared" si="1"/>
        <v>0</v>
      </c>
    </row>
    <row r="24" spans="1:17" ht="13.5" thickBot="1">
      <c r="A24" s="271">
        <v>41800</v>
      </c>
      <c r="B24" s="252" t="s">
        <v>134</v>
      </c>
      <c r="C24" s="273"/>
      <c r="D24" s="273"/>
      <c r="E24" s="273">
        <v>1</v>
      </c>
      <c r="F24" s="273" t="s">
        <v>135</v>
      </c>
      <c r="G24" s="285">
        <v>1408</v>
      </c>
      <c r="H24" s="286">
        <v>11055.26</v>
      </c>
      <c r="I24" s="252">
        <v>7.85</v>
      </c>
      <c r="J24" s="323">
        <v>7.85</v>
      </c>
      <c r="K24" s="251"/>
      <c r="L24" s="252"/>
      <c r="M24" s="336"/>
      <c r="N24" s="298"/>
      <c r="P24" s="31">
        <f t="shared" si="0"/>
        <v>11052.8</v>
      </c>
      <c r="Q24" s="31">
        <f t="shared" si="1"/>
        <v>0</v>
      </c>
    </row>
    <row r="25" spans="1:17" ht="12.75">
      <c r="A25" s="85">
        <v>41828</v>
      </c>
      <c r="B25" s="264" t="s">
        <v>148</v>
      </c>
      <c r="C25" s="86"/>
      <c r="D25" s="86"/>
      <c r="E25" s="337">
        <v>4</v>
      </c>
      <c r="F25" s="338" t="s">
        <v>149</v>
      </c>
      <c r="G25" s="131">
        <v>4732</v>
      </c>
      <c r="H25" s="130">
        <v>101387.71</v>
      </c>
      <c r="I25" s="133">
        <v>4.71</v>
      </c>
      <c r="J25" s="195">
        <v>21.43</v>
      </c>
      <c r="K25" s="152"/>
      <c r="L25" s="86"/>
      <c r="M25" s="153"/>
      <c r="N25" s="94"/>
      <c r="P25" s="109">
        <f t="shared" si="0"/>
        <v>101406.76</v>
      </c>
      <c r="Q25" s="109">
        <f t="shared" si="1"/>
        <v>0</v>
      </c>
    </row>
    <row r="26" spans="1:17" ht="13.5" thickBot="1">
      <c r="A26" s="271">
        <v>41828</v>
      </c>
      <c r="B26" s="272" t="s">
        <v>146</v>
      </c>
      <c r="C26" s="252"/>
      <c r="D26" s="252"/>
      <c r="E26" s="339">
        <v>4</v>
      </c>
      <c r="F26" s="272" t="s">
        <v>147</v>
      </c>
      <c r="G26" s="285">
        <v>13875</v>
      </c>
      <c r="H26" s="286">
        <v>333781.32</v>
      </c>
      <c r="I26" s="252">
        <v>4.76</v>
      </c>
      <c r="J26" s="323">
        <v>24.06</v>
      </c>
      <c r="K26" s="251"/>
      <c r="L26" s="252"/>
      <c r="M26" s="336"/>
      <c r="N26" s="298"/>
      <c r="P26" s="109">
        <f t="shared" si="0"/>
        <v>333832.5</v>
      </c>
      <c r="Q26" s="109">
        <f t="shared" si="1"/>
        <v>0</v>
      </c>
    </row>
    <row r="27" spans="1:17" ht="12.75">
      <c r="A27" s="85">
        <v>41863</v>
      </c>
      <c r="B27" s="86" t="s">
        <v>152</v>
      </c>
      <c r="C27" s="86"/>
      <c r="D27" s="86"/>
      <c r="E27" s="337">
        <v>2</v>
      </c>
      <c r="F27" s="337" t="s">
        <v>153</v>
      </c>
      <c r="G27" s="131">
        <v>30629</v>
      </c>
      <c r="H27" s="130">
        <v>287042.49</v>
      </c>
      <c r="I27" s="86">
        <v>3.04</v>
      </c>
      <c r="J27" s="195">
        <v>9.37</v>
      </c>
      <c r="K27" s="152"/>
      <c r="L27" s="86"/>
      <c r="M27" s="153"/>
      <c r="N27" s="94"/>
      <c r="P27" s="109">
        <f aca="true" t="shared" si="2" ref="P27:P36">G27*J27</f>
        <v>286993.73</v>
      </c>
      <c r="Q27" s="109">
        <f aca="true" t="shared" si="3" ref="Q27:Q36">K27*N27</f>
        <v>0</v>
      </c>
    </row>
    <row r="28" spans="1:17" ht="12.75">
      <c r="A28" s="102"/>
      <c r="B28" s="264" t="s">
        <v>158</v>
      </c>
      <c r="C28" s="86"/>
      <c r="D28" s="86"/>
      <c r="E28" s="337">
        <v>3</v>
      </c>
      <c r="F28" s="338" t="s">
        <v>159</v>
      </c>
      <c r="G28" s="131">
        <v>8810</v>
      </c>
      <c r="H28" s="130">
        <v>41299.95</v>
      </c>
      <c r="I28" s="86">
        <v>3.88</v>
      </c>
      <c r="J28" s="195">
        <v>4.69</v>
      </c>
      <c r="K28" s="152"/>
      <c r="L28" s="86"/>
      <c r="M28" s="153"/>
      <c r="N28" s="94"/>
      <c r="P28" s="109">
        <f t="shared" si="2"/>
        <v>41318.9</v>
      </c>
      <c r="Q28" s="109">
        <f t="shared" si="3"/>
        <v>0</v>
      </c>
    </row>
    <row r="29" spans="1:17" ht="12.75">
      <c r="A29" s="88"/>
      <c r="B29" s="86" t="s">
        <v>160</v>
      </c>
      <c r="C29" s="86"/>
      <c r="D29" s="86"/>
      <c r="E29" s="337">
        <v>3</v>
      </c>
      <c r="F29" s="337" t="s">
        <v>161</v>
      </c>
      <c r="G29" s="131">
        <v>9291</v>
      </c>
      <c r="H29" s="130">
        <v>303457.27</v>
      </c>
      <c r="I29" s="86">
        <v>12.19</v>
      </c>
      <c r="J29" s="195">
        <v>32.66</v>
      </c>
      <c r="K29" s="152"/>
      <c r="L29" s="86"/>
      <c r="M29" s="153"/>
      <c r="N29" s="94"/>
      <c r="P29" s="109">
        <f t="shared" si="2"/>
        <v>303444.05999999994</v>
      </c>
      <c r="Q29" s="109">
        <f t="shared" si="3"/>
        <v>0</v>
      </c>
    </row>
    <row r="30" spans="1:17" ht="13.5" thickBot="1">
      <c r="A30" s="271">
        <v>41863</v>
      </c>
      <c r="B30" s="252" t="s">
        <v>162</v>
      </c>
      <c r="C30" s="252"/>
      <c r="D30" s="252"/>
      <c r="E30" s="339">
        <v>2</v>
      </c>
      <c r="F30" s="339" t="s">
        <v>163</v>
      </c>
      <c r="G30" s="285">
        <v>18035</v>
      </c>
      <c r="H30" s="286">
        <v>416723.19</v>
      </c>
      <c r="I30" s="252">
        <v>7.75</v>
      </c>
      <c r="J30" s="252">
        <v>23.11</v>
      </c>
      <c r="K30" s="251"/>
      <c r="L30" s="252"/>
      <c r="M30" s="336"/>
      <c r="N30" s="298"/>
      <c r="P30" s="109">
        <f t="shared" si="2"/>
        <v>416788.85</v>
      </c>
      <c r="Q30" s="109">
        <f t="shared" si="3"/>
        <v>0</v>
      </c>
    </row>
    <row r="31" spans="1:17" ht="12.75">
      <c r="A31" s="85">
        <v>41891</v>
      </c>
      <c r="B31" s="264" t="s">
        <v>148</v>
      </c>
      <c r="C31" s="86"/>
      <c r="D31" s="86"/>
      <c r="E31" s="337">
        <v>3</v>
      </c>
      <c r="F31" s="338" t="s">
        <v>149</v>
      </c>
      <c r="G31" s="131">
        <v>4732</v>
      </c>
      <c r="H31" s="130">
        <v>118189.47</v>
      </c>
      <c r="I31" s="86">
        <v>4.71</v>
      </c>
      <c r="J31" s="195">
        <v>24.98</v>
      </c>
      <c r="K31" s="152"/>
      <c r="L31" s="86"/>
      <c r="M31" s="153"/>
      <c r="N31" s="94"/>
      <c r="P31" s="109">
        <f t="shared" si="2"/>
        <v>118205.36</v>
      </c>
      <c r="Q31" s="109">
        <f t="shared" si="3"/>
        <v>0</v>
      </c>
    </row>
    <row r="32" spans="1:17" ht="12.75">
      <c r="A32" s="88"/>
      <c r="B32" s="264" t="s">
        <v>146</v>
      </c>
      <c r="C32" s="86"/>
      <c r="D32" s="86"/>
      <c r="E32" s="337">
        <v>4</v>
      </c>
      <c r="F32" s="338" t="s">
        <v>147</v>
      </c>
      <c r="G32" s="131">
        <v>13875</v>
      </c>
      <c r="H32" s="130">
        <v>441544.08</v>
      </c>
      <c r="I32" s="86">
        <v>4.75</v>
      </c>
      <c r="J32" s="195">
        <v>31.82</v>
      </c>
      <c r="K32" s="152"/>
      <c r="L32" s="86"/>
      <c r="M32" s="153"/>
      <c r="N32" s="94"/>
      <c r="P32" s="109">
        <f t="shared" si="2"/>
        <v>441502.5</v>
      </c>
      <c r="Q32" s="109">
        <f t="shared" si="3"/>
        <v>0</v>
      </c>
    </row>
    <row r="33" spans="1:17" ht="13.5" thickBot="1">
      <c r="A33" s="271">
        <v>41891</v>
      </c>
      <c r="B33" s="272" t="s">
        <v>192</v>
      </c>
      <c r="C33" s="252"/>
      <c r="D33" s="252"/>
      <c r="E33" s="339">
        <v>2</v>
      </c>
      <c r="F33" s="347" t="s">
        <v>193</v>
      </c>
      <c r="G33" s="285">
        <v>14190</v>
      </c>
      <c r="H33" s="286">
        <v>61783.31</v>
      </c>
      <c r="I33" s="252">
        <v>3.87</v>
      </c>
      <c r="J33" s="323">
        <v>4.35</v>
      </c>
      <c r="K33" s="251"/>
      <c r="L33" s="252"/>
      <c r="M33" s="336"/>
      <c r="N33" s="298"/>
      <c r="P33" s="109">
        <f t="shared" si="2"/>
        <v>61726.49999999999</v>
      </c>
      <c r="Q33" s="109">
        <f t="shared" si="3"/>
        <v>0</v>
      </c>
    </row>
    <row r="34" spans="1:17" ht="12.75">
      <c r="A34" s="85">
        <v>41982</v>
      </c>
      <c r="B34" s="264" t="s">
        <v>205</v>
      </c>
      <c r="C34" s="86"/>
      <c r="D34" s="86"/>
      <c r="E34" s="337">
        <v>5</v>
      </c>
      <c r="F34" s="392" t="s">
        <v>206</v>
      </c>
      <c r="G34" s="131"/>
      <c r="H34" s="130"/>
      <c r="I34" s="86"/>
      <c r="J34" s="195"/>
      <c r="K34" s="152">
        <v>46349</v>
      </c>
      <c r="L34" s="86">
        <v>160134.84</v>
      </c>
      <c r="M34" s="153">
        <v>3.24</v>
      </c>
      <c r="N34" s="94">
        <v>3.45</v>
      </c>
      <c r="P34" s="109">
        <f t="shared" si="2"/>
        <v>0</v>
      </c>
      <c r="Q34" s="109">
        <f t="shared" si="3"/>
        <v>159904.05000000002</v>
      </c>
    </row>
    <row r="35" spans="1:17" ht="12.75">
      <c r="A35" s="88"/>
      <c r="B35" s="86"/>
      <c r="C35" s="86"/>
      <c r="D35" s="86"/>
      <c r="E35" s="337"/>
      <c r="F35" s="337"/>
      <c r="G35" s="131"/>
      <c r="H35" s="130"/>
      <c r="I35" s="86"/>
      <c r="J35" s="195"/>
      <c r="K35" s="152"/>
      <c r="L35" s="86"/>
      <c r="M35" s="153"/>
      <c r="N35" s="94"/>
      <c r="P35" s="109">
        <f t="shared" si="2"/>
        <v>0</v>
      </c>
      <c r="Q35" s="109">
        <f t="shared" si="3"/>
        <v>0</v>
      </c>
    </row>
    <row r="36" spans="1:17" ht="12.75">
      <c r="A36" s="18"/>
      <c r="B36" s="19"/>
      <c r="C36" s="19"/>
      <c r="D36" s="19"/>
      <c r="E36" s="19"/>
      <c r="F36" s="340"/>
      <c r="G36" s="18"/>
      <c r="H36" s="19"/>
      <c r="I36" s="19"/>
      <c r="J36" s="19"/>
      <c r="K36" s="157"/>
      <c r="L36" s="19"/>
      <c r="M36" s="158"/>
      <c r="N36" s="30"/>
      <c r="P36" s="109">
        <f t="shared" si="2"/>
        <v>0</v>
      </c>
      <c r="Q36" s="109">
        <f t="shared" si="3"/>
        <v>0</v>
      </c>
    </row>
    <row r="37" spans="1:14" ht="3.75" customHeight="1">
      <c r="A37" s="22"/>
      <c r="B37" s="23"/>
      <c r="C37" s="23"/>
      <c r="D37" s="23"/>
      <c r="E37" s="23"/>
      <c r="F37" s="23"/>
      <c r="G37" s="22"/>
      <c r="H37" s="35"/>
      <c r="I37" s="36"/>
      <c r="J37" s="36"/>
      <c r="K37" s="150"/>
      <c r="L37" s="35"/>
      <c r="M37" s="166"/>
      <c r="N37" s="37"/>
    </row>
    <row r="38" spans="1:17" ht="12.75">
      <c r="A38" s="38"/>
      <c r="B38" s="8"/>
      <c r="C38" s="8"/>
      <c r="D38" s="8"/>
      <c r="E38" s="8"/>
      <c r="F38" s="8"/>
      <c r="G38" s="16" t="s">
        <v>10</v>
      </c>
      <c r="H38" s="17" t="s">
        <v>10</v>
      </c>
      <c r="I38" s="8"/>
      <c r="K38" s="160" t="s">
        <v>10</v>
      </c>
      <c r="L38" s="17" t="s">
        <v>10</v>
      </c>
      <c r="M38" s="181"/>
      <c r="N38" s="39"/>
      <c r="P38" s="34">
        <f>SUM(P11:P35)</f>
        <v>2881275.11</v>
      </c>
      <c r="Q38" s="34">
        <f>SUM(Q11:Q26)</f>
        <v>0</v>
      </c>
    </row>
    <row r="39" spans="1:14" ht="12.75">
      <c r="A39" s="38"/>
      <c r="B39" s="8"/>
      <c r="C39" s="8"/>
      <c r="D39" s="8"/>
      <c r="E39" s="8"/>
      <c r="F39" s="8"/>
      <c r="G39" s="40" t="s">
        <v>9</v>
      </c>
      <c r="H39" s="20" t="s">
        <v>18</v>
      </c>
      <c r="I39" s="8"/>
      <c r="K39" s="162" t="s">
        <v>9</v>
      </c>
      <c r="L39" s="20" t="s">
        <v>18</v>
      </c>
      <c r="M39" s="181"/>
      <c r="N39" s="39"/>
    </row>
    <row r="40" spans="1:14" ht="15.75">
      <c r="A40" s="41"/>
      <c r="B40" s="19"/>
      <c r="C40" s="19"/>
      <c r="D40" s="19"/>
      <c r="E40" s="19"/>
      <c r="F40" s="19"/>
      <c r="G40" s="191">
        <f>SUM(G11:G36)</f>
        <v>263896</v>
      </c>
      <c r="H40" s="169">
        <f>SUM(H11:H36)</f>
        <v>2881264.87</v>
      </c>
      <c r="I40" s="170"/>
      <c r="J40" s="174"/>
      <c r="K40" s="168">
        <f>SUM(K11:K36)</f>
        <v>46349</v>
      </c>
      <c r="L40" s="192">
        <f>SUM(L11:L36)</f>
        <v>160134.84</v>
      </c>
      <c r="M40" s="182"/>
      <c r="N40" s="43"/>
    </row>
    <row r="41" spans="1:14" ht="6" customHeight="1" thickBot="1">
      <c r="A41" s="44"/>
      <c r="B41" s="45"/>
      <c r="C41" s="46"/>
      <c r="D41" s="46"/>
      <c r="E41" s="46"/>
      <c r="F41" s="46"/>
      <c r="G41" s="44"/>
      <c r="H41" s="45"/>
      <c r="I41" s="45"/>
      <c r="J41" s="45"/>
      <c r="K41" s="183"/>
      <c r="L41" s="45"/>
      <c r="M41" s="184"/>
      <c r="N41" s="47"/>
    </row>
    <row r="42" spans="1:14" ht="16.5" thickBot="1">
      <c r="A42" s="48" t="s">
        <v>23</v>
      </c>
      <c r="B42" s="49"/>
      <c r="C42" s="50"/>
      <c r="D42" s="50"/>
      <c r="E42" s="50"/>
      <c r="F42" s="50"/>
      <c r="G42" s="77" t="s">
        <v>24</v>
      </c>
      <c r="H42" s="78"/>
      <c r="I42" s="79" t="s">
        <v>25</v>
      </c>
      <c r="J42" s="80"/>
      <c r="K42" s="185"/>
      <c r="L42" s="51" t="s">
        <v>26</v>
      </c>
      <c r="M42" s="186"/>
      <c r="N42" s="52"/>
    </row>
    <row r="43" spans="1:14" ht="16.5" thickTop="1">
      <c r="A43" s="53" t="s">
        <v>27</v>
      </c>
      <c r="B43" s="54"/>
      <c r="C43" s="55"/>
      <c r="D43" s="55"/>
      <c r="E43" s="55"/>
      <c r="F43" s="55"/>
      <c r="G43" s="56"/>
      <c r="H43" s="57">
        <f>COUNTA(G11:G36)</f>
        <v>23</v>
      </c>
      <c r="I43" s="453"/>
      <c r="J43" s="58">
        <f>H40/G40</f>
        <v>10.918183185800467</v>
      </c>
      <c r="K43" s="187"/>
      <c r="L43" s="59"/>
      <c r="M43" s="454">
        <f>P38/G40</f>
        <v>10.91822198896535</v>
      </c>
      <c r="N43" s="60"/>
    </row>
    <row r="44" spans="1:14" ht="15.75">
      <c r="A44" s="53" t="s">
        <v>28</v>
      </c>
      <c r="B44" s="54"/>
      <c r="C44" s="55"/>
      <c r="D44" s="55"/>
      <c r="E44" s="55"/>
      <c r="F44" s="55"/>
      <c r="G44" s="56"/>
      <c r="H44" s="57">
        <f>COUNTA(K11:K36)</f>
        <v>1</v>
      </c>
      <c r="I44" s="453"/>
      <c r="J44" s="58">
        <f>L40/K40</f>
        <v>3.4549793954562125</v>
      </c>
      <c r="K44" s="433"/>
      <c r="L44" s="59"/>
      <c r="M44" s="188">
        <f>Q38/K40</f>
        <v>0</v>
      </c>
      <c r="N44" s="62"/>
    </row>
    <row r="45" spans="1:14" ht="16.5" thickBot="1">
      <c r="A45" s="63" t="s">
        <v>29</v>
      </c>
      <c r="B45" s="64"/>
      <c r="C45" s="5"/>
      <c r="D45" s="5"/>
      <c r="E45" s="5"/>
      <c r="F45" s="5"/>
      <c r="G45" s="65"/>
      <c r="H45" s="66">
        <f>SUM(H43:H44)</f>
        <v>24</v>
      </c>
      <c r="I45" s="455"/>
      <c r="J45" s="67">
        <f>(H40+L40)/(G40+K40)</f>
        <v>9.803219101033054</v>
      </c>
      <c r="K45" s="189"/>
      <c r="L45" s="190"/>
      <c r="M45" s="456">
        <f>(P38+Q38)/(G40+K40)</f>
        <v>9.287096037003014</v>
      </c>
      <c r="N45" s="70"/>
    </row>
    <row r="57" ht="30.75">
      <c r="AH57" s="2"/>
    </row>
    <row r="58" ht="15.75">
      <c r="AC58" s="3"/>
    </row>
  </sheetData>
  <sheetProtection/>
  <printOptions horizontalCentered="1" verticalCentered="1"/>
  <pageMargins left="0.25" right="0.25" top="0.5" bottom="0.5" header="0.5" footer="0.5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ditjur</dc:creator>
  <cp:keywords/>
  <dc:description/>
  <cp:lastModifiedBy>dotdjk</cp:lastModifiedBy>
  <cp:lastPrinted>2014-05-14T16:02:07Z</cp:lastPrinted>
  <dcterms:created xsi:type="dcterms:W3CDTF">1998-02-10T14:32:39Z</dcterms:created>
  <dcterms:modified xsi:type="dcterms:W3CDTF">2015-09-28T17:58:42Z</dcterms:modified>
  <cp:category/>
  <cp:version/>
  <cp:contentType/>
  <cp:contentStatus/>
</cp:coreProperties>
</file>