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Elevations" sheetId="1" r:id="rId1"/>
    <sheet name="South" sheetId="2" r:id="rId2"/>
    <sheet name="North" sheetId="3" r:id="rId3"/>
  </sheets>
  <definedNames>
    <definedName name="_xlnm.Print_Area" localSheetId="0">'Elevations'!$A$1:$T$59</definedName>
  </definedNames>
  <calcPr fullCalcOnLoad="1"/>
</workbook>
</file>

<file path=xl/comments1.xml><?xml version="1.0" encoding="utf-8"?>
<comments xmlns="http://schemas.openxmlformats.org/spreadsheetml/2006/main">
  <authors>
    <author>Philip Michael Meinel</author>
    <author>dotbmp</author>
  </authors>
  <commentList>
    <comment ref="B11" authorId="0">
      <text>
        <r>
          <rPr>
            <b/>
            <sz val="8"/>
            <rFont val="Tahoma"/>
            <family val="2"/>
          </rPr>
          <t>Depth is measured from top of parapet to bottom of waterway.</t>
        </r>
        <r>
          <rPr>
            <sz val="8"/>
            <rFont val="Tahoma"/>
            <family val="2"/>
          </rPr>
          <t xml:space="preserve">
</t>
        </r>
      </text>
    </comment>
    <comment ref="B38" authorId="0">
      <text>
        <r>
          <rPr>
            <b/>
            <sz val="8"/>
            <rFont val="Tahoma"/>
            <family val="2"/>
          </rPr>
          <t>Depth is measured from top of parapet to bottom of waterway.</t>
        </r>
        <r>
          <rPr>
            <sz val="8"/>
            <rFont val="Tahoma"/>
            <family val="2"/>
          </rPr>
          <t xml:space="preserve">
</t>
        </r>
      </text>
    </comment>
    <comment ref="M3" authorId="1">
      <text>
        <r>
          <rPr>
            <b/>
            <sz val="9"/>
            <rFont val="Tahoma"/>
            <family val="2"/>
          </rPr>
          <t xml:space="preserve">Taken from East and West Abutments
</t>
        </r>
      </text>
    </comment>
    <comment ref="H3" authorId="1">
      <text>
        <r>
          <rPr>
            <b/>
            <sz val="9"/>
            <rFont val="Tahoma"/>
            <family val="2"/>
          </rPr>
          <t xml:space="preserve">Taken from East and West Abutments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<sst xmlns="http://schemas.openxmlformats.org/spreadsheetml/2006/main" count="119" uniqueCount="30">
  <si>
    <t>Streambed Profile Report</t>
  </si>
  <si>
    <t>Date:</t>
  </si>
  <si>
    <t>County:</t>
  </si>
  <si>
    <t>Bridge:</t>
  </si>
  <si>
    <t>STH:</t>
  </si>
  <si>
    <t>Remarks</t>
  </si>
  <si>
    <t>Year:</t>
  </si>
  <si>
    <t>Depth (ft)</t>
  </si>
  <si>
    <t>Elev (ft)</t>
  </si>
  <si>
    <t>Waukesha</t>
  </si>
  <si>
    <t>Inventory Data:</t>
  </si>
  <si>
    <t>Top of deck EL =</t>
  </si>
  <si>
    <t>ft</t>
  </si>
  <si>
    <t>Parapet Height =</t>
  </si>
  <si>
    <t>to Water Surface =</t>
  </si>
  <si>
    <t xml:space="preserve">Dist. from T.O Parapet </t>
  </si>
  <si>
    <t>Water level =</t>
  </si>
  <si>
    <t>Wing Wall</t>
  </si>
  <si>
    <t xml:space="preserve">over Fox River </t>
  </si>
  <si>
    <t>B-67-87</t>
  </si>
  <si>
    <t>North Side/ Up Stream</t>
  </si>
  <si>
    <t>South Side/ Down Stream</t>
  </si>
  <si>
    <t>Distance from East Abutment</t>
  </si>
  <si>
    <t>West End of Deck</t>
  </si>
  <si>
    <t>East End of Deck</t>
  </si>
  <si>
    <t>at 35 ft</t>
  </si>
  <si>
    <t>at 40 ft</t>
  </si>
  <si>
    <t xml:space="preserve">Pier </t>
  </si>
  <si>
    <t>190 WB</t>
  </si>
  <si>
    <t>Water Elevation =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</si>
</sst>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+##"/>
    <numFmt numFmtId="165" formatCode="###.0\+##"/>
    <numFmt numFmtId="166" formatCode="###\+##.#"/>
    <numFmt numFmtId="167" formatCode="###\+##.##"/>
    <numFmt numFmtId="168" formatCode="##\+##.##"/>
    <numFmt numFmtId="169" formatCode="#\+##.##"/>
    <numFmt numFmtId="170" formatCode="0.0"/>
    <numFmt numFmtId="171" formatCode="_(* #,##0.0_);_(* \(#,##0.0\);_(* &quot;-&quot;??_);_(@_)"/>
    <numFmt numFmtId="172" formatCode="m/d"/>
    <numFmt numFmtId="173" formatCode="_(* #,##0.0_);_(* \(#,##0.0\);_(* &quot;-&quot;?_);_(@_)"/>
    <numFmt numFmtId="174" formatCode="00000"/>
  </numFmts>
  <fonts count="4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8"/>
      <name val="Arial"/>
      <family val="0"/>
    </font>
    <font>
      <sz val="8.45"/>
      <color indexed="8"/>
      <name val="Arial"/>
      <family val="0"/>
    </font>
    <font>
      <sz val="11"/>
      <color indexed="30"/>
      <name val="Calibri"/>
      <family val="0"/>
    </font>
    <font>
      <u val="single"/>
      <sz val="11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1" fontId="0" fillId="0" borderId="12" xfId="42" applyNumberFormat="1" applyFon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171" fontId="0" fillId="2" borderId="11" xfId="0" applyNumberFormat="1" applyFill="1" applyBorder="1" applyAlignment="1">
      <alignment horizontal="center" vertical="center"/>
    </xf>
    <xf numFmtId="171" fontId="0" fillId="2" borderId="11" xfId="4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1" fontId="0" fillId="2" borderId="11" xfId="0" applyNumberFormat="1" applyFill="1" applyBorder="1" applyAlignment="1">
      <alignment horizontal="right" vertical="center"/>
    </xf>
    <xf numFmtId="171" fontId="0" fillId="2" borderId="11" xfId="42" applyNumberFormat="1" applyFont="1" applyFill="1" applyBorder="1" applyAlignment="1">
      <alignment horizontal="right" vertical="center"/>
    </xf>
    <xf numFmtId="0" fontId="0" fillId="8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1" fontId="0" fillId="2" borderId="11" xfId="42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0" fontId="0" fillId="0" borderId="15" xfId="0" applyNumberFormat="1" applyBorder="1" applyAlignment="1">
      <alignment horizontal="center" vertical="center"/>
    </xf>
    <xf numFmtId="170" fontId="0" fillId="0" borderId="17" xfId="0" applyNumberFormat="1" applyBorder="1" applyAlignment="1">
      <alignment horizontal="center" vertical="center"/>
    </xf>
    <xf numFmtId="171" fontId="0" fillId="2" borderId="18" xfId="42" applyNumberFormat="1" applyFont="1" applyFill="1" applyBorder="1" applyAlignment="1">
      <alignment horizontal="right" vertical="center"/>
    </xf>
    <xf numFmtId="171" fontId="0" fillId="0" borderId="19" xfId="42" applyNumberFormat="1" applyFont="1" applyBorder="1" applyAlignment="1">
      <alignment horizontal="center" vertical="center"/>
    </xf>
    <xf numFmtId="171" fontId="0" fillId="2" borderId="18" xfId="42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B-67-87 South Side/ Down Stream</a:t>
            </a:r>
          </a:p>
        </c:rich>
      </c:tx>
      <c:layout>
        <c:manualLayout>
          <c:xMode val="factor"/>
          <c:yMode val="factor"/>
          <c:x val="-0.0067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04"/>
          <c:w val="0.84925"/>
          <c:h val="0.81"/>
        </c:manualLayout>
      </c:layout>
      <c:scatterChart>
        <c:scatterStyle val="smoothMarker"/>
        <c:varyColors val="0"/>
        <c:ser>
          <c:idx val="0"/>
          <c:order val="0"/>
          <c:tx>
            <c:v>2012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Elevations!$A$12:$A$31</c:f>
              <c:numCache>
                <c:ptCount val="20"/>
                <c:pt idx="0">
                  <c:v>-9.7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29</c:v>
                </c:pt>
                <c:pt idx="8">
                  <c:v>30</c:v>
                </c:pt>
                <c:pt idx="9">
                  <c:v>34</c:v>
                </c:pt>
                <c:pt idx="10">
                  <c:v>35</c:v>
                </c:pt>
                <c:pt idx="11">
                  <c:v>39</c:v>
                </c:pt>
                <c:pt idx="12">
                  <c:v>40</c:v>
                </c:pt>
                <c:pt idx="13">
                  <c:v>45</c:v>
                </c:pt>
                <c:pt idx="14">
                  <c:v>50</c:v>
                </c:pt>
                <c:pt idx="15">
                  <c:v>55</c:v>
                </c:pt>
                <c:pt idx="16">
                  <c:v>60</c:v>
                </c:pt>
                <c:pt idx="17">
                  <c:v>65</c:v>
                </c:pt>
                <c:pt idx="18">
                  <c:v>67.8</c:v>
                </c:pt>
                <c:pt idx="19">
                  <c:v>77.8</c:v>
                </c:pt>
              </c:numCache>
            </c:numRef>
          </c:xVal>
          <c:yVal>
            <c:numRef>
              <c:f>Elevations!$C$12:$C$31</c:f>
              <c:numCache>
                <c:ptCount val="20"/>
                <c:pt idx="0">
                  <c:v>828.78</c:v>
                </c:pt>
                <c:pt idx="1">
                  <c:v>825.18</c:v>
                </c:pt>
                <c:pt idx="2">
                  <c:v>823.78</c:v>
                </c:pt>
                <c:pt idx="3">
                  <c:v>823.38</c:v>
                </c:pt>
                <c:pt idx="4">
                  <c:v>823.08</c:v>
                </c:pt>
                <c:pt idx="5">
                  <c:v>820.28</c:v>
                </c:pt>
                <c:pt idx="6">
                  <c:v>819.88</c:v>
                </c:pt>
                <c:pt idx="7">
                  <c:v>819.98</c:v>
                </c:pt>
                <c:pt idx="8">
                  <c:v>819.98</c:v>
                </c:pt>
                <c:pt idx="9">
                  <c:v>819.98</c:v>
                </c:pt>
                <c:pt idx="10">
                  <c:v>819.88</c:v>
                </c:pt>
                <c:pt idx="11">
                  <c:v>819.88</c:v>
                </c:pt>
                <c:pt idx="12">
                  <c:v>819.88</c:v>
                </c:pt>
                <c:pt idx="13">
                  <c:v>820.08</c:v>
                </c:pt>
                <c:pt idx="14">
                  <c:v>819.98</c:v>
                </c:pt>
                <c:pt idx="15">
                  <c:v>823.18</c:v>
                </c:pt>
                <c:pt idx="16">
                  <c:v>823.28</c:v>
                </c:pt>
                <c:pt idx="17">
                  <c:v>823.88</c:v>
                </c:pt>
                <c:pt idx="18">
                  <c:v>825.48</c:v>
                </c:pt>
                <c:pt idx="19">
                  <c:v>828.68</c:v>
                </c:pt>
              </c:numCache>
            </c:numRef>
          </c:yVal>
          <c:smooth val="1"/>
        </c:ser>
        <c:axId val="25510696"/>
        <c:axId val="28269673"/>
      </c:scatterChart>
      <c:valAx>
        <c:axId val="25510696"/>
        <c:scaling>
          <c:orientation val="minMax"/>
          <c:max val="90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Along Bridge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crossAx val="28269673"/>
        <c:crosses val="autoZero"/>
        <c:crossBetween val="midCat"/>
        <c:dispUnits/>
        <c:majorUnit val="10"/>
        <c:minorUnit val="1"/>
      </c:valAx>
      <c:valAx>
        <c:axId val="28269673"/>
        <c:scaling>
          <c:orientation val="minMax"/>
          <c:max val="840"/>
          <c:min val="8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out"/>
        <c:tickLblPos val="low"/>
        <c:spPr>
          <a:ln w="3175">
            <a:solidFill>
              <a:srgbClr val="000000"/>
            </a:solidFill>
          </a:ln>
        </c:spPr>
        <c:crossAx val="25510696"/>
        <c:crosses val="autoZero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75"/>
          <c:y val="0.94925"/>
          <c:w val="0.07875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B-67-87 North Side/ Up Stream</a:t>
            </a:r>
          </a:p>
        </c:rich>
      </c:tx>
      <c:layout>
        <c:manualLayout>
          <c:xMode val="factor"/>
          <c:yMode val="factor"/>
          <c:x val="0.011"/>
          <c:y val="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10825"/>
          <c:w val="0.838"/>
          <c:h val="0.79925"/>
        </c:manualLayout>
      </c:layout>
      <c:scatterChart>
        <c:scatterStyle val="smoothMarker"/>
        <c:varyColors val="0"/>
        <c:ser>
          <c:idx val="0"/>
          <c:order val="0"/>
          <c:tx>
            <c:v>2012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Elevations!$A$39:$A$58</c:f>
              <c:numCache>
                <c:ptCount val="20"/>
                <c:pt idx="0">
                  <c:v>-9.7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29</c:v>
                </c:pt>
                <c:pt idx="8">
                  <c:v>30</c:v>
                </c:pt>
                <c:pt idx="9">
                  <c:v>34</c:v>
                </c:pt>
                <c:pt idx="10">
                  <c:v>35</c:v>
                </c:pt>
                <c:pt idx="11">
                  <c:v>39</c:v>
                </c:pt>
                <c:pt idx="12">
                  <c:v>40</c:v>
                </c:pt>
                <c:pt idx="13">
                  <c:v>45</c:v>
                </c:pt>
                <c:pt idx="14">
                  <c:v>50</c:v>
                </c:pt>
                <c:pt idx="15">
                  <c:v>55</c:v>
                </c:pt>
                <c:pt idx="16">
                  <c:v>60</c:v>
                </c:pt>
                <c:pt idx="17">
                  <c:v>65</c:v>
                </c:pt>
                <c:pt idx="18">
                  <c:v>68</c:v>
                </c:pt>
                <c:pt idx="19">
                  <c:v>78</c:v>
                </c:pt>
              </c:numCache>
            </c:numRef>
          </c:xVal>
          <c:yVal>
            <c:numRef>
              <c:f>Elevations!$C$39:$C$58</c:f>
              <c:numCache>
                <c:ptCount val="20"/>
                <c:pt idx="0">
                  <c:v>826.79</c:v>
                </c:pt>
                <c:pt idx="1">
                  <c:v>823.69</c:v>
                </c:pt>
                <c:pt idx="2">
                  <c:v>823.49</c:v>
                </c:pt>
                <c:pt idx="3">
                  <c:v>822.39</c:v>
                </c:pt>
                <c:pt idx="4">
                  <c:v>821.99</c:v>
                </c:pt>
                <c:pt idx="5">
                  <c:v>821.69</c:v>
                </c:pt>
                <c:pt idx="6">
                  <c:v>819.79</c:v>
                </c:pt>
                <c:pt idx="7">
                  <c:v>819.59</c:v>
                </c:pt>
                <c:pt idx="8">
                  <c:v>819.49</c:v>
                </c:pt>
                <c:pt idx="9">
                  <c:v>819.19</c:v>
                </c:pt>
                <c:pt idx="10">
                  <c:v>819.39</c:v>
                </c:pt>
                <c:pt idx="11">
                  <c:v>819.49</c:v>
                </c:pt>
                <c:pt idx="12">
                  <c:v>819.29</c:v>
                </c:pt>
                <c:pt idx="13">
                  <c:v>819.69</c:v>
                </c:pt>
                <c:pt idx="14">
                  <c:v>819.99</c:v>
                </c:pt>
                <c:pt idx="15">
                  <c:v>821.69</c:v>
                </c:pt>
                <c:pt idx="16">
                  <c:v>821.79</c:v>
                </c:pt>
                <c:pt idx="17">
                  <c:v>823.49</c:v>
                </c:pt>
                <c:pt idx="18">
                  <c:v>824.49</c:v>
                </c:pt>
                <c:pt idx="19">
                  <c:v>828.29</c:v>
                </c:pt>
              </c:numCache>
            </c:numRef>
          </c:yVal>
          <c:smooth val="1"/>
        </c:ser>
        <c:axId val="53100466"/>
        <c:axId val="8142147"/>
      </c:scatterChart>
      <c:valAx>
        <c:axId val="53100466"/>
        <c:scaling>
          <c:orientation val="minMax"/>
          <c:max val="90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Along Bridge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crossAx val="8142147"/>
        <c:crosses val="autoZero"/>
        <c:crossBetween val="midCat"/>
        <c:dispUnits/>
        <c:majorUnit val="10"/>
        <c:minorUnit val="1"/>
      </c:valAx>
      <c:valAx>
        <c:axId val="8142147"/>
        <c:scaling>
          <c:orientation val="minMax"/>
          <c:max val="840"/>
          <c:min val="8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out"/>
        <c:tickLblPos val="low"/>
        <c:spPr>
          <a:ln w="3175">
            <a:solidFill>
              <a:srgbClr val="000000"/>
            </a:solidFill>
          </a:ln>
        </c:spPr>
        <c:crossAx val="53100466"/>
        <c:crosses val="autoZero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75"/>
          <c:y val="0.94925"/>
          <c:w val="0.07875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0.43675</cdr:x>
      <cdr:y>0.28625</cdr:y>
    </cdr:from>
    <cdr:to>
      <cdr:x>0.46325</cdr:x>
      <cdr:y>0.31675</cdr:y>
    </cdr:to>
    <cdr:sp>
      <cdr:nvSpPr>
        <cdr:cNvPr id="1" name="Line 49"/>
        <cdr:cNvSpPr>
          <a:spLocks/>
        </cdr:cNvSpPr>
      </cdr:nvSpPr>
      <cdr:spPr>
        <a:xfrm>
          <a:off x="3781425" y="1685925"/>
          <a:ext cx="2286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0.37975</cdr:x>
      <cdr:y>0.25525</cdr:y>
    </cdr:from>
    <cdr:to>
      <cdr:x>0.4655</cdr:x>
      <cdr:y>0.293</cdr:y>
    </cdr:to>
    <cdr:sp>
      <cdr:nvSpPr>
        <cdr:cNvPr id="2" name="Text Box 50"/>
        <cdr:cNvSpPr txBox="1">
          <a:spLocks noChangeArrowheads="1"/>
        </cdr:cNvSpPr>
      </cdr:nvSpPr>
      <cdr:spPr>
        <a:xfrm>
          <a:off x="3286125" y="1504950"/>
          <a:ext cx="742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C.L. Pier </a:t>
          </a:r>
        </a:p>
      </cdr:txBody>
    </cdr:sp>
  </cdr:relSizeAnchor>
  <cdr:relSizeAnchor xmlns:cdr="http://schemas.openxmlformats.org/drawingml/2006/chartDrawing">
    <cdr:from>
      <cdr:x>0.2075</cdr:x>
      <cdr:y>0.1845</cdr:y>
    </cdr:from>
    <cdr:to>
      <cdr:x>0.263</cdr:x>
      <cdr:y>0.24175</cdr:y>
    </cdr:to>
    <cdr:sp>
      <cdr:nvSpPr>
        <cdr:cNvPr id="3" name="Line 55"/>
        <cdr:cNvSpPr>
          <a:spLocks/>
        </cdr:cNvSpPr>
      </cdr:nvSpPr>
      <cdr:spPr>
        <a:xfrm flipH="1">
          <a:off x="1800225" y="1085850"/>
          <a:ext cx="4857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0.71175</cdr:x>
      <cdr:y>0.20175</cdr:y>
    </cdr:from>
    <cdr:to>
      <cdr:x>0.757</cdr:x>
      <cdr:y>0.253</cdr:y>
    </cdr:to>
    <cdr:sp>
      <cdr:nvSpPr>
        <cdr:cNvPr id="4" name="Line 56"/>
        <cdr:cNvSpPr>
          <a:spLocks/>
        </cdr:cNvSpPr>
      </cdr:nvSpPr>
      <cdr:spPr>
        <a:xfrm flipH="1">
          <a:off x="6172200" y="1190625"/>
          <a:ext cx="390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0.21375</cdr:x>
      <cdr:y>0.15275</cdr:y>
    </cdr:from>
    <cdr:to>
      <cdr:x>0.38525</cdr:x>
      <cdr:y>0.1875</cdr:y>
    </cdr:to>
    <cdr:sp>
      <cdr:nvSpPr>
        <cdr:cNvPr id="5" name="Text Box 57"/>
        <cdr:cNvSpPr txBox="1">
          <a:spLocks noChangeArrowheads="1"/>
        </cdr:cNvSpPr>
      </cdr:nvSpPr>
      <cdr:spPr>
        <a:xfrm>
          <a:off x="1847850" y="895350"/>
          <a:ext cx="1485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C.L. of East Abutment
</a:t>
          </a:r>
        </a:p>
      </cdr:txBody>
    </cdr:sp>
  </cdr:relSizeAnchor>
  <cdr:relSizeAnchor xmlns:cdr="http://schemas.openxmlformats.org/drawingml/2006/chartDrawing">
    <cdr:from>
      <cdr:x>0.7125</cdr:x>
      <cdr:y>0.16225</cdr:y>
    </cdr:from>
    <cdr:to>
      <cdr:x>0.88525</cdr:x>
      <cdr:y>0.2055</cdr:y>
    </cdr:to>
    <cdr:sp>
      <cdr:nvSpPr>
        <cdr:cNvPr id="6" name="Text Box 58"/>
        <cdr:cNvSpPr txBox="1">
          <a:spLocks noChangeArrowheads="1"/>
        </cdr:cNvSpPr>
      </cdr:nvSpPr>
      <cdr:spPr>
        <a:xfrm>
          <a:off x="6181725" y="952500"/>
          <a:ext cx="1495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C.L. of West Abutment</a:t>
          </a:r>
        </a:p>
      </cdr:txBody>
    </cdr:sp>
  </cdr:relSizeAnchor>
  <cdr:relSizeAnchor xmlns:cdr="http://schemas.openxmlformats.org/drawingml/2006/chartDrawing">
    <cdr:from>
      <cdr:x>0.71025</cdr:x>
      <cdr:y>0.1825</cdr:y>
    </cdr:from>
    <cdr:to>
      <cdr:x>0.71175</cdr:x>
      <cdr:y>0.86975</cdr:y>
    </cdr:to>
    <cdr:sp>
      <cdr:nvSpPr>
        <cdr:cNvPr id="7" name="Line 62"/>
        <cdr:cNvSpPr>
          <a:spLocks/>
        </cdr:cNvSpPr>
      </cdr:nvSpPr>
      <cdr:spPr>
        <a:xfrm>
          <a:off x="6162675" y="1076325"/>
          <a:ext cx="9525" cy="40576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0.46175</cdr:x>
      <cdr:y>0.1905</cdr:y>
    </cdr:from>
    <cdr:to>
      <cdr:x>0.46175</cdr:x>
      <cdr:y>0.87</cdr:y>
    </cdr:to>
    <cdr:sp>
      <cdr:nvSpPr>
        <cdr:cNvPr id="8" name="Line 63"/>
        <cdr:cNvSpPr>
          <a:spLocks/>
        </cdr:cNvSpPr>
      </cdr:nvSpPr>
      <cdr:spPr>
        <a:xfrm flipH="1">
          <a:off x="4000500" y="1123950"/>
          <a:ext cx="0" cy="401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0.467</cdr:x>
      <cdr:y>0.434</cdr:y>
    </cdr:from>
    <cdr:to>
      <cdr:x>0.62675</cdr:x>
      <cdr:y>0.53875</cdr:y>
    </cdr:to>
    <cdr:sp>
      <cdr:nvSpPr>
        <cdr:cNvPr id="9" name="TextBox 22"/>
        <cdr:cNvSpPr txBox="1">
          <a:spLocks noChangeArrowheads="1"/>
        </cdr:cNvSpPr>
      </cdr:nvSpPr>
      <cdr:spPr>
        <a:xfrm>
          <a:off x="4048125" y="2562225"/>
          <a:ext cx="13906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WATER ELEVATION: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7/30/12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820.5</a:t>
          </a:r>
          <a:r>
            <a:rPr lang="en-US" cap="none" sz="11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0.13525</cdr:x>
      <cdr:y>0.3375</cdr:y>
    </cdr:from>
    <cdr:to>
      <cdr:x>0.22175</cdr:x>
      <cdr:y>0.51125</cdr:y>
    </cdr:to>
    <cdr:sp>
      <cdr:nvSpPr>
        <cdr:cNvPr id="10" name="Rectangle 19"/>
        <cdr:cNvSpPr>
          <a:spLocks/>
        </cdr:cNvSpPr>
      </cdr:nvSpPr>
      <cdr:spPr>
        <a:xfrm>
          <a:off x="1171575" y="1990725"/>
          <a:ext cx="752475" cy="1028700"/>
        </a:xfrm>
        <a:prstGeom prst="rect">
          <a:avLst/>
        </a:prstGeom>
        <a:solidFill>
          <a:srgbClr val="D9D9D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0.19975</cdr:x>
      <cdr:y>0.512</cdr:y>
    </cdr:from>
    <cdr:to>
      <cdr:x>0.2115</cdr:x>
      <cdr:y>0.86525</cdr:y>
    </cdr:to>
    <cdr:sp>
      <cdr:nvSpPr>
        <cdr:cNvPr id="11" name="Rectangle 20"/>
        <cdr:cNvSpPr>
          <a:spLocks/>
        </cdr:cNvSpPr>
      </cdr:nvSpPr>
      <cdr:spPr>
        <a:xfrm>
          <a:off x="1724025" y="3019425"/>
          <a:ext cx="104775" cy="2085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0.6955</cdr:x>
      <cdr:y>0.3375</cdr:y>
    </cdr:from>
    <cdr:to>
      <cdr:x>0.78575</cdr:x>
      <cdr:y>0.51125</cdr:y>
    </cdr:to>
    <cdr:sp>
      <cdr:nvSpPr>
        <cdr:cNvPr id="12" name="Rectangle 21"/>
        <cdr:cNvSpPr>
          <a:spLocks/>
        </cdr:cNvSpPr>
      </cdr:nvSpPr>
      <cdr:spPr>
        <a:xfrm>
          <a:off x="6029325" y="1990725"/>
          <a:ext cx="781050" cy="1028700"/>
        </a:xfrm>
        <a:prstGeom prst="rect">
          <a:avLst/>
        </a:prstGeom>
        <a:solidFill>
          <a:srgbClr val="D9D9D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0.7055</cdr:x>
      <cdr:y>0.512</cdr:y>
    </cdr:from>
    <cdr:to>
      <cdr:x>0.7165</cdr:x>
      <cdr:y>0.867</cdr:y>
    </cdr:to>
    <cdr:sp>
      <cdr:nvSpPr>
        <cdr:cNvPr id="13" name="Rectangle 23"/>
        <cdr:cNvSpPr>
          <a:spLocks/>
        </cdr:cNvSpPr>
      </cdr:nvSpPr>
      <cdr:spPr>
        <a:xfrm>
          <a:off x="6115050" y="3019425"/>
          <a:ext cx="95250" cy="2095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0.2075</cdr:x>
      <cdr:y>0.33825</cdr:y>
    </cdr:from>
    <cdr:to>
      <cdr:x>0.71025</cdr:x>
      <cdr:y>0.368</cdr:y>
    </cdr:to>
    <cdr:sp>
      <cdr:nvSpPr>
        <cdr:cNvPr id="14" name="Rectangle 24"/>
        <cdr:cNvSpPr>
          <a:spLocks/>
        </cdr:cNvSpPr>
      </cdr:nvSpPr>
      <cdr:spPr>
        <a:xfrm>
          <a:off x="1800225" y="1990725"/>
          <a:ext cx="4362450" cy="171450"/>
        </a:xfrm>
        <a:prstGeom prst="rect">
          <a:avLst/>
        </a:prstGeom>
        <a:solidFill>
          <a:srgbClr val="D9D9D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0.302</cdr:y>
    </cdr:from>
    <cdr:to>
      <cdr:x>0.528</cdr:x>
      <cdr:y>0.3375</cdr:y>
    </cdr:to>
    <cdr:sp>
      <cdr:nvSpPr>
        <cdr:cNvPr id="15" name="Line 49"/>
        <cdr:cNvSpPr>
          <a:spLocks/>
        </cdr:cNvSpPr>
      </cdr:nvSpPr>
      <cdr:spPr>
        <a:xfrm flipH="1">
          <a:off x="4410075" y="1781175"/>
          <a:ext cx="1714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0.50375</cdr:x>
      <cdr:y>0.241</cdr:y>
    </cdr:from>
    <cdr:to>
      <cdr:x>0.591</cdr:x>
      <cdr:y>0.30425</cdr:y>
    </cdr:to>
    <cdr:sp>
      <cdr:nvSpPr>
        <cdr:cNvPr id="16" name="Text Box 50"/>
        <cdr:cNvSpPr txBox="1">
          <a:spLocks noChangeArrowheads="1"/>
        </cdr:cNvSpPr>
      </cdr:nvSpPr>
      <cdr:spPr>
        <a:xfrm>
          <a:off x="4362450" y="1419225"/>
          <a:ext cx="7524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T.O. Deck EL = 829.88</a:t>
          </a:r>
        </a:p>
      </cdr:txBody>
    </cdr:sp>
  </cdr:relSizeAnchor>
  <cdr:relSizeAnchor xmlns:cdr="http://schemas.openxmlformats.org/drawingml/2006/chartDrawing">
    <cdr:from>
      <cdr:x>0.43125</cdr:x>
      <cdr:y>0.6035</cdr:y>
    </cdr:from>
    <cdr:to>
      <cdr:x>0.4515</cdr:x>
      <cdr:y>0.703</cdr:y>
    </cdr:to>
    <cdr:sp>
      <cdr:nvSpPr>
        <cdr:cNvPr id="17" name="Line 49"/>
        <cdr:cNvSpPr>
          <a:spLocks/>
        </cdr:cNvSpPr>
      </cdr:nvSpPr>
      <cdr:spPr>
        <a:xfrm flipV="1">
          <a:off x="3733800" y="3562350"/>
          <a:ext cx="1714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0.36575</cdr:x>
      <cdr:y>0.69025</cdr:y>
    </cdr:from>
    <cdr:to>
      <cdr:x>0.45225</cdr:x>
      <cdr:y>0.75625</cdr:y>
    </cdr:to>
    <cdr:sp>
      <cdr:nvSpPr>
        <cdr:cNvPr id="18" name="Text Box 50"/>
        <cdr:cNvSpPr txBox="1">
          <a:spLocks noChangeArrowheads="1"/>
        </cdr:cNvSpPr>
      </cdr:nvSpPr>
      <cdr:spPr>
        <a:xfrm>
          <a:off x="3171825" y="4067175"/>
          <a:ext cx="752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B.O. Pier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= 817.40</a:t>
          </a:r>
        </a:p>
      </cdr:txBody>
    </cdr:sp>
  </cdr:relSizeAnchor>
  <cdr:relSizeAnchor xmlns:cdr="http://schemas.openxmlformats.org/drawingml/2006/chartDrawing">
    <cdr:from>
      <cdr:x>0.21625</cdr:x>
      <cdr:y>0.5105</cdr:y>
    </cdr:from>
    <cdr:to>
      <cdr:x>0.2325</cdr:x>
      <cdr:y>0.56775</cdr:y>
    </cdr:to>
    <cdr:sp>
      <cdr:nvSpPr>
        <cdr:cNvPr id="19" name="Line 49"/>
        <cdr:cNvSpPr>
          <a:spLocks/>
        </cdr:cNvSpPr>
      </cdr:nvSpPr>
      <cdr:spPr>
        <a:xfrm flipH="1" flipV="1">
          <a:off x="1876425" y="3009900"/>
          <a:ext cx="1428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</cdr:x>
      <cdr:y>0.5685</cdr:y>
    </cdr:from>
    <cdr:to>
      <cdr:x>0.3065</cdr:x>
      <cdr:y>0.63525</cdr:y>
    </cdr:to>
    <cdr:sp>
      <cdr:nvSpPr>
        <cdr:cNvPr id="20" name="Text Box 50"/>
        <cdr:cNvSpPr txBox="1">
          <a:spLocks noChangeArrowheads="1"/>
        </cdr:cNvSpPr>
      </cdr:nvSpPr>
      <cdr:spPr>
        <a:xfrm>
          <a:off x="1905000" y="3352800"/>
          <a:ext cx="752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B.O. Abut.  EL = 821.65</a:t>
          </a:r>
        </a:p>
      </cdr:txBody>
    </cdr:sp>
  </cdr:relSizeAnchor>
  <cdr:relSizeAnchor xmlns:cdr="http://schemas.openxmlformats.org/drawingml/2006/chartDrawing">
    <cdr:from>
      <cdr:x>0.74675</cdr:x>
      <cdr:y>0.515</cdr:y>
    </cdr:from>
    <cdr:to>
      <cdr:x>0.7765</cdr:x>
      <cdr:y>0.58325</cdr:y>
    </cdr:to>
    <cdr:sp>
      <cdr:nvSpPr>
        <cdr:cNvPr id="21" name="Line 49"/>
        <cdr:cNvSpPr>
          <a:spLocks/>
        </cdr:cNvSpPr>
      </cdr:nvSpPr>
      <cdr:spPr>
        <a:xfrm flipH="1" flipV="1">
          <a:off x="6477000" y="3038475"/>
          <a:ext cx="2571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0.74675</cdr:x>
      <cdr:y>0.584</cdr:y>
    </cdr:from>
    <cdr:to>
      <cdr:x>0.83425</cdr:x>
      <cdr:y>0.65025</cdr:y>
    </cdr:to>
    <cdr:sp>
      <cdr:nvSpPr>
        <cdr:cNvPr id="22" name="Text Box 50"/>
        <cdr:cNvSpPr txBox="1">
          <a:spLocks noChangeArrowheads="1"/>
        </cdr:cNvSpPr>
      </cdr:nvSpPr>
      <cdr:spPr>
        <a:xfrm>
          <a:off x="6477000" y="3448050"/>
          <a:ext cx="7620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B.O. Abut.  EL = 821.65</a:t>
          </a:r>
        </a:p>
      </cdr:txBody>
    </cdr:sp>
  </cdr:relSizeAnchor>
  <cdr:relSizeAnchor xmlns:cdr="http://schemas.openxmlformats.org/drawingml/2006/chartDrawing">
    <cdr:from>
      <cdr:x>0.4555</cdr:x>
      <cdr:y>0.40375</cdr:y>
    </cdr:from>
    <cdr:to>
      <cdr:x>0.47025</cdr:x>
      <cdr:y>0.53575</cdr:y>
    </cdr:to>
    <cdr:sp>
      <cdr:nvSpPr>
        <cdr:cNvPr id="23" name="Rectangle 40"/>
        <cdr:cNvSpPr>
          <a:spLocks/>
        </cdr:cNvSpPr>
      </cdr:nvSpPr>
      <cdr:spPr>
        <a:xfrm>
          <a:off x="3943350" y="2381250"/>
          <a:ext cx="123825" cy="781050"/>
        </a:xfrm>
        <a:prstGeom prst="rect">
          <a:avLst/>
        </a:prstGeom>
        <a:solidFill>
          <a:srgbClr val="D9D9D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0.45075</cdr:x>
      <cdr:y>0.53575</cdr:y>
    </cdr:from>
    <cdr:to>
      <cdr:x>0.47325</cdr:x>
      <cdr:y>0.599</cdr:y>
    </cdr:to>
    <cdr:sp>
      <cdr:nvSpPr>
        <cdr:cNvPr id="24" name="Rectangle 47"/>
        <cdr:cNvSpPr>
          <a:spLocks/>
        </cdr:cNvSpPr>
      </cdr:nvSpPr>
      <cdr:spPr>
        <a:xfrm>
          <a:off x="3905250" y="3162300"/>
          <a:ext cx="190500" cy="371475"/>
        </a:xfrm>
        <a:prstGeom prst="rect">
          <a:avLst/>
        </a:prstGeom>
        <a:solidFill>
          <a:srgbClr val="D9D9D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0.45475</cdr:x>
      <cdr:y>0.403</cdr:y>
    </cdr:from>
    <cdr:to>
      <cdr:x>0.47025</cdr:x>
      <cdr:y>0.4325</cdr:y>
    </cdr:to>
    <cdr:sp>
      <cdr:nvSpPr>
        <cdr:cNvPr id="25" name="Rectangle 49"/>
        <cdr:cNvSpPr>
          <a:spLocks/>
        </cdr:cNvSpPr>
      </cdr:nvSpPr>
      <cdr:spPr>
        <a:xfrm>
          <a:off x="3943350" y="2371725"/>
          <a:ext cx="133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0.4695</cdr:x>
      <cdr:y>0.37025</cdr:y>
    </cdr:from>
    <cdr:to>
      <cdr:x>0.513</cdr:x>
      <cdr:y>0.40225</cdr:y>
    </cdr:to>
    <cdr:sp>
      <cdr:nvSpPr>
        <cdr:cNvPr id="26" name="Straight Connector 50"/>
        <cdr:cNvSpPr>
          <a:spLocks/>
        </cdr:cNvSpPr>
      </cdr:nvSpPr>
      <cdr:spPr>
        <a:xfrm rot="5400000" flipH="1" flipV="1">
          <a:off x="4067175" y="2181225"/>
          <a:ext cx="38100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0.41725</cdr:x>
      <cdr:y>0.37025</cdr:y>
    </cdr:from>
    <cdr:to>
      <cdr:x>0.45475</cdr:x>
      <cdr:y>0.40225</cdr:y>
    </cdr:to>
    <cdr:sp>
      <cdr:nvSpPr>
        <cdr:cNvPr id="27" name="Straight Connector 51"/>
        <cdr:cNvSpPr>
          <a:spLocks/>
        </cdr:cNvSpPr>
      </cdr:nvSpPr>
      <cdr:spPr>
        <a:xfrm rot="5400000" flipV="1">
          <a:off x="3619500" y="2181225"/>
          <a:ext cx="32385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0.4345</cdr:x>
      <cdr:y>0.3755</cdr:y>
    </cdr:from>
    <cdr:to>
      <cdr:x>0.492</cdr:x>
      <cdr:y>0.3755</cdr:y>
    </cdr:to>
    <cdr:sp>
      <cdr:nvSpPr>
        <cdr:cNvPr id="28" name="Straight Connector 52"/>
        <cdr:cNvSpPr>
          <a:spLocks/>
        </cdr:cNvSpPr>
      </cdr:nvSpPr>
      <cdr:spPr>
        <a:xfrm flipV="1">
          <a:off x="3762375" y="2209800"/>
          <a:ext cx="495300" cy="0"/>
        </a:xfrm>
        <a:prstGeom prst="line">
          <a:avLst/>
        </a:prstGeom>
        <a:solidFill>
          <a:srgbClr val="FFFFFF"/>
        </a:solidFill>
        <a:ln w="127000" cmpd="sng">
          <a:solidFill>
            <a:srgbClr val="D9D9D9">
              <a:alpha val="50195"/>
            </a:srgbClr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0.418</cdr:x>
      <cdr:y>0.35675</cdr:y>
    </cdr:from>
    <cdr:to>
      <cdr:x>0.464</cdr:x>
      <cdr:y>0.397</cdr:y>
    </cdr:to>
    <cdr:sp>
      <cdr:nvSpPr>
        <cdr:cNvPr id="29" name="Straight Connector 53"/>
        <cdr:cNvSpPr>
          <a:spLocks/>
        </cdr:cNvSpPr>
      </cdr:nvSpPr>
      <cdr:spPr>
        <a:xfrm>
          <a:off x="3619500" y="2105025"/>
          <a:ext cx="400050" cy="238125"/>
        </a:xfrm>
        <a:prstGeom prst="line">
          <a:avLst/>
        </a:prstGeom>
        <a:solidFill>
          <a:srgbClr val="FFFFFF"/>
        </a:solidFill>
        <a:ln w="127000" cmpd="sng">
          <a:solidFill>
            <a:srgbClr val="D9D9D9">
              <a:alpha val="50195"/>
            </a:srgbClr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0.45925</cdr:x>
      <cdr:y>0.35975</cdr:y>
    </cdr:from>
    <cdr:to>
      <cdr:x>0.506</cdr:x>
      <cdr:y>0.397</cdr:y>
    </cdr:to>
    <cdr:sp>
      <cdr:nvSpPr>
        <cdr:cNvPr id="30" name="Straight Connector 54"/>
        <cdr:cNvSpPr>
          <a:spLocks/>
        </cdr:cNvSpPr>
      </cdr:nvSpPr>
      <cdr:spPr>
        <a:xfrm flipH="1">
          <a:off x="3981450" y="2124075"/>
          <a:ext cx="409575" cy="219075"/>
        </a:xfrm>
        <a:prstGeom prst="line">
          <a:avLst/>
        </a:prstGeom>
        <a:solidFill>
          <a:srgbClr val="FFFFFF"/>
        </a:solidFill>
        <a:ln w="127000" cmpd="sng">
          <a:solidFill>
            <a:srgbClr val="D9D9D9">
              <a:alpha val="50195"/>
            </a:srgbClr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0.33775</cdr:x>
      <cdr:y>0.538</cdr:y>
    </cdr:from>
    <cdr:to>
      <cdr:x>0.60575</cdr:x>
      <cdr:y>0.5395</cdr:y>
    </cdr:to>
    <cdr:sp>
      <cdr:nvSpPr>
        <cdr:cNvPr id="31" name="Straight Connector 35"/>
        <cdr:cNvSpPr>
          <a:spLocks/>
        </cdr:cNvSpPr>
      </cdr:nvSpPr>
      <cdr:spPr>
        <a:xfrm>
          <a:off x="2924175" y="3171825"/>
          <a:ext cx="2324100" cy="9525"/>
        </a:xfrm>
        <a:prstGeom prst="line">
          <a:avLst/>
        </a:prstGeom>
        <a:solidFill>
          <a:srgbClr val="FFFFFF"/>
        </a:solidFill>
        <a:ln w="15875" cmpd="sng">
          <a:solidFill>
            <a:srgbClr val="0070C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0.47025</cdr:x>
      <cdr:y>0.6035</cdr:y>
    </cdr:from>
    <cdr:to>
      <cdr:x>0.471</cdr:x>
      <cdr:y>0.8655</cdr:y>
    </cdr:to>
    <cdr:sp>
      <cdr:nvSpPr>
        <cdr:cNvPr id="32" name="Straight Connector 38"/>
        <cdr:cNvSpPr>
          <a:spLocks/>
        </cdr:cNvSpPr>
      </cdr:nvSpPr>
      <cdr:spPr>
        <a:xfrm rot="5400000" flipV="1">
          <a:off x="4076700" y="3562350"/>
          <a:ext cx="9525" cy="1543050"/>
        </a:xfrm>
        <a:prstGeom prst="line">
          <a:avLst/>
        </a:prstGeom>
        <a:solidFill>
          <a:srgbClr val="FFFFFF"/>
        </a:solidFill>
        <a:ln w="1587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0.4555</cdr:x>
      <cdr:y>0.6035</cdr:y>
    </cdr:from>
    <cdr:to>
      <cdr:x>0.4555</cdr:x>
      <cdr:y>0.8655</cdr:y>
    </cdr:to>
    <cdr:sp>
      <cdr:nvSpPr>
        <cdr:cNvPr id="33" name="Straight Connector 39"/>
        <cdr:cNvSpPr>
          <a:spLocks/>
        </cdr:cNvSpPr>
      </cdr:nvSpPr>
      <cdr:spPr>
        <a:xfrm rot="5400000">
          <a:off x="3943350" y="3562350"/>
          <a:ext cx="0" cy="1543050"/>
        </a:xfrm>
        <a:prstGeom prst="line">
          <a:avLst/>
        </a:prstGeom>
        <a:solidFill>
          <a:srgbClr val="FFFFFF"/>
        </a:solidFill>
        <a:ln w="1587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832256400" y="83225640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0.40125</cdr:x>
      <cdr:y>0.26225</cdr:y>
    </cdr:from>
    <cdr:to>
      <cdr:x>0.455</cdr:x>
      <cdr:y>0.30325</cdr:y>
    </cdr:to>
    <cdr:sp>
      <cdr:nvSpPr>
        <cdr:cNvPr id="1" name="Line 49"/>
        <cdr:cNvSpPr>
          <a:spLocks/>
        </cdr:cNvSpPr>
      </cdr:nvSpPr>
      <cdr:spPr>
        <a:xfrm>
          <a:off x="3476625" y="1543050"/>
          <a:ext cx="4667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0.366</cdr:x>
      <cdr:y>0.23375</cdr:y>
    </cdr:from>
    <cdr:to>
      <cdr:x>0.4505</cdr:x>
      <cdr:y>0.271</cdr:y>
    </cdr:to>
    <cdr:sp>
      <cdr:nvSpPr>
        <cdr:cNvPr id="2" name="Text Box 50"/>
        <cdr:cNvSpPr txBox="1">
          <a:spLocks noChangeArrowheads="1"/>
        </cdr:cNvSpPr>
      </cdr:nvSpPr>
      <cdr:spPr>
        <a:xfrm>
          <a:off x="3171825" y="137160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C.L. Pier </a:t>
          </a:r>
        </a:p>
      </cdr:txBody>
    </cdr:sp>
  </cdr:relSizeAnchor>
  <cdr:relSizeAnchor xmlns:cdr="http://schemas.openxmlformats.org/drawingml/2006/chartDrawing">
    <cdr:from>
      <cdr:x>0.207</cdr:x>
      <cdr:y>0.18475</cdr:y>
    </cdr:from>
    <cdr:to>
      <cdr:x>0.257</cdr:x>
      <cdr:y>0.24975</cdr:y>
    </cdr:to>
    <cdr:sp>
      <cdr:nvSpPr>
        <cdr:cNvPr id="3" name="Line 55"/>
        <cdr:cNvSpPr>
          <a:spLocks/>
        </cdr:cNvSpPr>
      </cdr:nvSpPr>
      <cdr:spPr>
        <a:xfrm flipH="1">
          <a:off x="1790700" y="1085850"/>
          <a:ext cx="4381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0.65625</cdr:x>
      <cdr:y>0.18975</cdr:y>
    </cdr:from>
    <cdr:to>
      <cdr:x>0.7055</cdr:x>
      <cdr:y>0.244</cdr:y>
    </cdr:to>
    <cdr:sp>
      <cdr:nvSpPr>
        <cdr:cNvPr id="4" name="Line 56"/>
        <cdr:cNvSpPr>
          <a:spLocks/>
        </cdr:cNvSpPr>
      </cdr:nvSpPr>
      <cdr:spPr>
        <a:xfrm>
          <a:off x="5686425" y="1114425"/>
          <a:ext cx="428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0.224</cdr:x>
      <cdr:y>0.14975</cdr:y>
    </cdr:from>
    <cdr:to>
      <cdr:x>0.383</cdr:x>
      <cdr:y>0.187</cdr:y>
    </cdr:to>
    <cdr:sp>
      <cdr:nvSpPr>
        <cdr:cNvPr id="5" name="Text Box 57"/>
        <cdr:cNvSpPr txBox="1">
          <a:spLocks noChangeArrowheads="1"/>
        </cdr:cNvSpPr>
      </cdr:nvSpPr>
      <cdr:spPr>
        <a:xfrm>
          <a:off x="1943100" y="876300"/>
          <a:ext cx="1381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C.L. of East Abutment
</a:t>
          </a:r>
        </a:p>
      </cdr:txBody>
    </cdr:sp>
  </cdr:relSizeAnchor>
  <cdr:relSizeAnchor xmlns:cdr="http://schemas.openxmlformats.org/drawingml/2006/chartDrawing">
    <cdr:from>
      <cdr:x>0.5335</cdr:x>
      <cdr:y>0.154</cdr:y>
    </cdr:from>
    <cdr:to>
      <cdr:x>0.704</cdr:x>
      <cdr:y>0.19125</cdr:y>
    </cdr:to>
    <cdr:sp>
      <cdr:nvSpPr>
        <cdr:cNvPr id="6" name="Text Box 58"/>
        <cdr:cNvSpPr txBox="1">
          <a:spLocks noChangeArrowheads="1"/>
        </cdr:cNvSpPr>
      </cdr:nvSpPr>
      <cdr:spPr>
        <a:xfrm>
          <a:off x="4629150" y="904875"/>
          <a:ext cx="1476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C.L. of West Abutment</a:t>
          </a:r>
        </a:p>
      </cdr:txBody>
    </cdr:sp>
  </cdr:relSizeAnchor>
  <cdr:relSizeAnchor xmlns:cdr="http://schemas.openxmlformats.org/drawingml/2006/chartDrawing">
    <cdr:from>
      <cdr:x>0.7055</cdr:x>
      <cdr:y>0.18625</cdr:y>
    </cdr:from>
    <cdr:to>
      <cdr:x>0.707</cdr:x>
      <cdr:y>0.86375</cdr:y>
    </cdr:to>
    <cdr:sp>
      <cdr:nvSpPr>
        <cdr:cNvPr id="7" name="Line 62"/>
        <cdr:cNvSpPr>
          <a:spLocks/>
        </cdr:cNvSpPr>
      </cdr:nvSpPr>
      <cdr:spPr>
        <a:xfrm>
          <a:off x="6115050" y="1095375"/>
          <a:ext cx="9525" cy="40005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0.45575</cdr:x>
      <cdr:y>0.19125</cdr:y>
    </cdr:from>
    <cdr:to>
      <cdr:x>0.45575</cdr:x>
      <cdr:y>0.86075</cdr:y>
    </cdr:to>
    <cdr:sp>
      <cdr:nvSpPr>
        <cdr:cNvPr id="8" name="Line 63"/>
        <cdr:cNvSpPr>
          <a:spLocks/>
        </cdr:cNvSpPr>
      </cdr:nvSpPr>
      <cdr:spPr>
        <a:xfrm flipH="1">
          <a:off x="3952875" y="1123950"/>
          <a:ext cx="0" cy="395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0.449</cdr:x>
      <cdr:y>0.4085</cdr:y>
    </cdr:from>
    <cdr:to>
      <cdr:x>0.4635</cdr:x>
      <cdr:y>0.538</cdr:y>
    </cdr:to>
    <cdr:sp>
      <cdr:nvSpPr>
        <cdr:cNvPr id="9" name="Rectangle 64"/>
        <cdr:cNvSpPr>
          <a:spLocks/>
        </cdr:cNvSpPr>
      </cdr:nvSpPr>
      <cdr:spPr>
        <a:xfrm>
          <a:off x="3895725" y="2409825"/>
          <a:ext cx="123825" cy="762000"/>
        </a:xfrm>
        <a:prstGeom prst="rect">
          <a:avLst/>
        </a:prstGeom>
        <a:solidFill>
          <a:srgbClr val="D9D9D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0.4205</cdr:x>
      <cdr:y>0.4305</cdr:y>
    </cdr:from>
    <cdr:to>
      <cdr:x>0.66325</cdr:x>
      <cdr:y>0.53425</cdr:y>
    </cdr:to>
    <cdr:sp>
      <cdr:nvSpPr>
        <cdr:cNvPr id="10" name="TextBox 22"/>
        <cdr:cNvSpPr txBox="1">
          <a:spLocks noChangeArrowheads="1"/>
        </cdr:cNvSpPr>
      </cdr:nvSpPr>
      <cdr:spPr>
        <a:xfrm>
          <a:off x="3648075" y="2533650"/>
          <a:ext cx="21050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WATER ELEVATION: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7/30/12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820.5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0.1365</cdr:x>
      <cdr:y>0.34275</cdr:y>
    </cdr:from>
    <cdr:to>
      <cdr:x>0.22075</cdr:x>
      <cdr:y>0.50875</cdr:y>
    </cdr:to>
    <cdr:sp>
      <cdr:nvSpPr>
        <cdr:cNvPr id="11" name="Rectangle 19"/>
        <cdr:cNvSpPr>
          <a:spLocks/>
        </cdr:cNvSpPr>
      </cdr:nvSpPr>
      <cdr:spPr>
        <a:xfrm>
          <a:off x="1181100" y="2019300"/>
          <a:ext cx="733425" cy="981075"/>
        </a:xfrm>
        <a:prstGeom prst="rect">
          <a:avLst/>
        </a:prstGeom>
        <a:solidFill>
          <a:srgbClr val="D9D9D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0.20325</cdr:x>
      <cdr:y>0.5095</cdr:y>
    </cdr:from>
    <cdr:to>
      <cdr:x>0.21325</cdr:x>
      <cdr:y>0.85875</cdr:y>
    </cdr:to>
    <cdr:sp>
      <cdr:nvSpPr>
        <cdr:cNvPr id="12" name="Rectangle 20"/>
        <cdr:cNvSpPr>
          <a:spLocks/>
        </cdr:cNvSpPr>
      </cdr:nvSpPr>
      <cdr:spPr>
        <a:xfrm>
          <a:off x="1762125" y="3000375"/>
          <a:ext cx="85725" cy="206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0.691</cdr:x>
      <cdr:y>0.34275</cdr:y>
    </cdr:from>
    <cdr:to>
      <cdr:x>0.78</cdr:x>
      <cdr:y>0.505</cdr:y>
    </cdr:to>
    <cdr:sp>
      <cdr:nvSpPr>
        <cdr:cNvPr id="13" name="Rectangle 21"/>
        <cdr:cNvSpPr>
          <a:spLocks/>
        </cdr:cNvSpPr>
      </cdr:nvSpPr>
      <cdr:spPr>
        <a:xfrm>
          <a:off x="5991225" y="2019300"/>
          <a:ext cx="771525" cy="962025"/>
        </a:xfrm>
        <a:prstGeom prst="rect">
          <a:avLst/>
        </a:prstGeom>
        <a:solidFill>
          <a:srgbClr val="D9D9D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0.70175</cdr:x>
      <cdr:y>0.50575</cdr:y>
    </cdr:from>
    <cdr:to>
      <cdr:x>0.71075</cdr:x>
      <cdr:y>0.85875</cdr:y>
    </cdr:to>
    <cdr:sp>
      <cdr:nvSpPr>
        <cdr:cNvPr id="14" name="Rectangle 23"/>
        <cdr:cNvSpPr>
          <a:spLocks/>
        </cdr:cNvSpPr>
      </cdr:nvSpPr>
      <cdr:spPr>
        <a:xfrm>
          <a:off x="6086475" y="2981325"/>
          <a:ext cx="76200" cy="2085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</cdr:x>
      <cdr:y>0.34275</cdr:y>
    </cdr:from>
    <cdr:to>
      <cdr:x>0.70625</cdr:x>
      <cdr:y>0.37475</cdr:y>
    </cdr:to>
    <cdr:sp>
      <cdr:nvSpPr>
        <cdr:cNvPr id="15" name="Rectangle 24"/>
        <cdr:cNvSpPr>
          <a:spLocks/>
        </cdr:cNvSpPr>
      </cdr:nvSpPr>
      <cdr:spPr>
        <a:xfrm>
          <a:off x="1790700" y="2019300"/>
          <a:ext cx="4333875" cy="190500"/>
        </a:xfrm>
        <a:prstGeom prst="rect">
          <a:avLst/>
        </a:prstGeom>
        <a:solidFill>
          <a:srgbClr val="D9D9D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0.28775</cdr:y>
    </cdr:from>
    <cdr:to>
      <cdr:x>0.50975</cdr:x>
      <cdr:y>0.34125</cdr:y>
    </cdr:to>
    <cdr:sp>
      <cdr:nvSpPr>
        <cdr:cNvPr id="16" name="Line 49"/>
        <cdr:cNvSpPr>
          <a:spLocks/>
        </cdr:cNvSpPr>
      </cdr:nvSpPr>
      <cdr:spPr>
        <a:xfrm flipH="1">
          <a:off x="4143375" y="1695450"/>
          <a:ext cx="2762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0.47975</cdr:x>
      <cdr:y>0.233</cdr:y>
    </cdr:from>
    <cdr:to>
      <cdr:x>0.56575</cdr:x>
      <cdr:y>0.29525</cdr:y>
    </cdr:to>
    <cdr:sp>
      <cdr:nvSpPr>
        <cdr:cNvPr id="17" name="Text Box 50"/>
        <cdr:cNvSpPr txBox="1">
          <a:spLocks noChangeArrowheads="1"/>
        </cdr:cNvSpPr>
      </cdr:nvSpPr>
      <cdr:spPr>
        <a:xfrm>
          <a:off x="4162425" y="1371600"/>
          <a:ext cx="742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T.O. Deck EL = 829.49</a:t>
          </a:r>
        </a:p>
      </cdr:txBody>
    </cdr:sp>
  </cdr:relSizeAnchor>
  <cdr:relSizeAnchor xmlns:cdr="http://schemas.openxmlformats.org/drawingml/2006/chartDrawing">
    <cdr:from>
      <cdr:x>0.42525</cdr:x>
      <cdr:y>0.598</cdr:y>
    </cdr:from>
    <cdr:to>
      <cdr:x>0.44425</cdr:x>
      <cdr:y>0.6885</cdr:y>
    </cdr:to>
    <cdr:sp>
      <cdr:nvSpPr>
        <cdr:cNvPr id="18" name="Line 49"/>
        <cdr:cNvSpPr>
          <a:spLocks/>
        </cdr:cNvSpPr>
      </cdr:nvSpPr>
      <cdr:spPr>
        <a:xfrm flipV="1">
          <a:off x="3686175" y="3524250"/>
          <a:ext cx="1619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0.35525</cdr:x>
      <cdr:y>0.6865</cdr:y>
    </cdr:from>
    <cdr:to>
      <cdr:x>0.4405</cdr:x>
      <cdr:y>0.7515</cdr:y>
    </cdr:to>
    <cdr:sp>
      <cdr:nvSpPr>
        <cdr:cNvPr id="19" name="Text Box 50"/>
        <cdr:cNvSpPr txBox="1">
          <a:spLocks noChangeArrowheads="1"/>
        </cdr:cNvSpPr>
      </cdr:nvSpPr>
      <cdr:spPr>
        <a:xfrm>
          <a:off x="3076575" y="4048125"/>
          <a:ext cx="7429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B.O. Pier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= 817.40 </a:t>
          </a:r>
        </a:p>
      </cdr:txBody>
    </cdr:sp>
  </cdr:relSizeAnchor>
  <cdr:relSizeAnchor xmlns:cdr="http://schemas.openxmlformats.org/drawingml/2006/chartDrawing">
    <cdr:from>
      <cdr:x>0.21625</cdr:x>
      <cdr:y>0.5095</cdr:y>
    </cdr:from>
    <cdr:to>
      <cdr:x>0.234</cdr:x>
      <cdr:y>0.5775</cdr:y>
    </cdr:to>
    <cdr:sp>
      <cdr:nvSpPr>
        <cdr:cNvPr id="20" name="Line 49"/>
        <cdr:cNvSpPr>
          <a:spLocks/>
        </cdr:cNvSpPr>
      </cdr:nvSpPr>
      <cdr:spPr>
        <a:xfrm flipH="1" flipV="1">
          <a:off x="1876425" y="3000375"/>
          <a:ext cx="1524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0.21775</cdr:x>
      <cdr:y>0.57675</cdr:y>
    </cdr:from>
    <cdr:to>
      <cdr:x>0.303</cdr:x>
      <cdr:y>0.64175</cdr:y>
    </cdr:to>
    <cdr:sp>
      <cdr:nvSpPr>
        <cdr:cNvPr id="21" name="Text Box 50"/>
        <cdr:cNvSpPr txBox="1">
          <a:spLocks noChangeArrowheads="1"/>
        </cdr:cNvSpPr>
      </cdr:nvSpPr>
      <cdr:spPr>
        <a:xfrm>
          <a:off x="1885950" y="3400425"/>
          <a:ext cx="7429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B.O. Abut. EL = 821.65</a:t>
          </a:r>
        </a:p>
      </cdr:txBody>
    </cdr:sp>
  </cdr:relSizeAnchor>
  <cdr:relSizeAnchor xmlns:cdr="http://schemas.openxmlformats.org/drawingml/2006/chartDrawing">
    <cdr:from>
      <cdr:x>0.73625</cdr:x>
      <cdr:y>0.50575</cdr:y>
    </cdr:from>
    <cdr:to>
      <cdr:x>0.757</cdr:x>
      <cdr:y>0.56125</cdr:y>
    </cdr:to>
    <cdr:sp>
      <cdr:nvSpPr>
        <cdr:cNvPr id="22" name="Line 49"/>
        <cdr:cNvSpPr>
          <a:spLocks/>
        </cdr:cNvSpPr>
      </cdr:nvSpPr>
      <cdr:spPr>
        <a:xfrm flipH="1" flipV="1">
          <a:off x="6381750" y="2981325"/>
          <a:ext cx="1809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0.74225</cdr:x>
      <cdr:y>0.5665</cdr:y>
    </cdr:from>
    <cdr:to>
      <cdr:x>0.8275</cdr:x>
      <cdr:y>0.6315</cdr:y>
    </cdr:to>
    <cdr:sp>
      <cdr:nvSpPr>
        <cdr:cNvPr id="23" name="Text Box 50"/>
        <cdr:cNvSpPr txBox="1">
          <a:spLocks noChangeArrowheads="1"/>
        </cdr:cNvSpPr>
      </cdr:nvSpPr>
      <cdr:spPr>
        <a:xfrm>
          <a:off x="6438900" y="3343275"/>
          <a:ext cx="7429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B.O. Abut. EL = 821.65</a:t>
          </a:r>
        </a:p>
      </cdr:txBody>
    </cdr:sp>
  </cdr:relSizeAnchor>
  <cdr:relSizeAnchor xmlns:cdr="http://schemas.openxmlformats.org/drawingml/2006/chartDrawing">
    <cdr:from>
      <cdr:x>0.44425</cdr:x>
      <cdr:y>0.538</cdr:y>
    </cdr:from>
    <cdr:to>
      <cdr:x>0.46825</cdr:x>
      <cdr:y>0.6015</cdr:y>
    </cdr:to>
    <cdr:sp>
      <cdr:nvSpPr>
        <cdr:cNvPr id="24" name="Rectangle 35"/>
        <cdr:cNvSpPr>
          <a:spLocks/>
        </cdr:cNvSpPr>
      </cdr:nvSpPr>
      <cdr:spPr>
        <a:xfrm>
          <a:off x="3848100" y="3171825"/>
          <a:ext cx="209550" cy="371475"/>
        </a:xfrm>
        <a:prstGeom prst="rect">
          <a:avLst/>
        </a:prstGeom>
        <a:solidFill>
          <a:srgbClr val="D9D9D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0.44825</cdr:x>
      <cdr:y>0.40625</cdr:y>
    </cdr:from>
    <cdr:to>
      <cdr:x>0.4635</cdr:x>
      <cdr:y>0.43275</cdr:y>
    </cdr:to>
    <cdr:sp>
      <cdr:nvSpPr>
        <cdr:cNvPr id="25" name="Rectangle 46"/>
        <cdr:cNvSpPr>
          <a:spLocks/>
        </cdr:cNvSpPr>
      </cdr:nvSpPr>
      <cdr:spPr>
        <a:xfrm>
          <a:off x="3886200" y="23907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0.361</cdr:y>
    </cdr:from>
    <cdr:to>
      <cdr:x>0.50575</cdr:x>
      <cdr:y>0.4005</cdr:y>
    </cdr:to>
    <cdr:sp>
      <cdr:nvSpPr>
        <cdr:cNvPr id="26" name="Straight Connector 47"/>
        <cdr:cNvSpPr>
          <a:spLocks/>
        </cdr:cNvSpPr>
      </cdr:nvSpPr>
      <cdr:spPr>
        <a:xfrm flipV="1">
          <a:off x="3933825" y="2124075"/>
          <a:ext cx="447675" cy="228600"/>
        </a:xfrm>
        <a:prstGeom prst="line">
          <a:avLst/>
        </a:prstGeom>
        <a:solidFill>
          <a:srgbClr val="FFFFFF"/>
        </a:solidFill>
        <a:ln w="127000" cmpd="sng">
          <a:solidFill>
            <a:srgbClr val="D9D9D9">
              <a:alpha val="50195"/>
            </a:srgbClr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0.412</cdr:x>
      <cdr:y>0.3595</cdr:y>
    </cdr:from>
    <cdr:to>
      <cdr:x>0.45825</cdr:x>
      <cdr:y>0.39975</cdr:y>
    </cdr:to>
    <cdr:sp>
      <cdr:nvSpPr>
        <cdr:cNvPr id="27" name="Straight Connector 48"/>
        <cdr:cNvSpPr>
          <a:spLocks/>
        </cdr:cNvSpPr>
      </cdr:nvSpPr>
      <cdr:spPr>
        <a:xfrm>
          <a:off x="3571875" y="2114550"/>
          <a:ext cx="400050" cy="238125"/>
        </a:xfrm>
        <a:prstGeom prst="line">
          <a:avLst/>
        </a:prstGeom>
        <a:solidFill>
          <a:srgbClr val="FFFFFF"/>
        </a:solidFill>
        <a:ln w="127000" cmpd="sng">
          <a:solidFill>
            <a:srgbClr val="D9D9D9">
              <a:alpha val="50195"/>
            </a:srgbClr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0.46275</cdr:x>
      <cdr:y>0.37475</cdr:y>
    </cdr:from>
    <cdr:to>
      <cdr:x>0.50575</cdr:x>
      <cdr:y>0.40625</cdr:y>
    </cdr:to>
    <cdr:sp>
      <cdr:nvSpPr>
        <cdr:cNvPr id="28" name="Straight Connector 49"/>
        <cdr:cNvSpPr>
          <a:spLocks/>
        </cdr:cNvSpPr>
      </cdr:nvSpPr>
      <cdr:spPr>
        <a:xfrm rot="5400000" flipH="1" flipV="1">
          <a:off x="4010025" y="2209800"/>
          <a:ext cx="37147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0.37475</cdr:y>
    </cdr:from>
    <cdr:to>
      <cdr:x>0.44825</cdr:x>
      <cdr:y>0.40625</cdr:y>
    </cdr:to>
    <cdr:sp>
      <cdr:nvSpPr>
        <cdr:cNvPr id="29" name="Straight Connector 50"/>
        <cdr:cNvSpPr>
          <a:spLocks/>
        </cdr:cNvSpPr>
      </cdr:nvSpPr>
      <cdr:spPr>
        <a:xfrm rot="5400000" flipV="1">
          <a:off x="3562350" y="2209800"/>
          <a:ext cx="32385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0.38</cdr:y>
    </cdr:from>
    <cdr:to>
      <cdr:x>0.48575</cdr:x>
      <cdr:y>0.38</cdr:y>
    </cdr:to>
    <cdr:sp>
      <cdr:nvSpPr>
        <cdr:cNvPr id="30" name="Straight Connector 51"/>
        <cdr:cNvSpPr>
          <a:spLocks/>
        </cdr:cNvSpPr>
      </cdr:nvSpPr>
      <cdr:spPr>
        <a:xfrm flipV="1">
          <a:off x="3724275" y="2238375"/>
          <a:ext cx="485775" cy="0"/>
        </a:xfrm>
        <a:prstGeom prst="line">
          <a:avLst/>
        </a:prstGeom>
        <a:solidFill>
          <a:srgbClr val="FFFFFF"/>
        </a:solidFill>
        <a:ln w="127000" cmpd="sng">
          <a:solidFill>
            <a:srgbClr val="D9D9D9">
              <a:alpha val="50195"/>
            </a:srgbClr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0.3575</cdr:x>
      <cdr:y>0.53275</cdr:y>
    </cdr:from>
    <cdr:to>
      <cdr:x>0.59725</cdr:x>
      <cdr:y>0.5335</cdr:y>
    </cdr:to>
    <cdr:sp>
      <cdr:nvSpPr>
        <cdr:cNvPr id="31" name="Straight Connector 36"/>
        <cdr:cNvSpPr>
          <a:spLocks/>
        </cdr:cNvSpPr>
      </cdr:nvSpPr>
      <cdr:spPr>
        <a:xfrm flipV="1">
          <a:off x="3095625" y="3143250"/>
          <a:ext cx="2076450" cy="0"/>
        </a:xfrm>
        <a:prstGeom prst="line">
          <a:avLst/>
        </a:prstGeom>
        <a:solidFill>
          <a:srgbClr val="FFFFFF"/>
        </a:solidFill>
        <a:ln w="15875" cmpd="sng">
          <a:solidFill>
            <a:srgbClr val="0070C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0.4635</cdr:x>
      <cdr:y>0.60075</cdr:y>
    </cdr:from>
    <cdr:to>
      <cdr:x>0.46425</cdr:x>
      <cdr:y>0.859</cdr:y>
    </cdr:to>
    <cdr:sp>
      <cdr:nvSpPr>
        <cdr:cNvPr id="32" name="Straight Connector 40"/>
        <cdr:cNvSpPr>
          <a:spLocks/>
        </cdr:cNvSpPr>
      </cdr:nvSpPr>
      <cdr:spPr>
        <a:xfrm rot="5400000" flipV="1">
          <a:off x="4019550" y="3543300"/>
          <a:ext cx="9525" cy="1524000"/>
        </a:xfrm>
        <a:prstGeom prst="line">
          <a:avLst/>
        </a:prstGeom>
        <a:solidFill>
          <a:srgbClr val="FFFFFF"/>
        </a:solidFill>
        <a:ln w="1587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0.449</cdr:x>
      <cdr:y>0.60075</cdr:y>
    </cdr:from>
    <cdr:to>
      <cdr:x>0.449</cdr:x>
      <cdr:y>0.859</cdr:y>
    </cdr:to>
    <cdr:sp>
      <cdr:nvSpPr>
        <cdr:cNvPr id="33" name="Straight Connector 41"/>
        <cdr:cNvSpPr>
          <a:spLocks/>
        </cdr:cNvSpPr>
      </cdr:nvSpPr>
      <cdr:spPr>
        <a:xfrm rot="5400000">
          <a:off x="3895725" y="3543300"/>
          <a:ext cx="0" cy="1524000"/>
        </a:xfrm>
        <a:prstGeom prst="line">
          <a:avLst/>
        </a:prstGeom>
        <a:solidFill>
          <a:srgbClr val="FFFFFF"/>
        </a:solidFill>
        <a:ln w="1587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832256400" y="83225640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PageLayoutView="0" workbookViewId="0" topLeftCell="A1">
      <pane ySplit="7" topLeftCell="A33" activePane="bottomLeft" state="frozen"/>
      <selection pane="topLeft" activeCell="A1" sqref="A1"/>
      <selection pane="bottomLeft" activeCell="A1" sqref="A1:T59"/>
    </sheetView>
  </sheetViews>
  <sheetFormatPr defaultColWidth="9.140625" defaultRowHeight="12.75"/>
  <cols>
    <col min="1" max="1" width="10.8515625" style="2" customWidth="1"/>
    <col min="2" max="2" width="11.421875" style="2" customWidth="1"/>
    <col min="3" max="3" width="11.28125" style="2" customWidth="1"/>
    <col min="4" max="4" width="8.8515625" style="2" bestFit="1" customWidth="1"/>
    <col min="5" max="5" width="8.28125" style="2" bestFit="1" customWidth="1"/>
    <col min="6" max="6" width="8.8515625" style="2" bestFit="1" customWidth="1"/>
    <col min="7" max="7" width="9.00390625" style="2" customWidth="1"/>
    <col min="8" max="8" width="8.8515625" style="2" bestFit="1" customWidth="1"/>
    <col min="9" max="9" width="8.28125" style="2" bestFit="1" customWidth="1"/>
    <col min="10" max="10" width="8.8515625" style="2" bestFit="1" customWidth="1"/>
    <col min="11" max="11" width="9.28125" style="2" bestFit="1" customWidth="1"/>
    <col min="12" max="12" width="8.8515625" style="2" bestFit="1" customWidth="1"/>
    <col min="13" max="13" width="7.140625" style="2" customWidth="1"/>
    <col min="14" max="14" width="8.8515625" style="2" bestFit="1" customWidth="1"/>
    <col min="15" max="15" width="7.140625" style="2" customWidth="1"/>
    <col min="16" max="16" width="8.8515625" style="2" bestFit="1" customWidth="1"/>
    <col min="17" max="17" width="7.140625" style="2" customWidth="1"/>
    <col min="18" max="18" width="8.8515625" style="2" bestFit="1" customWidth="1"/>
    <col min="19" max="19" width="7.140625" style="2" customWidth="1"/>
    <col min="20" max="20" width="18.140625" style="2" bestFit="1" customWidth="1"/>
    <col min="21" max="16384" width="9.140625" style="2" customWidth="1"/>
  </cols>
  <sheetData>
    <row r="1" spans="1:25" ht="15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1"/>
      <c r="V1" s="1"/>
      <c r="W1" s="1"/>
      <c r="X1" s="1"/>
      <c r="Y1" s="1"/>
    </row>
    <row r="2" spans="1:11" ht="12.75">
      <c r="A2" s="3" t="s">
        <v>10</v>
      </c>
      <c r="F2" s="3" t="s">
        <v>21</v>
      </c>
      <c r="K2" s="3" t="s">
        <v>20</v>
      </c>
    </row>
    <row r="3" spans="1:17" ht="12.75">
      <c r="A3" s="2" t="s">
        <v>3</v>
      </c>
      <c r="B3" s="14" t="s">
        <v>19</v>
      </c>
      <c r="C3" s="14"/>
      <c r="D3" s="14"/>
      <c r="F3" s="11" t="s">
        <v>11</v>
      </c>
      <c r="H3" s="2">
        <v>829.88</v>
      </c>
      <c r="I3" s="11" t="s">
        <v>12</v>
      </c>
      <c r="K3" s="11" t="s">
        <v>11</v>
      </c>
      <c r="M3" s="2">
        <v>829.49</v>
      </c>
      <c r="N3" s="11" t="s">
        <v>12</v>
      </c>
      <c r="O3" s="20"/>
      <c r="P3" s="20"/>
      <c r="Q3" s="20"/>
    </row>
    <row r="4" spans="1:17" ht="12.75">
      <c r="A4" s="2" t="s">
        <v>4</v>
      </c>
      <c r="B4" s="26" t="s">
        <v>28</v>
      </c>
      <c r="C4" s="15"/>
      <c r="D4" s="15"/>
      <c r="F4" s="11" t="s">
        <v>13</v>
      </c>
      <c r="H4" s="2">
        <v>1.5</v>
      </c>
      <c r="I4" s="11" t="s">
        <v>12</v>
      </c>
      <c r="K4" s="11" t="s">
        <v>13</v>
      </c>
      <c r="M4" s="2">
        <v>1.5</v>
      </c>
      <c r="N4" s="11" t="s">
        <v>12</v>
      </c>
      <c r="O4" s="20"/>
      <c r="P4" s="20"/>
      <c r="Q4" s="20"/>
    </row>
    <row r="5" spans="1:17" ht="12.75">
      <c r="A5" s="2" t="s">
        <v>2</v>
      </c>
      <c r="B5" s="16" t="s">
        <v>9</v>
      </c>
      <c r="C5" s="16"/>
      <c r="D5" s="16"/>
      <c r="F5" s="11" t="s">
        <v>15</v>
      </c>
      <c r="K5" s="11" t="s">
        <v>15</v>
      </c>
      <c r="O5" s="20"/>
      <c r="P5" s="20"/>
      <c r="Q5" s="20"/>
    </row>
    <row r="6" spans="2:17" ht="12.75">
      <c r="B6" s="16" t="s">
        <v>18</v>
      </c>
      <c r="C6" s="16"/>
      <c r="D6" s="16"/>
      <c r="F6" s="12" t="s">
        <v>14</v>
      </c>
      <c r="H6" s="23">
        <v>10.9</v>
      </c>
      <c r="I6" s="11" t="s">
        <v>12</v>
      </c>
      <c r="J6" s="2" t="s">
        <v>25</v>
      </c>
      <c r="K6" s="12" t="s">
        <v>14</v>
      </c>
      <c r="M6" s="23">
        <v>10.5</v>
      </c>
      <c r="N6" s="11" t="s">
        <v>12</v>
      </c>
      <c r="O6" s="20" t="s">
        <v>26</v>
      </c>
      <c r="P6" s="20"/>
      <c r="Q6" s="20"/>
    </row>
    <row r="7" spans="2:14" ht="12.75">
      <c r="B7" s="16"/>
      <c r="C7" s="16"/>
      <c r="D7" s="16"/>
      <c r="F7" s="12" t="s">
        <v>16</v>
      </c>
      <c r="H7" s="2">
        <f>H3+H4-H6</f>
        <v>820.48</v>
      </c>
      <c r="I7" s="12" t="s">
        <v>12</v>
      </c>
      <c r="K7" s="12" t="s">
        <v>16</v>
      </c>
      <c r="M7" s="2">
        <f>M3+M4-M6</f>
        <v>820.49</v>
      </c>
      <c r="N7" s="12" t="s">
        <v>12</v>
      </c>
    </row>
    <row r="8" spans="1:4" ht="13.5" thickBot="1">
      <c r="A8" s="3" t="str">
        <f>F2</f>
        <v>South Side/ Down Stream</v>
      </c>
      <c r="B8" s="3"/>
      <c r="C8" s="3"/>
      <c r="D8" s="3"/>
    </row>
    <row r="9" spans="1:20" ht="12.75" customHeight="1">
      <c r="A9" s="35" t="s">
        <v>22</v>
      </c>
      <c r="B9" s="4" t="s">
        <v>1</v>
      </c>
      <c r="C9" s="9">
        <v>41120</v>
      </c>
      <c r="D9" s="4" t="s">
        <v>1</v>
      </c>
      <c r="E9" s="9"/>
      <c r="F9" s="4" t="s">
        <v>1</v>
      </c>
      <c r="G9" s="9"/>
      <c r="H9" s="4" t="s">
        <v>1</v>
      </c>
      <c r="I9" s="9"/>
      <c r="J9" s="4" t="s">
        <v>1</v>
      </c>
      <c r="K9" s="9"/>
      <c r="L9" s="4" t="s">
        <v>1</v>
      </c>
      <c r="M9" s="9"/>
      <c r="N9" s="4" t="s">
        <v>1</v>
      </c>
      <c r="O9" s="9"/>
      <c r="P9" s="4" t="s">
        <v>1</v>
      </c>
      <c r="Q9" s="9"/>
      <c r="R9" s="4" t="s">
        <v>1</v>
      </c>
      <c r="S9" s="9"/>
      <c r="T9" s="38" t="s">
        <v>5</v>
      </c>
    </row>
    <row r="10" spans="1:20" ht="13.5" thickBot="1">
      <c r="A10" s="36"/>
      <c r="B10" s="10" t="s">
        <v>6</v>
      </c>
      <c r="C10" s="6">
        <v>2012</v>
      </c>
      <c r="D10" s="5" t="s">
        <v>6</v>
      </c>
      <c r="E10" s="6"/>
      <c r="F10" s="10" t="s">
        <v>6</v>
      </c>
      <c r="G10" s="28"/>
      <c r="H10" s="10" t="s">
        <v>6</v>
      </c>
      <c r="I10" s="28"/>
      <c r="J10" s="10" t="s">
        <v>6</v>
      </c>
      <c r="K10" s="28"/>
      <c r="L10" s="10" t="s">
        <v>6</v>
      </c>
      <c r="M10" s="28"/>
      <c r="N10" s="10" t="s">
        <v>6</v>
      </c>
      <c r="O10" s="28"/>
      <c r="P10" s="10" t="s">
        <v>6</v>
      </c>
      <c r="Q10" s="28"/>
      <c r="R10" s="10" t="s">
        <v>6</v>
      </c>
      <c r="S10" s="28"/>
      <c r="T10" s="39"/>
    </row>
    <row r="11" spans="1:20" ht="12.75">
      <c r="A11" s="37"/>
      <c r="B11" s="13" t="s">
        <v>7</v>
      </c>
      <c r="C11" s="17" t="s">
        <v>8</v>
      </c>
      <c r="D11" s="4" t="s">
        <v>7</v>
      </c>
      <c r="E11" s="7" t="s">
        <v>8</v>
      </c>
      <c r="F11" s="4" t="s">
        <v>7</v>
      </c>
      <c r="G11" s="7" t="s">
        <v>8</v>
      </c>
      <c r="H11" s="4" t="s">
        <v>7</v>
      </c>
      <c r="I11" s="7" t="s">
        <v>8</v>
      </c>
      <c r="J11" s="4" t="s">
        <v>7</v>
      </c>
      <c r="K11" s="7" t="s">
        <v>8</v>
      </c>
      <c r="L11" s="4" t="s">
        <v>7</v>
      </c>
      <c r="M11" s="7" t="s">
        <v>8</v>
      </c>
      <c r="N11" s="4" t="s">
        <v>7</v>
      </c>
      <c r="O11" s="7" t="s">
        <v>8</v>
      </c>
      <c r="P11" s="4" t="s">
        <v>7</v>
      </c>
      <c r="Q11" s="7" t="s">
        <v>8</v>
      </c>
      <c r="R11" s="4" t="s">
        <v>7</v>
      </c>
      <c r="S11" s="7" t="s">
        <v>8</v>
      </c>
      <c r="T11" s="40"/>
    </row>
    <row r="12" spans="1:20" ht="12.75">
      <c r="A12" s="29">
        <v>-9.7</v>
      </c>
      <c r="B12" s="21">
        <v>2.6</v>
      </c>
      <c r="C12" s="8">
        <f>$H$3+$H$4-B12</f>
        <v>828.78</v>
      </c>
      <c r="D12" s="18"/>
      <c r="E12" s="8" t="str">
        <f>IF(D12="","-",$H$3+$H$4-D12)</f>
        <v>-</v>
      </c>
      <c r="F12" s="18"/>
      <c r="G12" s="8" t="str">
        <f>IF(F12="","-",$H$3+$H$4-F12)</f>
        <v>-</v>
      </c>
      <c r="H12" s="18"/>
      <c r="I12" s="8" t="str">
        <f aca="true" t="shared" si="0" ref="I12:I31">IF(H12="","-",$H$3+$H$4-H12)</f>
        <v>-</v>
      </c>
      <c r="J12" s="18"/>
      <c r="K12" s="8" t="str">
        <f aca="true" t="shared" si="1" ref="K12:K31">IF(J12="","-",$H$3+$H$4-J12)</f>
        <v>-</v>
      </c>
      <c r="L12" s="18"/>
      <c r="M12" s="8" t="str">
        <f aca="true" t="shared" si="2" ref="M12:M31">IF(L12="","-",$H$3+$H$4-L12)</f>
        <v>-</v>
      </c>
      <c r="N12" s="18"/>
      <c r="O12" s="8" t="str">
        <f aca="true" t="shared" si="3" ref="O12:O31">IF(N12="","-",$H$3+$H$4-N12)</f>
        <v>-</v>
      </c>
      <c r="P12" s="18"/>
      <c r="Q12" s="8" t="str">
        <f aca="true" t="shared" si="4" ref="Q12:Q31">IF(P12="","-",$H$3+$H$4-P12)</f>
        <v>-</v>
      </c>
      <c r="R12" s="18"/>
      <c r="S12" s="8" t="str">
        <f aca="true" t="shared" si="5" ref="S12:S31">IF(R12="","-",$H$3+$H$4-R12)</f>
        <v>-</v>
      </c>
      <c r="T12" s="27" t="s">
        <v>17</v>
      </c>
    </row>
    <row r="13" spans="1:20" ht="12.75">
      <c r="A13" s="29">
        <v>0</v>
      </c>
      <c r="B13" s="22">
        <v>6.2</v>
      </c>
      <c r="C13" s="8">
        <f aca="true" t="shared" si="6" ref="C13:C31">$H$3+$H$4-B13</f>
        <v>825.18</v>
      </c>
      <c r="D13" s="19"/>
      <c r="E13" s="8" t="str">
        <f aca="true" t="shared" si="7" ref="E13:G31">IF(D13="","-",$H$3+$H$4-D13)</f>
        <v>-</v>
      </c>
      <c r="F13" s="19"/>
      <c r="G13" s="8" t="str">
        <f t="shared" si="7"/>
        <v>-</v>
      </c>
      <c r="H13" s="19"/>
      <c r="I13" s="8" t="str">
        <f t="shared" si="0"/>
        <v>-</v>
      </c>
      <c r="J13" s="19"/>
      <c r="K13" s="8" t="str">
        <f t="shared" si="1"/>
        <v>-</v>
      </c>
      <c r="L13" s="19"/>
      <c r="M13" s="8" t="str">
        <f t="shared" si="2"/>
        <v>-</v>
      </c>
      <c r="N13" s="19"/>
      <c r="O13" s="8" t="str">
        <f t="shared" si="3"/>
        <v>-</v>
      </c>
      <c r="P13" s="19"/>
      <c r="Q13" s="8" t="str">
        <f t="shared" si="4"/>
        <v>-</v>
      </c>
      <c r="R13" s="19"/>
      <c r="S13" s="8" t="str">
        <f t="shared" si="5"/>
        <v>-</v>
      </c>
      <c r="T13" s="27" t="s">
        <v>24</v>
      </c>
    </row>
    <row r="14" spans="1:20" ht="12.75">
      <c r="A14" s="29">
        <v>5</v>
      </c>
      <c r="B14" s="22">
        <v>7.6</v>
      </c>
      <c r="C14" s="8">
        <f t="shared" si="6"/>
        <v>823.78</v>
      </c>
      <c r="D14" s="19"/>
      <c r="E14" s="8" t="str">
        <f t="shared" si="7"/>
        <v>-</v>
      </c>
      <c r="F14" s="19"/>
      <c r="G14" s="8" t="str">
        <f t="shared" si="7"/>
        <v>-</v>
      </c>
      <c r="H14" s="19"/>
      <c r="I14" s="8" t="str">
        <f t="shared" si="0"/>
        <v>-</v>
      </c>
      <c r="J14" s="19"/>
      <c r="K14" s="8" t="str">
        <f t="shared" si="1"/>
        <v>-</v>
      </c>
      <c r="L14" s="19"/>
      <c r="M14" s="8" t="str">
        <f t="shared" si="2"/>
        <v>-</v>
      </c>
      <c r="N14" s="19"/>
      <c r="O14" s="8" t="str">
        <f t="shared" si="3"/>
        <v>-</v>
      </c>
      <c r="P14" s="19"/>
      <c r="Q14" s="8" t="str">
        <f t="shared" si="4"/>
        <v>-</v>
      </c>
      <c r="R14" s="19"/>
      <c r="S14" s="8" t="str">
        <f t="shared" si="5"/>
        <v>-</v>
      </c>
      <c r="T14" s="27"/>
    </row>
    <row r="15" spans="1:20" ht="12.75">
      <c r="A15" s="29">
        <v>10</v>
      </c>
      <c r="B15" s="22">
        <v>8</v>
      </c>
      <c r="C15" s="8">
        <f t="shared" si="6"/>
        <v>823.38</v>
      </c>
      <c r="D15" s="19"/>
      <c r="E15" s="8" t="str">
        <f t="shared" si="7"/>
        <v>-</v>
      </c>
      <c r="F15" s="19"/>
      <c r="G15" s="8" t="str">
        <f t="shared" si="7"/>
        <v>-</v>
      </c>
      <c r="H15" s="19"/>
      <c r="I15" s="8" t="str">
        <f t="shared" si="0"/>
        <v>-</v>
      </c>
      <c r="J15" s="19"/>
      <c r="K15" s="8" t="str">
        <f t="shared" si="1"/>
        <v>-</v>
      </c>
      <c r="L15" s="19"/>
      <c r="M15" s="8" t="str">
        <f t="shared" si="2"/>
        <v>-</v>
      </c>
      <c r="N15" s="19"/>
      <c r="O15" s="8" t="str">
        <f t="shared" si="3"/>
        <v>-</v>
      </c>
      <c r="P15" s="19"/>
      <c r="Q15" s="8" t="str">
        <f t="shared" si="4"/>
        <v>-</v>
      </c>
      <c r="R15" s="19"/>
      <c r="S15" s="8" t="str">
        <f t="shared" si="5"/>
        <v>-</v>
      </c>
      <c r="T15" s="27"/>
    </row>
    <row r="16" spans="1:20" ht="12.75">
      <c r="A16" s="29">
        <v>15</v>
      </c>
      <c r="B16" s="22">
        <v>8.3</v>
      </c>
      <c r="C16" s="8">
        <f t="shared" si="6"/>
        <v>823.08</v>
      </c>
      <c r="D16" s="19"/>
      <c r="E16" s="8" t="str">
        <f t="shared" si="7"/>
        <v>-</v>
      </c>
      <c r="F16" s="19"/>
      <c r="G16" s="8" t="str">
        <f t="shared" si="7"/>
        <v>-</v>
      </c>
      <c r="H16" s="19"/>
      <c r="I16" s="8" t="str">
        <f t="shared" si="0"/>
        <v>-</v>
      </c>
      <c r="J16" s="19"/>
      <c r="K16" s="8" t="str">
        <f t="shared" si="1"/>
        <v>-</v>
      </c>
      <c r="L16" s="19"/>
      <c r="M16" s="8" t="str">
        <f t="shared" si="2"/>
        <v>-</v>
      </c>
      <c r="N16" s="19"/>
      <c r="O16" s="8" t="str">
        <f t="shared" si="3"/>
        <v>-</v>
      </c>
      <c r="P16" s="19"/>
      <c r="Q16" s="8" t="str">
        <f t="shared" si="4"/>
        <v>-</v>
      </c>
      <c r="R16" s="19"/>
      <c r="S16" s="8" t="str">
        <f t="shared" si="5"/>
        <v>-</v>
      </c>
      <c r="T16" s="27"/>
    </row>
    <row r="17" spans="1:20" ht="12.75">
      <c r="A17" s="29">
        <v>20</v>
      </c>
      <c r="B17" s="22">
        <v>11.1</v>
      </c>
      <c r="C17" s="8">
        <f t="shared" si="6"/>
        <v>820.28</v>
      </c>
      <c r="D17" s="19"/>
      <c r="E17" s="8" t="str">
        <f t="shared" si="7"/>
        <v>-</v>
      </c>
      <c r="F17" s="19"/>
      <c r="G17" s="8" t="str">
        <f t="shared" si="7"/>
        <v>-</v>
      </c>
      <c r="H17" s="19"/>
      <c r="I17" s="8" t="str">
        <f t="shared" si="0"/>
        <v>-</v>
      </c>
      <c r="J17" s="19"/>
      <c r="K17" s="8" t="str">
        <f t="shared" si="1"/>
        <v>-</v>
      </c>
      <c r="L17" s="19"/>
      <c r="M17" s="8" t="str">
        <f t="shared" si="2"/>
        <v>-</v>
      </c>
      <c r="N17" s="19"/>
      <c r="O17" s="8" t="str">
        <f t="shared" si="3"/>
        <v>-</v>
      </c>
      <c r="P17" s="19"/>
      <c r="Q17" s="8" t="str">
        <f t="shared" si="4"/>
        <v>-</v>
      </c>
      <c r="R17" s="19"/>
      <c r="S17" s="8" t="str">
        <f t="shared" si="5"/>
        <v>-</v>
      </c>
      <c r="T17" s="27"/>
    </row>
    <row r="18" spans="1:20" ht="12.75">
      <c r="A18" s="29">
        <v>25</v>
      </c>
      <c r="B18" s="22">
        <v>11.5</v>
      </c>
      <c r="C18" s="8">
        <f t="shared" si="6"/>
        <v>819.88</v>
      </c>
      <c r="D18" s="19"/>
      <c r="E18" s="8" t="str">
        <f t="shared" si="7"/>
        <v>-</v>
      </c>
      <c r="F18" s="19"/>
      <c r="G18" s="8" t="str">
        <f t="shared" si="7"/>
        <v>-</v>
      </c>
      <c r="H18" s="19"/>
      <c r="I18" s="8" t="str">
        <f t="shared" si="0"/>
        <v>-</v>
      </c>
      <c r="J18" s="19"/>
      <c r="K18" s="8" t="str">
        <f t="shared" si="1"/>
        <v>-</v>
      </c>
      <c r="L18" s="19"/>
      <c r="M18" s="8" t="str">
        <f t="shared" si="2"/>
        <v>-</v>
      </c>
      <c r="N18" s="19"/>
      <c r="O18" s="8" t="str">
        <f t="shared" si="3"/>
        <v>-</v>
      </c>
      <c r="P18" s="19"/>
      <c r="Q18" s="8" t="str">
        <f t="shared" si="4"/>
        <v>-</v>
      </c>
      <c r="R18" s="19"/>
      <c r="S18" s="8" t="str">
        <f t="shared" si="5"/>
        <v>-</v>
      </c>
      <c r="T18" s="27"/>
    </row>
    <row r="19" spans="1:20" ht="12.75">
      <c r="A19" s="29">
        <v>29</v>
      </c>
      <c r="B19" s="22">
        <v>11.4</v>
      </c>
      <c r="C19" s="8">
        <f t="shared" si="6"/>
        <v>819.98</v>
      </c>
      <c r="D19" s="19"/>
      <c r="E19" s="8" t="str">
        <f t="shared" si="7"/>
        <v>-</v>
      </c>
      <c r="F19" s="19"/>
      <c r="G19" s="8" t="str">
        <f t="shared" si="7"/>
        <v>-</v>
      </c>
      <c r="H19" s="19"/>
      <c r="I19" s="8" t="str">
        <f t="shared" si="0"/>
        <v>-</v>
      </c>
      <c r="J19" s="19"/>
      <c r="K19" s="8" t="str">
        <f t="shared" si="1"/>
        <v>-</v>
      </c>
      <c r="L19" s="19"/>
      <c r="M19" s="8" t="str">
        <f t="shared" si="2"/>
        <v>-</v>
      </c>
      <c r="N19" s="19"/>
      <c r="O19" s="8" t="str">
        <f t="shared" si="3"/>
        <v>-</v>
      </c>
      <c r="P19" s="19"/>
      <c r="Q19" s="8" t="str">
        <f t="shared" si="4"/>
        <v>-</v>
      </c>
      <c r="R19" s="19"/>
      <c r="S19" s="8" t="str">
        <f t="shared" si="5"/>
        <v>-</v>
      </c>
      <c r="T19" s="27"/>
    </row>
    <row r="20" spans="1:20" ht="12.75">
      <c r="A20" s="29">
        <v>30</v>
      </c>
      <c r="B20" s="22">
        <v>11.4</v>
      </c>
      <c r="C20" s="8">
        <f t="shared" si="6"/>
        <v>819.98</v>
      </c>
      <c r="D20" s="19"/>
      <c r="E20" s="8" t="str">
        <f t="shared" si="7"/>
        <v>-</v>
      </c>
      <c r="F20" s="19"/>
      <c r="G20" s="8" t="str">
        <f t="shared" si="7"/>
        <v>-</v>
      </c>
      <c r="H20" s="19"/>
      <c r="I20" s="8" t="str">
        <f t="shared" si="0"/>
        <v>-</v>
      </c>
      <c r="J20" s="19"/>
      <c r="K20" s="8" t="str">
        <f t="shared" si="1"/>
        <v>-</v>
      </c>
      <c r="L20" s="19"/>
      <c r="M20" s="8" t="str">
        <f t="shared" si="2"/>
        <v>-</v>
      </c>
      <c r="N20" s="19"/>
      <c r="O20" s="8" t="str">
        <f t="shared" si="3"/>
        <v>-</v>
      </c>
      <c r="P20" s="19"/>
      <c r="Q20" s="8" t="str">
        <f t="shared" si="4"/>
        <v>-</v>
      </c>
      <c r="R20" s="19"/>
      <c r="S20" s="8" t="str">
        <f t="shared" si="5"/>
        <v>-</v>
      </c>
      <c r="T20" s="27"/>
    </row>
    <row r="21" spans="1:20" ht="12.75">
      <c r="A21" s="29">
        <v>34</v>
      </c>
      <c r="B21" s="22">
        <v>11.4</v>
      </c>
      <c r="C21" s="8">
        <f t="shared" si="6"/>
        <v>819.98</v>
      </c>
      <c r="D21" s="19"/>
      <c r="E21" s="8" t="str">
        <f t="shared" si="7"/>
        <v>-</v>
      </c>
      <c r="F21" s="19"/>
      <c r="G21" s="8" t="str">
        <f t="shared" si="7"/>
        <v>-</v>
      </c>
      <c r="H21" s="19"/>
      <c r="I21" s="8" t="str">
        <f t="shared" si="0"/>
        <v>-</v>
      </c>
      <c r="J21" s="19"/>
      <c r="K21" s="8" t="str">
        <f t="shared" si="1"/>
        <v>-</v>
      </c>
      <c r="L21" s="19"/>
      <c r="M21" s="8" t="str">
        <f t="shared" si="2"/>
        <v>-</v>
      </c>
      <c r="N21" s="19"/>
      <c r="O21" s="8" t="str">
        <f t="shared" si="3"/>
        <v>-</v>
      </c>
      <c r="P21" s="19"/>
      <c r="Q21" s="8" t="str">
        <f t="shared" si="4"/>
        <v>-</v>
      </c>
      <c r="R21" s="19"/>
      <c r="S21" s="8" t="str">
        <f t="shared" si="5"/>
        <v>-</v>
      </c>
      <c r="T21" s="27" t="s">
        <v>27</v>
      </c>
    </row>
    <row r="22" spans="1:20" ht="12.75">
      <c r="A22" s="29">
        <v>35</v>
      </c>
      <c r="B22" s="22">
        <v>11.5</v>
      </c>
      <c r="C22" s="8">
        <f t="shared" si="6"/>
        <v>819.88</v>
      </c>
      <c r="D22" s="19"/>
      <c r="E22" s="8" t="str">
        <f t="shared" si="7"/>
        <v>-</v>
      </c>
      <c r="F22" s="19"/>
      <c r="G22" s="8" t="str">
        <f t="shared" si="7"/>
        <v>-</v>
      </c>
      <c r="H22" s="19"/>
      <c r="I22" s="8" t="str">
        <f t="shared" si="0"/>
        <v>-</v>
      </c>
      <c r="J22" s="19"/>
      <c r="K22" s="8" t="str">
        <f t="shared" si="1"/>
        <v>-</v>
      </c>
      <c r="L22" s="19"/>
      <c r="M22" s="8" t="str">
        <f t="shared" si="2"/>
        <v>-</v>
      </c>
      <c r="N22" s="19"/>
      <c r="O22" s="8" t="str">
        <f t="shared" si="3"/>
        <v>-</v>
      </c>
      <c r="P22" s="19"/>
      <c r="Q22" s="8" t="str">
        <f t="shared" si="4"/>
        <v>-</v>
      </c>
      <c r="R22" s="19"/>
      <c r="S22" s="8" t="str">
        <f t="shared" si="5"/>
        <v>-</v>
      </c>
      <c r="T22" s="27"/>
    </row>
    <row r="23" spans="1:20" ht="12.75">
      <c r="A23" s="29">
        <v>39</v>
      </c>
      <c r="B23" s="22">
        <v>11.5</v>
      </c>
      <c r="C23" s="8">
        <f t="shared" si="6"/>
        <v>819.88</v>
      </c>
      <c r="D23" s="19"/>
      <c r="E23" s="8" t="str">
        <f t="shared" si="7"/>
        <v>-</v>
      </c>
      <c r="F23" s="19"/>
      <c r="G23" s="8" t="str">
        <f t="shared" si="7"/>
        <v>-</v>
      </c>
      <c r="H23" s="19"/>
      <c r="I23" s="8" t="str">
        <f t="shared" si="0"/>
        <v>-</v>
      </c>
      <c r="J23" s="19"/>
      <c r="K23" s="8" t="str">
        <f t="shared" si="1"/>
        <v>-</v>
      </c>
      <c r="L23" s="19"/>
      <c r="M23" s="8" t="str">
        <f t="shared" si="2"/>
        <v>-</v>
      </c>
      <c r="N23" s="19"/>
      <c r="O23" s="8" t="str">
        <f t="shared" si="3"/>
        <v>-</v>
      </c>
      <c r="P23" s="19"/>
      <c r="Q23" s="8" t="str">
        <f t="shared" si="4"/>
        <v>-</v>
      </c>
      <c r="R23" s="19"/>
      <c r="S23" s="8" t="str">
        <f t="shared" si="5"/>
        <v>-</v>
      </c>
      <c r="T23" s="27"/>
    </row>
    <row r="24" spans="1:20" ht="12.75">
      <c r="A24" s="29">
        <v>40</v>
      </c>
      <c r="B24" s="22">
        <v>11.5</v>
      </c>
      <c r="C24" s="8">
        <f t="shared" si="6"/>
        <v>819.88</v>
      </c>
      <c r="D24" s="19"/>
      <c r="E24" s="8" t="str">
        <f t="shared" si="7"/>
        <v>-</v>
      </c>
      <c r="F24" s="19"/>
      <c r="G24" s="8" t="str">
        <f t="shared" si="7"/>
        <v>-</v>
      </c>
      <c r="H24" s="19"/>
      <c r="I24" s="8" t="str">
        <f t="shared" si="0"/>
        <v>-</v>
      </c>
      <c r="J24" s="19"/>
      <c r="K24" s="8" t="str">
        <f t="shared" si="1"/>
        <v>-</v>
      </c>
      <c r="L24" s="19"/>
      <c r="M24" s="8" t="str">
        <f t="shared" si="2"/>
        <v>-</v>
      </c>
      <c r="N24" s="19"/>
      <c r="O24" s="8" t="str">
        <f t="shared" si="3"/>
        <v>-</v>
      </c>
      <c r="P24" s="19"/>
      <c r="Q24" s="8" t="str">
        <f t="shared" si="4"/>
        <v>-</v>
      </c>
      <c r="R24" s="19"/>
      <c r="S24" s="8" t="str">
        <f t="shared" si="5"/>
        <v>-</v>
      </c>
      <c r="T24" s="27"/>
    </row>
    <row r="25" spans="1:20" ht="12.75">
      <c r="A25" s="29">
        <v>45</v>
      </c>
      <c r="B25" s="22">
        <v>11.3</v>
      </c>
      <c r="C25" s="8">
        <f t="shared" si="6"/>
        <v>820.08</v>
      </c>
      <c r="D25" s="19"/>
      <c r="E25" s="8" t="str">
        <f t="shared" si="7"/>
        <v>-</v>
      </c>
      <c r="F25" s="19"/>
      <c r="G25" s="8" t="str">
        <f t="shared" si="7"/>
        <v>-</v>
      </c>
      <c r="H25" s="19"/>
      <c r="I25" s="8" t="str">
        <f t="shared" si="0"/>
        <v>-</v>
      </c>
      <c r="J25" s="19"/>
      <c r="K25" s="8" t="str">
        <f t="shared" si="1"/>
        <v>-</v>
      </c>
      <c r="L25" s="19"/>
      <c r="M25" s="8" t="str">
        <f t="shared" si="2"/>
        <v>-</v>
      </c>
      <c r="N25" s="19"/>
      <c r="O25" s="8" t="str">
        <f t="shared" si="3"/>
        <v>-</v>
      </c>
      <c r="P25" s="19"/>
      <c r="Q25" s="8" t="str">
        <f t="shared" si="4"/>
        <v>-</v>
      </c>
      <c r="R25" s="19"/>
      <c r="S25" s="8" t="str">
        <f t="shared" si="5"/>
        <v>-</v>
      </c>
      <c r="T25" s="27"/>
    </row>
    <row r="26" spans="1:20" ht="12.75">
      <c r="A26" s="29">
        <v>50</v>
      </c>
      <c r="B26" s="22">
        <v>11.4</v>
      </c>
      <c r="C26" s="8">
        <f t="shared" si="6"/>
        <v>819.98</v>
      </c>
      <c r="D26" s="19"/>
      <c r="E26" s="8" t="str">
        <f t="shared" si="7"/>
        <v>-</v>
      </c>
      <c r="F26" s="19"/>
      <c r="G26" s="8" t="str">
        <f t="shared" si="7"/>
        <v>-</v>
      </c>
      <c r="H26" s="19"/>
      <c r="I26" s="8" t="str">
        <f t="shared" si="0"/>
        <v>-</v>
      </c>
      <c r="J26" s="19"/>
      <c r="K26" s="8" t="str">
        <f t="shared" si="1"/>
        <v>-</v>
      </c>
      <c r="L26" s="19"/>
      <c r="M26" s="8" t="str">
        <f t="shared" si="2"/>
        <v>-</v>
      </c>
      <c r="N26" s="19"/>
      <c r="O26" s="8" t="str">
        <f t="shared" si="3"/>
        <v>-</v>
      </c>
      <c r="P26" s="19"/>
      <c r="Q26" s="8" t="str">
        <f t="shared" si="4"/>
        <v>-</v>
      </c>
      <c r="R26" s="19"/>
      <c r="S26" s="8" t="str">
        <f t="shared" si="5"/>
        <v>-</v>
      </c>
      <c r="T26" s="27"/>
    </row>
    <row r="27" spans="1:20" ht="12.75">
      <c r="A27" s="29">
        <v>55</v>
      </c>
      <c r="B27" s="22">
        <v>8.2</v>
      </c>
      <c r="C27" s="8">
        <f t="shared" si="6"/>
        <v>823.18</v>
      </c>
      <c r="D27" s="19"/>
      <c r="E27" s="8" t="str">
        <f t="shared" si="7"/>
        <v>-</v>
      </c>
      <c r="F27" s="19"/>
      <c r="G27" s="8" t="str">
        <f t="shared" si="7"/>
        <v>-</v>
      </c>
      <c r="H27" s="19"/>
      <c r="I27" s="8" t="str">
        <f t="shared" si="0"/>
        <v>-</v>
      </c>
      <c r="J27" s="19"/>
      <c r="K27" s="8" t="str">
        <f t="shared" si="1"/>
        <v>-</v>
      </c>
      <c r="L27" s="19"/>
      <c r="M27" s="8" t="str">
        <f t="shared" si="2"/>
        <v>-</v>
      </c>
      <c r="N27" s="19"/>
      <c r="O27" s="8" t="str">
        <f t="shared" si="3"/>
        <v>-</v>
      </c>
      <c r="P27" s="19"/>
      <c r="Q27" s="8" t="str">
        <f t="shared" si="4"/>
        <v>-</v>
      </c>
      <c r="R27" s="19"/>
      <c r="S27" s="8" t="str">
        <f t="shared" si="5"/>
        <v>-</v>
      </c>
      <c r="T27" s="27"/>
    </row>
    <row r="28" spans="1:20" ht="12.75">
      <c r="A28" s="29">
        <v>60</v>
      </c>
      <c r="B28" s="22">
        <v>8.1</v>
      </c>
      <c r="C28" s="8">
        <f t="shared" si="6"/>
        <v>823.28</v>
      </c>
      <c r="D28" s="19"/>
      <c r="E28" s="8" t="str">
        <f t="shared" si="7"/>
        <v>-</v>
      </c>
      <c r="F28" s="19"/>
      <c r="G28" s="8" t="str">
        <f t="shared" si="7"/>
        <v>-</v>
      </c>
      <c r="H28" s="19"/>
      <c r="I28" s="8" t="str">
        <f t="shared" si="0"/>
        <v>-</v>
      </c>
      <c r="J28" s="19"/>
      <c r="K28" s="8" t="str">
        <f t="shared" si="1"/>
        <v>-</v>
      </c>
      <c r="L28" s="19"/>
      <c r="M28" s="8" t="str">
        <f t="shared" si="2"/>
        <v>-</v>
      </c>
      <c r="N28" s="19"/>
      <c r="O28" s="8" t="str">
        <f t="shared" si="3"/>
        <v>-</v>
      </c>
      <c r="P28" s="19"/>
      <c r="Q28" s="8" t="str">
        <f t="shared" si="4"/>
        <v>-</v>
      </c>
      <c r="R28" s="19"/>
      <c r="S28" s="8" t="str">
        <f t="shared" si="5"/>
        <v>-</v>
      </c>
      <c r="T28" s="27"/>
    </row>
    <row r="29" spans="1:20" ht="12.75">
      <c r="A29" s="29">
        <v>65</v>
      </c>
      <c r="B29" s="22">
        <v>7.5</v>
      </c>
      <c r="C29" s="8">
        <f t="shared" si="6"/>
        <v>823.88</v>
      </c>
      <c r="D29" s="19"/>
      <c r="E29" s="8" t="str">
        <f t="shared" si="7"/>
        <v>-</v>
      </c>
      <c r="F29" s="19"/>
      <c r="G29" s="8" t="str">
        <f t="shared" si="7"/>
        <v>-</v>
      </c>
      <c r="H29" s="19"/>
      <c r="I29" s="8" t="str">
        <f t="shared" si="0"/>
        <v>-</v>
      </c>
      <c r="J29" s="19"/>
      <c r="K29" s="8" t="str">
        <f t="shared" si="1"/>
        <v>-</v>
      </c>
      <c r="L29" s="19"/>
      <c r="M29" s="8" t="str">
        <f t="shared" si="2"/>
        <v>-</v>
      </c>
      <c r="N29" s="19"/>
      <c r="O29" s="8" t="str">
        <f t="shared" si="3"/>
        <v>-</v>
      </c>
      <c r="P29" s="19"/>
      <c r="Q29" s="8" t="str">
        <f t="shared" si="4"/>
        <v>-</v>
      </c>
      <c r="R29" s="19"/>
      <c r="S29" s="8" t="str">
        <f t="shared" si="5"/>
        <v>-</v>
      </c>
      <c r="T29" s="27"/>
    </row>
    <row r="30" spans="1:20" ht="12.75">
      <c r="A30" s="29">
        <v>67.8</v>
      </c>
      <c r="B30" s="22">
        <v>5.9</v>
      </c>
      <c r="C30" s="8">
        <f t="shared" si="6"/>
        <v>825.48</v>
      </c>
      <c r="D30" s="19"/>
      <c r="E30" s="8" t="str">
        <f t="shared" si="7"/>
        <v>-</v>
      </c>
      <c r="F30" s="19"/>
      <c r="G30" s="8" t="str">
        <f t="shared" si="7"/>
        <v>-</v>
      </c>
      <c r="H30" s="19"/>
      <c r="I30" s="8" t="str">
        <f t="shared" si="0"/>
        <v>-</v>
      </c>
      <c r="J30" s="19"/>
      <c r="K30" s="8" t="str">
        <f t="shared" si="1"/>
        <v>-</v>
      </c>
      <c r="L30" s="19"/>
      <c r="M30" s="8" t="str">
        <f t="shared" si="2"/>
        <v>-</v>
      </c>
      <c r="N30" s="19"/>
      <c r="O30" s="8" t="str">
        <f t="shared" si="3"/>
        <v>-</v>
      </c>
      <c r="P30" s="19"/>
      <c r="Q30" s="8" t="str">
        <f t="shared" si="4"/>
        <v>-</v>
      </c>
      <c r="R30" s="19"/>
      <c r="S30" s="8" t="str">
        <f t="shared" si="5"/>
        <v>-</v>
      </c>
      <c r="T30" s="27" t="s">
        <v>23</v>
      </c>
    </row>
    <row r="31" spans="1:20" ht="13.5" thickBot="1">
      <c r="A31" s="30">
        <v>77.8</v>
      </c>
      <c r="B31" s="31">
        <v>2.7</v>
      </c>
      <c r="C31" s="32">
        <f t="shared" si="6"/>
        <v>828.68</v>
      </c>
      <c r="D31" s="33"/>
      <c r="E31" s="32" t="str">
        <f t="shared" si="7"/>
        <v>-</v>
      </c>
      <c r="F31" s="33"/>
      <c r="G31" s="32" t="str">
        <f t="shared" si="7"/>
        <v>-</v>
      </c>
      <c r="H31" s="33"/>
      <c r="I31" s="32" t="str">
        <f t="shared" si="0"/>
        <v>-</v>
      </c>
      <c r="J31" s="33"/>
      <c r="K31" s="32" t="str">
        <f t="shared" si="1"/>
        <v>-</v>
      </c>
      <c r="L31" s="33"/>
      <c r="M31" s="32" t="str">
        <f t="shared" si="2"/>
        <v>-</v>
      </c>
      <c r="N31" s="33"/>
      <c r="O31" s="32" t="str">
        <f t="shared" si="3"/>
        <v>-</v>
      </c>
      <c r="P31" s="33"/>
      <c r="Q31" s="32" t="str">
        <f t="shared" si="4"/>
        <v>-</v>
      </c>
      <c r="R31" s="33"/>
      <c r="S31" s="32" t="str">
        <f t="shared" si="5"/>
        <v>-</v>
      </c>
      <c r="T31" s="34" t="s">
        <v>17</v>
      </c>
    </row>
    <row r="32" spans="2:19" s="20" customFormat="1" ht="12.75">
      <c r="B32" s="42" t="s">
        <v>29</v>
      </c>
      <c r="C32" s="43">
        <v>820.5</v>
      </c>
      <c r="D32" s="2"/>
      <c r="E32" s="43"/>
      <c r="F32" s="2"/>
      <c r="G32" s="43"/>
      <c r="H32" s="2"/>
      <c r="I32" s="43"/>
      <c r="J32" s="2"/>
      <c r="K32" s="43"/>
      <c r="L32" s="2"/>
      <c r="M32" s="43"/>
      <c r="N32" s="2"/>
      <c r="O32" s="43"/>
      <c r="P32" s="2"/>
      <c r="Q32" s="43"/>
      <c r="R32" s="2"/>
      <c r="S32" s="43"/>
    </row>
    <row r="33" ht="12.75"/>
    <row r="34" ht="12.75">
      <c r="A34" s="24" t="str">
        <f>B3</f>
        <v>B-67-87</v>
      </c>
    </row>
    <row r="35" spans="1:4" ht="13.5" thickBot="1">
      <c r="A35" s="3" t="str">
        <f>K2</f>
        <v>North Side/ Up Stream</v>
      </c>
      <c r="B35" s="3"/>
      <c r="C35" s="3"/>
      <c r="D35" s="3"/>
    </row>
    <row r="36" spans="1:20" ht="12.75">
      <c r="A36" s="35" t="s">
        <v>22</v>
      </c>
      <c r="B36" s="4" t="s">
        <v>1</v>
      </c>
      <c r="C36" s="9">
        <v>41120</v>
      </c>
      <c r="D36" s="4" t="s">
        <v>1</v>
      </c>
      <c r="E36" s="9"/>
      <c r="F36" s="4" t="s">
        <v>1</v>
      </c>
      <c r="G36" s="9"/>
      <c r="H36" s="4" t="s">
        <v>1</v>
      </c>
      <c r="I36" s="9"/>
      <c r="J36" s="4" t="s">
        <v>1</v>
      </c>
      <c r="K36" s="9"/>
      <c r="L36" s="4" t="s">
        <v>1</v>
      </c>
      <c r="M36" s="9"/>
      <c r="N36" s="4" t="s">
        <v>1</v>
      </c>
      <c r="O36" s="9"/>
      <c r="P36" s="4" t="s">
        <v>1</v>
      </c>
      <c r="Q36" s="9"/>
      <c r="R36" s="4" t="s">
        <v>1</v>
      </c>
      <c r="S36" s="9"/>
      <c r="T36" s="38" t="s">
        <v>5</v>
      </c>
    </row>
    <row r="37" spans="1:20" ht="13.5" thickBot="1">
      <c r="A37" s="36"/>
      <c r="B37" s="10" t="s">
        <v>6</v>
      </c>
      <c r="C37" s="6">
        <v>2012</v>
      </c>
      <c r="D37" s="5" t="s">
        <v>6</v>
      </c>
      <c r="E37" s="6"/>
      <c r="F37" s="10" t="s">
        <v>6</v>
      </c>
      <c r="G37" s="28"/>
      <c r="H37" s="10" t="s">
        <v>6</v>
      </c>
      <c r="I37" s="28"/>
      <c r="J37" s="10" t="s">
        <v>6</v>
      </c>
      <c r="K37" s="28"/>
      <c r="L37" s="10" t="s">
        <v>6</v>
      </c>
      <c r="M37" s="28"/>
      <c r="N37" s="10" t="s">
        <v>6</v>
      </c>
      <c r="O37" s="28"/>
      <c r="P37" s="10" t="s">
        <v>6</v>
      </c>
      <c r="Q37" s="28"/>
      <c r="R37" s="10" t="s">
        <v>6</v>
      </c>
      <c r="S37" s="28"/>
      <c r="T37" s="39"/>
    </row>
    <row r="38" spans="1:20" ht="12.75">
      <c r="A38" s="37"/>
      <c r="B38" s="13" t="s">
        <v>7</v>
      </c>
      <c r="C38" s="17" t="s">
        <v>8</v>
      </c>
      <c r="D38" s="4" t="s">
        <v>7</v>
      </c>
      <c r="E38" s="7" t="s">
        <v>8</v>
      </c>
      <c r="F38" s="4" t="s">
        <v>7</v>
      </c>
      <c r="G38" s="7" t="s">
        <v>8</v>
      </c>
      <c r="H38" s="4" t="s">
        <v>7</v>
      </c>
      <c r="I38" s="7" t="s">
        <v>8</v>
      </c>
      <c r="J38" s="4" t="s">
        <v>7</v>
      </c>
      <c r="K38" s="7" t="s">
        <v>8</v>
      </c>
      <c r="L38" s="4" t="s">
        <v>7</v>
      </c>
      <c r="M38" s="7" t="s">
        <v>8</v>
      </c>
      <c r="N38" s="4" t="s">
        <v>7</v>
      </c>
      <c r="O38" s="7" t="s">
        <v>8</v>
      </c>
      <c r="P38" s="4" t="s">
        <v>7</v>
      </c>
      <c r="Q38" s="7" t="s">
        <v>8</v>
      </c>
      <c r="R38" s="4" t="s">
        <v>7</v>
      </c>
      <c r="S38" s="7" t="s">
        <v>8</v>
      </c>
      <c r="T38" s="40"/>
    </row>
    <row r="39" spans="1:20" ht="12.75">
      <c r="A39" s="29">
        <v>-9.7</v>
      </c>
      <c r="B39" s="18">
        <v>4.2</v>
      </c>
      <c r="C39" s="8">
        <f>$M$3+$M$4-$B$39</f>
        <v>826.79</v>
      </c>
      <c r="D39" s="18"/>
      <c r="E39" s="8" t="str">
        <f>IF(D39="","-",$M$3+$M$4-D39)</f>
        <v>-</v>
      </c>
      <c r="F39" s="18"/>
      <c r="G39" s="8" t="str">
        <f>IF(F39="","-",$M$3+$M$4-F39)</f>
        <v>-</v>
      </c>
      <c r="H39" s="18"/>
      <c r="I39" s="8" t="str">
        <f>IF(H39="","-",$M$3+$M$4-H39)</f>
        <v>-</v>
      </c>
      <c r="J39" s="18"/>
      <c r="K39" s="8" t="str">
        <f>IF(J39="","-",$M$3+$M$4-J39)</f>
        <v>-</v>
      </c>
      <c r="L39" s="18"/>
      <c r="M39" s="8" t="str">
        <f>IF(L39="","-",$M$3+$M$4-L39)</f>
        <v>-</v>
      </c>
      <c r="N39" s="18"/>
      <c r="O39" s="8" t="str">
        <f>IF(N39="","-",$M$3+$M$4-N39)</f>
        <v>-</v>
      </c>
      <c r="P39" s="18"/>
      <c r="Q39" s="8" t="str">
        <f>IF(P39="","-",$M$3+$M$4-P39)</f>
        <v>-</v>
      </c>
      <c r="R39" s="18"/>
      <c r="S39" s="8" t="str">
        <f>IF(R39="","-",$M$3+$M$4-R39)</f>
        <v>-</v>
      </c>
      <c r="T39" s="27" t="s">
        <v>17</v>
      </c>
    </row>
    <row r="40" spans="1:20" ht="12.75">
      <c r="A40" s="29">
        <v>0</v>
      </c>
      <c r="B40" s="25">
        <v>7.3</v>
      </c>
      <c r="C40" s="8">
        <f>$M$3+$M$4-$B$40</f>
        <v>823.69</v>
      </c>
      <c r="D40" s="19"/>
      <c r="E40" s="8" t="str">
        <f aca="true" t="shared" si="8" ref="E40:E58">IF(D40="","-",$M$3+$M$4-D40)</f>
        <v>-</v>
      </c>
      <c r="F40" s="19"/>
      <c r="G40" s="8" t="str">
        <f aca="true" t="shared" si="9" ref="G40:G58">IF(F40="","-",$M$3+$M$4-F40)</f>
        <v>-</v>
      </c>
      <c r="H40" s="19"/>
      <c r="I40" s="8" t="str">
        <f aca="true" t="shared" si="10" ref="I40:I58">IF(H40="","-",$M$3+$M$4-H40)</f>
        <v>-</v>
      </c>
      <c r="J40" s="19"/>
      <c r="K40" s="8" t="str">
        <f aca="true" t="shared" si="11" ref="K40:K58">IF(J40="","-",$M$3+$M$4-J40)</f>
        <v>-</v>
      </c>
      <c r="L40" s="19"/>
      <c r="M40" s="8" t="str">
        <f aca="true" t="shared" si="12" ref="M40:M58">IF(L40="","-",$M$3+$M$4-L40)</f>
        <v>-</v>
      </c>
      <c r="N40" s="19"/>
      <c r="O40" s="8" t="str">
        <f aca="true" t="shared" si="13" ref="O40:O58">IF(N40="","-",$M$3+$M$4-N40)</f>
        <v>-</v>
      </c>
      <c r="P40" s="19"/>
      <c r="Q40" s="8" t="str">
        <f aca="true" t="shared" si="14" ref="Q40:Q58">IF(P40="","-",$M$3+$M$4-P40)</f>
        <v>-</v>
      </c>
      <c r="R40" s="19"/>
      <c r="S40" s="8" t="str">
        <f aca="true" t="shared" si="15" ref="S40:S58">IF(R40="","-",$M$3+$M$4-R40)</f>
        <v>-</v>
      </c>
      <c r="T40" s="27" t="s">
        <v>24</v>
      </c>
    </row>
    <row r="41" spans="1:20" ht="12.75">
      <c r="A41" s="29">
        <v>5</v>
      </c>
      <c r="B41" s="19">
        <v>7.5</v>
      </c>
      <c r="C41" s="8">
        <f>$M$3+$M$4-$B$41</f>
        <v>823.49</v>
      </c>
      <c r="D41" s="19"/>
      <c r="E41" s="8" t="str">
        <f t="shared" si="8"/>
        <v>-</v>
      </c>
      <c r="F41" s="19"/>
      <c r="G41" s="8" t="str">
        <f t="shared" si="9"/>
        <v>-</v>
      </c>
      <c r="H41" s="19"/>
      <c r="I41" s="8" t="str">
        <f t="shared" si="10"/>
        <v>-</v>
      </c>
      <c r="J41" s="19"/>
      <c r="K41" s="8" t="str">
        <f t="shared" si="11"/>
        <v>-</v>
      </c>
      <c r="L41" s="19"/>
      <c r="M41" s="8" t="str">
        <f t="shared" si="12"/>
        <v>-</v>
      </c>
      <c r="N41" s="19"/>
      <c r="O41" s="8" t="str">
        <f t="shared" si="13"/>
        <v>-</v>
      </c>
      <c r="P41" s="19"/>
      <c r="Q41" s="8" t="str">
        <f t="shared" si="14"/>
        <v>-</v>
      </c>
      <c r="R41" s="19"/>
      <c r="S41" s="8" t="str">
        <f t="shared" si="15"/>
        <v>-</v>
      </c>
      <c r="T41" s="27"/>
    </row>
    <row r="42" spans="1:20" ht="12.75">
      <c r="A42" s="29">
        <v>10</v>
      </c>
      <c r="B42" s="19">
        <v>8.6</v>
      </c>
      <c r="C42" s="8">
        <f>$M$3+$M$4-$B$42</f>
        <v>822.39</v>
      </c>
      <c r="D42" s="19"/>
      <c r="E42" s="8" t="str">
        <f t="shared" si="8"/>
        <v>-</v>
      </c>
      <c r="F42" s="19"/>
      <c r="G42" s="8" t="str">
        <f t="shared" si="9"/>
        <v>-</v>
      </c>
      <c r="H42" s="19"/>
      <c r="I42" s="8" t="str">
        <f t="shared" si="10"/>
        <v>-</v>
      </c>
      <c r="J42" s="19"/>
      <c r="K42" s="8" t="str">
        <f t="shared" si="11"/>
        <v>-</v>
      </c>
      <c r="L42" s="19"/>
      <c r="M42" s="8" t="str">
        <f t="shared" si="12"/>
        <v>-</v>
      </c>
      <c r="N42" s="19"/>
      <c r="O42" s="8" t="str">
        <f t="shared" si="13"/>
        <v>-</v>
      </c>
      <c r="P42" s="19"/>
      <c r="Q42" s="8" t="str">
        <f t="shared" si="14"/>
        <v>-</v>
      </c>
      <c r="R42" s="19"/>
      <c r="S42" s="8" t="str">
        <f t="shared" si="15"/>
        <v>-</v>
      </c>
      <c r="T42" s="27"/>
    </row>
    <row r="43" spans="1:20" ht="12.75">
      <c r="A43" s="29">
        <v>15</v>
      </c>
      <c r="B43" s="19">
        <v>9</v>
      </c>
      <c r="C43" s="8">
        <f>$M$3+$M$4-$B$43</f>
        <v>821.99</v>
      </c>
      <c r="D43" s="19"/>
      <c r="E43" s="8" t="str">
        <f t="shared" si="8"/>
        <v>-</v>
      </c>
      <c r="F43" s="19"/>
      <c r="G43" s="8" t="str">
        <f t="shared" si="9"/>
        <v>-</v>
      </c>
      <c r="H43" s="19"/>
      <c r="I43" s="8" t="str">
        <f t="shared" si="10"/>
        <v>-</v>
      </c>
      <c r="J43" s="19"/>
      <c r="K43" s="8" t="str">
        <f t="shared" si="11"/>
        <v>-</v>
      </c>
      <c r="L43" s="19"/>
      <c r="M43" s="8" t="str">
        <f t="shared" si="12"/>
        <v>-</v>
      </c>
      <c r="N43" s="19"/>
      <c r="O43" s="8" t="str">
        <f t="shared" si="13"/>
        <v>-</v>
      </c>
      <c r="P43" s="19"/>
      <c r="Q43" s="8" t="str">
        <f t="shared" si="14"/>
        <v>-</v>
      </c>
      <c r="R43" s="19"/>
      <c r="S43" s="8" t="str">
        <f t="shared" si="15"/>
        <v>-</v>
      </c>
      <c r="T43" s="27"/>
    </row>
    <row r="44" spans="1:20" ht="12.75">
      <c r="A44" s="29">
        <v>20</v>
      </c>
      <c r="B44" s="19">
        <v>9.3</v>
      </c>
      <c r="C44" s="8">
        <f>$M$3+$M$4-$B$44</f>
        <v>821.69</v>
      </c>
      <c r="D44" s="19"/>
      <c r="E44" s="8" t="str">
        <f t="shared" si="8"/>
        <v>-</v>
      </c>
      <c r="F44" s="19"/>
      <c r="G44" s="8" t="str">
        <f t="shared" si="9"/>
        <v>-</v>
      </c>
      <c r="H44" s="19"/>
      <c r="I44" s="8" t="str">
        <f t="shared" si="10"/>
        <v>-</v>
      </c>
      <c r="J44" s="19"/>
      <c r="K44" s="8" t="str">
        <f t="shared" si="11"/>
        <v>-</v>
      </c>
      <c r="L44" s="19"/>
      <c r="M44" s="8" t="str">
        <f t="shared" si="12"/>
        <v>-</v>
      </c>
      <c r="N44" s="19"/>
      <c r="O44" s="8" t="str">
        <f t="shared" si="13"/>
        <v>-</v>
      </c>
      <c r="P44" s="19"/>
      <c r="Q44" s="8" t="str">
        <f t="shared" si="14"/>
        <v>-</v>
      </c>
      <c r="R44" s="19"/>
      <c r="S44" s="8" t="str">
        <f t="shared" si="15"/>
        <v>-</v>
      </c>
      <c r="T44" s="27"/>
    </row>
    <row r="45" spans="1:20" ht="12.75">
      <c r="A45" s="29">
        <v>25</v>
      </c>
      <c r="B45" s="19">
        <v>11.2</v>
      </c>
      <c r="C45" s="8">
        <f>$M$3+$M$4-$B$45</f>
        <v>819.79</v>
      </c>
      <c r="D45" s="19"/>
      <c r="E45" s="8" t="str">
        <f t="shared" si="8"/>
        <v>-</v>
      </c>
      <c r="F45" s="19"/>
      <c r="G45" s="8" t="str">
        <f t="shared" si="9"/>
        <v>-</v>
      </c>
      <c r="H45" s="19"/>
      <c r="I45" s="8" t="str">
        <f t="shared" si="10"/>
        <v>-</v>
      </c>
      <c r="J45" s="19"/>
      <c r="K45" s="8" t="str">
        <f t="shared" si="11"/>
        <v>-</v>
      </c>
      <c r="L45" s="19"/>
      <c r="M45" s="8" t="str">
        <f t="shared" si="12"/>
        <v>-</v>
      </c>
      <c r="N45" s="19"/>
      <c r="O45" s="8" t="str">
        <f t="shared" si="13"/>
        <v>-</v>
      </c>
      <c r="P45" s="19"/>
      <c r="Q45" s="8" t="str">
        <f t="shared" si="14"/>
        <v>-</v>
      </c>
      <c r="R45" s="19"/>
      <c r="S45" s="8" t="str">
        <f t="shared" si="15"/>
        <v>-</v>
      </c>
      <c r="T45" s="27"/>
    </row>
    <row r="46" spans="1:20" ht="12.75">
      <c r="A46" s="29">
        <v>29</v>
      </c>
      <c r="B46" s="19">
        <v>11.4</v>
      </c>
      <c r="C46" s="8">
        <f>$M$3+$M$4-$B$46</f>
        <v>819.59</v>
      </c>
      <c r="D46" s="19"/>
      <c r="E46" s="8" t="str">
        <f t="shared" si="8"/>
        <v>-</v>
      </c>
      <c r="F46" s="19"/>
      <c r="G46" s="8" t="str">
        <f t="shared" si="9"/>
        <v>-</v>
      </c>
      <c r="H46" s="19"/>
      <c r="I46" s="8" t="str">
        <f t="shared" si="10"/>
        <v>-</v>
      </c>
      <c r="J46" s="19"/>
      <c r="K46" s="8" t="str">
        <f t="shared" si="11"/>
        <v>-</v>
      </c>
      <c r="L46" s="19"/>
      <c r="M46" s="8" t="str">
        <f t="shared" si="12"/>
        <v>-</v>
      </c>
      <c r="N46" s="19"/>
      <c r="O46" s="8" t="str">
        <f t="shared" si="13"/>
        <v>-</v>
      </c>
      <c r="P46" s="19"/>
      <c r="Q46" s="8" t="str">
        <f t="shared" si="14"/>
        <v>-</v>
      </c>
      <c r="R46" s="19"/>
      <c r="S46" s="8" t="str">
        <f t="shared" si="15"/>
        <v>-</v>
      </c>
      <c r="T46" s="27"/>
    </row>
    <row r="47" spans="1:20" ht="12.75">
      <c r="A47" s="29">
        <v>30</v>
      </c>
      <c r="B47" s="19">
        <v>11.5</v>
      </c>
      <c r="C47" s="8">
        <f>$M$3+$M$4-$B$47</f>
        <v>819.49</v>
      </c>
      <c r="D47" s="19"/>
      <c r="E47" s="8" t="str">
        <f t="shared" si="8"/>
        <v>-</v>
      </c>
      <c r="F47" s="19"/>
      <c r="G47" s="8" t="str">
        <f t="shared" si="9"/>
        <v>-</v>
      </c>
      <c r="H47" s="19"/>
      <c r="I47" s="8" t="str">
        <f t="shared" si="10"/>
        <v>-</v>
      </c>
      <c r="J47" s="19"/>
      <c r="K47" s="8" t="str">
        <f t="shared" si="11"/>
        <v>-</v>
      </c>
      <c r="L47" s="19"/>
      <c r="M47" s="8" t="str">
        <f t="shared" si="12"/>
        <v>-</v>
      </c>
      <c r="N47" s="19"/>
      <c r="O47" s="8" t="str">
        <f t="shared" si="13"/>
        <v>-</v>
      </c>
      <c r="P47" s="19"/>
      <c r="Q47" s="8" t="str">
        <f t="shared" si="14"/>
        <v>-</v>
      </c>
      <c r="R47" s="19"/>
      <c r="S47" s="8" t="str">
        <f t="shared" si="15"/>
        <v>-</v>
      </c>
      <c r="T47" s="27"/>
    </row>
    <row r="48" spans="1:20" ht="12.75">
      <c r="A48" s="29">
        <v>34</v>
      </c>
      <c r="B48" s="19">
        <v>11.8</v>
      </c>
      <c r="C48" s="8">
        <f>$M$3+$M$4-$B$48</f>
        <v>819.19</v>
      </c>
      <c r="D48" s="19"/>
      <c r="E48" s="8" t="str">
        <f t="shared" si="8"/>
        <v>-</v>
      </c>
      <c r="F48" s="19"/>
      <c r="G48" s="8" t="str">
        <f t="shared" si="9"/>
        <v>-</v>
      </c>
      <c r="H48" s="19"/>
      <c r="I48" s="8" t="str">
        <f t="shared" si="10"/>
        <v>-</v>
      </c>
      <c r="J48" s="19"/>
      <c r="K48" s="8" t="str">
        <f t="shared" si="11"/>
        <v>-</v>
      </c>
      <c r="L48" s="19"/>
      <c r="M48" s="8" t="str">
        <f t="shared" si="12"/>
        <v>-</v>
      </c>
      <c r="N48" s="19"/>
      <c r="O48" s="8" t="str">
        <f t="shared" si="13"/>
        <v>-</v>
      </c>
      <c r="P48" s="19"/>
      <c r="Q48" s="8" t="str">
        <f t="shared" si="14"/>
        <v>-</v>
      </c>
      <c r="R48" s="19"/>
      <c r="S48" s="8" t="str">
        <f t="shared" si="15"/>
        <v>-</v>
      </c>
      <c r="T48" s="27" t="s">
        <v>27</v>
      </c>
    </row>
    <row r="49" spans="1:20" ht="12.75">
      <c r="A49" s="29">
        <v>35</v>
      </c>
      <c r="B49" s="19">
        <v>11.6</v>
      </c>
      <c r="C49" s="8">
        <f>$M$3+$M$4-$B$49</f>
        <v>819.39</v>
      </c>
      <c r="D49" s="19"/>
      <c r="E49" s="8" t="str">
        <f t="shared" si="8"/>
        <v>-</v>
      </c>
      <c r="F49" s="19"/>
      <c r="G49" s="8" t="str">
        <f t="shared" si="9"/>
        <v>-</v>
      </c>
      <c r="H49" s="19"/>
      <c r="I49" s="8" t="str">
        <f t="shared" si="10"/>
        <v>-</v>
      </c>
      <c r="J49" s="19"/>
      <c r="K49" s="8" t="str">
        <f t="shared" si="11"/>
        <v>-</v>
      </c>
      <c r="L49" s="19"/>
      <c r="M49" s="8" t="str">
        <f t="shared" si="12"/>
        <v>-</v>
      </c>
      <c r="N49" s="19"/>
      <c r="O49" s="8" t="str">
        <f t="shared" si="13"/>
        <v>-</v>
      </c>
      <c r="P49" s="19"/>
      <c r="Q49" s="8" t="str">
        <f t="shared" si="14"/>
        <v>-</v>
      </c>
      <c r="R49" s="19"/>
      <c r="S49" s="8" t="str">
        <f t="shared" si="15"/>
        <v>-</v>
      </c>
      <c r="T49" s="27"/>
    </row>
    <row r="50" spans="1:20" ht="12.75">
      <c r="A50" s="29">
        <v>39</v>
      </c>
      <c r="B50" s="19">
        <v>11.5</v>
      </c>
      <c r="C50" s="8">
        <f>$M$3+$M$4-$B$50</f>
        <v>819.49</v>
      </c>
      <c r="D50" s="19"/>
      <c r="E50" s="8" t="str">
        <f t="shared" si="8"/>
        <v>-</v>
      </c>
      <c r="F50" s="19"/>
      <c r="G50" s="8" t="str">
        <f t="shared" si="9"/>
        <v>-</v>
      </c>
      <c r="H50" s="19"/>
      <c r="I50" s="8" t="str">
        <f t="shared" si="10"/>
        <v>-</v>
      </c>
      <c r="J50" s="19"/>
      <c r="K50" s="8" t="str">
        <f t="shared" si="11"/>
        <v>-</v>
      </c>
      <c r="L50" s="19"/>
      <c r="M50" s="8" t="str">
        <f t="shared" si="12"/>
        <v>-</v>
      </c>
      <c r="N50" s="19"/>
      <c r="O50" s="8" t="str">
        <f t="shared" si="13"/>
        <v>-</v>
      </c>
      <c r="P50" s="19"/>
      <c r="Q50" s="8" t="str">
        <f t="shared" si="14"/>
        <v>-</v>
      </c>
      <c r="R50" s="19"/>
      <c r="S50" s="8" t="str">
        <f t="shared" si="15"/>
        <v>-</v>
      </c>
      <c r="T50" s="27"/>
    </row>
    <row r="51" spans="1:20" ht="12.75">
      <c r="A51" s="29">
        <v>40</v>
      </c>
      <c r="B51" s="19">
        <v>11.7</v>
      </c>
      <c r="C51" s="8">
        <f>$M$3+$M$4-$B$51</f>
        <v>819.29</v>
      </c>
      <c r="D51" s="19"/>
      <c r="E51" s="8" t="str">
        <f t="shared" si="8"/>
        <v>-</v>
      </c>
      <c r="F51" s="19"/>
      <c r="G51" s="8" t="str">
        <f t="shared" si="9"/>
        <v>-</v>
      </c>
      <c r="H51" s="19"/>
      <c r="I51" s="8" t="str">
        <f t="shared" si="10"/>
        <v>-</v>
      </c>
      <c r="J51" s="19"/>
      <c r="K51" s="8" t="str">
        <f t="shared" si="11"/>
        <v>-</v>
      </c>
      <c r="L51" s="19"/>
      <c r="M51" s="8" t="str">
        <f t="shared" si="12"/>
        <v>-</v>
      </c>
      <c r="N51" s="19"/>
      <c r="O51" s="8" t="str">
        <f t="shared" si="13"/>
        <v>-</v>
      </c>
      <c r="P51" s="19"/>
      <c r="Q51" s="8" t="str">
        <f t="shared" si="14"/>
        <v>-</v>
      </c>
      <c r="R51" s="19"/>
      <c r="S51" s="8" t="str">
        <f t="shared" si="15"/>
        <v>-</v>
      </c>
      <c r="T51" s="27"/>
    </row>
    <row r="52" spans="1:20" ht="12.75">
      <c r="A52" s="29">
        <v>45</v>
      </c>
      <c r="B52" s="19">
        <v>11.3</v>
      </c>
      <c r="C52" s="8">
        <f>$M$3+$M$4-$B$52</f>
        <v>819.69</v>
      </c>
      <c r="D52" s="19"/>
      <c r="E52" s="8" t="str">
        <f t="shared" si="8"/>
        <v>-</v>
      </c>
      <c r="F52" s="19"/>
      <c r="G52" s="8" t="str">
        <f t="shared" si="9"/>
        <v>-</v>
      </c>
      <c r="H52" s="19"/>
      <c r="I52" s="8" t="str">
        <f t="shared" si="10"/>
        <v>-</v>
      </c>
      <c r="J52" s="19"/>
      <c r="K52" s="8" t="str">
        <f t="shared" si="11"/>
        <v>-</v>
      </c>
      <c r="L52" s="19"/>
      <c r="M52" s="8" t="str">
        <f t="shared" si="12"/>
        <v>-</v>
      </c>
      <c r="N52" s="19"/>
      <c r="O52" s="8" t="str">
        <f t="shared" si="13"/>
        <v>-</v>
      </c>
      <c r="P52" s="19"/>
      <c r="Q52" s="8" t="str">
        <f t="shared" si="14"/>
        <v>-</v>
      </c>
      <c r="R52" s="19"/>
      <c r="S52" s="8" t="str">
        <f t="shared" si="15"/>
        <v>-</v>
      </c>
      <c r="T52" s="27"/>
    </row>
    <row r="53" spans="1:20" ht="12.75">
      <c r="A53" s="29">
        <v>50</v>
      </c>
      <c r="B53" s="19">
        <v>11</v>
      </c>
      <c r="C53" s="8">
        <f>$M$3+$M$4-$B$53</f>
        <v>819.99</v>
      </c>
      <c r="D53" s="19"/>
      <c r="E53" s="8" t="str">
        <f t="shared" si="8"/>
        <v>-</v>
      </c>
      <c r="F53" s="19"/>
      <c r="G53" s="8" t="str">
        <f t="shared" si="9"/>
        <v>-</v>
      </c>
      <c r="H53" s="19"/>
      <c r="I53" s="8" t="str">
        <f t="shared" si="10"/>
        <v>-</v>
      </c>
      <c r="J53" s="19"/>
      <c r="K53" s="8" t="str">
        <f t="shared" si="11"/>
        <v>-</v>
      </c>
      <c r="L53" s="19"/>
      <c r="M53" s="8" t="str">
        <f t="shared" si="12"/>
        <v>-</v>
      </c>
      <c r="N53" s="19"/>
      <c r="O53" s="8" t="str">
        <f t="shared" si="13"/>
        <v>-</v>
      </c>
      <c r="P53" s="19"/>
      <c r="Q53" s="8" t="str">
        <f t="shared" si="14"/>
        <v>-</v>
      </c>
      <c r="R53" s="19"/>
      <c r="S53" s="8" t="str">
        <f t="shared" si="15"/>
        <v>-</v>
      </c>
      <c r="T53" s="27"/>
    </row>
    <row r="54" spans="1:20" ht="12.75">
      <c r="A54" s="29">
        <v>55</v>
      </c>
      <c r="B54" s="19">
        <v>9.3</v>
      </c>
      <c r="C54" s="8">
        <f>$M$3+$M$4-$B$54</f>
        <v>821.69</v>
      </c>
      <c r="D54" s="19"/>
      <c r="E54" s="8" t="str">
        <f t="shared" si="8"/>
        <v>-</v>
      </c>
      <c r="F54" s="19"/>
      <c r="G54" s="8" t="str">
        <f t="shared" si="9"/>
        <v>-</v>
      </c>
      <c r="H54" s="19"/>
      <c r="I54" s="8" t="str">
        <f t="shared" si="10"/>
        <v>-</v>
      </c>
      <c r="J54" s="19"/>
      <c r="K54" s="8" t="str">
        <f t="shared" si="11"/>
        <v>-</v>
      </c>
      <c r="L54" s="19"/>
      <c r="M54" s="8" t="str">
        <f t="shared" si="12"/>
        <v>-</v>
      </c>
      <c r="N54" s="19"/>
      <c r="O54" s="8" t="str">
        <f t="shared" si="13"/>
        <v>-</v>
      </c>
      <c r="P54" s="19"/>
      <c r="Q54" s="8" t="str">
        <f t="shared" si="14"/>
        <v>-</v>
      </c>
      <c r="R54" s="19"/>
      <c r="S54" s="8" t="str">
        <f t="shared" si="15"/>
        <v>-</v>
      </c>
      <c r="T54" s="27"/>
    </row>
    <row r="55" spans="1:20" ht="12.75">
      <c r="A55" s="29">
        <v>60</v>
      </c>
      <c r="B55" s="19">
        <v>9.2</v>
      </c>
      <c r="C55" s="8">
        <f>$M$3+$M$4-$B$55</f>
        <v>821.79</v>
      </c>
      <c r="D55" s="19"/>
      <c r="E55" s="8" t="str">
        <f t="shared" si="8"/>
        <v>-</v>
      </c>
      <c r="F55" s="19"/>
      <c r="G55" s="8" t="str">
        <f t="shared" si="9"/>
        <v>-</v>
      </c>
      <c r="H55" s="19"/>
      <c r="I55" s="8" t="str">
        <f t="shared" si="10"/>
        <v>-</v>
      </c>
      <c r="J55" s="19"/>
      <c r="K55" s="8" t="str">
        <f t="shared" si="11"/>
        <v>-</v>
      </c>
      <c r="L55" s="19"/>
      <c r="M55" s="8" t="str">
        <f t="shared" si="12"/>
        <v>-</v>
      </c>
      <c r="N55" s="19"/>
      <c r="O55" s="8" t="str">
        <f t="shared" si="13"/>
        <v>-</v>
      </c>
      <c r="P55" s="19"/>
      <c r="Q55" s="8" t="str">
        <f t="shared" si="14"/>
        <v>-</v>
      </c>
      <c r="R55" s="19"/>
      <c r="S55" s="8" t="str">
        <f t="shared" si="15"/>
        <v>-</v>
      </c>
      <c r="T55" s="27"/>
    </row>
    <row r="56" spans="1:20" ht="12.75">
      <c r="A56" s="29">
        <v>65</v>
      </c>
      <c r="B56" s="19">
        <v>7.5</v>
      </c>
      <c r="C56" s="8">
        <f>$M$3+$M$4-$B$56</f>
        <v>823.49</v>
      </c>
      <c r="D56" s="19"/>
      <c r="E56" s="8" t="str">
        <f t="shared" si="8"/>
        <v>-</v>
      </c>
      <c r="F56" s="19"/>
      <c r="G56" s="8" t="str">
        <f t="shared" si="9"/>
        <v>-</v>
      </c>
      <c r="H56" s="19"/>
      <c r="I56" s="8" t="str">
        <f t="shared" si="10"/>
        <v>-</v>
      </c>
      <c r="J56" s="19"/>
      <c r="K56" s="8" t="str">
        <f t="shared" si="11"/>
        <v>-</v>
      </c>
      <c r="L56" s="19"/>
      <c r="M56" s="8" t="str">
        <f t="shared" si="12"/>
        <v>-</v>
      </c>
      <c r="N56" s="19"/>
      <c r="O56" s="8" t="str">
        <f t="shared" si="13"/>
        <v>-</v>
      </c>
      <c r="P56" s="19"/>
      <c r="Q56" s="8" t="str">
        <f t="shared" si="14"/>
        <v>-</v>
      </c>
      <c r="R56" s="19"/>
      <c r="S56" s="8" t="str">
        <f t="shared" si="15"/>
        <v>-</v>
      </c>
      <c r="T56" s="27"/>
    </row>
    <row r="57" spans="1:20" ht="12.75">
      <c r="A57" s="29">
        <v>68</v>
      </c>
      <c r="B57" s="19">
        <v>6.5</v>
      </c>
      <c r="C57" s="8">
        <f>$M$3+$M$4-$B$57</f>
        <v>824.49</v>
      </c>
      <c r="D57" s="19"/>
      <c r="E57" s="8" t="str">
        <f t="shared" si="8"/>
        <v>-</v>
      </c>
      <c r="F57" s="19"/>
      <c r="G57" s="8" t="str">
        <f t="shared" si="9"/>
        <v>-</v>
      </c>
      <c r="H57" s="19"/>
      <c r="I57" s="8" t="str">
        <f t="shared" si="10"/>
        <v>-</v>
      </c>
      <c r="J57" s="19"/>
      <c r="K57" s="8" t="str">
        <f t="shared" si="11"/>
        <v>-</v>
      </c>
      <c r="L57" s="19"/>
      <c r="M57" s="8" t="str">
        <f t="shared" si="12"/>
        <v>-</v>
      </c>
      <c r="N57" s="19"/>
      <c r="O57" s="8" t="str">
        <f t="shared" si="13"/>
        <v>-</v>
      </c>
      <c r="P57" s="19"/>
      <c r="Q57" s="8" t="str">
        <f t="shared" si="14"/>
        <v>-</v>
      </c>
      <c r="R57" s="19"/>
      <c r="S57" s="8" t="str">
        <f t="shared" si="15"/>
        <v>-</v>
      </c>
      <c r="T57" s="27" t="s">
        <v>23</v>
      </c>
    </row>
    <row r="58" spans="1:20" ht="13.5" thickBot="1">
      <c r="A58" s="30">
        <v>78</v>
      </c>
      <c r="B58" s="33">
        <v>2.7</v>
      </c>
      <c r="C58" s="32">
        <f>$M$3+$M$4-$B$58</f>
        <v>828.29</v>
      </c>
      <c r="D58" s="33"/>
      <c r="E58" s="32" t="str">
        <f t="shared" si="8"/>
        <v>-</v>
      </c>
      <c r="F58" s="33"/>
      <c r="G58" s="32" t="str">
        <f t="shared" si="9"/>
        <v>-</v>
      </c>
      <c r="H58" s="33"/>
      <c r="I58" s="32" t="str">
        <f t="shared" si="10"/>
        <v>-</v>
      </c>
      <c r="J58" s="33"/>
      <c r="K58" s="32" t="str">
        <f t="shared" si="11"/>
        <v>-</v>
      </c>
      <c r="L58" s="33"/>
      <c r="M58" s="32" t="str">
        <f t="shared" si="12"/>
        <v>-</v>
      </c>
      <c r="N58" s="33"/>
      <c r="O58" s="32" t="str">
        <f t="shared" si="13"/>
        <v>-</v>
      </c>
      <c r="P58" s="33"/>
      <c r="Q58" s="32" t="str">
        <f t="shared" si="14"/>
        <v>-</v>
      </c>
      <c r="R58" s="33"/>
      <c r="S58" s="32" t="str">
        <f t="shared" si="15"/>
        <v>-</v>
      </c>
      <c r="T58" s="34" t="s">
        <v>17</v>
      </c>
    </row>
    <row r="59" spans="2:19" s="20" customFormat="1" ht="12.75">
      <c r="B59" s="42" t="s">
        <v>29</v>
      </c>
      <c r="C59" s="43">
        <v>820.5</v>
      </c>
      <c r="D59" s="2"/>
      <c r="E59" s="43"/>
      <c r="F59" s="2"/>
      <c r="G59" s="43"/>
      <c r="H59" s="2"/>
      <c r="I59" s="43"/>
      <c r="J59" s="2"/>
      <c r="K59" s="43"/>
      <c r="L59" s="2"/>
      <c r="M59" s="43"/>
      <c r="N59" s="2"/>
      <c r="O59" s="43"/>
      <c r="P59" s="2"/>
      <c r="Q59" s="43"/>
      <c r="R59" s="2"/>
      <c r="S59" s="43"/>
    </row>
  </sheetData>
  <sheetProtection/>
  <mergeCells count="5">
    <mergeCell ref="A36:A38"/>
    <mergeCell ref="T36:T38"/>
    <mergeCell ref="A1:T1"/>
    <mergeCell ref="A9:A11"/>
    <mergeCell ref="T9:T11"/>
  </mergeCells>
  <printOptions/>
  <pageMargins left="0.5" right="0.5" top="0.5" bottom="0.5" header="0.5" footer="0.5"/>
  <pageSetup horizontalDpi="600" verticalDpi="600" orientation="landscape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DOTJDN</dc:creator>
  <cp:keywords/>
  <dc:description/>
  <cp:lastModifiedBy>Philip Michael Meinel</cp:lastModifiedBy>
  <cp:lastPrinted>2012-08-08T20:02:07Z</cp:lastPrinted>
  <dcterms:created xsi:type="dcterms:W3CDTF">2004-07-22T12:42:51Z</dcterms:created>
  <dcterms:modified xsi:type="dcterms:W3CDTF">2012-08-08T20:02:47Z</dcterms:modified>
  <cp:category/>
  <cp:version/>
  <cp:contentType/>
  <cp:contentStatus/>
</cp:coreProperties>
</file>